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do AL\Desktop\Modelos Predictivos\"/>
    </mc:Choice>
  </mc:AlternateContent>
  <xr:revisionPtr revIDLastSave="0" documentId="13_ncr:1_{91B7F0C2-DE80-4B34-8E76-34B1625F5895}" xr6:coauthVersionLast="47" xr6:coauthVersionMax="47" xr10:uidLastSave="{00000000-0000-0000-0000-000000000000}"/>
  <bookViews>
    <workbookView xWindow="20370" yWindow="-3525" windowWidth="29040" windowHeight="15720" firstSheet="5" activeTab="11" xr2:uid="{F3E563DE-2802-48A6-AA3E-0E90EC8D2892}"/>
  </bookViews>
  <sheets>
    <sheet name="API_SP.DYN.TFRT.IN_DS2_en_csv_v" sheetId="10" r:id="rId1"/>
    <sheet name="Filas x Columnas" sheetId="11" r:id="rId2"/>
    <sheet name="country-codes" sheetId="12" r:id="rId3"/>
    <sheet name="Regresion Lineal" sheetId="13" r:id="rId4"/>
    <sheet name="Regresion Exponencial" sheetId="14" r:id="rId5"/>
    <sheet name="Regresion Logaritmica" sheetId="15" r:id="rId6"/>
    <sheet name="Regresion Potencial" sheetId="17" r:id="rId7"/>
    <sheet name="Promedio Movil" sheetId="1" r:id="rId8"/>
    <sheet name="Suav Expo" sheetId="2" r:id="rId9"/>
    <sheet name="Holt - Panamá" sheetId="3" r:id="rId10"/>
    <sheet name="Holt - Graph - Pred - Panamá" sheetId="19" r:id="rId11"/>
    <sheet name="RESUMEN" sheetId="6" r:id="rId12"/>
    <sheet name="Holt - Nicaragua" sheetId="20" r:id="rId13"/>
    <sheet name="Holt - Graph - Pred - Nicaragua" sheetId="21" r:id="rId14"/>
    <sheet name="Holt - Graph - Pred - Comp." sheetId="23" r:id="rId15"/>
  </sheets>
  <definedNames>
    <definedName name="_xlnm._FilterDatabase" localSheetId="0" hidden="1">'API_SP.DYN.TFRT.IN_DS2_en_csv_v'!$A$1:$BM$265</definedName>
    <definedName name="_xlnm._FilterDatabase" localSheetId="2" hidden="1">'country-codes'!$A$1:$E$1</definedName>
    <definedName name="_xlnm._FilterDatabase" localSheetId="1" hidden="1">'Filas x Columnas'!$A$1:$IY$1</definedName>
    <definedName name="solver_adj" localSheetId="12" hidden="1">'Holt - Nicaragua'!$D$66</definedName>
    <definedName name="solver_adj" localSheetId="9" hidden="1">'Holt - Panamá'!$D$66</definedName>
    <definedName name="solver_adj" localSheetId="8" hidden="1">'Suav Expo'!$C$66</definedName>
    <definedName name="solver_cvg" localSheetId="12" hidden="1">0.0001</definedName>
    <definedName name="solver_cvg" localSheetId="9" hidden="1">0.0001</definedName>
    <definedName name="solver_cvg" localSheetId="8" hidden="1">0.0001</definedName>
    <definedName name="solver_drv" localSheetId="12" hidden="1">2</definedName>
    <definedName name="solver_drv" localSheetId="9" hidden="1">2</definedName>
    <definedName name="solver_drv" localSheetId="8" hidden="1">1</definedName>
    <definedName name="solver_eng" localSheetId="12" hidden="1">3</definedName>
    <definedName name="solver_eng" localSheetId="9" hidden="1">3</definedName>
    <definedName name="solver_eng" localSheetId="8" hidden="1">3</definedName>
    <definedName name="solver_est" localSheetId="12" hidden="1">1</definedName>
    <definedName name="solver_est" localSheetId="9" hidden="1">1</definedName>
    <definedName name="solver_est" localSheetId="8" hidden="1">1</definedName>
    <definedName name="solver_itr" localSheetId="12" hidden="1">2147483647</definedName>
    <definedName name="solver_itr" localSheetId="9" hidden="1">2147483647</definedName>
    <definedName name="solver_itr" localSheetId="8" hidden="1">2147483647</definedName>
    <definedName name="solver_lhs1" localSheetId="12" hidden="1">'Holt - Nicaragua'!$D$66</definedName>
    <definedName name="solver_lhs1" localSheetId="9" hidden="1">'Holt - Panamá'!$D$66</definedName>
    <definedName name="solver_lhs1" localSheetId="8" hidden="1">'Suav Expo'!$C$66</definedName>
    <definedName name="solver_mip" localSheetId="12" hidden="1">2147483647</definedName>
    <definedName name="solver_mip" localSheetId="9" hidden="1">2147483647</definedName>
    <definedName name="solver_mip" localSheetId="8" hidden="1">2147483647</definedName>
    <definedName name="solver_mni" localSheetId="12" hidden="1">30</definedName>
    <definedName name="solver_mni" localSheetId="9" hidden="1">30</definedName>
    <definedName name="solver_mni" localSheetId="8" hidden="1">30</definedName>
    <definedName name="solver_mrt" localSheetId="12" hidden="1">0.075</definedName>
    <definedName name="solver_mrt" localSheetId="9" hidden="1">0.075</definedName>
    <definedName name="solver_mrt" localSheetId="8" hidden="1">0.075</definedName>
    <definedName name="solver_msl" localSheetId="12" hidden="1">2</definedName>
    <definedName name="solver_msl" localSheetId="9" hidden="1">2</definedName>
    <definedName name="solver_msl" localSheetId="8" hidden="1">2</definedName>
    <definedName name="solver_neg" localSheetId="12" hidden="1">1</definedName>
    <definedName name="solver_neg" localSheetId="9" hidden="1">1</definedName>
    <definedName name="solver_neg" localSheetId="8" hidden="1">1</definedName>
    <definedName name="solver_nod" localSheetId="12" hidden="1">2147483647</definedName>
    <definedName name="solver_nod" localSheetId="9" hidden="1">2147483647</definedName>
    <definedName name="solver_nod" localSheetId="8" hidden="1">2147483647</definedName>
    <definedName name="solver_num" localSheetId="12" hidden="1">1</definedName>
    <definedName name="solver_num" localSheetId="9" hidden="1">1</definedName>
    <definedName name="solver_num" localSheetId="8" hidden="1">1</definedName>
    <definedName name="solver_nwt" localSheetId="12" hidden="1">1</definedName>
    <definedName name="solver_nwt" localSheetId="9" hidden="1">1</definedName>
    <definedName name="solver_nwt" localSheetId="8" hidden="1">1</definedName>
    <definedName name="solver_opt" localSheetId="12" hidden="1">'Holt - Nicaragua'!$I$64</definedName>
    <definedName name="solver_opt" localSheetId="9" hidden="1">'Holt - Panamá'!$I$64</definedName>
    <definedName name="solver_opt" localSheetId="8" hidden="1">'Suav Expo'!$H$64</definedName>
    <definedName name="solver_pre" localSheetId="12" hidden="1">0.000001</definedName>
    <definedName name="solver_pre" localSheetId="9" hidden="1">0.000001</definedName>
    <definedName name="solver_pre" localSheetId="8" hidden="1">0.000001</definedName>
    <definedName name="solver_rbv" localSheetId="12" hidden="1">2</definedName>
    <definedName name="solver_rbv" localSheetId="9" hidden="1">2</definedName>
    <definedName name="solver_rbv" localSheetId="8" hidden="1">1</definedName>
    <definedName name="solver_rel1" localSheetId="12" hidden="1">1</definedName>
    <definedName name="solver_rel1" localSheetId="9" hidden="1">1</definedName>
    <definedName name="solver_rel1" localSheetId="8" hidden="1">1</definedName>
    <definedName name="solver_rhs1" localSheetId="12" hidden="1">1</definedName>
    <definedName name="solver_rhs1" localSheetId="9" hidden="1">1</definedName>
    <definedName name="solver_rhs1" localSheetId="8" hidden="1">1</definedName>
    <definedName name="solver_rlx" localSheetId="12" hidden="1">2</definedName>
    <definedName name="solver_rlx" localSheetId="9" hidden="1">2</definedName>
    <definedName name="solver_rlx" localSheetId="8" hidden="1">2</definedName>
    <definedName name="solver_rsd" localSheetId="12" hidden="1">0</definedName>
    <definedName name="solver_rsd" localSheetId="9" hidden="1">0</definedName>
    <definedName name="solver_rsd" localSheetId="8" hidden="1">0</definedName>
    <definedName name="solver_scl" localSheetId="12" hidden="1">2</definedName>
    <definedName name="solver_scl" localSheetId="9" hidden="1">2</definedName>
    <definedName name="solver_scl" localSheetId="8" hidden="1">1</definedName>
    <definedName name="solver_sho" localSheetId="12" hidden="1">2</definedName>
    <definedName name="solver_sho" localSheetId="9" hidden="1">2</definedName>
    <definedName name="solver_sho" localSheetId="8" hidden="1">2</definedName>
    <definedName name="solver_ssz" localSheetId="12" hidden="1">100</definedName>
    <definedName name="solver_ssz" localSheetId="9" hidden="1">100</definedName>
    <definedName name="solver_ssz" localSheetId="8" hidden="1">100</definedName>
    <definedName name="solver_tim" localSheetId="12" hidden="1">2147483647</definedName>
    <definedName name="solver_tim" localSheetId="9" hidden="1">2147483647</definedName>
    <definedName name="solver_tim" localSheetId="8" hidden="1">2147483647</definedName>
    <definedName name="solver_tol" localSheetId="12" hidden="1">0.01</definedName>
    <definedName name="solver_tol" localSheetId="9" hidden="1">0.01</definedName>
    <definedName name="solver_tol" localSheetId="8" hidden="1">0.01</definedName>
    <definedName name="solver_typ" localSheetId="12" hidden="1">2</definedName>
    <definedName name="solver_typ" localSheetId="9" hidden="1">2</definedName>
    <definedName name="solver_typ" localSheetId="8" hidden="1">2</definedName>
    <definedName name="solver_val" localSheetId="12" hidden="1">0</definedName>
    <definedName name="solver_val" localSheetId="9" hidden="1">0</definedName>
    <definedName name="solver_val" localSheetId="8" hidden="1">0</definedName>
    <definedName name="solver_ver" localSheetId="12" hidden="1">3</definedName>
    <definedName name="solver_ver" localSheetId="9" hidden="1">3</definedName>
    <definedName name="solver_ver" localSheetId="8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4" i="2"/>
  <c r="C4" i="20"/>
  <c r="C5" i="20"/>
  <c r="C6" i="20"/>
  <c r="C7" i="20"/>
  <c r="C8" i="20"/>
  <c r="C9" i="20"/>
  <c r="C10" i="20"/>
  <c r="C11" i="20"/>
  <c r="O1" i="20" s="1" a="1"/>
  <c r="O1" i="20" s="1"/>
  <c r="E2" i="20" s="1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3" i="20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3" i="3"/>
  <c r="A4" i="20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N1" i="13"/>
  <c r="L1" i="13" a="1"/>
  <c r="L1" i="13" s="1"/>
  <c r="J17" i="1"/>
  <c r="J25" i="1"/>
  <c r="J41" i="1"/>
  <c r="J49" i="1"/>
  <c r="J57" i="1"/>
  <c r="E6" i="6"/>
  <c r="D6" i="6"/>
  <c r="C6" i="6"/>
  <c r="B6" i="6"/>
  <c r="F6" i="6" s="1"/>
  <c r="F5" i="6"/>
  <c r="E5" i="6"/>
  <c r="D5" i="6"/>
  <c r="C5" i="6"/>
  <c r="B5" i="6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3" i="13"/>
  <c r="E4" i="6"/>
  <c r="D4" i="6"/>
  <c r="C4" i="6"/>
  <c r="B4" i="6"/>
  <c r="F4" i="6" s="1"/>
  <c r="D3" i="17"/>
  <c r="D4" i="17"/>
  <c r="D5" i="17"/>
  <c r="D6" i="17"/>
  <c r="D7" i="17"/>
  <c r="D8" i="17"/>
  <c r="D9" i="17"/>
  <c r="E9" i="17" s="1"/>
  <c r="F9" i="17" s="1"/>
  <c r="G9" i="17" s="1"/>
  <c r="D10" i="17"/>
  <c r="D11" i="17"/>
  <c r="D12" i="17"/>
  <c r="D13" i="17"/>
  <c r="D14" i="17"/>
  <c r="D15" i="17"/>
  <c r="D16" i="17"/>
  <c r="D17" i="17"/>
  <c r="E17" i="17" s="1"/>
  <c r="F17" i="17" s="1"/>
  <c r="G17" i="17" s="1"/>
  <c r="D18" i="17"/>
  <c r="D19" i="17"/>
  <c r="D20" i="17"/>
  <c r="D21" i="17"/>
  <c r="D22" i="17"/>
  <c r="D23" i="17"/>
  <c r="D24" i="17"/>
  <c r="D25" i="17"/>
  <c r="E25" i="17" s="1"/>
  <c r="F25" i="17" s="1"/>
  <c r="G25" i="17" s="1"/>
  <c r="D26" i="17"/>
  <c r="D27" i="17"/>
  <c r="D28" i="17"/>
  <c r="D29" i="17"/>
  <c r="D30" i="17"/>
  <c r="D31" i="17"/>
  <c r="D32" i="17"/>
  <c r="D33" i="17"/>
  <c r="E33" i="17" s="1"/>
  <c r="F33" i="17" s="1"/>
  <c r="G33" i="17" s="1"/>
  <c r="D34" i="17"/>
  <c r="D35" i="17"/>
  <c r="D36" i="17"/>
  <c r="D37" i="17"/>
  <c r="D38" i="17"/>
  <c r="D39" i="17"/>
  <c r="D40" i="17"/>
  <c r="D41" i="17"/>
  <c r="E41" i="17" s="1"/>
  <c r="F41" i="17" s="1"/>
  <c r="G41" i="17" s="1"/>
  <c r="D42" i="17"/>
  <c r="D43" i="17"/>
  <c r="D44" i="17"/>
  <c r="D45" i="17"/>
  <c r="D46" i="17"/>
  <c r="D47" i="17"/>
  <c r="D48" i="17"/>
  <c r="D49" i="17"/>
  <c r="E49" i="17" s="1"/>
  <c r="F49" i="17" s="1"/>
  <c r="G49" i="17" s="1"/>
  <c r="D50" i="17"/>
  <c r="D51" i="17"/>
  <c r="D52" i="17"/>
  <c r="D53" i="17"/>
  <c r="D54" i="17"/>
  <c r="D55" i="17"/>
  <c r="D56" i="17"/>
  <c r="D57" i="17"/>
  <c r="D58" i="17"/>
  <c r="E58" i="17" s="1"/>
  <c r="F58" i="17" s="1"/>
  <c r="G58" i="17" s="1"/>
  <c r="D59" i="17"/>
  <c r="D60" i="17"/>
  <c r="E60" i="17" s="1"/>
  <c r="F60" i="17" s="1"/>
  <c r="G60" i="17" s="1"/>
  <c r="D61" i="17"/>
  <c r="D62" i="17"/>
  <c r="D63" i="17"/>
  <c r="D2" i="17"/>
  <c r="E2" i="17" s="1"/>
  <c r="E5" i="17"/>
  <c r="F5" i="17" s="1"/>
  <c r="G5" i="17" s="1"/>
  <c r="E53" i="17"/>
  <c r="F53" i="17" s="1"/>
  <c r="G53" i="17" s="1"/>
  <c r="E57" i="17"/>
  <c r="F57" i="17" s="1"/>
  <c r="G57" i="17" s="1"/>
  <c r="E61" i="17"/>
  <c r="F61" i="17" s="1"/>
  <c r="G61" i="17" s="1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E45" i="17"/>
  <c r="F45" i="17" s="1"/>
  <c r="G45" i="17" s="1"/>
  <c r="C45" i="17"/>
  <c r="C44" i="17"/>
  <c r="C43" i="17"/>
  <c r="C42" i="17"/>
  <c r="C41" i="17"/>
  <c r="C40" i="17"/>
  <c r="C39" i="17"/>
  <c r="C38" i="17"/>
  <c r="E37" i="17"/>
  <c r="F37" i="17" s="1"/>
  <c r="G37" i="17" s="1"/>
  <c r="C37" i="17"/>
  <c r="C36" i="17"/>
  <c r="C35" i="17"/>
  <c r="C34" i="17"/>
  <c r="C33" i="17"/>
  <c r="C32" i="17"/>
  <c r="C31" i="17"/>
  <c r="C30" i="17"/>
  <c r="E29" i="17"/>
  <c r="F29" i="17" s="1"/>
  <c r="G29" i="17" s="1"/>
  <c r="C29" i="17"/>
  <c r="C28" i="17"/>
  <c r="C27" i="17"/>
  <c r="C26" i="17"/>
  <c r="C25" i="17"/>
  <c r="C24" i="17"/>
  <c r="C23" i="17"/>
  <c r="C22" i="17"/>
  <c r="E22" i="17" s="1"/>
  <c r="F22" i="17" s="1"/>
  <c r="G22" i="17" s="1"/>
  <c r="E21" i="17"/>
  <c r="F21" i="17" s="1"/>
  <c r="G21" i="17" s="1"/>
  <c r="C21" i="17"/>
  <c r="C20" i="17"/>
  <c r="C19" i="17"/>
  <c r="C18" i="17"/>
  <c r="C17" i="17"/>
  <c r="C16" i="17"/>
  <c r="C15" i="17"/>
  <c r="E15" i="17" s="1"/>
  <c r="F15" i="17" s="1"/>
  <c r="G15" i="17" s="1"/>
  <c r="C14" i="17"/>
  <c r="E13" i="17"/>
  <c r="F13" i="17" s="1"/>
  <c r="G13" i="17" s="1"/>
  <c r="C13" i="17"/>
  <c r="C12" i="17"/>
  <c r="C11" i="17"/>
  <c r="C10" i="17"/>
  <c r="C9" i="17"/>
  <c r="C8" i="17"/>
  <c r="C7" i="17"/>
  <c r="C6" i="17"/>
  <c r="C5" i="17"/>
  <c r="C4" i="17"/>
  <c r="B4" i="17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C3" i="17"/>
  <c r="B3" i="17"/>
  <c r="C2" i="17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2" i="14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2" i="15"/>
  <c r="D15" i="1"/>
  <c r="E16" i="1" s="1"/>
  <c r="F16" i="1" s="1"/>
  <c r="G16" i="1" s="1"/>
  <c r="J16" i="1" s="1"/>
  <c r="D16" i="1"/>
  <c r="E17" i="1" s="1"/>
  <c r="F17" i="1" s="1"/>
  <c r="G17" i="1" s="1"/>
  <c r="D17" i="1"/>
  <c r="E18" i="1" s="1"/>
  <c r="F18" i="1" s="1"/>
  <c r="G18" i="1" s="1"/>
  <c r="J18" i="1" s="1"/>
  <c r="D18" i="1"/>
  <c r="D19" i="1"/>
  <c r="E20" i="1" s="1"/>
  <c r="F20" i="1" s="1"/>
  <c r="G20" i="1" s="1"/>
  <c r="J20" i="1" s="1"/>
  <c r="E19" i="1"/>
  <c r="F19" i="1" s="1"/>
  <c r="G19" i="1" s="1"/>
  <c r="J19" i="1" s="1"/>
  <c r="D20" i="1"/>
  <c r="E21" i="1" s="1"/>
  <c r="F21" i="1" s="1"/>
  <c r="G21" i="1" s="1"/>
  <c r="J21" i="1" s="1"/>
  <c r="D21" i="1"/>
  <c r="D22" i="1"/>
  <c r="E23" i="1" s="1"/>
  <c r="F23" i="1" s="1"/>
  <c r="G23" i="1" s="1"/>
  <c r="J23" i="1" s="1"/>
  <c r="E22" i="1"/>
  <c r="F22" i="1" s="1"/>
  <c r="G22" i="1" s="1"/>
  <c r="J22" i="1" s="1"/>
  <c r="D23" i="1"/>
  <c r="E24" i="1" s="1"/>
  <c r="F24" i="1" s="1"/>
  <c r="G24" i="1" s="1"/>
  <c r="J24" i="1" s="1"/>
  <c r="D24" i="1"/>
  <c r="E25" i="1" s="1"/>
  <c r="F25" i="1" s="1"/>
  <c r="G25" i="1" s="1"/>
  <c r="D25" i="1"/>
  <c r="E26" i="1" s="1"/>
  <c r="F26" i="1" s="1"/>
  <c r="G26" i="1" s="1"/>
  <c r="J26" i="1" s="1"/>
  <c r="D26" i="1"/>
  <c r="E27" i="1" s="1"/>
  <c r="F27" i="1" s="1"/>
  <c r="G27" i="1" s="1"/>
  <c r="J27" i="1" s="1"/>
  <c r="D27" i="1"/>
  <c r="E28" i="1" s="1"/>
  <c r="F28" i="1" s="1"/>
  <c r="G28" i="1" s="1"/>
  <c r="J28" i="1" s="1"/>
  <c r="D28" i="1"/>
  <c r="D29" i="1"/>
  <c r="E30" i="1" s="1"/>
  <c r="F30" i="1" s="1"/>
  <c r="G30" i="1" s="1"/>
  <c r="J30" i="1" s="1"/>
  <c r="E29" i="1"/>
  <c r="F29" i="1" s="1"/>
  <c r="G29" i="1" s="1"/>
  <c r="J29" i="1" s="1"/>
  <c r="D30" i="1"/>
  <c r="E31" i="1" s="1"/>
  <c r="F31" i="1" s="1"/>
  <c r="G31" i="1" s="1"/>
  <c r="J31" i="1" s="1"/>
  <c r="D31" i="1"/>
  <c r="E32" i="1" s="1"/>
  <c r="F32" i="1" s="1"/>
  <c r="G32" i="1" s="1"/>
  <c r="J32" i="1" s="1"/>
  <c r="D32" i="1"/>
  <c r="E33" i="1" s="1"/>
  <c r="F33" i="1" s="1"/>
  <c r="G33" i="1" s="1"/>
  <c r="J33" i="1" s="1"/>
  <c r="D33" i="1"/>
  <c r="E34" i="1" s="1"/>
  <c r="F34" i="1" s="1"/>
  <c r="G34" i="1" s="1"/>
  <c r="J34" i="1" s="1"/>
  <c r="D34" i="1"/>
  <c r="D35" i="1"/>
  <c r="E36" i="1" s="1"/>
  <c r="F36" i="1" s="1"/>
  <c r="G36" i="1" s="1"/>
  <c r="J36" i="1" s="1"/>
  <c r="E35" i="1"/>
  <c r="F35" i="1" s="1"/>
  <c r="G35" i="1" s="1"/>
  <c r="J35" i="1" s="1"/>
  <c r="D36" i="1"/>
  <c r="E37" i="1" s="1"/>
  <c r="F37" i="1" s="1"/>
  <c r="G37" i="1" s="1"/>
  <c r="J37" i="1" s="1"/>
  <c r="D37" i="1"/>
  <c r="E38" i="1" s="1"/>
  <c r="F38" i="1" s="1"/>
  <c r="G38" i="1" s="1"/>
  <c r="J38" i="1" s="1"/>
  <c r="D38" i="1"/>
  <c r="E39" i="1" s="1"/>
  <c r="F39" i="1" s="1"/>
  <c r="G39" i="1" s="1"/>
  <c r="J39" i="1" s="1"/>
  <c r="D39" i="1"/>
  <c r="E40" i="1" s="1"/>
  <c r="F40" i="1" s="1"/>
  <c r="G40" i="1" s="1"/>
  <c r="J40" i="1" s="1"/>
  <c r="D40" i="1"/>
  <c r="E41" i="1" s="1"/>
  <c r="F41" i="1" s="1"/>
  <c r="G41" i="1" s="1"/>
  <c r="D41" i="1"/>
  <c r="E42" i="1" s="1"/>
  <c r="F42" i="1" s="1"/>
  <c r="G42" i="1" s="1"/>
  <c r="J42" i="1" s="1"/>
  <c r="D42" i="1"/>
  <c r="E43" i="1" s="1"/>
  <c r="F43" i="1" s="1"/>
  <c r="G43" i="1" s="1"/>
  <c r="J43" i="1" s="1"/>
  <c r="D43" i="1"/>
  <c r="E44" i="1" s="1"/>
  <c r="F44" i="1" s="1"/>
  <c r="G44" i="1" s="1"/>
  <c r="J44" i="1" s="1"/>
  <c r="D44" i="1"/>
  <c r="E45" i="1" s="1"/>
  <c r="F45" i="1" s="1"/>
  <c r="G45" i="1" s="1"/>
  <c r="J45" i="1" s="1"/>
  <c r="D45" i="1"/>
  <c r="E46" i="1" s="1"/>
  <c r="F46" i="1" s="1"/>
  <c r="G46" i="1" s="1"/>
  <c r="J46" i="1" s="1"/>
  <c r="D46" i="1"/>
  <c r="E47" i="1" s="1"/>
  <c r="F47" i="1" s="1"/>
  <c r="G47" i="1" s="1"/>
  <c r="J47" i="1" s="1"/>
  <c r="D47" i="1"/>
  <c r="E48" i="1" s="1"/>
  <c r="F48" i="1" s="1"/>
  <c r="G48" i="1" s="1"/>
  <c r="J48" i="1" s="1"/>
  <c r="D48" i="1"/>
  <c r="E49" i="1" s="1"/>
  <c r="F49" i="1" s="1"/>
  <c r="G49" i="1" s="1"/>
  <c r="D49" i="1"/>
  <c r="E50" i="1" s="1"/>
  <c r="F50" i="1" s="1"/>
  <c r="G50" i="1" s="1"/>
  <c r="J50" i="1" s="1"/>
  <c r="D50" i="1"/>
  <c r="E51" i="1" s="1"/>
  <c r="F51" i="1" s="1"/>
  <c r="G51" i="1" s="1"/>
  <c r="J51" i="1" s="1"/>
  <c r="D51" i="1"/>
  <c r="E52" i="1" s="1"/>
  <c r="F52" i="1" s="1"/>
  <c r="G52" i="1" s="1"/>
  <c r="J52" i="1" s="1"/>
  <c r="D52" i="1"/>
  <c r="E53" i="1" s="1"/>
  <c r="F53" i="1" s="1"/>
  <c r="G53" i="1" s="1"/>
  <c r="J53" i="1" s="1"/>
  <c r="D53" i="1"/>
  <c r="E54" i="1" s="1"/>
  <c r="F54" i="1" s="1"/>
  <c r="G54" i="1" s="1"/>
  <c r="J54" i="1" s="1"/>
  <c r="D54" i="1"/>
  <c r="D55" i="1"/>
  <c r="E56" i="1" s="1"/>
  <c r="F56" i="1" s="1"/>
  <c r="G56" i="1" s="1"/>
  <c r="J56" i="1" s="1"/>
  <c r="E55" i="1"/>
  <c r="F55" i="1" s="1"/>
  <c r="G55" i="1" s="1"/>
  <c r="J55" i="1" s="1"/>
  <c r="D56" i="1"/>
  <c r="E57" i="1" s="1"/>
  <c r="F57" i="1" s="1"/>
  <c r="G57" i="1" s="1"/>
  <c r="D57" i="1"/>
  <c r="E58" i="1" s="1"/>
  <c r="F58" i="1" s="1"/>
  <c r="G58" i="1" s="1"/>
  <c r="J58" i="1" s="1"/>
  <c r="D58" i="1"/>
  <c r="E59" i="1" s="1"/>
  <c r="F59" i="1" s="1"/>
  <c r="G59" i="1" s="1"/>
  <c r="J59" i="1" s="1"/>
  <c r="D59" i="1"/>
  <c r="E60" i="1" s="1"/>
  <c r="F60" i="1" s="1"/>
  <c r="G60" i="1" s="1"/>
  <c r="J60" i="1" s="1"/>
  <c r="D60" i="1"/>
  <c r="E61" i="1" s="1"/>
  <c r="F61" i="1" s="1"/>
  <c r="G61" i="1" s="1"/>
  <c r="J61" i="1" s="1"/>
  <c r="D61" i="1"/>
  <c r="E62" i="1" s="1"/>
  <c r="F62" i="1" s="1"/>
  <c r="G62" i="1" s="1"/>
  <c r="J62" i="1" s="1"/>
  <c r="D62" i="1"/>
  <c r="E63" i="1" s="1"/>
  <c r="F63" i="1" s="1"/>
  <c r="G63" i="1" s="1"/>
  <c r="J63" i="1" s="1"/>
  <c r="D63" i="1"/>
  <c r="D2" i="2"/>
  <c r="D3" i="2" s="1"/>
  <c r="D4" i="2" s="1"/>
  <c r="D5" i="2" s="1"/>
  <c r="D6" i="2" s="1"/>
  <c r="P1" i="20" l="1"/>
  <c r="D2" i="20" s="1"/>
  <c r="F3" i="20" s="1"/>
  <c r="G3" i="20" s="1"/>
  <c r="M1" i="13"/>
  <c r="E44" i="17"/>
  <c r="F44" i="17" s="1"/>
  <c r="G44" i="17" s="1"/>
  <c r="E12" i="17"/>
  <c r="F12" i="17" s="1"/>
  <c r="G12" i="17" s="1"/>
  <c r="E19" i="17"/>
  <c r="F19" i="17" s="1"/>
  <c r="G19" i="17" s="1"/>
  <c r="E3" i="17"/>
  <c r="F3" i="17" s="1"/>
  <c r="G3" i="17" s="1"/>
  <c r="E27" i="17"/>
  <c r="F27" i="17" s="1"/>
  <c r="G27" i="17" s="1"/>
  <c r="E7" i="17"/>
  <c r="F7" i="17" s="1"/>
  <c r="G7" i="17" s="1"/>
  <c r="E8" i="17"/>
  <c r="F8" i="17" s="1"/>
  <c r="G8" i="17" s="1"/>
  <c r="E46" i="17"/>
  <c r="F46" i="17" s="1"/>
  <c r="G46" i="17" s="1"/>
  <c r="E54" i="17"/>
  <c r="F54" i="17" s="1"/>
  <c r="G54" i="17" s="1"/>
  <c r="E26" i="17"/>
  <c r="F26" i="17" s="1"/>
  <c r="G26" i="17" s="1"/>
  <c r="E40" i="17"/>
  <c r="F40" i="17" s="1"/>
  <c r="G40" i="17" s="1"/>
  <c r="E16" i="17"/>
  <c r="F16" i="17" s="1"/>
  <c r="G16" i="17" s="1"/>
  <c r="E30" i="17"/>
  <c r="F30" i="17" s="1"/>
  <c r="G30" i="17" s="1"/>
  <c r="E34" i="17"/>
  <c r="F34" i="17" s="1"/>
  <c r="G34" i="17" s="1"/>
  <c r="E48" i="17"/>
  <c r="F48" i="17" s="1"/>
  <c r="G48" i="17" s="1"/>
  <c r="E23" i="17"/>
  <c r="F23" i="17" s="1"/>
  <c r="G23" i="17" s="1"/>
  <c r="E32" i="17"/>
  <c r="F32" i="17" s="1"/>
  <c r="G32" i="17" s="1"/>
  <c r="E39" i="17"/>
  <c r="F39" i="17" s="1"/>
  <c r="G39" i="17" s="1"/>
  <c r="E47" i="17"/>
  <c r="F47" i="17" s="1"/>
  <c r="G47" i="17" s="1"/>
  <c r="E51" i="17"/>
  <c r="F51" i="17" s="1"/>
  <c r="G51" i="17" s="1"/>
  <c r="E55" i="17"/>
  <c r="F55" i="17" s="1"/>
  <c r="G55" i="17" s="1"/>
  <c r="E20" i="17"/>
  <c r="F20" i="17" s="1"/>
  <c r="G20" i="17" s="1"/>
  <c r="E52" i="17"/>
  <c r="F52" i="17" s="1"/>
  <c r="G52" i="17" s="1"/>
  <c r="E63" i="17"/>
  <c r="F63" i="17" s="1"/>
  <c r="G63" i="17" s="1"/>
  <c r="E6" i="17"/>
  <c r="F6" i="17" s="1"/>
  <c r="G6" i="17" s="1"/>
  <c r="E14" i="17"/>
  <c r="F14" i="17" s="1"/>
  <c r="G14" i="17" s="1"/>
  <c r="E24" i="17"/>
  <c r="F24" i="17" s="1"/>
  <c r="G24" i="17" s="1"/>
  <c r="E31" i="17"/>
  <c r="F31" i="17" s="1"/>
  <c r="G31" i="17" s="1"/>
  <c r="E38" i="17"/>
  <c r="F38" i="17" s="1"/>
  <c r="G38" i="17" s="1"/>
  <c r="E56" i="17"/>
  <c r="F56" i="17" s="1"/>
  <c r="G56" i="17" s="1"/>
  <c r="E59" i="17"/>
  <c r="F59" i="17" s="1"/>
  <c r="G59" i="17" s="1"/>
  <c r="E62" i="17"/>
  <c r="F62" i="17" s="1"/>
  <c r="G62" i="17" s="1"/>
  <c r="E10" i="17"/>
  <c r="F10" i="17" s="1"/>
  <c r="G10" i="17" s="1"/>
  <c r="E28" i="17"/>
  <c r="F28" i="17" s="1"/>
  <c r="G28" i="17" s="1"/>
  <c r="E35" i="17"/>
  <c r="F35" i="17" s="1"/>
  <c r="G35" i="17" s="1"/>
  <c r="E42" i="17"/>
  <c r="F42" i="17" s="1"/>
  <c r="G42" i="17" s="1"/>
  <c r="E4" i="17"/>
  <c r="F4" i="17" s="1"/>
  <c r="G4" i="17" s="1"/>
  <c r="E11" i="17"/>
  <c r="F11" i="17" s="1"/>
  <c r="G11" i="17" s="1"/>
  <c r="E18" i="17"/>
  <c r="F18" i="17" s="1"/>
  <c r="G18" i="17" s="1"/>
  <c r="E36" i="17"/>
  <c r="F36" i="17" s="1"/>
  <c r="G36" i="17" s="1"/>
  <c r="E43" i="17"/>
  <c r="F43" i="17" s="1"/>
  <c r="G43" i="17" s="1"/>
  <c r="E50" i="17"/>
  <c r="F50" i="17" s="1"/>
  <c r="G50" i="17" s="1"/>
  <c r="H2" i="17"/>
  <c r="F2" i="17"/>
  <c r="E4" i="2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E7" i="2"/>
  <c r="E5" i="2"/>
  <c r="E6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D3" i="20" l="1"/>
  <c r="I3" i="20"/>
  <c r="H3" i="20"/>
  <c r="H3" i="17"/>
  <c r="H9" i="17"/>
  <c r="H4" i="17"/>
  <c r="H63" i="17"/>
  <c r="H5" i="17"/>
  <c r="H57" i="17"/>
  <c r="H32" i="17"/>
  <c r="H6" i="17"/>
  <c r="H10" i="17"/>
  <c r="H31" i="17"/>
  <c r="H25" i="17"/>
  <c r="H8" i="17"/>
  <c r="H7" i="17"/>
  <c r="H14" i="17"/>
  <c r="H42" i="17"/>
  <c r="H47" i="17"/>
  <c r="H61" i="17"/>
  <c r="H33" i="17"/>
  <c r="H36" i="17"/>
  <c r="H45" i="17"/>
  <c r="H50" i="17"/>
  <c r="H53" i="17"/>
  <c r="H12" i="17"/>
  <c r="H21" i="17"/>
  <c r="H16" i="17"/>
  <c r="H48" i="17"/>
  <c r="H37" i="17"/>
  <c r="H30" i="17"/>
  <c r="H62" i="17"/>
  <c r="H17" i="17"/>
  <c r="H19" i="17"/>
  <c r="H51" i="17"/>
  <c r="H20" i="17"/>
  <c r="H52" i="17"/>
  <c r="H46" i="17"/>
  <c r="H18" i="17"/>
  <c r="H49" i="17"/>
  <c r="H39" i="17"/>
  <c r="H40" i="17"/>
  <c r="H22" i="17"/>
  <c r="H11" i="17"/>
  <c r="H44" i="17"/>
  <c r="H58" i="17"/>
  <c r="H15" i="17"/>
  <c r="H34" i="17"/>
  <c r="H29" i="17"/>
  <c r="H23" i="17"/>
  <c r="H55" i="17"/>
  <c r="H24" i="17"/>
  <c r="H56" i="17"/>
  <c r="H35" i="17"/>
  <c r="H54" i="17"/>
  <c r="H43" i="17"/>
  <c r="H26" i="17"/>
  <c r="H38" i="17"/>
  <c r="H13" i="17"/>
  <c r="H41" i="17"/>
  <c r="H27" i="17"/>
  <c r="H59" i="17"/>
  <c r="H28" i="17"/>
  <c r="H60" i="17"/>
  <c r="I60" i="17"/>
  <c r="K60" i="17" s="1"/>
  <c r="I52" i="17"/>
  <c r="K52" i="17" s="1"/>
  <c r="I40" i="17"/>
  <c r="K40" i="17" s="1"/>
  <c r="I59" i="17"/>
  <c r="K59" i="17" s="1"/>
  <c r="I55" i="17"/>
  <c r="K55" i="17" s="1"/>
  <c r="I51" i="17"/>
  <c r="K51" i="17" s="1"/>
  <c r="I47" i="17"/>
  <c r="K47" i="17" s="1"/>
  <c r="I63" i="17"/>
  <c r="K63" i="17" s="1"/>
  <c r="I48" i="17"/>
  <c r="K48" i="17" s="1"/>
  <c r="I62" i="17"/>
  <c r="K62" i="17" s="1"/>
  <c r="I58" i="17"/>
  <c r="K58" i="17" s="1"/>
  <c r="I54" i="17"/>
  <c r="K54" i="17" s="1"/>
  <c r="I50" i="17"/>
  <c r="K50" i="17" s="1"/>
  <c r="I46" i="17"/>
  <c r="K46" i="17" s="1"/>
  <c r="I42" i="17"/>
  <c r="K42" i="17" s="1"/>
  <c r="I38" i="17"/>
  <c r="K38" i="17" s="1"/>
  <c r="I34" i="17"/>
  <c r="K34" i="17" s="1"/>
  <c r="I30" i="17"/>
  <c r="K30" i="17" s="1"/>
  <c r="I26" i="17"/>
  <c r="K26" i="17" s="1"/>
  <c r="I22" i="17"/>
  <c r="K22" i="17" s="1"/>
  <c r="I18" i="17"/>
  <c r="K18" i="17" s="1"/>
  <c r="I14" i="17"/>
  <c r="K14" i="17" s="1"/>
  <c r="I10" i="17"/>
  <c r="K10" i="17" s="1"/>
  <c r="I6" i="17"/>
  <c r="K6" i="17" s="1"/>
  <c r="I2" i="17"/>
  <c r="K2" i="17" s="1"/>
  <c r="I44" i="17"/>
  <c r="K44" i="17" s="1"/>
  <c r="I36" i="17"/>
  <c r="K36" i="17" s="1"/>
  <c r="I61" i="17"/>
  <c r="K61" i="17" s="1"/>
  <c r="I57" i="17"/>
  <c r="K57" i="17" s="1"/>
  <c r="I53" i="17"/>
  <c r="K53" i="17" s="1"/>
  <c r="I49" i="17"/>
  <c r="K49" i="17" s="1"/>
  <c r="I45" i="17"/>
  <c r="K45" i="17" s="1"/>
  <c r="I41" i="17"/>
  <c r="K41" i="17" s="1"/>
  <c r="I37" i="17"/>
  <c r="K37" i="17" s="1"/>
  <c r="I33" i="17"/>
  <c r="K33" i="17" s="1"/>
  <c r="I29" i="17"/>
  <c r="K29" i="17" s="1"/>
  <c r="I25" i="17"/>
  <c r="K25" i="17" s="1"/>
  <c r="I21" i="17"/>
  <c r="K21" i="17" s="1"/>
  <c r="I17" i="17"/>
  <c r="K17" i="17" s="1"/>
  <c r="I13" i="17"/>
  <c r="K13" i="17" s="1"/>
  <c r="I9" i="17"/>
  <c r="K9" i="17" s="1"/>
  <c r="I5" i="17"/>
  <c r="K5" i="17" s="1"/>
  <c r="G2" i="17"/>
  <c r="I56" i="17"/>
  <c r="K56" i="17" s="1"/>
  <c r="I43" i="17"/>
  <c r="K43" i="17" s="1"/>
  <c r="I28" i="17"/>
  <c r="K28" i="17" s="1"/>
  <c r="I12" i="17"/>
  <c r="K12" i="17" s="1"/>
  <c r="I4" i="17"/>
  <c r="K4" i="17" s="1"/>
  <c r="I35" i="17"/>
  <c r="K35" i="17" s="1"/>
  <c r="I31" i="17"/>
  <c r="K31" i="17" s="1"/>
  <c r="I27" i="17"/>
  <c r="K27" i="17" s="1"/>
  <c r="I23" i="17"/>
  <c r="K23" i="17" s="1"/>
  <c r="I19" i="17"/>
  <c r="K19" i="17" s="1"/>
  <c r="I15" i="17"/>
  <c r="K15" i="17" s="1"/>
  <c r="I11" i="17"/>
  <c r="K11" i="17" s="1"/>
  <c r="I7" i="17"/>
  <c r="K7" i="17" s="1"/>
  <c r="I16" i="17"/>
  <c r="K16" i="17" s="1"/>
  <c r="I8" i="17"/>
  <c r="K8" i="17" s="1"/>
  <c r="I3" i="17"/>
  <c r="K3" i="17" s="1"/>
  <c r="I39" i="17"/>
  <c r="K39" i="17" s="1"/>
  <c r="I32" i="17"/>
  <c r="K32" i="17" s="1"/>
  <c r="I20" i="17"/>
  <c r="K20" i="17" s="1"/>
  <c r="I24" i="17"/>
  <c r="K24" i="17" s="1"/>
  <c r="E8" i="2"/>
  <c r="E13" i="2"/>
  <c r="E15" i="2"/>
  <c r="E14" i="2"/>
  <c r="E9" i="2"/>
  <c r="E10" i="2"/>
  <c r="E11" i="2"/>
  <c r="E12" i="2"/>
  <c r="E16" i="2"/>
  <c r="F16" i="2" s="1"/>
  <c r="G16" i="2" s="1"/>
  <c r="J16" i="2" s="1"/>
  <c r="E17" i="2"/>
  <c r="F17" i="2" s="1"/>
  <c r="G17" i="2" s="1"/>
  <c r="J17" i="2" s="1"/>
  <c r="E18" i="2"/>
  <c r="F18" i="2" s="1"/>
  <c r="G18" i="2" s="1"/>
  <c r="J18" i="2" s="1"/>
  <c r="E4" i="15"/>
  <c r="F4" i="15" s="1"/>
  <c r="G4" i="15" s="1"/>
  <c r="E10" i="15"/>
  <c r="F10" i="15" s="1"/>
  <c r="G10" i="15" s="1"/>
  <c r="E18" i="15"/>
  <c r="F18" i="15" s="1"/>
  <c r="G18" i="15" s="1"/>
  <c r="E29" i="15"/>
  <c r="F29" i="15" s="1"/>
  <c r="G29" i="15" s="1"/>
  <c r="E34" i="15"/>
  <c r="F34" i="15" s="1"/>
  <c r="G34" i="15" s="1"/>
  <c r="E58" i="15"/>
  <c r="F58" i="15" s="1"/>
  <c r="G58" i="15" s="1"/>
  <c r="E2" i="15"/>
  <c r="C63" i="15"/>
  <c r="E62" i="15"/>
  <c r="F62" i="15" s="1"/>
  <c r="G62" i="15" s="1"/>
  <c r="C62" i="15"/>
  <c r="C61" i="15"/>
  <c r="E60" i="15"/>
  <c r="F60" i="15" s="1"/>
  <c r="G60" i="15" s="1"/>
  <c r="C60" i="15"/>
  <c r="C59" i="15"/>
  <c r="C58" i="15"/>
  <c r="C57" i="15"/>
  <c r="E57" i="15" s="1"/>
  <c r="F57" i="15" s="1"/>
  <c r="G57" i="15" s="1"/>
  <c r="C56" i="15"/>
  <c r="C55" i="15"/>
  <c r="E55" i="15" s="1"/>
  <c r="F55" i="15" s="1"/>
  <c r="G55" i="15" s="1"/>
  <c r="E54" i="15"/>
  <c r="F54" i="15" s="1"/>
  <c r="G54" i="15" s="1"/>
  <c r="C54" i="15"/>
  <c r="C53" i="15"/>
  <c r="C52" i="15"/>
  <c r="C51" i="15"/>
  <c r="E50" i="15"/>
  <c r="F50" i="15" s="1"/>
  <c r="G50" i="15" s="1"/>
  <c r="C50" i="15"/>
  <c r="C49" i="15"/>
  <c r="E49" i="15" s="1"/>
  <c r="F49" i="15" s="1"/>
  <c r="G49" i="15" s="1"/>
  <c r="C48" i="15"/>
  <c r="C47" i="15"/>
  <c r="E46" i="15"/>
  <c r="F46" i="15" s="1"/>
  <c r="G46" i="15" s="1"/>
  <c r="C46" i="15"/>
  <c r="C45" i="15"/>
  <c r="C44" i="15"/>
  <c r="C43" i="15"/>
  <c r="E42" i="15"/>
  <c r="F42" i="15" s="1"/>
  <c r="G42" i="15" s="1"/>
  <c r="C42" i="15"/>
  <c r="C41" i="15"/>
  <c r="C40" i="15"/>
  <c r="C39" i="15"/>
  <c r="E38" i="15"/>
  <c r="F38" i="15" s="1"/>
  <c r="G38" i="15" s="1"/>
  <c r="C38" i="15"/>
  <c r="C37" i="15"/>
  <c r="C36" i="15"/>
  <c r="C35" i="15"/>
  <c r="C34" i="15"/>
  <c r="C33" i="15"/>
  <c r="C32" i="15"/>
  <c r="E32" i="15" s="1"/>
  <c r="F32" i="15" s="1"/>
  <c r="G32" i="15" s="1"/>
  <c r="C31" i="15"/>
  <c r="E30" i="15"/>
  <c r="F30" i="15" s="1"/>
  <c r="G30" i="15" s="1"/>
  <c r="C30" i="15"/>
  <c r="C29" i="15"/>
  <c r="C28" i="15"/>
  <c r="C27" i="15"/>
  <c r="E26" i="15"/>
  <c r="F26" i="15" s="1"/>
  <c r="G26" i="15" s="1"/>
  <c r="C26" i="15"/>
  <c r="E25" i="15"/>
  <c r="F25" i="15" s="1"/>
  <c r="G25" i="15" s="1"/>
  <c r="C25" i="15"/>
  <c r="C24" i="15"/>
  <c r="E24" i="15" s="1"/>
  <c r="F24" i="15" s="1"/>
  <c r="G24" i="15" s="1"/>
  <c r="C23" i="15"/>
  <c r="E22" i="15"/>
  <c r="F22" i="15" s="1"/>
  <c r="G22" i="15" s="1"/>
  <c r="C22" i="15"/>
  <c r="C21" i="15"/>
  <c r="C20" i="15"/>
  <c r="E20" i="15" s="1"/>
  <c r="F20" i="15" s="1"/>
  <c r="G20" i="15" s="1"/>
  <c r="C19" i="15"/>
  <c r="C18" i="15"/>
  <c r="C17" i="15"/>
  <c r="E17" i="15" s="1"/>
  <c r="F17" i="15" s="1"/>
  <c r="G17" i="15" s="1"/>
  <c r="C16" i="15"/>
  <c r="C15" i="15"/>
  <c r="E14" i="15"/>
  <c r="F14" i="15" s="1"/>
  <c r="G14" i="15" s="1"/>
  <c r="C14" i="15"/>
  <c r="C13" i="15"/>
  <c r="C12" i="15"/>
  <c r="C11" i="15"/>
  <c r="C10" i="15"/>
  <c r="C9" i="15"/>
  <c r="E9" i="15" s="1"/>
  <c r="F9" i="15" s="1"/>
  <c r="G9" i="15" s="1"/>
  <c r="C8" i="15"/>
  <c r="C7" i="15"/>
  <c r="E6" i="15"/>
  <c r="F6" i="15" s="1"/>
  <c r="G6" i="15" s="1"/>
  <c r="C6" i="15"/>
  <c r="C5" i="15"/>
  <c r="B5" i="15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C4" i="15"/>
  <c r="B4" i="15"/>
  <c r="C3" i="15"/>
  <c r="B3" i="15"/>
  <c r="C2" i="15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B7" i="14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C6" i="14"/>
  <c r="C5" i="14"/>
  <c r="C4" i="14"/>
  <c r="B4" i="14"/>
  <c r="B5" i="14" s="1"/>
  <c r="B6" i="14" s="1"/>
  <c r="C3" i="14"/>
  <c r="B3" i="14"/>
  <c r="C2" i="14"/>
  <c r="K3" i="20" l="1"/>
  <c r="J3" i="20"/>
  <c r="M3" i="20" s="1"/>
  <c r="E3" i="20"/>
  <c r="F4" i="20" s="1"/>
  <c r="G4" i="20" s="1"/>
  <c r="J63" i="17"/>
  <c r="J59" i="17"/>
  <c r="J55" i="17"/>
  <c r="J51" i="17"/>
  <c r="J47" i="17"/>
  <c r="J43" i="17"/>
  <c r="J39" i="17"/>
  <c r="J35" i="17"/>
  <c r="J31" i="17"/>
  <c r="J27" i="17"/>
  <c r="J23" i="17"/>
  <c r="J19" i="17"/>
  <c r="J15" i="17"/>
  <c r="J11" i="17"/>
  <c r="J7" i="17"/>
  <c r="J3" i="17"/>
  <c r="J62" i="17"/>
  <c r="J58" i="17"/>
  <c r="J54" i="17"/>
  <c r="J50" i="17"/>
  <c r="J46" i="17"/>
  <c r="J42" i="17"/>
  <c r="J38" i="17"/>
  <c r="J34" i="17"/>
  <c r="J30" i="17"/>
  <c r="J26" i="17"/>
  <c r="J22" i="17"/>
  <c r="J18" i="17"/>
  <c r="J14" i="17"/>
  <c r="J10" i="17"/>
  <c r="J6" i="17"/>
  <c r="J2" i="17"/>
  <c r="J52" i="17"/>
  <c r="J24" i="17"/>
  <c r="J16" i="17"/>
  <c r="J12" i="17"/>
  <c r="J4" i="17"/>
  <c r="J61" i="17"/>
  <c r="J57" i="17"/>
  <c r="J53" i="17"/>
  <c r="J49" i="17"/>
  <c r="J45" i="17"/>
  <c r="J41" i="17"/>
  <c r="J37" i="17"/>
  <c r="J33" i="17"/>
  <c r="J29" i="17"/>
  <c r="J25" i="17"/>
  <c r="J21" i="17"/>
  <c r="J17" i="17"/>
  <c r="J13" i="17"/>
  <c r="J9" i="17"/>
  <c r="J5" i="17"/>
  <c r="J56" i="17"/>
  <c r="J48" i="17"/>
  <c r="J44" i="17"/>
  <c r="J32" i="17"/>
  <c r="J8" i="17"/>
  <c r="J60" i="17"/>
  <c r="J40" i="17"/>
  <c r="J36" i="17"/>
  <c r="J28" i="17"/>
  <c r="J20" i="17"/>
  <c r="E19" i="2"/>
  <c r="F19" i="2" s="1"/>
  <c r="G19" i="2" s="1"/>
  <c r="J19" i="2" s="1"/>
  <c r="E28" i="15"/>
  <c r="F28" i="15" s="1"/>
  <c r="G28" i="15" s="1"/>
  <c r="E61" i="15"/>
  <c r="F61" i="15" s="1"/>
  <c r="G61" i="15" s="1"/>
  <c r="E16" i="15"/>
  <c r="F16" i="15" s="1"/>
  <c r="G16" i="15" s="1"/>
  <c r="E56" i="15"/>
  <c r="F56" i="15" s="1"/>
  <c r="G56" i="15" s="1"/>
  <c r="E12" i="15"/>
  <c r="F12" i="15" s="1"/>
  <c r="G12" i="15" s="1"/>
  <c r="E21" i="15"/>
  <c r="F21" i="15" s="1"/>
  <c r="G21" i="15" s="1"/>
  <c r="E8" i="15"/>
  <c r="F8" i="15" s="1"/>
  <c r="G8" i="15" s="1"/>
  <c r="E13" i="15"/>
  <c r="F13" i="15" s="1"/>
  <c r="G13" i="15" s="1"/>
  <c r="E44" i="15"/>
  <c r="F44" i="15" s="1"/>
  <c r="G44" i="15" s="1"/>
  <c r="E63" i="15"/>
  <c r="F63" i="15" s="1"/>
  <c r="G63" i="15" s="1"/>
  <c r="E5" i="15"/>
  <c r="F5" i="15" s="1"/>
  <c r="G5" i="15" s="1"/>
  <c r="E51" i="15"/>
  <c r="F51" i="15" s="1"/>
  <c r="G51" i="15" s="1"/>
  <c r="E43" i="15"/>
  <c r="F43" i="15" s="1"/>
  <c r="G43" i="15" s="1"/>
  <c r="E52" i="15"/>
  <c r="F52" i="15" s="1"/>
  <c r="G52" i="15" s="1"/>
  <c r="E48" i="15"/>
  <c r="F48" i="15" s="1"/>
  <c r="G48" i="15" s="1"/>
  <c r="E59" i="15"/>
  <c r="F59" i="15" s="1"/>
  <c r="G59" i="15" s="1"/>
  <c r="H2" i="15"/>
  <c r="F2" i="15"/>
  <c r="E19" i="15"/>
  <c r="F19" i="15" s="1"/>
  <c r="G19" i="15" s="1"/>
  <c r="E27" i="15"/>
  <c r="F27" i="15" s="1"/>
  <c r="G27" i="15" s="1"/>
  <c r="E31" i="15"/>
  <c r="F31" i="15" s="1"/>
  <c r="G31" i="15" s="1"/>
  <c r="E7" i="15"/>
  <c r="F7" i="15" s="1"/>
  <c r="G7" i="15" s="1"/>
  <c r="E23" i="15"/>
  <c r="F23" i="15" s="1"/>
  <c r="G23" i="15" s="1"/>
  <c r="E11" i="15"/>
  <c r="F11" i="15" s="1"/>
  <c r="G11" i="15" s="1"/>
  <c r="E40" i="15"/>
  <c r="F40" i="15" s="1"/>
  <c r="G40" i="15" s="1"/>
  <c r="E3" i="15"/>
  <c r="F3" i="15" s="1"/>
  <c r="G3" i="15" s="1"/>
  <c r="E36" i="15"/>
  <c r="F36" i="15" s="1"/>
  <c r="G36" i="15" s="1"/>
  <c r="E15" i="15"/>
  <c r="F15" i="15" s="1"/>
  <c r="G15" i="15" s="1"/>
  <c r="E35" i="15"/>
  <c r="F35" i="15" s="1"/>
  <c r="G35" i="15" s="1"/>
  <c r="E39" i="15"/>
  <c r="F39" i="15" s="1"/>
  <c r="G39" i="15" s="1"/>
  <c r="E47" i="15"/>
  <c r="F47" i="15" s="1"/>
  <c r="G47" i="15" s="1"/>
  <c r="E33" i="15"/>
  <c r="F33" i="15" s="1"/>
  <c r="G33" i="15" s="1"/>
  <c r="E37" i="15"/>
  <c r="F37" i="15" s="1"/>
  <c r="G37" i="15" s="1"/>
  <c r="E41" i="15"/>
  <c r="F41" i="15" s="1"/>
  <c r="G41" i="15" s="1"/>
  <c r="E45" i="15"/>
  <c r="F45" i="15" s="1"/>
  <c r="G45" i="15" s="1"/>
  <c r="E53" i="15"/>
  <c r="F53" i="15" s="1"/>
  <c r="G53" i="15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2" i="13"/>
  <c r="O1" i="3" s="1" a="1"/>
  <c r="P1" i="3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H4" i="20" l="1"/>
  <c r="I4" i="20"/>
  <c r="L3" i="20"/>
  <c r="D4" i="20"/>
  <c r="O1" i="3"/>
  <c r="E20" i="2"/>
  <c r="F20" i="2" s="1"/>
  <c r="G20" i="2" s="1"/>
  <c r="J20" i="2" s="1"/>
  <c r="H10" i="15"/>
  <c r="H14" i="15"/>
  <c r="H13" i="15"/>
  <c r="H9" i="15"/>
  <c r="H21" i="15"/>
  <c r="H37" i="15"/>
  <c r="H59" i="15"/>
  <c r="H31" i="15"/>
  <c r="H5" i="15"/>
  <c r="H41" i="15"/>
  <c r="H34" i="15"/>
  <c r="H49" i="15"/>
  <c r="H33" i="15"/>
  <c r="H3" i="15"/>
  <c r="H35" i="15"/>
  <c r="H46" i="15"/>
  <c r="H60" i="15"/>
  <c r="I60" i="15"/>
  <c r="K60" i="15" s="1"/>
  <c r="I56" i="15"/>
  <c r="K56" i="15" s="1"/>
  <c r="I52" i="15"/>
  <c r="K52" i="15" s="1"/>
  <c r="I48" i="15"/>
  <c r="K48" i="15" s="1"/>
  <c r="I44" i="15"/>
  <c r="K44" i="15" s="1"/>
  <c r="I40" i="15"/>
  <c r="K40" i="15" s="1"/>
  <c r="I63" i="15"/>
  <c r="K63" i="15" s="1"/>
  <c r="I59" i="15"/>
  <c r="K59" i="15" s="1"/>
  <c r="I55" i="15"/>
  <c r="K55" i="15" s="1"/>
  <c r="I51" i="15"/>
  <c r="K51" i="15" s="1"/>
  <c r="I47" i="15"/>
  <c r="K47" i="15" s="1"/>
  <c r="I43" i="15"/>
  <c r="K43" i="15" s="1"/>
  <c r="I39" i="15"/>
  <c r="K39" i="15" s="1"/>
  <c r="I35" i="15"/>
  <c r="K35" i="15" s="1"/>
  <c r="I31" i="15"/>
  <c r="K31" i="15" s="1"/>
  <c r="I27" i="15"/>
  <c r="K27" i="15" s="1"/>
  <c r="I23" i="15"/>
  <c r="K23" i="15" s="1"/>
  <c r="I19" i="15"/>
  <c r="K19" i="15" s="1"/>
  <c r="I15" i="15"/>
  <c r="K15" i="15" s="1"/>
  <c r="I11" i="15"/>
  <c r="K11" i="15" s="1"/>
  <c r="I7" i="15"/>
  <c r="K7" i="15" s="1"/>
  <c r="I3" i="15"/>
  <c r="K3" i="15" s="1"/>
  <c r="I62" i="15"/>
  <c r="K62" i="15" s="1"/>
  <c r="I58" i="15"/>
  <c r="K58" i="15" s="1"/>
  <c r="I54" i="15"/>
  <c r="K54" i="15" s="1"/>
  <c r="I50" i="15"/>
  <c r="K50" i="15" s="1"/>
  <c r="I46" i="15"/>
  <c r="K46" i="15" s="1"/>
  <c r="I42" i="15"/>
  <c r="K42" i="15" s="1"/>
  <c r="I38" i="15"/>
  <c r="K38" i="15" s="1"/>
  <c r="I34" i="15"/>
  <c r="K34" i="15" s="1"/>
  <c r="I30" i="15"/>
  <c r="K30" i="15" s="1"/>
  <c r="I26" i="15"/>
  <c r="K26" i="15" s="1"/>
  <c r="I22" i="15"/>
  <c r="K22" i="15" s="1"/>
  <c r="I18" i="15"/>
  <c r="K18" i="15" s="1"/>
  <c r="I14" i="15"/>
  <c r="K14" i="15" s="1"/>
  <c r="I10" i="15"/>
  <c r="K10" i="15" s="1"/>
  <c r="I6" i="15"/>
  <c r="K6" i="15" s="1"/>
  <c r="I2" i="15"/>
  <c r="K2" i="15" s="1"/>
  <c r="I61" i="15"/>
  <c r="K61" i="15" s="1"/>
  <c r="I57" i="15"/>
  <c r="K57" i="15" s="1"/>
  <c r="I53" i="15"/>
  <c r="K53" i="15" s="1"/>
  <c r="I49" i="15"/>
  <c r="K49" i="15" s="1"/>
  <c r="I45" i="15"/>
  <c r="K45" i="15" s="1"/>
  <c r="I41" i="15"/>
  <c r="K41" i="15" s="1"/>
  <c r="I37" i="15"/>
  <c r="K37" i="15" s="1"/>
  <c r="I33" i="15"/>
  <c r="K33" i="15" s="1"/>
  <c r="I29" i="15"/>
  <c r="K29" i="15" s="1"/>
  <c r="I25" i="15"/>
  <c r="K25" i="15" s="1"/>
  <c r="I21" i="15"/>
  <c r="K21" i="15" s="1"/>
  <c r="I17" i="15"/>
  <c r="K17" i="15" s="1"/>
  <c r="I13" i="15"/>
  <c r="K13" i="15" s="1"/>
  <c r="I9" i="15"/>
  <c r="K9" i="15" s="1"/>
  <c r="I5" i="15"/>
  <c r="K5" i="15" s="1"/>
  <c r="G2" i="15"/>
  <c r="I32" i="15"/>
  <c r="K32" i="15" s="1"/>
  <c r="I28" i="15"/>
  <c r="K28" i="15" s="1"/>
  <c r="I24" i="15"/>
  <c r="K24" i="15" s="1"/>
  <c r="I20" i="15"/>
  <c r="K20" i="15" s="1"/>
  <c r="I16" i="15"/>
  <c r="K16" i="15" s="1"/>
  <c r="I12" i="15"/>
  <c r="K12" i="15" s="1"/>
  <c r="I8" i="15"/>
  <c r="K8" i="15" s="1"/>
  <c r="I4" i="15"/>
  <c r="K4" i="15" s="1"/>
  <c r="I36" i="15"/>
  <c r="K36" i="15" s="1"/>
  <c r="H58" i="15"/>
  <c r="H12" i="15"/>
  <c r="H45" i="15"/>
  <c r="H4" i="15"/>
  <c r="H8" i="15"/>
  <c r="H36" i="15"/>
  <c r="H7" i="15"/>
  <c r="H39" i="15"/>
  <c r="H62" i="15"/>
  <c r="H50" i="15"/>
  <c r="H20" i="15"/>
  <c r="H24" i="15"/>
  <c r="H18" i="15"/>
  <c r="H16" i="15"/>
  <c r="H53" i="15"/>
  <c r="H11" i="15"/>
  <c r="H43" i="15"/>
  <c r="H44" i="15"/>
  <c r="H42" i="15"/>
  <c r="H27" i="15"/>
  <c r="H40" i="15"/>
  <c r="H63" i="15"/>
  <c r="H28" i="15"/>
  <c r="H38" i="15"/>
  <c r="H22" i="15"/>
  <c r="H25" i="15"/>
  <c r="H57" i="15"/>
  <c r="H15" i="15"/>
  <c r="H47" i="15"/>
  <c r="H48" i="15"/>
  <c r="H29" i="15"/>
  <c r="H26" i="15"/>
  <c r="H61" i="15"/>
  <c r="H19" i="15"/>
  <c r="H51" i="15"/>
  <c r="H52" i="15"/>
  <c r="H32" i="15"/>
  <c r="H17" i="15"/>
  <c r="H30" i="15"/>
  <c r="H6" i="15"/>
  <c r="H54" i="15"/>
  <c r="H23" i="15"/>
  <c r="H55" i="15"/>
  <c r="H56" i="15"/>
  <c r="D6" i="1"/>
  <c r="E7" i="1" s="1"/>
  <c r="D7" i="1"/>
  <c r="E8" i="1" s="1"/>
  <c r="D8" i="1"/>
  <c r="E9" i="1" s="1"/>
  <c r="D9" i="1"/>
  <c r="E10" i="1" s="1"/>
  <c r="D10" i="1"/>
  <c r="E11" i="1" s="1"/>
  <c r="D11" i="1"/>
  <c r="E12" i="1" s="1"/>
  <c r="D12" i="1"/>
  <c r="E13" i="1" s="1"/>
  <c r="D13" i="1"/>
  <c r="E14" i="1" s="1"/>
  <c r="D14" i="1"/>
  <c r="E15" i="1" s="1"/>
  <c r="F15" i="1" s="1"/>
  <c r="G15" i="1" s="1"/>
  <c r="J15" i="1" s="1"/>
  <c r="E4" i="20" l="1"/>
  <c r="F5" i="20" s="1"/>
  <c r="G5" i="20" s="1"/>
  <c r="K4" i="20"/>
  <c r="J4" i="20"/>
  <c r="M4" i="20" s="1"/>
  <c r="E21" i="2"/>
  <c r="F21" i="2" s="1"/>
  <c r="G21" i="2" s="1"/>
  <c r="J21" i="2" s="1"/>
  <c r="F13" i="1"/>
  <c r="G13" i="1" s="1"/>
  <c r="J13" i="1" s="1"/>
  <c r="J63" i="15"/>
  <c r="J59" i="15"/>
  <c r="J55" i="15"/>
  <c r="J51" i="15"/>
  <c r="J47" i="15"/>
  <c r="J62" i="15"/>
  <c r="J58" i="15"/>
  <c r="J54" i="15"/>
  <c r="J50" i="15"/>
  <c r="J46" i="15"/>
  <c r="J42" i="15"/>
  <c r="J38" i="15"/>
  <c r="J34" i="15"/>
  <c r="J30" i="15"/>
  <c r="J26" i="15"/>
  <c r="J22" i="15"/>
  <c r="J18" i="15"/>
  <c r="J14" i="15"/>
  <c r="J10" i="15"/>
  <c r="J6" i="15"/>
  <c r="J2" i="15"/>
  <c r="J57" i="15"/>
  <c r="J53" i="15"/>
  <c r="J45" i="15"/>
  <c r="J61" i="15"/>
  <c r="J49" i="15"/>
  <c r="J60" i="15"/>
  <c r="J56" i="15"/>
  <c r="J52" i="15"/>
  <c r="J40" i="15"/>
  <c r="J37" i="15"/>
  <c r="J32" i="15"/>
  <c r="J16" i="15"/>
  <c r="J8" i="15"/>
  <c r="J28" i="15"/>
  <c r="J4" i="15"/>
  <c r="J43" i="15"/>
  <c r="J35" i="15"/>
  <c r="J24" i="15"/>
  <c r="J12" i="15"/>
  <c r="J48" i="15"/>
  <c r="J41" i="15"/>
  <c r="J31" i="15"/>
  <c r="J27" i="15"/>
  <c r="J23" i="15"/>
  <c r="J19" i="15"/>
  <c r="J15" i="15"/>
  <c r="J11" i="15"/>
  <c r="J7" i="15"/>
  <c r="J3" i="15"/>
  <c r="J20" i="15"/>
  <c r="J44" i="15"/>
  <c r="J39" i="15"/>
  <c r="J36" i="15"/>
  <c r="J29" i="15"/>
  <c r="J25" i="15"/>
  <c r="J21" i="15"/>
  <c r="J17" i="15"/>
  <c r="J13" i="15"/>
  <c r="J9" i="15"/>
  <c r="J5" i="15"/>
  <c r="J33" i="15"/>
  <c r="F14" i="1"/>
  <c r="G14" i="1" s="1"/>
  <c r="J14" i="1" s="1"/>
  <c r="F10" i="1"/>
  <c r="G10" i="1" s="1"/>
  <c r="J10" i="1" s="1"/>
  <c r="E9" i="14"/>
  <c r="F9" i="14" s="1"/>
  <c r="G9" i="14" s="1"/>
  <c r="E61" i="14"/>
  <c r="F61" i="14" s="1"/>
  <c r="G61" i="14" s="1"/>
  <c r="E57" i="14"/>
  <c r="F57" i="14" s="1"/>
  <c r="G57" i="14" s="1"/>
  <c r="E53" i="14"/>
  <c r="F53" i="14" s="1"/>
  <c r="G53" i="14" s="1"/>
  <c r="E49" i="14"/>
  <c r="F49" i="14" s="1"/>
  <c r="G49" i="14" s="1"/>
  <c r="E45" i="14"/>
  <c r="F45" i="14" s="1"/>
  <c r="G45" i="14" s="1"/>
  <c r="E41" i="14"/>
  <c r="F41" i="14" s="1"/>
  <c r="G41" i="14" s="1"/>
  <c r="E37" i="14"/>
  <c r="F37" i="14" s="1"/>
  <c r="G37" i="14" s="1"/>
  <c r="E33" i="14"/>
  <c r="F33" i="14" s="1"/>
  <c r="G33" i="14" s="1"/>
  <c r="E29" i="14"/>
  <c r="F29" i="14" s="1"/>
  <c r="G29" i="14" s="1"/>
  <c r="E25" i="14"/>
  <c r="F25" i="14" s="1"/>
  <c r="G25" i="14" s="1"/>
  <c r="E21" i="14"/>
  <c r="F21" i="14" s="1"/>
  <c r="G21" i="14" s="1"/>
  <c r="E17" i="14"/>
  <c r="F17" i="14" s="1"/>
  <c r="G17" i="14" s="1"/>
  <c r="E13" i="14"/>
  <c r="F13" i="14" s="1"/>
  <c r="G13" i="14" s="1"/>
  <c r="E5" i="14"/>
  <c r="F5" i="14" s="1"/>
  <c r="G5" i="14" s="1"/>
  <c r="E63" i="14"/>
  <c r="F63" i="14" s="1"/>
  <c r="G63" i="14" s="1"/>
  <c r="E59" i="14"/>
  <c r="F59" i="14" s="1"/>
  <c r="G59" i="14" s="1"/>
  <c r="E51" i="14"/>
  <c r="F51" i="14" s="1"/>
  <c r="G51" i="14" s="1"/>
  <c r="E60" i="14"/>
  <c r="F60" i="14" s="1"/>
  <c r="G60" i="14" s="1"/>
  <c r="E56" i="14"/>
  <c r="F56" i="14" s="1"/>
  <c r="G56" i="14" s="1"/>
  <c r="E52" i="14"/>
  <c r="F52" i="14" s="1"/>
  <c r="G52" i="14" s="1"/>
  <c r="E48" i="14"/>
  <c r="F48" i="14" s="1"/>
  <c r="G48" i="14" s="1"/>
  <c r="E44" i="14"/>
  <c r="F44" i="14" s="1"/>
  <c r="G44" i="14" s="1"/>
  <c r="E40" i="14"/>
  <c r="F40" i="14" s="1"/>
  <c r="G40" i="14" s="1"/>
  <c r="E36" i="14"/>
  <c r="F36" i="14" s="1"/>
  <c r="G36" i="14" s="1"/>
  <c r="E32" i="14"/>
  <c r="F32" i="14" s="1"/>
  <c r="G32" i="14" s="1"/>
  <c r="E28" i="14"/>
  <c r="F28" i="14" s="1"/>
  <c r="G28" i="14" s="1"/>
  <c r="E24" i="14"/>
  <c r="F24" i="14" s="1"/>
  <c r="G24" i="14" s="1"/>
  <c r="E20" i="14"/>
  <c r="F20" i="14" s="1"/>
  <c r="G20" i="14" s="1"/>
  <c r="E16" i="14"/>
  <c r="F16" i="14" s="1"/>
  <c r="G16" i="14" s="1"/>
  <c r="E12" i="14"/>
  <c r="F12" i="14" s="1"/>
  <c r="G12" i="14" s="1"/>
  <c r="E8" i="14"/>
  <c r="F8" i="14" s="1"/>
  <c r="G8" i="14" s="1"/>
  <c r="E4" i="14"/>
  <c r="F4" i="14" s="1"/>
  <c r="G4" i="14" s="1"/>
  <c r="E55" i="14"/>
  <c r="F55" i="14" s="1"/>
  <c r="G55" i="14" s="1"/>
  <c r="E58" i="14"/>
  <c r="F58" i="14" s="1"/>
  <c r="G58" i="14" s="1"/>
  <c r="E42" i="14"/>
  <c r="F42" i="14" s="1"/>
  <c r="G42" i="14" s="1"/>
  <c r="E26" i="14"/>
  <c r="F26" i="14" s="1"/>
  <c r="G26" i="14" s="1"/>
  <c r="E10" i="14"/>
  <c r="F10" i="14" s="1"/>
  <c r="G10" i="14" s="1"/>
  <c r="E38" i="14"/>
  <c r="F38" i="14" s="1"/>
  <c r="G38" i="14" s="1"/>
  <c r="E22" i="14"/>
  <c r="F22" i="14" s="1"/>
  <c r="G22" i="14" s="1"/>
  <c r="E6" i="14"/>
  <c r="F6" i="14" s="1"/>
  <c r="G6" i="14" s="1"/>
  <c r="E2" i="14"/>
  <c r="E39" i="14"/>
  <c r="F39" i="14" s="1"/>
  <c r="G39" i="14" s="1"/>
  <c r="E46" i="14"/>
  <c r="F46" i="14" s="1"/>
  <c r="G46" i="14" s="1"/>
  <c r="E30" i="14"/>
  <c r="F30" i="14" s="1"/>
  <c r="G30" i="14" s="1"/>
  <c r="E47" i="14"/>
  <c r="F47" i="14" s="1"/>
  <c r="G47" i="14" s="1"/>
  <c r="E31" i="14"/>
  <c r="F31" i="14" s="1"/>
  <c r="G31" i="14" s="1"/>
  <c r="E15" i="14"/>
  <c r="F15" i="14" s="1"/>
  <c r="G15" i="14" s="1"/>
  <c r="E62" i="14"/>
  <c r="F62" i="14" s="1"/>
  <c r="G62" i="14" s="1"/>
  <c r="E14" i="14"/>
  <c r="F14" i="14" s="1"/>
  <c r="G14" i="14" s="1"/>
  <c r="E43" i="14"/>
  <c r="F43" i="14" s="1"/>
  <c r="G43" i="14" s="1"/>
  <c r="E27" i="14"/>
  <c r="F27" i="14" s="1"/>
  <c r="G27" i="14" s="1"/>
  <c r="E11" i="14"/>
  <c r="F11" i="14" s="1"/>
  <c r="G11" i="14" s="1"/>
  <c r="E50" i="14"/>
  <c r="F50" i="14" s="1"/>
  <c r="G50" i="14" s="1"/>
  <c r="E34" i="14"/>
  <c r="F34" i="14" s="1"/>
  <c r="G34" i="14" s="1"/>
  <c r="E18" i="14"/>
  <c r="F18" i="14" s="1"/>
  <c r="G18" i="14" s="1"/>
  <c r="E54" i="14"/>
  <c r="F54" i="14" s="1"/>
  <c r="G54" i="14" s="1"/>
  <c r="E23" i="14"/>
  <c r="F23" i="14" s="1"/>
  <c r="G23" i="14" s="1"/>
  <c r="E7" i="14"/>
  <c r="F7" i="14" s="1"/>
  <c r="G7" i="14" s="1"/>
  <c r="E3" i="14"/>
  <c r="F3" i="14" s="1"/>
  <c r="G3" i="14" s="1"/>
  <c r="E19" i="14"/>
  <c r="F19" i="14" s="1"/>
  <c r="G19" i="14" s="1"/>
  <c r="E35" i="14"/>
  <c r="F35" i="14" s="1"/>
  <c r="G35" i="14" s="1"/>
  <c r="F12" i="1"/>
  <c r="G12" i="1" s="1"/>
  <c r="J12" i="1" s="1"/>
  <c r="F7" i="1"/>
  <c r="G7" i="1" s="1"/>
  <c r="J7" i="1" s="1"/>
  <c r="F11" i="1"/>
  <c r="G11" i="1" s="1"/>
  <c r="J11" i="1" s="1"/>
  <c r="F9" i="1"/>
  <c r="G9" i="1" s="1"/>
  <c r="J9" i="1" s="1"/>
  <c r="F8" i="1"/>
  <c r="G8" i="1" s="1"/>
  <c r="J8" i="1" s="1"/>
  <c r="E3" i="2"/>
  <c r="F3" i="2" s="1"/>
  <c r="H3" i="2" s="1"/>
  <c r="F4" i="2"/>
  <c r="D5" i="1"/>
  <c r="E6" i="1" l="1"/>
  <c r="P1" i="1" s="1"/>
  <c r="D5" i="20"/>
  <c r="D6" i="20" s="1"/>
  <c r="L4" i="20"/>
  <c r="E5" i="20"/>
  <c r="F6" i="20" s="1"/>
  <c r="G6" i="20" s="1"/>
  <c r="H5" i="20"/>
  <c r="I5" i="20"/>
  <c r="G4" i="2"/>
  <c r="J4" i="2" s="1"/>
  <c r="E22" i="2"/>
  <c r="F22" i="2" s="1"/>
  <c r="G22" i="2" s="1"/>
  <c r="J22" i="2" s="1"/>
  <c r="H4" i="2"/>
  <c r="H63" i="14"/>
  <c r="H59" i="14"/>
  <c r="H55" i="14"/>
  <c r="H51" i="14"/>
  <c r="H47" i="14"/>
  <c r="H43" i="14"/>
  <c r="H39" i="14"/>
  <c r="H35" i="14"/>
  <c r="H31" i="14"/>
  <c r="H27" i="14"/>
  <c r="H23" i="14"/>
  <c r="H19" i="14"/>
  <c r="H15" i="14"/>
  <c r="H11" i="14"/>
  <c r="H7" i="14"/>
  <c r="H3" i="14"/>
  <c r="H57" i="14"/>
  <c r="H53" i="14"/>
  <c r="H62" i="14"/>
  <c r="H58" i="14"/>
  <c r="H54" i="14"/>
  <c r="H50" i="14"/>
  <c r="H46" i="14"/>
  <c r="H42" i="14"/>
  <c r="H38" i="14"/>
  <c r="H34" i="14"/>
  <c r="H30" i="14"/>
  <c r="H26" i="14"/>
  <c r="H22" i="14"/>
  <c r="H18" i="14"/>
  <c r="H14" i="14"/>
  <c r="H10" i="14"/>
  <c r="H6" i="14"/>
  <c r="H2" i="14"/>
  <c r="H45" i="14"/>
  <c r="H40" i="14"/>
  <c r="H29" i="14"/>
  <c r="H24" i="14"/>
  <c r="H13" i="14"/>
  <c r="H8" i="14"/>
  <c r="H4" i="14"/>
  <c r="H56" i="14"/>
  <c r="H12" i="14"/>
  <c r="H60" i="14"/>
  <c r="H41" i="14"/>
  <c r="H36" i="14"/>
  <c r="H25" i="14"/>
  <c r="H20" i="14"/>
  <c r="H9" i="14"/>
  <c r="F2" i="14"/>
  <c r="H33" i="14"/>
  <c r="H52" i="14"/>
  <c r="H61" i="14"/>
  <c r="H48" i="14"/>
  <c r="H37" i="14"/>
  <c r="H32" i="14"/>
  <c r="H21" i="14"/>
  <c r="H16" i="14"/>
  <c r="H5" i="14"/>
  <c r="H49" i="14"/>
  <c r="H44" i="14"/>
  <c r="H28" i="14"/>
  <c r="H17" i="14"/>
  <c r="G3" i="2"/>
  <c r="J3" i="2" s="1"/>
  <c r="E2" i="3"/>
  <c r="D2" i="3"/>
  <c r="F6" i="1" l="1"/>
  <c r="H6" i="20"/>
  <c r="K6" i="20" s="1"/>
  <c r="I6" i="20"/>
  <c r="E6" i="20"/>
  <c r="D7" i="20" s="1"/>
  <c r="K5" i="20"/>
  <c r="J5" i="20"/>
  <c r="M5" i="20" s="1"/>
  <c r="E23" i="2"/>
  <c r="F23" i="2" s="1"/>
  <c r="G23" i="2" s="1"/>
  <c r="J23" i="2" s="1"/>
  <c r="K4" i="2"/>
  <c r="F3" i="3"/>
  <c r="G3" i="3" s="1"/>
  <c r="F5" i="2"/>
  <c r="H5" i="2" s="1"/>
  <c r="I63" i="14"/>
  <c r="K63" i="14" s="1"/>
  <c r="I59" i="14"/>
  <c r="K59" i="14" s="1"/>
  <c r="I55" i="14"/>
  <c r="K55" i="14" s="1"/>
  <c r="I51" i="14"/>
  <c r="K51" i="14" s="1"/>
  <c r="I47" i="14"/>
  <c r="K47" i="14" s="1"/>
  <c r="I43" i="14"/>
  <c r="K43" i="14" s="1"/>
  <c r="I39" i="14"/>
  <c r="K39" i="14" s="1"/>
  <c r="I35" i="14"/>
  <c r="K35" i="14" s="1"/>
  <c r="I31" i="14"/>
  <c r="K31" i="14" s="1"/>
  <c r="I27" i="14"/>
  <c r="K27" i="14" s="1"/>
  <c r="I23" i="14"/>
  <c r="K23" i="14" s="1"/>
  <c r="I19" i="14"/>
  <c r="K19" i="14" s="1"/>
  <c r="I15" i="14"/>
  <c r="K15" i="14" s="1"/>
  <c r="I11" i="14"/>
  <c r="K11" i="14" s="1"/>
  <c r="I7" i="14"/>
  <c r="K7" i="14" s="1"/>
  <c r="I3" i="14"/>
  <c r="K3" i="14" s="1"/>
  <c r="I62" i="14"/>
  <c r="K62" i="14" s="1"/>
  <c r="I58" i="14"/>
  <c r="K58" i="14" s="1"/>
  <c r="I54" i="14"/>
  <c r="K54" i="14" s="1"/>
  <c r="I50" i="14"/>
  <c r="K50" i="14" s="1"/>
  <c r="I46" i="14"/>
  <c r="K46" i="14" s="1"/>
  <c r="I42" i="14"/>
  <c r="K42" i="14" s="1"/>
  <c r="I38" i="14"/>
  <c r="K38" i="14" s="1"/>
  <c r="I34" i="14"/>
  <c r="K34" i="14" s="1"/>
  <c r="I30" i="14"/>
  <c r="K30" i="14" s="1"/>
  <c r="I26" i="14"/>
  <c r="K26" i="14" s="1"/>
  <c r="I22" i="14"/>
  <c r="K22" i="14" s="1"/>
  <c r="I18" i="14"/>
  <c r="K18" i="14" s="1"/>
  <c r="I14" i="14"/>
  <c r="K14" i="14" s="1"/>
  <c r="I10" i="14"/>
  <c r="K10" i="14" s="1"/>
  <c r="I6" i="14"/>
  <c r="K6" i="14" s="1"/>
  <c r="I2" i="14"/>
  <c r="K2" i="14" s="1"/>
  <c r="I61" i="14"/>
  <c r="K61" i="14" s="1"/>
  <c r="I57" i="14"/>
  <c r="K57" i="14" s="1"/>
  <c r="I53" i="14"/>
  <c r="K53" i="14" s="1"/>
  <c r="I49" i="14"/>
  <c r="K49" i="14" s="1"/>
  <c r="I45" i="14"/>
  <c r="K45" i="14" s="1"/>
  <c r="I41" i="14"/>
  <c r="K41" i="14" s="1"/>
  <c r="I37" i="14"/>
  <c r="K37" i="14" s="1"/>
  <c r="I33" i="14"/>
  <c r="K33" i="14" s="1"/>
  <c r="I29" i="14"/>
  <c r="K29" i="14" s="1"/>
  <c r="I25" i="14"/>
  <c r="K25" i="14" s="1"/>
  <c r="I21" i="14"/>
  <c r="K21" i="14" s="1"/>
  <c r="I17" i="14"/>
  <c r="K17" i="14" s="1"/>
  <c r="I13" i="14"/>
  <c r="K13" i="14" s="1"/>
  <c r="I9" i="14"/>
  <c r="K9" i="14" s="1"/>
  <c r="I5" i="14"/>
  <c r="K5" i="14" s="1"/>
  <c r="G2" i="14"/>
  <c r="I60" i="14"/>
  <c r="K60" i="14" s="1"/>
  <c r="I52" i="14"/>
  <c r="K52" i="14" s="1"/>
  <c r="I56" i="14"/>
  <c r="K56" i="14" s="1"/>
  <c r="I44" i="14"/>
  <c r="K44" i="14" s="1"/>
  <c r="I28" i="14"/>
  <c r="K28" i="14" s="1"/>
  <c r="I36" i="14"/>
  <c r="K36" i="14" s="1"/>
  <c r="I20" i="14"/>
  <c r="K20" i="14" s="1"/>
  <c r="I4" i="14"/>
  <c r="K4" i="14" s="1"/>
  <c r="I48" i="14"/>
  <c r="K48" i="14" s="1"/>
  <c r="I32" i="14"/>
  <c r="K32" i="14" s="1"/>
  <c r="I16" i="14"/>
  <c r="K16" i="14" s="1"/>
  <c r="I12" i="14"/>
  <c r="K12" i="14" s="1"/>
  <c r="I24" i="14"/>
  <c r="K24" i="14" s="1"/>
  <c r="I40" i="14"/>
  <c r="K40" i="14" s="1"/>
  <c r="I8" i="14"/>
  <c r="K8" i="14" s="1"/>
  <c r="I3" i="2"/>
  <c r="L3" i="2" s="1"/>
  <c r="I4" i="2"/>
  <c r="L4" i="2" s="1"/>
  <c r="D3" i="3"/>
  <c r="K3" i="2"/>
  <c r="F6" i="2"/>
  <c r="G6" i="2" s="1"/>
  <c r="J6" i="2" s="1"/>
  <c r="H55" i="1" l="1"/>
  <c r="H58" i="1"/>
  <c r="H17" i="1"/>
  <c r="H39" i="1"/>
  <c r="H57" i="1"/>
  <c r="H62" i="1"/>
  <c r="H48" i="1"/>
  <c r="H6" i="1"/>
  <c r="G6" i="1"/>
  <c r="H21" i="1"/>
  <c r="H51" i="1"/>
  <c r="H8" i="1"/>
  <c r="H10" i="1"/>
  <c r="H23" i="1"/>
  <c r="H13" i="1"/>
  <c r="H16" i="1"/>
  <c r="H41" i="1"/>
  <c r="H44" i="1"/>
  <c r="H60" i="1"/>
  <c r="H33" i="1"/>
  <c r="H63" i="1"/>
  <c r="H61" i="1"/>
  <c r="H49" i="1"/>
  <c r="H11" i="1"/>
  <c r="H27" i="1"/>
  <c r="H43" i="1"/>
  <c r="H38" i="1"/>
  <c r="H32" i="1"/>
  <c r="H34" i="1"/>
  <c r="H35" i="1"/>
  <c r="H37" i="1"/>
  <c r="H26" i="1"/>
  <c r="H18" i="1"/>
  <c r="H20" i="1"/>
  <c r="H7" i="1"/>
  <c r="H9" i="1"/>
  <c r="H46" i="1"/>
  <c r="H56" i="1"/>
  <c r="H45" i="1"/>
  <c r="H36" i="1"/>
  <c r="H53" i="1"/>
  <c r="H15" i="1"/>
  <c r="H42" i="1"/>
  <c r="H14" i="1"/>
  <c r="H52" i="1"/>
  <c r="H30" i="1"/>
  <c r="H47" i="1"/>
  <c r="H29" i="1"/>
  <c r="H59" i="1"/>
  <c r="H28" i="1"/>
  <c r="H12" i="1"/>
  <c r="H19" i="1"/>
  <c r="H22" i="1"/>
  <c r="H31" i="1"/>
  <c r="H40" i="1"/>
  <c r="H50" i="1"/>
  <c r="H24" i="1"/>
  <c r="H54" i="1"/>
  <c r="H25" i="1"/>
  <c r="J6" i="20"/>
  <c r="M6" i="20" s="1"/>
  <c r="F7" i="20"/>
  <c r="G7" i="20" s="1"/>
  <c r="H7" i="20" s="1"/>
  <c r="K7" i="20" s="1"/>
  <c r="L7" i="20" s="1"/>
  <c r="E7" i="20"/>
  <c r="F8" i="20" s="1"/>
  <c r="G8" i="20" s="1"/>
  <c r="I8" i="20" s="1"/>
  <c r="L5" i="20"/>
  <c r="L6" i="20"/>
  <c r="I7" i="20"/>
  <c r="G5" i="2"/>
  <c r="J5" i="2" s="1"/>
  <c r="E24" i="2"/>
  <c r="F24" i="2" s="1"/>
  <c r="G24" i="2" s="1"/>
  <c r="J24" i="2" s="1"/>
  <c r="E3" i="3"/>
  <c r="F4" i="3" s="1"/>
  <c r="J2" i="14"/>
  <c r="J62" i="14"/>
  <c r="J58" i="14"/>
  <c r="J54" i="14"/>
  <c r="J50" i="14"/>
  <c r="J46" i="14"/>
  <c r="J42" i="14"/>
  <c r="J38" i="14"/>
  <c r="J34" i="14"/>
  <c r="J30" i="14"/>
  <c r="J26" i="14"/>
  <c r="J22" i="14"/>
  <c r="J18" i="14"/>
  <c r="J14" i="14"/>
  <c r="J10" i="14"/>
  <c r="J6" i="14"/>
  <c r="J61" i="14"/>
  <c r="J57" i="14"/>
  <c r="J53" i="14"/>
  <c r="J49" i="14"/>
  <c r="J45" i="14"/>
  <c r="J41" i="14"/>
  <c r="J37" i="14"/>
  <c r="J33" i="14"/>
  <c r="J29" i="14"/>
  <c r="J25" i="14"/>
  <c r="J21" i="14"/>
  <c r="J17" i="14"/>
  <c r="J13" i="14"/>
  <c r="J9" i="14"/>
  <c r="J5" i="14"/>
  <c r="J60" i="14"/>
  <c r="J52" i="14"/>
  <c r="J56" i="14"/>
  <c r="J47" i="14"/>
  <c r="J36" i="14"/>
  <c r="J31" i="14"/>
  <c r="J20" i="14"/>
  <c r="J15" i="14"/>
  <c r="J4" i="14"/>
  <c r="J48" i="14"/>
  <c r="J43" i="14"/>
  <c r="J32" i="14"/>
  <c r="J27" i="14"/>
  <c r="J16" i="14"/>
  <c r="J11" i="14"/>
  <c r="J12" i="14"/>
  <c r="J7" i="14"/>
  <c r="J63" i="14"/>
  <c r="J40" i="14"/>
  <c r="J35" i="14"/>
  <c r="J24" i="14"/>
  <c r="J19" i="14"/>
  <c r="J55" i="14"/>
  <c r="J59" i="14"/>
  <c r="J44" i="14"/>
  <c r="J39" i="14"/>
  <c r="J28" i="14"/>
  <c r="J23" i="14"/>
  <c r="J8" i="14"/>
  <c r="J3" i="14"/>
  <c r="J51" i="14"/>
  <c r="H6" i="2"/>
  <c r="H3" i="3"/>
  <c r="K3" i="3" s="1"/>
  <c r="I3" i="3"/>
  <c r="F7" i="2"/>
  <c r="J6" i="1" l="1"/>
  <c r="I29" i="1"/>
  <c r="L29" i="1" s="1"/>
  <c r="I57" i="1"/>
  <c r="L57" i="1" s="1"/>
  <c r="I30" i="1"/>
  <c r="L30" i="1" s="1"/>
  <c r="I38" i="1"/>
  <c r="L38" i="1" s="1"/>
  <c r="I63" i="1"/>
  <c r="I19" i="1"/>
  <c r="L19" i="1" s="1"/>
  <c r="I7" i="1"/>
  <c r="L7" i="1" s="1"/>
  <c r="I49" i="1"/>
  <c r="L49" i="1" s="1"/>
  <c r="I59" i="1"/>
  <c r="L59" i="1" s="1"/>
  <c r="I23" i="1"/>
  <c r="L23" i="1" s="1"/>
  <c r="I31" i="1"/>
  <c r="L31" i="1" s="1"/>
  <c r="I46" i="1"/>
  <c r="L46" i="1" s="1"/>
  <c r="I60" i="1"/>
  <c r="L60" i="1" s="1"/>
  <c r="I6" i="1"/>
  <c r="L6" i="1" s="1"/>
  <c r="I42" i="1"/>
  <c r="L42" i="1" s="1"/>
  <c r="I62" i="1"/>
  <c r="L62" i="1" s="1"/>
  <c r="I28" i="1"/>
  <c r="L28" i="1" s="1"/>
  <c r="I53" i="1"/>
  <c r="L53" i="1" s="1"/>
  <c r="I14" i="1"/>
  <c r="L14" i="1" s="1"/>
  <c r="I17" i="1"/>
  <c r="L17" i="1" s="1"/>
  <c r="I51" i="1"/>
  <c r="L51" i="1" s="1"/>
  <c r="I24" i="1"/>
  <c r="L24" i="1" s="1"/>
  <c r="I32" i="1"/>
  <c r="L32" i="1" s="1"/>
  <c r="I39" i="1"/>
  <c r="L39" i="1" s="1"/>
  <c r="I25" i="1"/>
  <c r="L25" i="1" s="1"/>
  <c r="I8" i="1"/>
  <c r="L8" i="1" s="1"/>
  <c r="I26" i="1"/>
  <c r="L26" i="1" s="1"/>
  <c r="I48" i="1"/>
  <c r="L48" i="1" s="1"/>
  <c r="I9" i="1"/>
  <c r="L9" i="1" s="1"/>
  <c r="I35" i="1"/>
  <c r="L35" i="1" s="1"/>
  <c r="I52" i="1"/>
  <c r="L52" i="1" s="1"/>
  <c r="I33" i="1"/>
  <c r="L33" i="1" s="1"/>
  <c r="I22" i="1"/>
  <c r="L22" i="1" s="1"/>
  <c r="I41" i="1"/>
  <c r="L41" i="1" s="1"/>
  <c r="I21" i="1"/>
  <c r="L21" i="1" s="1"/>
  <c r="I40" i="1"/>
  <c r="L40" i="1" s="1"/>
  <c r="I54" i="1"/>
  <c r="L54" i="1" s="1"/>
  <c r="I10" i="1"/>
  <c r="L10" i="1" s="1"/>
  <c r="I50" i="1"/>
  <c r="L50" i="1" s="1"/>
  <c r="I44" i="1"/>
  <c r="L44" i="1" s="1"/>
  <c r="I61" i="1"/>
  <c r="L61" i="1" s="1"/>
  <c r="I15" i="1"/>
  <c r="L15" i="1" s="1"/>
  <c r="I43" i="1"/>
  <c r="L43" i="1" s="1"/>
  <c r="I16" i="1"/>
  <c r="L16" i="1" s="1"/>
  <c r="I34" i="1"/>
  <c r="L34" i="1" s="1"/>
  <c r="I55" i="1"/>
  <c r="L55" i="1" s="1"/>
  <c r="I27" i="1"/>
  <c r="L27" i="1" s="1"/>
  <c r="I47" i="1"/>
  <c r="L47" i="1" s="1"/>
  <c r="I12" i="1"/>
  <c r="L12" i="1" s="1"/>
  <c r="I11" i="1"/>
  <c r="L11" i="1" s="1"/>
  <c r="I45" i="1"/>
  <c r="L45" i="1" s="1"/>
  <c r="I58" i="1"/>
  <c r="L58" i="1" s="1"/>
  <c r="I13" i="1"/>
  <c r="L13" i="1" s="1"/>
  <c r="I37" i="1"/>
  <c r="L37" i="1" s="1"/>
  <c r="I18" i="1"/>
  <c r="L18" i="1" s="1"/>
  <c r="I20" i="1"/>
  <c r="L20" i="1" s="1"/>
  <c r="I36" i="1"/>
  <c r="L36" i="1" s="1"/>
  <c r="I56" i="1"/>
  <c r="L56" i="1" s="1"/>
  <c r="D8" i="20"/>
  <c r="E8" i="20" s="1"/>
  <c r="F9" i="20" s="1"/>
  <c r="G9" i="20" s="1"/>
  <c r="J7" i="20"/>
  <c r="M7" i="20" s="1"/>
  <c r="H8" i="20"/>
  <c r="I6" i="2"/>
  <c r="L6" i="2" s="1"/>
  <c r="I5" i="2"/>
  <c r="L5" i="2" s="1"/>
  <c r="E25" i="2"/>
  <c r="F25" i="2" s="1"/>
  <c r="G25" i="2" s="1"/>
  <c r="J25" i="2" s="1"/>
  <c r="G4" i="3"/>
  <c r="D4" i="3"/>
  <c r="J3" i="3"/>
  <c r="M3" i="3" s="1"/>
  <c r="K5" i="2"/>
  <c r="K6" i="2"/>
  <c r="G7" i="2"/>
  <c r="J7" i="2" s="1"/>
  <c r="H7" i="2"/>
  <c r="F8" i="2"/>
  <c r="L63" i="1" l="1"/>
  <c r="B7" i="6"/>
  <c r="F7" i="6" s="1"/>
  <c r="E7" i="6"/>
  <c r="D7" i="6"/>
  <c r="K56" i="1"/>
  <c r="K11" i="1"/>
  <c r="K52" i="1"/>
  <c r="K33" i="1"/>
  <c r="K16" i="1"/>
  <c r="K18" i="1"/>
  <c r="K51" i="1"/>
  <c r="K59" i="1"/>
  <c r="K50" i="1"/>
  <c r="K17" i="1"/>
  <c r="K32" i="1"/>
  <c r="K8" i="1"/>
  <c r="K35" i="1"/>
  <c r="K60" i="1"/>
  <c r="K61" i="1"/>
  <c r="K49" i="1"/>
  <c r="K58" i="1"/>
  <c r="K9" i="1"/>
  <c r="K37" i="1"/>
  <c r="K28" i="1"/>
  <c r="K41" i="1"/>
  <c r="K15" i="1"/>
  <c r="K12" i="1"/>
  <c r="K27" i="1"/>
  <c r="K44" i="1"/>
  <c r="K53" i="1"/>
  <c r="K55" i="1"/>
  <c r="K23" i="1"/>
  <c r="K20" i="1"/>
  <c r="K14" i="1"/>
  <c r="K10" i="1"/>
  <c r="K36" i="1"/>
  <c r="K54" i="1"/>
  <c r="K62" i="1"/>
  <c r="K63" i="1"/>
  <c r="C7" i="6" s="1"/>
  <c r="K21" i="1"/>
  <c r="K30" i="1"/>
  <c r="K46" i="1"/>
  <c r="K43" i="1"/>
  <c r="K47" i="1"/>
  <c r="K19" i="1"/>
  <c r="K39" i="1"/>
  <c r="K13" i="1"/>
  <c r="K40" i="1"/>
  <c r="K48" i="1"/>
  <c r="K38" i="1"/>
  <c r="K7" i="1"/>
  <c r="K45" i="1"/>
  <c r="K57" i="1"/>
  <c r="K26" i="1"/>
  <c r="K25" i="1"/>
  <c r="K24" i="1"/>
  <c r="K34" i="1"/>
  <c r="K42" i="1"/>
  <c r="K22" i="1"/>
  <c r="K6" i="1"/>
  <c r="K31" i="1"/>
  <c r="K29" i="1"/>
  <c r="D9" i="20"/>
  <c r="H9" i="20"/>
  <c r="K9" i="20" s="1"/>
  <c r="I9" i="20"/>
  <c r="E9" i="20"/>
  <c r="F10" i="20" s="1"/>
  <c r="G10" i="20" s="1"/>
  <c r="D10" i="20"/>
  <c r="K8" i="20"/>
  <c r="J8" i="20"/>
  <c r="M8" i="20" s="1"/>
  <c r="J9" i="20"/>
  <c r="M9" i="20" s="1"/>
  <c r="E26" i="2"/>
  <c r="F26" i="2" s="1"/>
  <c r="G26" i="2" s="1"/>
  <c r="J26" i="2" s="1"/>
  <c r="E4" i="3"/>
  <c r="F5" i="3" s="1"/>
  <c r="G5" i="3" s="1"/>
  <c r="H4" i="3"/>
  <c r="K4" i="3" s="1"/>
  <c r="I4" i="3"/>
  <c r="L3" i="3"/>
  <c r="I7" i="2"/>
  <c r="L7" i="2" s="1"/>
  <c r="G8" i="2"/>
  <c r="J8" i="2" s="1"/>
  <c r="F9" i="2"/>
  <c r="H8" i="2"/>
  <c r="H10" i="20" l="1"/>
  <c r="I10" i="20"/>
  <c r="E10" i="20"/>
  <c r="F11" i="20"/>
  <c r="G11" i="20" s="1"/>
  <c r="D11" i="20"/>
  <c r="L8" i="20"/>
  <c r="L9" i="20"/>
  <c r="H9" i="2"/>
  <c r="E27" i="2"/>
  <c r="F27" i="2" s="1"/>
  <c r="G27" i="2" s="1"/>
  <c r="J27" i="2" s="1"/>
  <c r="K8" i="2"/>
  <c r="J4" i="3"/>
  <c r="M4" i="3" s="1"/>
  <c r="H5" i="3"/>
  <c r="K5" i="3" s="1"/>
  <c r="I5" i="3"/>
  <c r="D5" i="3"/>
  <c r="G9" i="2"/>
  <c r="J9" i="2" s="1"/>
  <c r="I8" i="2"/>
  <c r="L8" i="2" s="1"/>
  <c r="F10" i="2"/>
  <c r="K7" i="2"/>
  <c r="E11" i="20" l="1"/>
  <c r="F12" i="20" s="1"/>
  <c r="G12" i="20" s="1"/>
  <c r="D12" i="20"/>
  <c r="H11" i="20"/>
  <c r="K11" i="20" s="1"/>
  <c r="I11" i="20"/>
  <c r="K10" i="20"/>
  <c r="J10" i="20"/>
  <c r="M10" i="20" s="1"/>
  <c r="J11" i="20"/>
  <c r="M11" i="20" s="1"/>
  <c r="H10" i="2"/>
  <c r="E28" i="2"/>
  <c r="F28" i="2" s="1"/>
  <c r="G28" i="2" s="1"/>
  <c r="J28" i="2" s="1"/>
  <c r="E5" i="3"/>
  <c r="F6" i="3" s="1"/>
  <c r="J5" i="3"/>
  <c r="M5" i="3" s="1"/>
  <c r="L4" i="3"/>
  <c r="L5" i="3"/>
  <c r="I9" i="2"/>
  <c r="L9" i="2" s="1"/>
  <c r="G10" i="2"/>
  <c r="J10" i="2" s="1"/>
  <c r="F11" i="2"/>
  <c r="E12" i="20" l="1"/>
  <c r="F13" i="20" s="1"/>
  <c r="G13" i="20" s="1"/>
  <c r="L10" i="20"/>
  <c r="L11" i="20"/>
  <c r="H12" i="20"/>
  <c r="I12" i="20"/>
  <c r="E29" i="2"/>
  <c r="F29" i="2" s="1"/>
  <c r="G29" i="2" s="1"/>
  <c r="J29" i="2" s="1"/>
  <c r="H11" i="2"/>
  <c r="K9" i="2"/>
  <c r="D6" i="3"/>
  <c r="E6" i="3" s="1"/>
  <c r="F7" i="3" s="1"/>
  <c r="G6" i="3"/>
  <c r="I10" i="2"/>
  <c r="L10" i="2" s="1"/>
  <c r="G11" i="2"/>
  <c r="J11" i="2" s="1"/>
  <c r="F12" i="2"/>
  <c r="H13" i="20" l="1"/>
  <c r="I13" i="20"/>
  <c r="K12" i="20"/>
  <c r="L12" i="20" s="1"/>
  <c r="J12" i="20"/>
  <c r="M12" i="20" s="1"/>
  <c r="D13" i="20"/>
  <c r="E30" i="2"/>
  <c r="F30" i="2" s="1"/>
  <c r="G30" i="2" s="1"/>
  <c r="J30" i="2" s="1"/>
  <c r="K10" i="2"/>
  <c r="D7" i="3"/>
  <c r="E7" i="3" s="1"/>
  <c r="F8" i="3" s="1"/>
  <c r="G8" i="3" s="1"/>
  <c r="H8" i="3" s="1"/>
  <c r="K8" i="3" s="1"/>
  <c r="G7" i="3"/>
  <c r="H6" i="3"/>
  <c r="K6" i="3" s="1"/>
  <c r="I6" i="3"/>
  <c r="G12" i="2"/>
  <c r="J12" i="2" s="1"/>
  <c r="H12" i="2"/>
  <c r="F13" i="2"/>
  <c r="I11" i="2"/>
  <c r="L11" i="2" s="1"/>
  <c r="E13" i="20" l="1"/>
  <c r="F14" i="20" s="1"/>
  <c r="G14" i="20" s="1"/>
  <c r="K13" i="20"/>
  <c r="L13" i="20" s="1"/>
  <c r="J13" i="20"/>
  <c r="M13" i="20" s="1"/>
  <c r="E31" i="2"/>
  <c r="F31" i="2" s="1"/>
  <c r="H7" i="3"/>
  <c r="K7" i="3" s="1"/>
  <c r="D8" i="3"/>
  <c r="J6" i="3"/>
  <c r="M6" i="3" s="1"/>
  <c r="I7" i="3"/>
  <c r="I8" i="3"/>
  <c r="K11" i="2"/>
  <c r="G13" i="2"/>
  <c r="J13" i="2" s="1"/>
  <c r="H13" i="2"/>
  <c r="F14" i="2"/>
  <c r="I12" i="2"/>
  <c r="L12" i="2" s="1"/>
  <c r="D14" i="20" l="1"/>
  <c r="H14" i="20"/>
  <c r="I14" i="20"/>
  <c r="E14" i="20"/>
  <c r="F15" i="20" s="1"/>
  <c r="G15" i="20" s="1"/>
  <c r="D15" i="20"/>
  <c r="E32" i="2"/>
  <c r="F32" i="2" s="1"/>
  <c r="K12" i="2"/>
  <c r="G31" i="2"/>
  <c r="J31" i="2" s="1"/>
  <c r="E8" i="3"/>
  <c r="F9" i="3" s="1"/>
  <c r="J8" i="3"/>
  <c r="M8" i="3" s="1"/>
  <c r="L8" i="3"/>
  <c r="J7" i="3"/>
  <c r="M7" i="3" s="1"/>
  <c r="L6" i="3"/>
  <c r="L7" i="3"/>
  <c r="G14" i="2"/>
  <c r="J14" i="2" s="1"/>
  <c r="H14" i="2"/>
  <c r="F15" i="2"/>
  <c r="I13" i="2"/>
  <c r="L13" i="2" s="1"/>
  <c r="H15" i="20" l="1"/>
  <c r="I15" i="20"/>
  <c r="E15" i="20"/>
  <c r="F16" i="20"/>
  <c r="G16" i="20" s="1"/>
  <c r="D16" i="20"/>
  <c r="K14" i="20"/>
  <c r="L14" i="20" s="1"/>
  <c r="J14" i="20"/>
  <c r="M14" i="20" s="1"/>
  <c r="H21" i="2"/>
  <c r="H16" i="2"/>
  <c r="H22" i="2"/>
  <c r="H20" i="2"/>
  <c r="H18" i="2"/>
  <c r="H25" i="2"/>
  <c r="H27" i="2"/>
  <c r="H24" i="2"/>
  <c r="H17" i="2"/>
  <c r="H19" i="2"/>
  <c r="H26" i="2"/>
  <c r="H23" i="2"/>
  <c r="H30" i="2"/>
  <c r="G32" i="2"/>
  <c r="J32" i="2" s="1"/>
  <c r="H32" i="2"/>
  <c r="H28" i="2"/>
  <c r="E33" i="2"/>
  <c r="F33" i="2" s="1"/>
  <c r="H31" i="2"/>
  <c r="K13" i="2"/>
  <c r="H29" i="2"/>
  <c r="D9" i="3"/>
  <c r="E9" i="3" s="1"/>
  <c r="F10" i="3" s="1"/>
  <c r="G10" i="3" s="1"/>
  <c r="H10" i="3" s="1"/>
  <c r="K10" i="3" s="1"/>
  <c r="G9" i="3"/>
  <c r="G15" i="2"/>
  <c r="J15" i="2" s="1"/>
  <c r="H15" i="2"/>
  <c r="K14" i="2"/>
  <c r="I14" i="2"/>
  <c r="H16" i="20" l="1"/>
  <c r="I16" i="20"/>
  <c r="E16" i="20"/>
  <c r="F17" i="20" s="1"/>
  <c r="G17" i="20" s="1"/>
  <c r="K15" i="20"/>
  <c r="L15" i="20" s="1"/>
  <c r="J15" i="20"/>
  <c r="M15" i="20" s="1"/>
  <c r="I21" i="2"/>
  <c r="L21" i="2" s="1"/>
  <c r="I19" i="2"/>
  <c r="L19" i="2" s="1"/>
  <c r="I24" i="2"/>
  <c r="L24" i="2" s="1"/>
  <c r="I16" i="2"/>
  <c r="L16" i="2" s="1"/>
  <c r="I23" i="2"/>
  <c r="L23" i="2" s="1"/>
  <c r="I26" i="2"/>
  <c r="L26" i="2" s="1"/>
  <c r="I20" i="2"/>
  <c r="L20" i="2" s="1"/>
  <c r="I18" i="2"/>
  <c r="L18" i="2" s="1"/>
  <c r="I17" i="2"/>
  <c r="L17" i="2" s="1"/>
  <c r="I22" i="2"/>
  <c r="L22" i="2" s="1"/>
  <c r="I30" i="2"/>
  <c r="L30" i="2" s="1"/>
  <c r="I27" i="2"/>
  <c r="L27" i="2" s="1"/>
  <c r="I25" i="2"/>
  <c r="L25" i="2" s="1"/>
  <c r="I28" i="2"/>
  <c r="L28" i="2" s="1"/>
  <c r="I31" i="2"/>
  <c r="L31" i="2" s="1"/>
  <c r="G33" i="2"/>
  <c r="J33" i="2" s="1"/>
  <c r="H33" i="2"/>
  <c r="I32" i="2"/>
  <c r="L32" i="2" s="1"/>
  <c r="E34" i="2"/>
  <c r="F34" i="2" s="1"/>
  <c r="I29" i="2"/>
  <c r="L29" i="2" s="1"/>
  <c r="L14" i="2"/>
  <c r="H9" i="3"/>
  <c r="K9" i="3" s="1"/>
  <c r="I9" i="3"/>
  <c r="I10" i="3"/>
  <c r="D10" i="3"/>
  <c r="K31" i="2"/>
  <c r="I15" i="2"/>
  <c r="L15" i="2" s="1"/>
  <c r="H17" i="20" l="1"/>
  <c r="I17" i="20"/>
  <c r="D17" i="20"/>
  <c r="K16" i="20"/>
  <c r="L16" i="20" s="1"/>
  <c r="J16" i="20"/>
  <c r="M16" i="20" s="1"/>
  <c r="G34" i="2"/>
  <c r="J34" i="2" s="1"/>
  <c r="H34" i="2"/>
  <c r="K15" i="2"/>
  <c r="K27" i="2"/>
  <c r="K29" i="2"/>
  <c r="K19" i="2"/>
  <c r="K25" i="2"/>
  <c r="K28" i="2"/>
  <c r="K20" i="2"/>
  <c r="K21" i="2"/>
  <c r="K30" i="2"/>
  <c r="K18" i="2"/>
  <c r="K16" i="2"/>
  <c r="K22" i="2"/>
  <c r="K26" i="2"/>
  <c r="K17" i="2"/>
  <c r="K24" i="2"/>
  <c r="K23" i="2"/>
  <c r="E35" i="2"/>
  <c r="F35" i="2" s="1"/>
  <c r="K32" i="2"/>
  <c r="K33" i="2"/>
  <c r="I33" i="2"/>
  <c r="L33" i="2" s="1"/>
  <c r="E10" i="3"/>
  <c r="F11" i="3" s="1"/>
  <c r="J10" i="3"/>
  <c r="M10" i="3" s="1"/>
  <c r="J9" i="3"/>
  <c r="M9" i="3" s="1"/>
  <c r="E17" i="20" l="1"/>
  <c r="F18" i="20" s="1"/>
  <c r="G18" i="20" s="1"/>
  <c r="D18" i="20"/>
  <c r="K17" i="20"/>
  <c r="L17" i="20" s="1"/>
  <c r="J17" i="20"/>
  <c r="M17" i="20" s="1"/>
  <c r="G35" i="2"/>
  <c r="J35" i="2" s="1"/>
  <c r="H35" i="2"/>
  <c r="E36" i="2"/>
  <c r="F36" i="2" s="1"/>
  <c r="K34" i="2"/>
  <c r="I34" i="2"/>
  <c r="L34" i="2" s="1"/>
  <c r="L9" i="3"/>
  <c r="L10" i="3"/>
  <c r="G11" i="3"/>
  <c r="D11" i="3"/>
  <c r="E18" i="20" l="1"/>
  <c r="F19" i="20" s="1"/>
  <c r="G19" i="20" s="1"/>
  <c r="D19" i="20"/>
  <c r="H18" i="20"/>
  <c r="I18" i="20"/>
  <c r="G36" i="2"/>
  <c r="J36" i="2" s="1"/>
  <c r="H36" i="2"/>
  <c r="E37" i="2"/>
  <c r="F37" i="2" s="1"/>
  <c r="K35" i="2"/>
  <c r="I35" i="2"/>
  <c r="L35" i="2" s="1"/>
  <c r="E11" i="3"/>
  <c r="F12" i="3" s="1"/>
  <c r="I11" i="3"/>
  <c r="H11" i="3"/>
  <c r="K11" i="3" s="1"/>
  <c r="H19" i="20" l="1"/>
  <c r="I19" i="20"/>
  <c r="K18" i="20"/>
  <c r="L18" i="20" s="1"/>
  <c r="J18" i="20"/>
  <c r="M18" i="20" s="1"/>
  <c r="E19" i="20"/>
  <c r="F20" i="20" s="1"/>
  <c r="G20" i="20" s="1"/>
  <c r="D20" i="20"/>
  <c r="G37" i="2"/>
  <c r="J37" i="2" s="1"/>
  <c r="H37" i="2"/>
  <c r="E38" i="2"/>
  <c r="F38" i="2" s="1"/>
  <c r="K36" i="2"/>
  <c r="I36" i="2"/>
  <c r="L36" i="2" s="1"/>
  <c r="D12" i="3"/>
  <c r="E12" i="3" s="1"/>
  <c r="F13" i="3" s="1"/>
  <c r="G13" i="3" s="1"/>
  <c r="H13" i="3" s="1"/>
  <c r="K13" i="3" s="1"/>
  <c r="J11" i="3"/>
  <c r="M11" i="3" s="1"/>
  <c r="G12" i="3"/>
  <c r="H20" i="20" l="1"/>
  <c r="I20" i="20"/>
  <c r="E20" i="20"/>
  <c r="F21" i="20" s="1"/>
  <c r="G21" i="20" s="1"/>
  <c r="D21" i="20"/>
  <c r="K19" i="20"/>
  <c r="L19" i="20" s="1"/>
  <c r="J19" i="20"/>
  <c r="M19" i="20" s="1"/>
  <c r="E39" i="2"/>
  <c r="F39" i="2" s="1"/>
  <c r="G38" i="2"/>
  <c r="J38" i="2" s="1"/>
  <c r="H38" i="2"/>
  <c r="K37" i="2"/>
  <c r="I37" i="2"/>
  <c r="L37" i="2" s="1"/>
  <c r="D13" i="3"/>
  <c r="H12" i="3"/>
  <c r="K12" i="3" s="1"/>
  <c r="I13" i="3"/>
  <c r="I12" i="3"/>
  <c r="L11" i="3"/>
  <c r="H21" i="20" l="1"/>
  <c r="I21" i="20"/>
  <c r="E21" i="20"/>
  <c r="D22" i="20" s="1"/>
  <c r="F22" i="20"/>
  <c r="G22" i="20" s="1"/>
  <c r="K20" i="20"/>
  <c r="L20" i="20" s="1"/>
  <c r="J20" i="20"/>
  <c r="M20" i="20" s="1"/>
  <c r="K38" i="2"/>
  <c r="I38" i="2"/>
  <c r="L38" i="2" s="1"/>
  <c r="G39" i="2"/>
  <c r="J39" i="2" s="1"/>
  <c r="H39" i="2"/>
  <c r="E40" i="2"/>
  <c r="F40" i="2" s="1"/>
  <c r="E13" i="3"/>
  <c r="F14" i="3" s="1"/>
  <c r="J13" i="3"/>
  <c r="M13" i="3" s="1"/>
  <c r="J12" i="3"/>
  <c r="M12" i="3" s="1"/>
  <c r="E22" i="20" l="1"/>
  <c r="F23" i="20" s="1"/>
  <c r="G23" i="20" s="1"/>
  <c r="H22" i="20"/>
  <c r="I22" i="20"/>
  <c r="K21" i="20"/>
  <c r="L21" i="20" s="1"/>
  <c r="J21" i="20"/>
  <c r="M21" i="20" s="1"/>
  <c r="G40" i="2"/>
  <c r="J40" i="2" s="1"/>
  <c r="H40" i="2"/>
  <c r="E41" i="2"/>
  <c r="F41" i="2" s="1"/>
  <c r="K39" i="2"/>
  <c r="I39" i="2"/>
  <c r="L39" i="2" s="1"/>
  <c r="D14" i="3"/>
  <c r="E14" i="3" s="1"/>
  <c r="F15" i="3" s="1"/>
  <c r="G15" i="3" s="1"/>
  <c r="H15" i="3" s="1"/>
  <c r="K15" i="3" s="1"/>
  <c r="G14" i="3"/>
  <c r="L13" i="3"/>
  <c r="L12" i="3"/>
  <c r="H23" i="20" l="1"/>
  <c r="I23" i="20"/>
  <c r="K22" i="20"/>
  <c r="L22" i="20" s="1"/>
  <c r="J22" i="20"/>
  <c r="M22" i="20" s="1"/>
  <c r="D23" i="20"/>
  <c r="E42" i="2"/>
  <c r="F42" i="2" s="1"/>
  <c r="G41" i="2"/>
  <c r="J41" i="2" s="1"/>
  <c r="H41" i="2"/>
  <c r="K40" i="2"/>
  <c r="I40" i="2"/>
  <c r="L40" i="2" s="1"/>
  <c r="D15" i="3"/>
  <c r="E15" i="3" s="1"/>
  <c r="D16" i="3" s="1"/>
  <c r="H14" i="3"/>
  <c r="K14" i="3" s="1"/>
  <c r="I14" i="3"/>
  <c r="I15" i="3"/>
  <c r="E23" i="20" l="1"/>
  <c r="F24" i="20"/>
  <c r="G24" i="20" s="1"/>
  <c r="D24" i="20"/>
  <c r="K23" i="20"/>
  <c r="L23" i="20" s="1"/>
  <c r="J23" i="20"/>
  <c r="M23" i="20" s="1"/>
  <c r="K41" i="2"/>
  <c r="I41" i="2"/>
  <c r="L41" i="2" s="1"/>
  <c r="G42" i="2"/>
  <c r="J42" i="2" s="1"/>
  <c r="H42" i="2"/>
  <c r="E43" i="2"/>
  <c r="F43" i="2" s="1"/>
  <c r="F16" i="3"/>
  <c r="G16" i="3" s="1"/>
  <c r="H16" i="3" s="1"/>
  <c r="K16" i="3" s="1"/>
  <c r="E16" i="3"/>
  <c r="D17" i="3" s="1"/>
  <c r="J15" i="3"/>
  <c r="M15" i="3" s="1"/>
  <c r="J14" i="3"/>
  <c r="H24" i="20" l="1"/>
  <c r="I24" i="20"/>
  <c r="E24" i="20"/>
  <c r="F25" i="20" s="1"/>
  <c r="G25" i="20" s="1"/>
  <c r="G43" i="2"/>
  <c r="J43" i="2" s="1"/>
  <c r="H43" i="2"/>
  <c r="E44" i="2"/>
  <c r="F44" i="2" s="1"/>
  <c r="K42" i="2"/>
  <c r="I42" i="2"/>
  <c r="L42" i="2" s="1"/>
  <c r="F17" i="3"/>
  <c r="G17" i="3" s="1"/>
  <c r="I17" i="3" s="1"/>
  <c r="I16" i="3"/>
  <c r="L16" i="3"/>
  <c r="J16" i="3"/>
  <c r="M16" i="3" s="1"/>
  <c r="E17" i="3"/>
  <c r="D18" i="3" s="1"/>
  <c r="M14" i="3"/>
  <c r="L14" i="3"/>
  <c r="L15" i="3"/>
  <c r="H25" i="20" l="1"/>
  <c r="I25" i="20"/>
  <c r="D25" i="20"/>
  <c r="K24" i="20"/>
  <c r="L24" i="20" s="1"/>
  <c r="J24" i="20"/>
  <c r="M24" i="20" s="1"/>
  <c r="E45" i="2"/>
  <c r="F45" i="2" s="1"/>
  <c r="G44" i="2"/>
  <c r="J44" i="2" s="1"/>
  <c r="H44" i="2"/>
  <c r="K43" i="2"/>
  <c r="I43" i="2"/>
  <c r="L43" i="2" s="1"/>
  <c r="H17" i="3"/>
  <c r="K17" i="3" s="1"/>
  <c r="F18" i="3"/>
  <c r="G18" i="3" s="1"/>
  <c r="E18" i="3"/>
  <c r="E25" i="20" l="1"/>
  <c r="F26" i="20" s="1"/>
  <c r="G26" i="20" s="1"/>
  <c r="D26" i="20"/>
  <c r="K25" i="20"/>
  <c r="L25" i="20" s="1"/>
  <c r="J25" i="20"/>
  <c r="M25" i="20" s="1"/>
  <c r="K44" i="2"/>
  <c r="I44" i="2"/>
  <c r="L44" i="2" s="1"/>
  <c r="G45" i="2"/>
  <c r="J45" i="2" s="1"/>
  <c r="H45" i="2"/>
  <c r="E46" i="2"/>
  <c r="F46" i="2" s="1"/>
  <c r="J17" i="3"/>
  <c r="M17" i="3" s="1"/>
  <c r="F19" i="3"/>
  <c r="G19" i="3" s="1"/>
  <c r="D19" i="3"/>
  <c r="L17" i="3"/>
  <c r="H18" i="3"/>
  <c r="K18" i="3" s="1"/>
  <c r="I18" i="3"/>
  <c r="H26" i="20" l="1"/>
  <c r="I26" i="20"/>
  <c r="E26" i="20"/>
  <c r="F27" i="20" s="1"/>
  <c r="G27" i="20" s="1"/>
  <c r="G46" i="2"/>
  <c r="J46" i="2" s="1"/>
  <c r="H46" i="2"/>
  <c r="E47" i="2"/>
  <c r="F47" i="2" s="1"/>
  <c r="K45" i="2"/>
  <c r="I45" i="2"/>
  <c r="L45" i="2" s="1"/>
  <c r="H19" i="3"/>
  <c r="K19" i="3" s="1"/>
  <c r="I19" i="3"/>
  <c r="E19" i="3"/>
  <c r="D20" i="3" s="1"/>
  <c r="E20" i="3" s="1"/>
  <c r="D21" i="3" s="1"/>
  <c r="J18" i="3"/>
  <c r="M18" i="3" s="1"/>
  <c r="D27" i="20" l="1"/>
  <c r="H27" i="20"/>
  <c r="I27" i="20"/>
  <c r="E27" i="20"/>
  <c r="F28" i="20" s="1"/>
  <c r="G28" i="20" s="1"/>
  <c r="K26" i="20"/>
  <c r="L26" i="20" s="1"/>
  <c r="J26" i="20"/>
  <c r="M26" i="20" s="1"/>
  <c r="K46" i="2"/>
  <c r="I46" i="2"/>
  <c r="L46" i="2" s="1"/>
  <c r="G47" i="2"/>
  <c r="J47" i="2" s="1"/>
  <c r="H47" i="2"/>
  <c r="E48" i="2"/>
  <c r="F48" i="2" s="1"/>
  <c r="J19" i="3"/>
  <c r="M19" i="3" s="1"/>
  <c r="F20" i="3"/>
  <c r="G20" i="3" s="1"/>
  <c r="H20" i="3" s="1"/>
  <c r="K20" i="3" s="1"/>
  <c r="L19" i="3"/>
  <c r="F21" i="3"/>
  <c r="G21" i="3" s="1"/>
  <c r="H21" i="3" s="1"/>
  <c r="K21" i="3" s="1"/>
  <c r="L18" i="3"/>
  <c r="E21" i="3"/>
  <c r="D28" i="20" l="1"/>
  <c r="H28" i="20"/>
  <c r="I28" i="20"/>
  <c r="E28" i="20"/>
  <c r="F29" i="20" s="1"/>
  <c r="G29" i="20" s="1"/>
  <c r="K27" i="20"/>
  <c r="L27" i="20" s="1"/>
  <c r="J27" i="20"/>
  <c r="M27" i="20" s="1"/>
  <c r="E49" i="2"/>
  <c r="F49" i="2" s="1"/>
  <c r="G48" i="2"/>
  <c r="J48" i="2" s="1"/>
  <c r="H48" i="2"/>
  <c r="K47" i="2"/>
  <c r="I47" i="2"/>
  <c r="L47" i="2" s="1"/>
  <c r="I21" i="3"/>
  <c r="I20" i="3"/>
  <c r="F22" i="3"/>
  <c r="G22" i="3" s="1"/>
  <c r="J20" i="3"/>
  <c r="M20" i="3" s="1"/>
  <c r="D22" i="3"/>
  <c r="J21" i="3"/>
  <c r="M21" i="3" s="1"/>
  <c r="H29" i="20" l="1"/>
  <c r="I29" i="20"/>
  <c r="D29" i="20"/>
  <c r="K28" i="20"/>
  <c r="L28" i="20" s="1"/>
  <c r="J28" i="20"/>
  <c r="M28" i="20" s="1"/>
  <c r="G49" i="2"/>
  <c r="J49" i="2" s="1"/>
  <c r="H49" i="2"/>
  <c r="K48" i="2"/>
  <c r="I48" i="2"/>
  <c r="L48" i="2" s="1"/>
  <c r="E50" i="2"/>
  <c r="F50" i="2" s="1"/>
  <c r="H22" i="3"/>
  <c r="I22" i="3"/>
  <c r="L21" i="3"/>
  <c r="E22" i="3"/>
  <c r="L20" i="3"/>
  <c r="K22" i="3" l="1"/>
  <c r="L22" i="3" s="1"/>
  <c r="E29" i="20"/>
  <c r="F30" i="20" s="1"/>
  <c r="G30" i="20" s="1"/>
  <c r="D30" i="20"/>
  <c r="K29" i="20"/>
  <c r="L29" i="20" s="1"/>
  <c r="J29" i="20"/>
  <c r="M29" i="20" s="1"/>
  <c r="E51" i="2"/>
  <c r="F51" i="2" s="1"/>
  <c r="G50" i="2"/>
  <c r="J50" i="2" s="1"/>
  <c r="H50" i="2"/>
  <c r="K49" i="2"/>
  <c r="I49" i="2"/>
  <c r="L49" i="2" s="1"/>
  <c r="J22" i="3"/>
  <c r="M22" i="3" s="1"/>
  <c r="F23" i="3"/>
  <c r="G23" i="3" s="1"/>
  <c r="D23" i="3"/>
  <c r="H30" i="20" l="1"/>
  <c r="I30" i="20"/>
  <c r="E30" i="20"/>
  <c r="F31" i="20" s="1"/>
  <c r="G31" i="20" s="1"/>
  <c r="D31" i="20"/>
  <c r="K50" i="2"/>
  <c r="I50" i="2"/>
  <c r="L50" i="2" s="1"/>
  <c r="G51" i="2"/>
  <c r="J51" i="2" s="1"/>
  <c r="H51" i="2"/>
  <c r="E52" i="2"/>
  <c r="F52" i="2" s="1"/>
  <c r="I23" i="3"/>
  <c r="H23" i="3"/>
  <c r="E23" i="3"/>
  <c r="D24" i="3" s="1"/>
  <c r="J23" i="3" l="1"/>
  <c r="M23" i="3" s="1"/>
  <c r="K23" i="3"/>
  <c r="H31" i="20"/>
  <c r="I31" i="20"/>
  <c r="E31" i="20"/>
  <c r="F32" i="20" s="1"/>
  <c r="G32" i="20" s="1"/>
  <c r="D32" i="20"/>
  <c r="K30" i="20"/>
  <c r="L30" i="20" s="1"/>
  <c r="J30" i="20"/>
  <c r="M30" i="20" s="1"/>
  <c r="G52" i="2"/>
  <c r="J52" i="2" s="1"/>
  <c r="H52" i="2"/>
  <c r="E53" i="2"/>
  <c r="F53" i="2" s="1"/>
  <c r="K51" i="2"/>
  <c r="I51" i="2"/>
  <c r="L51" i="2" s="1"/>
  <c r="L23" i="3"/>
  <c r="F24" i="3"/>
  <c r="G24" i="3" s="1"/>
  <c r="E24" i="3"/>
  <c r="D25" i="3" s="1"/>
  <c r="H32" i="20" l="1"/>
  <c r="I32" i="20"/>
  <c r="E32" i="20"/>
  <c r="F33" i="20" s="1"/>
  <c r="G33" i="20" s="1"/>
  <c r="K31" i="20"/>
  <c r="L31" i="20" s="1"/>
  <c r="J31" i="20"/>
  <c r="M31" i="20" s="1"/>
  <c r="K52" i="2"/>
  <c r="I52" i="2"/>
  <c r="L52" i="2" s="1"/>
  <c r="G53" i="2"/>
  <c r="J53" i="2" s="1"/>
  <c r="H53" i="2"/>
  <c r="E54" i="2"/>
  <c r="F54" i="2" s="1"/>
  <c r="I24" i="3"/>
  <c r="H24" i="3"/>
  <c r="K24" i="3" s="1"/>
  <c r="F25" i="3"/>
  <c r="G25" i="3" s="1"/>
  <c r="E25" i="3"/>
  <c r="D26" i="3" s="1"/>
  <c r="H33" i="20" l="1"/>
  <c r="I33" i="20"/>
  <c r="D33" i="20"/>
  <c r="K32" i="20"/>
  <c r="L32" i="20" s="1"/>
  <c r="J32" i="20"/>
  <c r="M32" i="20" s="1"/>
  <c r="E55" i="2"/>
  <c r="F55" i="2" s="1"/>
  <c r="K53" i="2"/>
  <c r="I53" i="2"/>
  <c r="L53" i="2" s="1"/>
  <c r="G54" i="2"/>
  <c r="J54" i="2" s="1"/>
  <c r="H54" i="2"/>
  <c r="H25" i="3"/>
  <c r="K25" i="3" s="1"/>
  <c r="I25" i="3"/>
  <c r="L24" i="3"/>
  <c r="J24" i="3"/>
  <c r="M24" i="3" s="1"/>
  <c r="F26" i="3"/>
  <c r="G26" i="3" s="1"/>
  <c r="I26" i="3" s="1"/>
  <c r="E26" i="3"/>
  <c r="F27" i="3" s="1"/>
  <c r="E33" i="20" l="1"/>
  <c r="F34" i="20"/>
  <c r="G34" i="20" s="1"/>
  <c r="D34" i="20"/>
  <c r="K33" i="20"/>
  <c r="L33" i="20" s="1"/>
  <c r="J33" i="20"/>
  <c r="M33" i="20" s="1"/>
  <c r="E56" i="2"/>
  <c r="F56" i="2" s="1"/>
  <c r="K54" i="2"/>
  <c r="I54" i="2"/>
  <c r="L54" i="2" s="1"/>
  <c r="G55" i="2"/>
  <c r="J55" i="2" s="1"/>
  <c r="H55" i="2"/>
  <c r="H26" i="3"/>
  <c r="G27" i="3"/>
  <c r="H27" i="3" s="1"/>
  <c r="K27" i="3" s="1"/>
  <c r="L25" i="3"/>
  <c r="J25" i="3"/>
  <c r="M25" i="3" s="1"/>
  <c r="D27" i="3"/>
  <c r="J26" i="3" l="1"/>
  <c r="M26" i="3" s="1"/>
  <c r="K26" i="3"/>
  <c r="E34" i="20"/>
  <c r="F35" i="20" s="1"/>
  <c r="G35" i="20" s="1"/>
  <c r="D35" i="20"/>
  <c r="H34" i="20"/>
  <c r="I34" i="20"/>
  <c r="E57" i="2"/>
  <c r="F57" i="2" s="1"/>
  <c r="K55" i="2"/>
  <c r="I55" i="2"/>
  <c r="L55" i="2" s="1"/>
  <c r="G56" i="2"/>
  <c r="J56" i="2" s="1"/>
  <c r="H56" i="2"/>
  <c r="I27" i="3"/>
  <c r="L26" i="3"/>
  <c r="E27" i="3"/>
  <c r="D28" i="3" s="1"/>
  <c r="E28" i="3" s="1"/>
  <c r="J27" i="3"/>
  <c r="M27" i="3" s="1"/>
  <c r="H35" i="20" l="1"/>
  <c r="I35" i="20"/>
  <c r="E35" i="20"/>
  <c r="F36" i="20" s="1"/>
  <c r="G36" i="20" s="1"/>
  <c r="D36" i="20"/>
  <c r="K34" i="20"/>
  <c r="L34" i="20" s="1"/>
  <c r="J34" i="20"/>
  <c r="M34" i="20" s="1"/>
  <c r="K56" i="2"/>
  <c r="I56" i="2"/>
  <c r="L56" i="2" s="1"/>
  <c r="G57" i="2"/>
  <c r="J57" i="2" s="1"/>
  <c r="H57" i="2"/>
  <c r="E58" i="2"/>
  <c r="F58" i="2" s="1"/>
  <c r="L27" i="3"/>
  <c r="F29" i="3"/>
  <c r="G29" i="3" s="1"/>
  <c r="F28" i="3"/>
  <c r="G28" i="3" s="1"/>
  <c r="D29" i="3"/>
  <c r="H36" i="20" l="1"/>
  <c r="I36" i="20"/>
  <c r="E36" i="20"/>
  <c r="F37" i="20" s="1"/>
  <c r="G37" i="20" s="1"/>
  <c r="K35" i="20"/>
  <c r="L35" i="20" s="1"/>
  <c r="J35" i="20"/>
  <c r="M35" i="20" s="1"/>
  <c r="E59" i="2"/>
  <c r="F59" i="2" s="1"/>
  <c r="K57" i="2"/>
  <c r="I57" i="2"/>
  <c r="L57" i="2" s="1"/>
  <c r="G58" i="2"/>
  <c r="J58" i="2" s="1"/>
  <c r="H58" i="2"/>
  <c r="H29" i="3"/>
  <c r="K29" i="3" s="1"/>
  <c r="I29" i="3"/>
  <c r="I28" i="3"/>
  <c r="H28" i="3"/>
  <c r="K28" i="3" s="1"/>
  <c r="E29" i="3"/>
  <c r="D30" i="3" s="1"/>
  <c r="H37" i="20" l="1"/>
  <c r="I37" i="20"/>
  <c r="D37" i="20"/>
  <c r="K36" i="20"/>
  <c r="L36" i="20" s="1"/>
  <c r="J36" i="20"/>
  <c r="M36" i="20" s="1"/>
  <c r="K58" i="2"/>
  <c r="I58" i="2"/>
  <c r="L58" i="2" s="1"/>
  <c r="G59" i="2"/>
  <c r="J59" i="2" s="1"/>
  <c r="H59" i="2"/>
  <c r="E60" i="2"/>
  <c r="F60" i="2" s="1"/>
  <c r="J29" i="3"/>
  <c r="M29" i="3" s="1"/>
  <c r="L28" i="3"/>
  <c r="J28" i="3"/>
  <c r="M28" i="3" s="1"/>
  <c r="F30" i="3"/>
  <c r="G30" i="3" s="1"/>
  <c r="E30" i="3"/>
  <c r="E37" i="20" l="1"/>
  <c r="F38" i="20" s="1"/>
  <c r="G38" i="20" s="1"/>
  <c r="K37" i="20"/>
  <c r="L37" i="20" s="1"/>
  <c r="J37" i="20"/>
  <c r="M37" i="20" s="1"/>
  <c r="E61" i="2"/>
  <c r="F61" i="2" s="1"/>
  <c r="G60" i="2"/>
  <c r="J60" i="2" s="1"/>
  <c r="H60" i="2"/>
  <c r="K59" i="2"/>
  <c r="I59" i="2"/>
  <c r="L59" i="2" s="1"/>
  <c r="L29" i="3"/>
  <c r="F31" i="3"/>
  <c r="G31" i="3" s="1"/>
  <c r="H30" i="3"/>
  <c r="K30" i="3" s="1"/>
  <c r="I30" i="3"/>
  <c r="D31" i="3"/>
  <c r="D38" i="20" l="1"/>
  <c r="H38" i="20"/>
  <c r="I38" i="20"/>
  <c r="E38" i="20"/>
  <c r="F39" i="20" s="1"/>
  <c r="G39" i="20" s="1"/>
  <c r="K60" i="2"/>
  <c r="I60" i="2"/>
  <c r="L60" i="2" s="1"/>
  <c r="G61" i="2"/>
  <c r="J61" i="2" s="1"/>
  <c r="H61" i="2"/>
  <c r="E62" i="2"/>
  <c r="F62" i="2" s="1"/>
  <c r="I31" i="3"/>
  <c r="H31" i="3"/>
  <c r="K31" i="3" s="1"/>
  <c r="E31" i="3"/>
  <c r="D32" i="3" s="1"/>
  <c r="L30" i="3"/>
  <c r="J30" i="3"/>
  <c r="M30" i="3" s="1"/>
  <c r="H39" i="20" l="1"/>
  <c r="I39" i="20"/>
  <c r="D39" i="20"/>
  <c r="K38" i="20"/>
  <c r="L38" i="20" s="1"/>
  <c r="J38" i="20"/>
  <c r="M38" i="20" s="1"/>
  <c r="K61" i="2"/>
  <c r="I61" i="2"/>
  <c r="L61" i="2" s="1"/>
  <c r="G62" i="2"/>
  <c r="J62" i="2" s="1"/>
  <c r="H62" i="2"/>
  <c r="E63" i="2"/>
  <c r="F63" i="2" s="1"/>
  <c r="J31" i="3"/>
  <c r="M31" i="3" s="1"/>
  <c r="F32" i="3"/>
  <c r="G32" i="3" s="1"/>
  <c r="E32" i="3"/>
  <c r="D33" i="3" s="1"/>
  <c r="L31" i="3"/>
  <c r="E39" i="20" l="1"/>
  <c r="F40" i="20" s="1"/>
  <c r="G40" i="20" s="1"/>
  <c r="K39" i="20"/>
  <c r="L39" i="20" s="1"/>
  <c r="J39" i="20"/>
  <c r="M39" i="20" s="1"/>
  <c r="G63" i="2"/>
  <c r="J63" i="2" s="1"/>
  <c r="H63" i="2"/>
  <c r="K62" i="2"/>
  <c r="I62" i="2"/>
  <c r="L62" i="2" s="1"/>
  <c r="E64" i="2"/>
  <c r="F64" i="2" s="1"/>
  <c r="H32" i="3"/>
  <c r="I32" i="3"/>
  <c r="F33" i="3"/>
  <c r="G33" i="3" s="1"/>
  <c r="E33" i="3"/>
  <c r="D34" i="3" s="1"/>
  <c r="K32" i="3" l="1"/>
  <c r="L32" i="3" s="1"/>
  <c r="H40" i="20"/>
  <c r="I40" i="20"/>
  <c r="D40" i="20"/>
  <c r="G64" i="2"/>
  <c r="J64" i="2" s="1"/>
  <c r="H64" i="2"/>
  <c r="K63" i="2"/>
  <c r="I63" i="2"/>
  <c r="L63" i="2" s="1"/>
  <c r="J32" i="3"/>
  <c r="M32" i="3" s="1"/>
  <c r="F34" i="3"/>
  <c r="G34" i="3" s="1"/>
  <c r="H33" i="3"/>
  <c r="K33" i="3" s="1"/>
  <c r="I33" i="3"/>
  <c r="E34" i="3"/>
  <c r="E40" i="20" l="1"/>
  <c r="F41" i="20" s="1"/>
  <c r="G41" i="20" s="1"/>
  <c r="D41" i="20"/>
  <c r="K40" i="20"/>
  <c r="L40" i="20" s="1"/>
  <c r="J40" i="20"/>
  <c r="M40" i="20" s="1"/>
  <c r="K64" i="2"/>
  <c r="C8" i="6" s="1"/>
  <c r="I64" i="2"/>
  <c r="F35" i="3"/>
  <c r="G35" i="3" s="1"/>
  <c r="H34" i="3"/>
  <c r="K34" i="3" s="1"/>
  <c r="I34" i="3"/>
  <c r="D35" i="3"/>
  <c r="J33" i="3"/>
  <c r="M33" i="3" s="1"/>
  <c r="L64" i="2" l="1"/>
  <c r="B8" i="6"/>
  <c r="F8" i="6" s="1"/>
  <c r="H41" i="20"/>
  <c r="I41" i="20"/>
  <c r="E41" i="20"/>
  <c r="F42" i="20"/>
  <c r="G42" i="20" s="1"/>
  <c r="D42" i="20"/>
  <c r="I35" i="3"/>
  <c r="H35" i="3"/>
  <c r="K35" i="3" s="1"/>
  <c r="L34" i="3"/>
  <c r="J34" i="3"/>
  <c r="M34" i="3" s="1"/>
  <c r="E35" i="3"/>
  <c r="D36" i="3" s="1"/>
  <c r="L33" i="3"/>
  <c r="D8" i="6" l="1"/>
  <c r="E8" i="6"/>
  <c r="H42" i="20"/>
  <c r="I42" i="20"/>
  <c r="E42" i="20"/>
  <c r="F43" i="20" s="1"/>
  <c r="G43" i="20" s="1"/>
  <c r="K41" i="20"/>
  <c r="L41" i="20" s="1"/>
  <c r="J41" i="20"/>
  <c r="M41" i="20" s="1"/>
  <c r="L35" i="3"/>
  <c r="J35" i="3"/>
  <c r="M35" i="3" s="1"/>
  <c r="F36" i="3"/>
  <c r="G36" i="3" s="1"/>
  <c r="E36" i="3"/>
  <c r="F37" i="3" s="1"/>
  <c r="G37" i="3" s="1"/>
  <c r="D43" i="20" l="1"/>
  <c r="H43" i="20"/>
  <c r="I43" i="20"/>
  <c r="E43" i="20"/>
  <c r="F44" i="20" s="1"/>
  <c r="G44" i="20" s="1"/>
  <c r="K42" i="20"/>
  <c r="L42" i="20" s="1"/>
  <c r="J42" i="20"/>
  <c r="M42" i="20" s="1"/>
  <c r="D37" i="3"/>
  <c r="E37" i="3" s="1"/>
  <c r="H36" i="3"/>
  <c r="K36" i="3" s="1"/>
  <c r="I36" i="3"/>
  <c r="H37" i="3"/>
  <c r="K37" i="3" s="1"/>
  <c r="I37" i="3"/>
  <c r="D44" i="20" l="1"/>
  <c r="E44" i="20"/>
  <c r="F45" i="20" s="1"/>
  <c r="G45" i="20" s="1"/>
  <c r="H44" i="20"/>
  <c r="I44" i="20"/>
  <c r="K43" i="20"/>
  <c r="L43" i="20" s="1"/>
  <c r="J43" i="20"/>
  <c r="M43" i="20" s="1"/>
  <c r="F38" i="3"/>
  <c r="G38" i="3" s="1"/>
  <c r="J37" i="3"/>
  <c r="M37" i="3" s="1"/>
  <c r="D38" i="3"/>
  <c r="J36" i="3"/>
  <c r="M36" i="3" s="1"/>
  <c r="H45" i="20" l="1"/>
  <c r="I45" i="20"/>
  <c r="K44" i="20"/>
  <c r="L44" i="20" s="1"/>
  <c r="J44" i="20"/>
  <c r="M44" i="20" s="1"/>
  <c r="D45" i="20"/>
  <c r="I38" i="3"/>
  <c r="H38" i="3"/>
  <c r="L36" i="3"/>
  <c r="L37" i="3"/>
  <c r="E38" i="3"/>
  <c r="J38" i="3" l="1"/>
  <c r="M38" i="3" s="1"/>
  <c r="K38" i="3"/>
  <c r="E45" i="20"/>
  <c r="F46" i="20" s="1"/>
  <c r="G46" i="20" s="1"/>
  <c r="D46" i="20"/>
  <c r="K45" i="20"/>
  <c r="L45" i="20" s="1"/>
  <c r="J45" i="20"/>
  <c r="M45" i="20" s="1"/>
  <c r="L38" i="3"/>
  <c r="F39" i="3"/>
  <c r="G39" i="3" s="1"/>
  <c r="D39" i="3"/>
  <c r="H46" i="20" l="1"/>
  <c r="I46" i="20"/>
  <c r="E46" i="20"/>
  <c r="F47" i="20" s="1"/>
  <c r="G47" i="20" s="1"/>
  <c r="H39" i="3"/>
  <c r="K39" i="3" s="1"/>
  <c r="I39" i="3"/>
  <c r="E39" i="3"/>
  <c r="D40" i="3" s="1"/>
  <c r="H47" i="20" l="1"/>
  <c r="I47" i="20"/>
  <c r="D47" i="20"/>
  <c r="K46" i="20"/>
  <c r="L46" i="20" s="1"/>
  <c r="J46" i="20"/>
  <c r="M46" i="20" s="1"/>
  <c r="J39" i="3"/>
  <c r="M39" i="3" s="1"/>
  <c r="F40" i="3"/>
  <c r="G40" i="3" s="1"/>
  <c r="H40" i="3" s="1"/>
  <c r="K40" i="3" s="1"/>
  <c r="L39" i="3"/>
  <c r="E40" i="3"/>
  <c r="D41" i="3" s="1"/>
  <c r="E47" i="20" l="1"/>
  <c r="F48" i="20" s="1"/>
  <c r="G48" i="20" s="1"/>
  <c r="D48" i="20"/>
  <c r="K47" i="20"/>
  <c r="L47" i="20" s="1"/>
  <c r="J47" i="20"/>
  <c r="M47" i="20" s="1"/>
  <c r="I40" i="3"/>
  <c r="F41" i="3"/>
  <c r="G41" i="3" s="1"/>
  <c r="H41" i="3" s="1"/>
  <c r="K41" i="3" s="1"/>
  <c r="E41" i="3"/>
  <c r="D42" i="3" s="1"/>
  <c r="J40" i="3"/>
  <c r="M40" i="3" s="1"/>
  <c r="H48" i="20" l="1"/>
  <c r="I48" i="20"/>
  <c r="E48" i="20"/>
  <c r="F49" i="20" s="1"/>
  <c r="G49" i="20" s="1"/>
  <c r="F42" i="3"/>
  <c r="G42" i="3" s="1"/>
  <c r="I41" i="3"/>
  <c r="E42" i="3"/>
  <c r="L40" i="3"/>
  <c r="L41" i="3"/>
  <c r="J41" i="3"/>
  <c r="M41" i="3" s="1"/>
  <c r="H49" i="20" l="1"/>
  <c r="I49" i="20"/>
  <c r="D49" i="20"/>
  <c r="K48" i="20"/>
  <c r="L48" i="20" s="1"/>
  <c r="J48" i="20"/>
  <c r="M48" i="20" s="1"/>
  <c r="H42" i="3"/>
  <c r="I42" i="3"/>
  <c r="F43" i="3"/>
  <c r="G43" i="3" s="1"/>
  <c r="D43" i="3"/>
  <c r="K42" i="3" l="1"/>
  <c r="L42" i="3" s="1"/>
  <c r="E49" i="20"/>
  <c r="F50" i="20" s="1"/>
  <c r="G50" i="20" s="1"/>
  <c r="D50" i="20"/>
  <c r="K49" i="20"/>
  <c r="L49" i="20" s="1"/>
  <c r="J49" i="20"/>
  <c r="M49" i="20" s="1"/>
  <c r="J42" i="3"/>
  <c r="M42" i="3" s="1"/>
  <c r="H43" i="3"/>
  <c r="I43" i="3"/>
  <c r="E43" i="3"/>
  <c r="K43" i="3" l="1"/>
  <c r="L43" i="3" s="1"/>
  <c r="H50" i="20"/>
  <c r="I50" i="20"/>
  <c r="E50" i="20"/>
  <c r="F51" i="20" s="1"/>
  <c r="G51" i="20" s="1"/>
  <c r="D51" i="20"/>
  <c r="J43" i="3"/>
  <c r="M43" i="3" s="1"/>
  <c r="D44" i="3"/>
  <c r="F44" i="3"/>
  <c r="G44" i="3" s="1"/>
  <c r="H51" i="20" l="1"/>
  <c r="I51" i="20"/>
  <c r="E51" i="20"/>
  <c r="F52" i="20" s="1"/>
  <c r="G52" i="20" s="1"/>
  <c r="K50" i="20"/>
  <c r="L50" i="20" s="1"/>
  <c r="J50" i="20"/>
  <c r="M50" i="20" s="1"/>
  <c r="H44" i="3"/>
  <c r="K44" i="3" s="1"/>
  <c r="I44" i="3"/>
  <c r="E44" i="3"/>
  <c r="D45" i="3" s="1"/>
  <c r="D52" i="20" l="1"/>
  <c r="H52" i="20"/>
  <c r="I52" i="20"/>
  <c r="E52" i="20"/>
  <c r="F53" i="20" s="1"/>
  <c r="G53" i="20" s="1"/>
  <c r="K51" i="20"/>
  <c r="L51" i="20" s="1"/>
  <c r="J51" i="20"/>
  <c r="M51" i="20" s="1"/>
  <c r="E45" i="3"/>
  <c r="D46" i="3" s="1"/>
  <c r="F45" i="3"/>
  <c r="G45" i="3" s="1"/>
  <c r="L44" i="3"/>
  <c r="J44" i="3"/>
  <c r="M44" i="3" s="1"/>
  <c r="D53" i="20" l="1"/>
  <c r="H53" i="20"/>
  <c r="I53" i="20"/>
  <c r="E53" i="20"/>
  <c r="F54" i="20" s="1"/>
  <c r="G54" i="20" s="1"/>
  <c r="D54" i="20"/>
  <c r="K52" i="20"/>
  <c r="L52" i="20" s="1"/>
  <c r="J52" i="20"/>
  <c r="M52" i="20" s="1"/>
  <c r="I45" i="3"/>
  <c r="H45" i="3"/>
  <c r="K45" i="3" s="1"/>
  <c r="E46" i="3"/>
  <c r="F46" i="3"/>
  <c r="G46" i="3" s="1"/>
  <c r="H54" i="20" l="1"/>
  <c r="I54" i="20"/>
  <c r="E54" i="20"/>
  <c r="D55" i="20" s="1"/>
  <c r="K53" i="20"/>
  <c r="L53" i="20" s="1"/>
  <c r="J53" i="20"/>
  <c r="M53" i="20" s="1"/>
  <c r="F47" i="3"/>
  <c r="G47" i="3" s="1"/>
  <c r="I46" i="3"/>
  <c r="H46" i="3"/>
  <c r="K46" i="3" s="1"/>
  <c r="D47" i="3"/>
  <c r="L45" i="3"/>
  <c r="J45" i="3"/>
  <c r="M45" i="3" s="1"/>
  <c r="E55" i="20" l="1"/>
  <c r="F56" i="20" s="1"/>
  <c r="G56" i="20" s="1"/>
  <c r="F55" i="20"/>
  <c r="G55" i="20" s="1"/>
  <c r="K54" i="20"/>
  <c r="L54" i="20" s="1"/>
  <c r="J54" i="20"/>
  <c r="M54" i="20" s="1"/>
  <c r="H47" i="3"/>
  <c r="I47" i="3"/>
  <c r="E47" i="3"/>
  <c r="D48" i="3" s="1"/>
  <c r="L46" i="3"/>
  <c r="J46" i="3"/>
  <c r="M46" i="3" s="1"/>
  <c r="J47" i="3" l="1"/>
  <c r="M47" i="3" s="1"/>
  <c r="K47" i="3"/>
  <c r="H56" i="20"/>
  <c r="I56" i="20"/>
  <c r="H55" i="20"/>
  <c r="I55" i="20"/>
  <c r="D56" i="20"/>
  <c r="F48" i="3"/>
  <c r="G48" i="3" s="1"/>
  <c r="E48" i="3"/>
  <c r="F49" i="3" s="1"/>
  <c r="L47" i="3"/>
  <c r="E56" i="20" l="1"/>
  <c r="F57" i="20" s="1"/>
  <c r="G57" i="20" s="1"/>
  <c r="K55" i="20"/>
  <c r="L55" i="20" s="1"/>
  <c r="J55" i="20"/>
  <c r="M55" i="20" s="1"/>
  <c r="K56" i="20"/>
  <c r="L56" i="20" s="1"/>
  <c r="J56" i="20"/>
  <c r="M56" i="20" s="1"/>
  <c r="D49" i="3"/>
  <c r="G49" i="3"/>
  <c r="H49" i="3" s="1"/>
  <c r="K49" i="3" s="1"/>
  <c r="H48" i="3"/>
  <c r="K48" i="3" s="1"/>
  <c r="I48" i="3"/>
  <c r="H57" i="20" l="1"/>
  <c r="I57" i="20"/>
  <c r="D57" i="20"/>
  <c r="I49" i="3"/>
  <c r="L48" i="3"/>
  <c r="J49" i="3"/>
  <c r="M49" i="3" s="1"/>
  <c r="J48" i="3"/>
  <c r="M48" i="3" s="1"/>
  <c r="E49" i="3"/>
  <c r="D50" i="3" s="1"/>
  <c r="E57" i="20" l="1"/>
  <c r="F58" i="20"/>
  <c r="G58" i="20" s="1"/>
  <c r="D58" i="20"/>
  <c r="K57" i="20"/>
  <c r="L57" i="20" s="1"/>
  <c r="J57" i="20"/>
  <c r="M57" i="20" s="1"/>
  <c r="L49" i="3"/>
  <c r="E50" i="3"/>
  <c r="D51" i="3" s="1"/>
  <c r="F50" i="3"/>
  <c r="G50" i="3" s="1"/>
  <c r="E58" i="20" l="1"/>
  <c r="F59" i="20" s="1"/>
  <c r="G59" i="20" s="1"/>
  <c r="D59" i="20"/>
  <c r="H58" i="20"/>
  <c r="I58" i="20"/>
  <c r="I50" i="3"/>
  <c r="H50" i="3"/>
  <c r="K50" i="3" s="1"/>
  <c r="E51" i="3"/>
  <c r="D52" i="3" s="1"/>
  <c r="F51" i="3"/>
  <c r="G51" i="3" s="1"/>
  <c r="H59" i="20" l="1"/>
  <c r="I59" i="20"/>
  <c r="K58" i="20"/>
  <c r="L58" i="20" s="1"/>
  <c r="J58" i="20"/>
  <c r="M58" i="20" s="1"/>
  <c r="E59" i="20"/>
  <c r="F60" i="20"/>
  <c r="G60" i="20" s="1"/>
  <c r="D60" i="20"/>
  <c r="H51" i="3"/>
  <c r="K51" i="3" s="1"/>
  <c r="I51" i="3"/>
  <c r="F52" i="3"/>
  <c r="G52" i="3" s="1"/>
  <c r="H52" i="3" s="1"/>
  <c r="K52" i="3" s="1"/>
  <c r="J50" i="3"/>
  <c r="M50" i="3" s="1"/>
  <c r="E52" i="3"/>
  <c r="F53" i="3" s="1"/>
  <c r="G53" i="3" s="1"/>
  <c r="H53" i="3" s="1"/>
  <c r="K53" i="3" s="1"/>
  <c r="E60" i="20" l="1"/>
  <c r="F61" i="20" s="1"/>
  <c r="G61" i="20" s="1"/>
  <c r="H60" i="20"/>
  <c r="I60" i="20"/>
  <c r="K59" i="20"/>
  <c r="L59" i="20" s="1"/>
  <c r="J59" i="20"/>
  <c r="M59" i="20" s="1"/>
  <c r="J51" i="3"/>
  <c r="M51" i="3" s="1"/>
  <c r="L53" i="3"/>
  <c r="L52" i="3"/>
  <c r="D53" i="3"/>
  <c r="E53" i="3" s="1"/>
  <c r="F54" i="3" s="1"/>
  <c r="G54" i="3" s="1"/>
  <c r="L50" i="3"/>
  <c r="L51" i="3"/>
  <c r="J53" i="3"/>
  <c r="M53" i="3" s="1"/>
  <c r="I52" i="3"/>
  <c r="J52" i="3"/>
  <c r="M52" i="3" s="1"/>
  <c r="I53" i="3"/>
  <c r="H61" i="20" l="1"/>
  <c r="I61" i="20"/>
  <c r="K60" i="20"/>
  <c r="L60" i="20" s="1"/>
  <c r="J60" i="20"/>
  <c r="M60" i="20" s="1"/>
  <c r="D61" i="20"/>
  <c r="H54" i="3"/>
  <c r="K54" i="3" s="1"/>
  <c r="I54" i="3"/>
  <c r="D54" i="3"/>
  <c r="E61" i="20" l="1"/>
  <c r="F62" i="20" s="1"/>
  <c r="G62" i="20" s="1"/>
  <c r="D62" i="20"/>
  <c r="K61" i="20"/>
  <c r="L61" i="20" s="1"/>
  <c r="J61" i="20"/>
  <c r="M61" i="20" s="1"/>
  <c r="E54" i="3"/>
  <c r="D55" i="3" s="1"/>
  <c r="L54" i="3"/>
  <c r="J54" i="3"/>
  <c r="M54" i="3" s="1"/>
  <c r="H62" i="20" l="1"/>
  <c r="I62" i="20"/>
  <c r="E62" i="20"/>
  <c r="F63" i="20" s="1"/>
  <c r="G63" i="20" s="1"/>
  <c r="E55" i="3"/>
  <c r="D56" i="3" s="1"/>
  <c r="F55" i="3"/>
  <c r="G55" i="3" s="1"/>
  <c r="D63" i="20" l="1"/>
  <c r="H63" i="20"/>
  <c r="I63" i="20"/>
  <c r="E63" i="20"/>
  <c r="F64" i="20" s="1"/>
  <c r="G64" i="20" s="1"/>
  <c r="K62" i="20"/>
  <c r="L62" i="20" s="1"/>
  <c r="J62" i="20"/>
  <c r="M62" i="20" s="1"/>
  <c r="H55" i="3"/>
  <c r="K55" i="3" s="1"/>
  <c r="I55" i="3"/>
  <c r="E56" i="3"/>
  <c r="D57" i="3" s="1"/>
  <c r="F56" i="3"/>
  <c r="G56" i="3" s="1"/>
  <c r="H56" i="3" s="1"/>
  <c r="K56" i="3" s="1"/>
  <c r="D64" i="20" l="1"/>
  <c r="H64" i="20"/>
  <c r="I64" i="20"/>
  <c r="E64" i="20"/>
  <c r="F66" i="20" s="1"/>
  <c r="K63" i="20"/>
  <c r="L63" i="20" s="1"/>
  <c r="J63" i="20"/>
  <c r="M63" i="20" s="1"/>
  <c r="I56" i="3"/>
  <c r="E57" i="3"/>
  <c r="D58" i="3" s="1"/>
  <c r="F57" i="3"/>
  <c r="G57" i="3" s="1"/>
  <c r="I57" i="3" s="1"/>
  <c r="L55" i="3"/>
  <c r="J56" i="3"/>
  <c r="M56" i="3" s="1"/>
  <c r="J55" i="3"/>
  <c r="M55" i="3" s="1"/>
  <c r="F81" i="20" l="1"/>
  <c r="F70" i="20"/>
  <c r="F74" i="20"/>
  <c r="F65" i="20"/>
  <c r="F87" i="20"/>
  <c r="F68" i="20"/>
  <c r="F88" i="20"/>
  <c r="F89" i="20"/>
  <c r="F72" i="20"/>
  <c r="F79" i="20"/>
  <c r="F78" i="20"/>
  <c r="F76" i="20"/>
  <c r="F92" i="20"/>
  <c r="F69" i="20"/>
  <c r="F83" i="20"/>
  <c r="F73" i="20"/>
  <c r="F71" i="20"/>
  <c r="F80" i="20"/>
  <c r="F82" i="20"/>
  <c r="F86" i="20"/>
  <c r="F75" i="20"/>
  <c r="F90" i="20"/>
  <c r="F67" i="20"/>
  <c r="F93" i="20"/>
  <c r="F77" i="20"/>
  <c r="F84" i="20"/>
  <c r="F91" i="20"/>
  <c r="F85" i="20"/>
  <c r="K64" i="20"/>
  <c r="L64" i="20" s="1"/>
  <c r="J64" i="20"/>
  <c r="M64" i="20" s="1"/>
  <c r="L56" i="3"/>
  <c r="H57" i="3"/>
  <c r="K57" i="3" s="1"/>
  <c r="E58" i="3"/>
  <c r="F58" i="3"/>
  <c r="G58" i="3" s="1"/>
  <c r="I58" i="3" s="1"/>
  <c r="F59" i="3" l="1"/>
  <c r="G59" i="3" s="1"/>
  <c r="H58" i="3"/>
  <c r="K58" i="3" s="1"/>
  <c r="D59" i="3"/>
  <c r="L57" i="3"/>
  <c r="J57" i="3"/>
  <c r="M57" i="3" s="1"/>
  <c r="H59" i="3" l="1"/>
  <c r="K59" i="3" s="1"/>
  <c r="I59" i="3"/>
  <c r="E59" i="3"/>
  <c r="D60" i="3" s="1"/>
  <c r="L58" i="3"/>
  <c r="J58" i="3"/>
  <c r="M58" i="3" s="1"/>
  <c r="F60" i="3" l="1"/>
  <c r="G60" i="3" s="1"/>
  <c r="E60" i="3"/>
  <c r="D61" i="3" s="1"/>
  <c r="L59" i="3"/>
  <c r="J59" i="3"/>
  <c r="M59" i="3" s="1"/>
  <c r="E61" i="3" l="1"/>
  <c r="D62" i="3" s="1"/>
  <c r="F61" i="3"/>
  <c r="G61" i="3" s="1"/>
  <c r="H61" i="3" s="1"/>
  <c r="K61" i="3" s="1"/>
  <c r="H60" i="3"/>
  <c r="K60" i="3" s="1"/>
  <c r="I60" i="3"/>
  <c r="L61" i="3" l="1"/>
  <c r="J60" i="3"/>
  <c r="M60" i="3" s="1"/>
  <c r="J61" i="3"/>
  <c r="M61" i="3" s="1"/>
  <c r="E62" i="3"/>
  <c r="F63" i="3" s="1"/>
  <c r="I61" i="3"/>
  <c r="F62" i="3"/>
  <c r="G62" i="3" s="1"/>
  <c r="D63" i="3" l="1"/>
  <c r="E63" i="3" s="1"/>
  <c r="D64" i="3" s="1"/>
  <c r="H62" i="3"/>
  <c r="K62" i="3" s="1"/>
  <c r="I62" i="3"/>
  <c r="G63" i="3"/>
  <c r="H63" i="3" s="1"/>
  <c r="K63" i="3" s="1"/>
  <c r="L60" i="3"/>
  <c r="E64" i="3" l="1"/>
  <c r="F78" i="3" s="1"/>
  <c r="F64" i="3"/>
  <c r="G64" i="3" s="1"/>
  <c r="H64" i="3" s="1"/>
  <c r="K64" i="3" s="1"/>
  <c r="I63" i="3"/>
  <c r="J62" i="3"/>
  <c r="M62" i="3" s="1"/>
  <c r="J63" i="3"/>
  <c r="M63" i="3" s="1"/>
  <c r="F74" i="3" l="1"/>
  <c r="F67" i="3"/>
  <c r="L64" i="3"/>
  <c r="C9" i="6" s="1"/>
  <c r="F66" i="3"/>
  <c r="F81" i="3"/>
  <c r="F89" i="3"/>
  <c r="F72" i="3"/>
  <c r="F93" i="3"/>
  <c r="F73" i="3"/>
  <c r="F75" i="3"/>
  <c r="F88" i="3"/>
  <c r="F70" i="3"/>
  <c r="F80" i="3"/>
  <c r="F65" i="3"/>
  <c r="F85" i="3"/>
  <c r="F77" i="3"/>
  <c r="F76" i="3"/>
  <c r="F91" i="3"/>
  <c r="F84" i="3"/>
  <c r="F68" i="3"/>
  <c r="F82" i="3"/>
  <c r="F87" i="3"/>
  <c r="F79" i="3"/>
  <c r="F86" i="3"/>
  <c r="F69" i="3"/>
  <c r="F92" i="3"/>
  <c r="F71" i="3"/>
  <c r="F83" i="3"/>
  <c r="F90" i="3"/>
  <c r="I64" i="3"/>
  <c r="J64" i="3"/>
  <c r="L62" i="3"/>
  <c r="L63" i="3"/>
  <c r="M64" i="3" l="1"/>
  <c r="B9" i="6"/>
  <c r="F9" i="6" s="1"/>
  <c r="F41" i="13"/>
  <c r="G41" i="13" s="1"/>
  <c r="E41" i="13"/>
  <c r="D41" i="13"/>
  <c r="D18" i="13"/>
  <c r="E18" i="13" s="1"/>
  <c r="F18" i="13" s="1"/>
  <c r="G18" i="13" s="1"/>
  <c r="D38" i="13"/>
  <c r="E38" i="13" s="1"/>
  <c r="F38" i="13" s="1"/>
  <c r="G38" i="13" s="1"/>
  <c r="D9" i="13"/>
  <c r="E9" i="13" s="1"/>
  <c r="F9" i="13" s="1"/>
  <c r="G9" i="13" s="1"/>
  <c r="D60" i="13"/>
  <c r="E60" i="13"/>
  <c r="F60" i="13"/>
  <c r="G60" i="13"/>
  <c r="D25" i="13"/>
  <c r="E25" i="13" s="1"/>
  <c r="F25" i="13" s="1"/>
  <c r="G25" i="13" s="1"/>
  <c r="D10" i="13"/>
  <c r="E10" i="13" s="1"/>
  <c r="F10" i="13" s="1"/>
  <c r="G10" i="13" s="1"/>
  <c r="D63" i="13"/>
  <c r="E63" i="13"/>
  <c r="F63" i="13"/>
  <c r="G63" i="13"/>
  <c r="D51" i="13"/>
  <c r="E51" i="13" s="1"/>
  <c r="F51" i="13" s="1"/>
  <c r="G51" i="13" s="1"/>
  <c r="D21" i="13"/>
  <c r="E21" i="13"/>
  <c r="F21" i="13"/>
  <c r="G21" i="13"/>
  <c r="D26" i="13"/>
  <c r="E26" i="13"/>
  <c r="F26" i="13"/>
  <c r="G26" i="13"/>
  <c r="D6" i="13"/>
  <c r="E6" i="13"/>
  <c r="F6" i="13"/>
  <c r="G6" i="13"/>
  <c r="D44" i="13"/>
  <c r="E44" i="13" s="1"/>
  <c r="F44" i="13" s="1"/>
  <c r="G44" i="13" s="1"/>
  <c r="D27" i="13"/>
  <c r="E27" i="13" s="1"/>
  <c r="F27" i="13" s="1"/>
  <c r="G27" i="13" s="1"/>
  <c r="D43" i="13"/>
  <c r="E43" i="13" s="1"/>
  <c r="F43" i="13" s="1"/>
  <c r="G43" i="13" s="1"/>
  <c r="D42" i="13"/>
  <c r="E42" i="13"/>
  <c r="F42" i="13"/>
  <c r="G42" i="13"/>
  <c r="D19" i="13"/>
  <c r="E19" i="13"/>
  <c r="F19" i="13"/>
  <c r="G19" i="13"/>
  <c r="D56" i="13"/>
  <c r="E56" i="13" s="1"/>
  <c r="F56" i="13" s="1"/>
  <c r="G56" i="13" s="1"/>
  <c r="D4" i="13"/>
  <c r="E4" i="13" s="1"/>
  <c r="F4" i="13" s="1"/>
  <c r="G4" i="13" s="1"/>
  <c r="D34" i="13"/>
  <c r="E34" i="13"/>
  <c r="F34" i="13"/>
  <c r="G34" i="13"/>
  <c r="D20" i="13"/>
  <c r="E20" i="13"/>
  <c r="F20" i="13"/>
  <c r="G20" i="13"/>
  <c r="D59" i="13"/>
  <c r="E59" i="13"/>
  <c r="F59" i="13"/>
  <c r="G59" i="13"/>
  <c r="D47" i="13"/>
  <c r="E47" i="13" s="1"/>
  <c r="F47" i="13" s="1"/>
  <c r="G47" i="13" s="1"/>
  <c r="E40" i="13"/>
  <c r="F40" i="13" s="1"/>
  <c r="G40" i="13" s="1"/>
  <c r="D40" i="13"/>
  <c r="D24" i="13"/>
  <c r="E24" i="13" s="1"/>
  <c r="F24" i="13" s="1"/>
  <c r="G24" i="13" s="1"/>
  <c r="D53" i="13"/>
  <c r="E53" i="13" s="1"/>
  <c r="F53" i="13" s="1"/>
  <c r="G53" i="13" s="1"/>
  <c r="D8" i="13"/>
  <c r="E8" i="13" s="1"/>
  <c r="D32" i="13"/>
  <c r="E32" i="13"/>
  <c r="F32" i="13" s="1"/>
  <c r="G32" i="13" s="1"/>
  <c r="D31" i="13"/>
  <c r="E31" i="13"/>
  <c r="F31" i="13"/>
  <c r="G31" i="13"/>
  <c r="D61" i="13"/>
  <c r="E61" i="13"/>
  <c r="F61" i="13" s="1"/>
  <c r="G61" i="13" s="1"/>
  <c r="D7" i="13"/>
  <c r="E7" i="13"/>
  <c r="F7" i="13"/>
  <c r="G7" i="13"/>
  <c r="D37" i="13"/>
  <c r="E37" i="13"/>
  <c r="F37" i="13" s="1"/>
  <c r="G37" i="13" s="1"/>
  <c r="D62" i="13"/>
  <c r="E62" i="13"/>
  <c r="F62" i="13"/>
  <c r="G62" i="13"/>
  <c r="D45" i="13"/>
  <c r="E45" i="13"/>
  <c r="F45" i="13" s="1"/>
  <c r="G45" i="13" s="1"/>
  <c r="D17" i="13"/>
  <c r="E17" i="13"/>
  <c r="F17" i="13"/>
  <c r="G17" i="13"/>
  <c r="D30" i="13"/>
  <c r="E30" i="13"/>
  <c r="F30" i="13" s="1"/>
  <c r="G30" i="13" s="1"/>
  <c r="D39" i="13"/>
  <c r="E39" i="13"/>
  <c r="F39" i="13"/>
  <c r="G39" i="13"/>
  <c r="D23" i="13"/>
  <c r="E23" i="13"/>
  <c r="F23" i="13" s="1"/>
  <c r="G23" i="13" s="1"/>
  <c r="D54" i="13"/>
  <c r="E54" i="13"/>
  <c r="F54" i="13"/>
  <c r="G54" i="13"/>
  <c r="D3" i="13"/>
  <c r="E3" i="13"/>
  <c r="F3" i="13" s="1"/>
  <c r="G3" i="13" s="1"/>
  <c r="D58" i="13"/>
  <c r="E58" i="13"/>
  <c r="F58" i="13"/>
  <c r="G58" i="13"/>
  <c r="D36" i="13"/>
  <c r="E36" i="13" s="1"/>
  <c r="F36" i="13" s="1"/>
  <c r="G36" i="13" s="1"/>
  <c r="D55" i="13"/>
  <c r="E55" i="13"/>
  <c r="F55" i="13"/>
  <c r="G55" i="13" s="1"/>
  <c r="G57" i="13"/>
  <c r="D57" i="13"/>
  <c r="E57" i="13" s="1"/>
  <c r="F57" i="13" s="1"/>
  <c r="D29" i="13"/>
  <c r="E29" i="13"/>
  <c r="F29" i="13"/>
  <c r="G29" i="13" s="1"/>
  <c r="D46" i="13"/>
  <c r="E46" i="13" s="1"/>
  <c r="F46" i="13" s="1"/>
  <c r="G46" i="13" s="1"/>
  <c r="D16" i="13"/>
  <c r="E16" i="13"/>
  <c r="F16" i="13" s="1"/>
  <c r="G16" i="13" s="1"/>
  <c r="D12" i="13"/>
  <c r="E12" i="13" s="1"/>
  <c r="F12" i="13" s="1"/>
  <c r="G12" i="13" s="1"/>
  <c r="D5" i="13"/>
  <c r="E5" i="13"/>
  <c r="F5" i="13"/>
  <c r="G5" i="13" s="1"/>
  <c r="D22" i="13"/>
  <c r="E22" i="13" s="1"/>
  <c r="F22" i="13" s="1"/>
  <c r="G22" i="13" s="1"/>
  <c r="D35" i="13"/>
  <c r="E35" i="13"/>
  <c r="F35" i="13"/>
  <c r="G35" i="13" s="1"/>
  <c r="D28" i="13"/>
  <c r="E28" i="13"/>
  <c r="F28" i="13"/>
  <c r="G28" i="13"/>
  <c r="D13" i="13"/>
  <c r="E13" i="13"/>
  <c r="F13" i="13"/>
  <c r="G13" i="13" s="1"/>
  <c r="D15" i="13"/>
  <c r="E15" i="13"/>
  <c r="F15" i="13"/>
  <c r="G15" i="13"/>
  <c r="D52" i="13"/>
  <c r="E52" i="13"/>
  <c r="F52" i="13"/>
  <c r="G52" i="13" s="1"/>
  <c r="D48" i="13"/>
  <c r="E48" i="13"/>
  <c r="F48" i="13"/>
  <c r="G48" i="13" s="1"/>
  <c r="H3" i="13"/>
  <c r="D33" i="13"/>
  <c r="E33" i="13"/>
  <c r="F33" i="13" s="1"/>
  <c r="G33" i="13" s="1"/>
  <c r="D49" i="13"/>
  <c r="E49" i="13"/>
  <c r="F49" i="13"/>
  <c r="G49" i="13" s="1"/>
  <c r="D11" i="13"/>
  <c r="E11" i="13"/>
  <c r="F11" i="13" s="1"/>
  <c r="G11" i="13" s="1"/>
  <c r="D50" i="13"/>
  <c r="E50" i="13"/>
  <c r="F50" i="13"/>
  <c r="G50" i="13"/>
  <c r="D14" i="13"/>
  <c r="E14" i="13" s="1"/>
  <c r="F14" i="13" s="1"/>
  <c r="G14" i="13" s="1"/>
  <c r="D2" i="13"/>
  <c r="E2" i="13"/>
  <c r="E9" i="6" l="1"/>
  <c r="D9" i="6"/>
  <c r="F8" i="13"/>
  <c r="G8" i="13" s="1"/>
  <c r="H30" i="13"/>
  <c r="H8" i="13"/>
  <c r="H56" i="13"/>
  <c r="H10" i="13"/>
  <c r="H35" i="13"/>
  <c r="H55" i="13"/>
  <c r="H15" i="13"/>
  <c r="H47" i="13"/>
  <c r="H50" i="13"/>
  <c r="H53" i="13"/>
  <c r="H22" i="13"/>
  <c r="H42" i="13"/>
  <c r="H25" i="13"/>
  <c r="H41" i="13"/>
  <c r="H36" i="13"/>
  <c r="H63" i="13"/>
  <c r="H11" i="13"/>
  <c r="H45" i="13"/>
  <c r="H4" i="13"/>
  <c r="H43" i="13"/>
  <c r="H18" i="13"/>
  <c r="H61" i="13"/>
  <c r="H52" i="13"/>
  <c r="H33" i="13"/>
  <c r="H60" i="13"/>
  <c r="H38" i="13"/>
  <c r="H27" i="13"/>
  <c r="H17" i="13"/>
  <c r="H5" i="13"/>
  <c r="H14" i="13"/>
  <c r="H2" i="13"/>
  <c r="H39" i="13"/>
  <c r="H32" i="13"/>
  <c r="H21" i="13"/>
  <c r="H16" i="13"/>
  <c r="H57" i="13"/>
  <c r="F2" i="13"/>
  <c r="H29" i="13"/>
  <c r="H23" i="13"/>
  <c r="H54" i="13"/>
  <c r="H26" i="13"/>
  <c r="H37" i="13"/>
  <c r="H7" i="13"/>
  <c r="H51" i="13"/>
  <c r="H48" i="13"/>
  <c r="H20" i="13"/>
  <c r="H24" i="13"/>
  <c r="H19" i="13"/>
  <c r="H40" i="13"/>
  <c r="H12" i="13"/>
  <c r="H49" i="13"/>
  <c r="H13" i="13"/>
  <c r="H58" i="13"/>
  <c r="H62" i="13"/>
  <c r="H31" i="13"/>
  <c r="H34" i="13"/>
  <c r="H28" i="13"/>
  <c r="H9" i="13"/>
  <c r="H59" i="13"/>
  <c r="H6" i="13"/>
  <c r="H44" i="13"/>
  <c r="H46" i="13"/>
  <c r="I44" i="13" l="1"/>
  <c r="K44" i="13" s="1"/>
  <c r="I28" i="13"/>
  <c r="K28" i="13" s="1"/>
  <c r="I57" i="13"/>
  <c r="K57" i="13" s="1"/>
  <c r="I42" i="13"/>
  <c r="K42" i="13" s="1"/>
  <c r="I59" i="13"/>
  <c r="K59" i="13" s="1"/>
  <c r="I21" i="13"/>
  <c r="K21" i="13" s="1"/>
  <c r="I33" i="13"/>
  <c r="K33" i="13" s="1"/>
  <c r="I53" i="13"/>
  <c r="K53" i="13" s="1"/>
  <c r="I40" i="13"/>
  <c r="K40" i="13" s="1"/>
  <c r="I6" i="13"/>
  <c r="K6" i="13" s="1"/>
  <c r="I35" i="13"/>
  <c r="K35" i="13" s="1"/>
  <c r="I3" i="13"/>
  <c r="K3" i="13" s="1"/>
  <c r="I27" i="13"/>
  <c r="K27" i="13" s="1"/>
  <c r="I31" i="13"/>
  <c r="K31" i="13" s="1"/>
  <c r="I29" i="13"/>
  <c r="K29" i="13" s="1"/>
  <c r="I32" i="13"/>
  <c r="K32" i="13" s="1"/>
  <c r="I12" i="13"/>
  <c r="K12" i="13" s="1"/>
  <c r="I2" i="13"/>
  <c r="K2" i="13" s="1"/>
  <c r="I25" i="13"/>
  <c r="K25" i="13" s="1"/>
  <c r="I17" i="13"/>
  <c r="K17" i="13" s="1"/>
  <c r="I10" i="13"/>
  <c r="K10" i="13" s="1"/>
  <c r="I41" i="13"/>
  <c r="K41" i="13" s="1"/>
  <c r="I56" i="13"/>
  <c r="K56" i="13" s="1"/>
  <c r="I37" i="13"/>
  <c r="K37" i="13" s="1"/>
  <c r="I4" i="13"/>
  <c r="K4" i="13" s="1"/>
  <c r="I62" i="13"/>
  <c r="K62" i="13" s="1"/>
  <c r="I7" i="13"/>
  <c r="K7" i="13" s="1"/>
  <c r="I49" i="13"/>
  <c r="K49" i="13" s="1"/>
  <c r="I34" i="13"/>
  <c r="K34" i="13" s="1"/>
  <c r="I30" i="13"/>
  <c r="K30" i="13" s="1"/>
  <c r="I11" i="13"/>
  <c r="K11" i="13" s="1"/>
  <c r="I14" i="13"/>
  <c r="K14" i="13" s="1"/>
  <c r="I45" i="13"/>
  <c r="K45" i="13" s="1"/>
  <c r="I47" i="13"/>
  <c r="K47" i="13" s="1"/>
  <c r="I26" i="13"/>
  <c r="K26" i="13" s="1"/>
  <c r="I55" i="13"/>
  <c r="K55" i="13" s="1"/>
  <c r="I61" i="13"/>
  <c r="K61" i="13" s="1"/>
  <c r="I48" i="13"/>
  <c r="K48" i="13" s="1"/>
  <c r="I63" i="13"/>
  <c r="I20" i="13"/>
  <c r="K20" i="13" s="1"/>
  <c r="I15" i="13"/>
  <c r="K15" i="13" s="1"/>
  <c r="I51" i="13"/>
  <c r="K51" i="13" s="1"/>
  <c r="I60" i="13"/>
  <c r="K60" i="13" s="1"/>
  <c r="I39" i="13"/>
  <c r="K39" i="13" s="1"/>
  <c r="I13" i="13"/>
  <c r="K13" i="13" s="1"/>
  <c r="G2" i="13"/>
  <c r="I43" i="13"/>
  <c r="K43" i="13" s="1"/>
  <c r="I36" i="13"/>
  <c r="K36" i="13" s="1"/>
  <c r="I5" i="13"/>
  <c r="K5" i="13" s="1"/>
  <c r="I9" i="13"/>
  <c r="K9" i="13" s="1"/>
  <c r="I16" i="13"/>
  <c r="K16" i="13" s="1"/>
  <c r="I22" i="13"/>
  <c r="K22" i="13" s="1"/>
  <c r="I19" i="13"/>
  <c r="K19" i="13" s="1"/>
  <c r="I58" i="13"/>
  <c r="K58" i="13" s="1"/>
  <c r="I50" i="13"/>
  <c r="K50" i="13" s="1"/>
  <c r="I18" i="13"/>
  <c r="K18" i="13" s="1"/>
  <c r="I23" i="13"/>
  <c r="K23" i="13" s="1"/>
  <c r="I8" i="13"/>
  <c r="K8" i="13" s="1"/>
  <c r="I52" i="13"/>
  <c r="K52" i="13" s="1"/>
  <c r="I24" i="13"/>
  <c r="K24" i="13" s="1"/>
  <c r="I54" i="13"/>
  <c r="K54" i="13" s="1"/>
  <c r="I46" i="13"/>
  <c r="K46" i="13" s="1"/>
  <c r="I38" i="13"/>
  <c r="K38" i="13" s="1"/>
  <c r="B3" i="6" l="1"/>
  <c r="F3" i="6" s="1"/>
  <c r="K63" i="13"/>
  <c r="J31" i="13"/>
  <c r="J34" i="13"/>
  <c r="J26" i="13"/>
  <c r="J44" i="13"/>
  <c r="J58" i="13"/>
  <c r="J39" i="13"/>
  <c r="J24" i="13"/>
  <c r="J52" i="13"/>
  <c r="J60" i="13"/>
  <c r="J57" i="13"/>
  <c r="J63" i="13"/>
  <c r="C3" i="6" s="1"/>
  <c r="J62" i="13"/>
  <c r="J49" i="13"/>
  <c r="J11" i="13"/>
  <c r="J16" i="13"/>
  <c r="J30" i="13"/>
  <c r="J32" i="13"/>
  <c r="J14" i="13"/>
  <c r="J56" i="13"/>
  <c r="J55" i="13"/>
  <c r="J51" i="13"/>
  <c r="J61" i="13"/>
  <c r="J2" i="13"/>
  <c r="J12" i="13"/>
  <c r="J38" i="13"/>
  <c r="J45" i="13"/>
  <c r="J41" i="13"/>
  <c r="J23" i="13"/>
  <c r="J35" i="13"/>
  <c r="J59" i="13"/>
  <c r="J40" i="13"/>
  <c r="J15" i="13"/>
  <c r="J53" i="13"/>
  <c r="J48" i="13"/>
  <c r="J18" i="13"/>
  <c r="J3" i="13"/>
  <c r="J43" i="13"/>
  <c r="J13" i="13"/>
  <c r="J8" i="13"/>
  <c r="J7" i="13"/>
  <c r="J10" i="13"/>
  <c r="J17" i="13"/>
  <c r="J37" i="13"/>
  <c r="J28" i="13"/>
  <c r="J22" i="13"/>
  <c r="J54" i="13"/>
  <c r="J6" i="13"/>
  <c r="J42" i="13"/>
  <c r="J33" i="13"/>
  <c r="J29" i="13"/>
  <c r="J19" i="13"/>
  <c r="J50" i="13"/>
  <c r="J4" i="13"/>
  <c r="J36" i="13"/>
  <c r="J20" i="13"/>
  <c r="J47" i="13"/>
  <c r="J46" i="13"/>
  <c r="J9" i="13"/>
  <c r="J21" i="13"/>
  <c r="J25" i="13"/>
  <c r="J27" i="13"/>
  <c r="J5" i="13"/>
  <c r="E3" i="6"/>
  <c r="D3" i="6"/>
</calcChain>
</file>

<file path=xl/sharedStrings.xml><?xml version="1.0" encoding="utf-8"?>
<sst xmlns="http://schemas.openxmlformats.org/spreadsheetml/2006/main" count="2134" uniqueCount="784">
  <si>
    <t>Periodo</t>
  </si>
  <si>
    <t>Dt</t>
  </si>
  <si>
    <t>Lt</t>
  </si>
  <si>
    <t>Ft</t>
  </si>
  <si>
    <t>Et</t>
  </si>
  <si>
    <t>At</t>
  </si>
  <si>
    <t>MSE</t>
  </si>
  <si>
    <t>MAD</t>
  </si>
  <si>
    <t>%Error</t>
  </si>
  <si>
    <t>MAPE</t>
  </si>
  <si>
    <t>TSt</t>
  </si>
  <si>
    <t>Tt</t>
  </si>
  <si>
    <t>FT</t>
  </si>
  <si>
    <t>ESTIMACIONES DE ERROR DE LOS PRONÓSTICOS</t>
  </si>
  <si>
    <t>Método</t>
  </si>
  <si>
    <t>Rango TS inf</t>
  </si>
  <si>
    <t>Rango TS sup</t>
  </si>
  <si>
    <t>Desv. Est.</t>
  </si>
  <si>
    <t>Promedio Movil</t>
  </si>
  <si>
    <t>Holt</t>
  </si>
  <si>
    <t>Alpha</t>
  </si>
  <si>
    <t>Beta</t>
  </si>
  <si>
    <t>Country Name</t>
  </si>
  <si>
    <t>Country Code</t>
  </si>
  <si>
    <t>Continent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</si>
  <si>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</si>
  <si>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</si>
  <si>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</si>
  <si>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</si>
  <si>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</si>
  <si>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</si>
  <si>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</si>
  <si>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</si>
  <si>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</si>
  <si>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</si>
  <si>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</si>
  <si>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</si>
  <si>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</si>
  <si>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</si>
  <si>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</si>
  <si>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</si>
  <si>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</si>
  <si>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</si>
  <si>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</si>
  <si>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</si>
  <si>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</si>
  <si>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</si>
  <si>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</si>
  <si>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</si>
  <si>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</si>
  <si>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</si>
  <si>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</si>
  <si>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</si>
  <si>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</si>
  <si>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</si>
  <si>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</si>
  <si>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</si>
  <si>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</si>
  <si>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</si>
  <si>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</si>
  <si>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</si>
  <si>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</si>
  <si>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</si>
  <si>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</si>
  <si>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</si>
  <si>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</si>
  <si>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</si>
  <si>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</si>
  <si>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</si>
  <si>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</si>
  <si>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</si>
  <si>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</si>
  <si>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</si>
  <si>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</si>
  <si>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</si>
  <si>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</si>
  <si>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</si>
  <si>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</si>
  <si>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</si>
  <si>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</si>
  <si>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</si>
  <si>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</si>
  <si>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</si>
  <si>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</si>
  <si>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</si>
  <si>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</si>
  <si>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</si>
  <si>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</si>
  <si>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</si>
  <si>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</si>
  <si>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</si>
  <si>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</si>
  <si>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</si>
  <si>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</si>
  <si>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</si>
  <si>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</si>
  <si>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</si>
  <si>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</si>
  <si>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</si>
  <si>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</si>
  <si>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</si>
  <si>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</si>
  <si>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</si>
  <si>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</si>
  <si>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</si>
  <si>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</si>
  <si>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</si>
  <si>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</si>
  <si>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</si>
  <si>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</si>
  <si>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</si>
  <si>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</si>
  <si>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</si>
  <si>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</si>
  <si>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</si>
  <si>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</si>
  <si>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</si>
  <si>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</si>
  <si>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</si>
  <si>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</si>
  <si>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</si>
  <si>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</si>
  <si>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</si>
  <si>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</si>
  <si>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</si>
  <si>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</si>
  <si>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</si>
  <si>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</si>
  <si>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</si>
  <si>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</si>
  <si>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</si>
  <si>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</si>
  <si>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</si>
  <si>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</si>
  <si>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</si>
  <si>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</si>
  <si>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</si>
  <si>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</si>
  <si>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</si>
  <si>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</si>
  <si>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</si>
  <si>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</si>
  <si>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</si>
  <si>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</si>
  <si>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</si>
  <si>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</si>
  <si>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</si>
  <si>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</si>
  <si>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</si>
  <si>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</si>
  <si>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</si>
  <si>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</si>
  <si>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</si>
  <si>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</si>
  <si>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</si>
  <si>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</si>
  <si>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</si>
  <si>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</si>
  <si>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</si>
  <si>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</si>
  <si>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</si>
  <si>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</si>
  <si>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</si>
  <si>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</si>
  <si>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</si>
  <si>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</si>
  <si>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</si>
  <si>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</si>
  <si>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</si>
  <si>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</si>
  <si>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</si>
  <si>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</si>
  <si>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</si>
  <si>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</si>
  <si>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</si>
  <si>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</si>
  <si>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</si>
  <si>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</si>
  <si>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</si>
  <si>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</si>
  <si>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</si>
  <si>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</si>
  <si>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</si>
  <si>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</si>
  <si>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</si>
  <si>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</si>
  <si>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</si>
  <si>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</si>
  <si>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</si>
  <si>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</si>
  <si>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</si>
  <si>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</si>
  <si>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</si>
  <si>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</si>
  <si>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</si>
  <si>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</si>
  <si>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</si>
  <si>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</si>
  <si>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</si>
  <si>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</si>
  <si>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</si>
  <si>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</si>
  <si>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</si>
  <si>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</si>
  <si>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</si>
  <si>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</si>
  <si>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</si>
  <si>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</si>
  <si>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</si>
  <si>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</si>
  <si>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</si>
  <si>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</si>
  <si>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</si>
  <si>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</si>
  <si>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</si>
  <si>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</si>
  <si>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</si>
  <si>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</si>
  <si>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</si>
  <si>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</si>
  <si>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</si>
  <si>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</si>
  <si>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</si>
  <si>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</si>
  <si>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</si>
  <si>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</si>
  <si>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</si>
  <si>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</si>
  <si>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</si>
  <si>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</si>
  <si>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</si>
  <si>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</si>
  <si>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</si>
  <si>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</si>
  <si>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</si>
  <si>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</si>
  <si>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</si>
  <si>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</si>
  <si>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</si>
  <si>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</si>
  <si>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</si>
  <si>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</si>
  <si>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</si>
  <si>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</si>
  <si>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</si>
  <si>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</si>
  <si>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</si>
  <si>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</si>
  <si>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</si>
  <si>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</si>
  <si>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</si>
  <si>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</si>
  <si>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</si>
  <si>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</si>
  <si>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</si>
  <si>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</si>
  <si>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</si>
  <si>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</si>
  <si>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</si>
  <si>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</si>
  <si>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</si>
  <si>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</si>
  <si>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</si>
  <si>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</si>
  <si>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</si>
  <si>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</si>
  <si>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</si>
  <si>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</si>
  <si>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</si>
  <si>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</si>
  <si>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</si>
  <si>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</si>
  <si>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</si>
  <si>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</si>
  <si>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</si>
  <si>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</si>
  <si>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</si>
  <si>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</si>
  <si>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</si>
  <si>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</si>
  <si>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</si>
  <si>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</si>
  <si>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</si>
  <si>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</si>
  <si>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</si>
  <si>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</si>
  <si>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</si>
  <si>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</si>
  <si>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</si>
  <si>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</si>
  <si>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</si>
  <si>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</si>
  <si>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</si>
  <si>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</si>
  <si>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</si>
  <si>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</si>
  <si>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</si>
  <si>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</si>
  <si>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</si>
  <si>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</si>
  <si>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</si>
  <si>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</si>
  <si>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</si>
  <si>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</si>
  <si>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</si>
  <si>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</si>
  <si>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</si>
  <si>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</si>
  <si>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</si>
  <si>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</si>
  <si>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</si>
  <si>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</si>
  <si>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</si>
  <si>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</si>
  <si>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</si>
  <si>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</si>
  <si>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</si>
  <si>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</si>
  <si>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</si>
  <si>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</si>
  <si>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</si>
  <si>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</si>
  <si>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</si>
  <si>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</si>
  <si>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</si>
  <si>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</si>
  <si>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</si>
  <si>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</si>
  <si>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</si>
  <si>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</si>
  <si>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</si>
  <si>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</si>
  <si>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</si>
  <si>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</si>
  <si>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</si>
  <si>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</si>
  <si>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</si>
  <si>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</si>
  <si>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</si>
  <si>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</si>
  <si>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</si>
  <si>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</si>
  <si>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</si>
  <si>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</si>
  <si>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</si>
  <si>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</si>
  <si>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</si>
  <si>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</si>
  <si>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</si>
  <si>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</si>
  <si>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</si>
  <si>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</si>
  <si>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</si>
  <si>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</si>
  <si>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</si>
  <si>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</si>
  <si>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</si>
  <si>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</si>
  <si>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</si>
  <si>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</si>
  <si>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</si>
  <si>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</si>
  <si>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</si>
  <si>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</si>
  <si>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</si>
  <si>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</si>
  <si>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</si>
  <si>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</si>
  <si>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</si>
  <si>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</si>
  <si>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</si>
  <si>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</si>
  <si>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</si>
  <si>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</si>
  <si>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</si>
  <si>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</si>
  <si>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</si>
  <si>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</si>
  <si>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</si>
  <si>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</si>
  <si>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</si>
  <si>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</si>
  <si>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</si>
  <si>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</si>
  <si>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</si>
  <si>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</si>
  <si>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</si>
  <si>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</si>
  <si>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</si>
  <si>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</si>
  <si>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</si>
  <si>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</si>
  <si>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</si>
  <si>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</si>
  <si>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</si>
  <si>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</si>
  <si>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</si>
  <si>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</si>
  <si>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</si>
  <si>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</si>
  <si>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</si>
  <si>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</si>
  <si>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</si>
  <si>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</si>
  <si>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</si>
  <si>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</si>
  <si>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</si>
  <si>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</si>
  <si>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</si>
  <si>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</si>
  <si>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</si>
  <si>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</si>
  <si>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</si>
  <si>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</si>
  <si>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</si>
  <si>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</si>
  <si>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</si>
  <si>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</si>
  <si>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</si>
  <si>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</si>
  <si>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</si>
  <si>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</si>
  <si>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</si>
  <si>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</si>
  <si>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</si>
  <si>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</si>
  <si>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</si>
  <si>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</si>
  <si>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</si>
  <si>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</si>
  <si>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</si>
  <si>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</si>
  <si>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</si>
  <si>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</si>
  <si>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</si>
  <si>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</si>
  <si>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</si>
  <si>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</si>
  <si>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</si>
  <si>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</si>
  <si>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</si>
  <si>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</si>
  <si>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</si>
  <si>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</si>
  <si>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</si>
  <si>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</si>
  <si>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</si>
  <si>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</si>
  <si>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</si>
  <si>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</si>
  <si>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</si>
  <si>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</si>
  <si>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</si>
  <si>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</si>
  <si>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</si>
  <si>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</si>
  <si>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</si>
  <si>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</si>
  <si>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</si>
  <si>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</si>
  <si>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</si>
  <si>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</si>
  <si>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</si>
  <si>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</si>
  <si>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</si>
  <si>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</si>
  <si>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</si>
  <si>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</si>
  <si>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</si>
  <si>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</si>
  <si>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</si>
  <si>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</si>
  <si>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</si>
  <si>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</si>
  <si>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</si>
  <si>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</si>
  <si>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</si>
  <si>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</si>
  <si>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</si>
  <si>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</si>
  <si>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</si>
  <si>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</si>
  <si>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</si>
  <si>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</si>
  <si>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</si>
  <si>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</si>
  <si>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</si>
  <si>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</si>
  <si>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</si>
  <si>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</si>
  <si>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</si>
  <si>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</si>
  <si>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</si>
  <si>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</si>
  <si>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</si>
  <si>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</si>
  <si>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</si>
  <si>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</si>
  <si>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</si>
  <si>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</si>
  <si>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</si>
  <si>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</si>
  <si>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</si>
  <si>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</si>
  <si>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</si>
  <si>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</si>
  <si>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</si>
  <si>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</si>
  <si>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</si>
  <si>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</si>
  <si>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</si>
  <si>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</si>
  <si>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</si>
  <si>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</si>
  <si>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</si>
  <si>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</si>
  <si>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</si>
  <si>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</si>
  <si>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</si>
  <si>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</si>
  <si>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</si>
  <si>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</si>
  <si>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</si>
  <si>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</si>
  <si>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</si>
  <si>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</si>
  <si>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</si>
  <si>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</si>
  <si>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</si>
  <si>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</si>
  <si>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</si>
  <si>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</si>
  <si>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</si>
  <si>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</si>
  <si>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</si>
  <si>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</si>
  <si>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</si>
  <si>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</si>
  <si>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</si>
  <si>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</si>
  <si>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</si>
  <si>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</si>
  <si>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</si>
  <si>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</si>
  <si>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</si>
  <si>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</si>
  <si>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</si>
  <si>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</si>
  <si>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</si>
  <si>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</si>
  <si>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</si>
  <si>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</si>
  <si>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</si>
  <si>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</si>
  <si>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</si>
  <si>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</si>
  <si>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</si>
  <si>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</si>
  <si>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FIFA</t>
  </si>
  <si>
    <t>ISO3166-1-Alpha-3</t>
  </si>
  <si>
    <t>IOC</t>
  </si>
  <si>
    <t>official_name_en</t>
  </si>
  <si>
    <t>Region Name</t>
  </si>
  <si>
    <t>Asia</t>
  </si>
  <si>
    <t>Europe</t>
  </si>
  <si>
    <t>ALG</t>
  </si>
  <si>
    <t>Africa</t>
  </si>
  <si>
    <t>ASA</t>
  </si>
  <si>
    <t>Oceania</t>
  </si>
  <si>
    <t>ANG</t>
  </si>
  <si>
    <t>AIA</t>
  </si>
  <si>
    <t>Anguilla</t>
  </si>
  <si>
    <t>Americas</t>
  </si>
  <si>
    <t>ROS</t>
  </si>
  <si>
    <t>ATA</t>
  </si>
  <si>
    <t>Â </t>
  </si>
  <si>
    <t>Antarctica</t>
  </si>
  <si>
    <t>ANT</t>
  </si>
  <si>
    <t>ARU</t>
  </si>
  <si>
    <t>BAH</t>
  </si>
  <si>
    <t>Bahamas</t>
  </si>
  <si>
    <t>BAN</t>
  </si>
  <si>
    <t>BAR</t>
  </si>
  <si>
    <t>BIZ</t>
  </si>
  <si>
    <t>BER</t>
  </si>
  <si>
    <t>BHU</t>
  </si>
  <si>
    <t>Bolivia (Plurinational State of)</t>
  </si>
  <si>
    <t>BES</t>
  </si>
  <si>
    <t>AHO</t>
  </si>
  <si>
    <t>Bonaire, Sint Eustatius and Saba</t>
  </si>
  <si>
    <t>BOT</t>
  </si>
  <si>
    <t>BVT</t>
  </si>
  <si>
    <t>Bouvet Island</t>
  </si>
  <si>
    <t>IOT</t>
  </si>
  <si>
    <t>British Indian Ocean Territory</t>
  </si>
  <si>
    <t>IVB</t>
  </si>
  <si>
    <t>BRU</t>
  </si>
  <si>
    <t>BUL</t>
  </si>
  <si>
    <t>BUR</t>
  </si>
  <si>
    <t>CAM</t>
  </si>
  <si>
    <t>CAY</t>
  </si>
  <si>
    <t>CTA</t>
  </si>
  <si>
    <t>CHA</t>
  </si>
  <si>
    <t>China, Hong Kong Special Administrative Region</t>
  </si>
  <si>
    <t>China, Macao Special Administrative Region</t>
  </si>
  <si>
    <t>CXR</t>
  </si>
  <si>
    <t>Christmas Island</t>
  </si>
  <si>
    <t>CCK</t>
  </si>
  <si>
    <t>Cocos (Keeling) Islands</t>
  </si>
  <si>
    <t>CGO</t>
  </si>
  <si>
    <t>Congo</t>
  </si>
  <si>
    <t>COK</t>
  </si>
  <si>
    <t>Cook Islands</t>
  </si>
  <si>
    <t>CRC</t>
  </si>
  <si>
    <t>CRO</t>
  </si>
  <si>
    <t>CuraÃ§ao</t>
  </si>
  <si>
    <t>CÃ´te d'Ivoire</t>
  </si>
  <si>
    <t>Democratic People's Republic of Korea</t>
  </si>
  <si>
    <t>Democratic Republic of the Congo</t>
  </si>
  <si>
    <t>DEN</t>
  </si>
  <si>
    <t>Egypt</t>
  </si>
  <si>
    <t>ESA</t>
  </si>
  <si>
    <t>EQG</t>
  </si>
  <si>
    <t>GEQ</t>
  </si>
  <si>
    <t>FLK</t>
  </si>
  <si>
    <t>Falkland Islands (Malvinas)</t>
  </si>
  <si>
    <t>FAR</t>
  </si>
  <si>
    <t>FIJ</t>
  </si>
  <si>
    <t>GUF</t>
  </si>
  <si>
    <t>FGU</t>
  </si>
  <si>
    <t>French Guiana</t>
  </si>
  <si>
    <t>TAH</t>
  </si>
  <si>
    <t>FPO</t>
  </si>
  <si>
    <t>ATF</t>
  </si>
  <si>
    <t>French Southern Territories</t>
  </si>
  <si>
    <t>GAM</t>
  </si>
  <si>
    <t>Gambia</t>
  </si>
  <si>
    <t>GER</t>
  </si>
  <si>
    <t>GBZ</t>
  </si>
  <si>
    <t>GRE</t>
  </si>
  <si>
    <t>GRN</t>
  </si>
  <si>
    <t>GLP</t>
  </si>
  <si>
    <t>GUD</t>
  </si>
  <si>
    <t>Guadeloupe</t>
  </si>
  <si>
    <t>GUA</t>
  </si>
  <si>
    <t>GBG</t>
  </si>
  <si>
    <t>GGY</t>
  </si>
  <si>
    <t>Guernsey</t>
  </si>
  <si>
    <t>GUI</t>
  </si>
  <si>
    <t>GBS</t>
  </si>
  <si>
    <t>HAI</t>
  </si>
  <si>
    <t>HMD</t>
  </si>
  <si>
    <t>Heard Island and McDonald Islands</t>
  </si>
  <si>
    <t>VAT</t>
  </si>
  <si>
    <t>Holy See</t>
  </si>
  <si>
    <t>HON</t>
  </si>
  <si>
    <t>INA</t>
  </si>
  <si>
    <t>IRI</t>
  </si>
  <si>
    <t>Iran (Islamic Republic of)</t>
  </si>
  <si>
    <t>GBM</t>
  </si>
  <si>
    <t>GBJ</t>
  </si>
  <si>
    <t>JEY</t>
  </si>
  <si>
    <t>Jersey</t>
  </si>
  <si>
    <t>KUW</t>
  </si>
  <si>
    <t>Kyrgyzstan</t>
  </si>
  <si>
    <t>Lao People's Democratic Republic</t>
  </si>
  <si>
    <t>LAT</t>
  </si>
  <si>
    <t>LIB</t>
  </si>
  <si>
    <t>LES</t>
  </si>
  <si>
    <t>LBA</t>
  </si>
  <si>
    <t>MAW</t>
  </si>
  <si>
    <t>MAS</t>
  </si>
  <si>
    <t>MSH</t>
  </si>
  <si>
    <t>MTQ</t>
  </si>
  <si>
    <t>Martinique</t>
  </si>
  <si>
    <t>MTN</t>
  </si>
  <si>
    <t>MRI</t>
  </si>
  <si>
    <t>MYT</t>
  </si>
  <si>
    <t>MAY</t>
  </si>
  <si>
    <t>Mayotte</t>
  </si>
  <si>
    <t>Micronesia (Federated States of)</t>
  </si>
  <si>
    <t>MON</t>
  </si>
  <si>
    <t>MGL</t>
  </si>
  <si>
    <t>MGO</t>
  </si>
  <si>
    <t>MSR</t>
  </si>
  <si>
    <t>MNT</t>
  </si>
  <si>
    <t>Montserrat</t>
  </si>
  <si>
    <t>MYA</t>
  </si>
  <si>
    <t>NEP</t>
  </si>
  <si>
    <t>NED</t>
  </si>
  <si>
    <t>NCD</t>
  </si>
  <si>
    <t>NCA</t>
  </si>
  <si>
    <t>NIG</t>
  </si>
  <si>
    <t>NGR</t>
  </si>
  <si>
    <t>NIU</t>
  </si>
  <si>
    <t>Niue</t>
  </si>
  <si>
    <t>NFK</t>
  </si>
  <si>
    <t>NFI</t>
  </si>
  <si>
    <t>Norfolk Island</t>
  </si>
  <si>
    <t>NMI</t>
  </si>
  <si>
    <t>NMA</t>
  </si>
  <si>
    <t>OMA</t>
  </si>
  <si>
    <t>PAR</t>
  </si>
  <si>
    <t>PHI</t>
  </si>
  <si>
    <t>PCN</t>
  </si>
  <si>
    <t>Pitcairn</t>
  </si>
  <si>
    <t>POR</t>
  </si>
  <si>
    <t>PUR</t>
  </si>
  <si>
    <t>Republic of Korea</t>
  </si>
  <si>
    <t>Republic of Moldova</t>
  </si>
  <si>
    <t>REU</t>
  </si>
  <si>
    <t>RÃ©union</t>
  </si>
  <si>
    <t>BLM</t>
  </si>
  <si>
    <t>Saint BarthÃ©lemy</t>
  </si>
  <si>
    <t>SHN</t>
  </si>
  <si>
    <t>HEL</t>
  </si>
  <si>
    <t>Saint Helena</t>
  </si>
  <si>
    <t>SKN</t>
  </si>
  <si>
    <t>Saint Kitts and Nevis</t>
  </si>
  <si>
    <t>Saint Lucia</t>
  </si>
  <si>
    <t>Saint Martin (French Part)</t>
  </si>
  <si>
    <t>SPM</t>
  </si>
  <si>
    <t>Saint Pierre and Miquelon</t>
  </si>
  <si>
    <t>VIN</t>
  </si>
  <si>
    <t>Saint Vincent and the Grenadines</t>
  </si>
  <si>
    <t>SAM</t>
  </si>
  <si>
    <t>Sark</t>
  </si>
  <si>
    <t>KSA</t>
  </si>
  <si>
    <t>SEY</t>
  </si>
  <si>
    <t>SIN</t>
  </si>
  <si>
    <t>Slovakia</t>
  </si>
  <si>
    <t>SLO</t>
  </si>
  <si>
    <t>SOL</t>
  </si>
  <si>
    <t>RSA</t>
  </si>
  <si>
    <t>SGS</t>
  </si>
  <si>
    <t>South Georgia and the South Sandwich Islands</t>
  </si>
  <si>
    <t>SRI</t>
  </si>
  <si>
    <t>PLE</t>
  </si>
  <si>
    <t>State of Palestine</t>
  </si>
  <si>
    <t>SUD</t>
  </si>
  <si>
    <t>SJM</t>
  </si>
  <si>
    <t>Svalbard and Jan Mayen Islands</t>
  </si>
  <si>
    <t>SUI</t>
  </si>
  <si>
    <t>The former Yugoslav Republic of Macedonia</t>
  </si>
  <si>
    <t>TOG</t>
  </si>
  <si>
    <t>TKL</t>
  </si>
  <si>
    <t>Tokelau</t>
  </si>
  <si>
    <t>TGA</t>
  </si>
  <si>
    <t>TRI</t>
  </si>
  <si>
    <t>Turkey</t>
  </si>
  <si>
    <t>TKS</t>
  </si>
  <si>
    <t>UAE</t>
  </si>
  <si>
    <t>ENG,NIR,SCO,WAL</t>
  </si>
  <si>
    <t>United Kingdom of Great Britain and Northern Ireland</t>
  </si>
  <si>
    <t>TAN</t>
  </si>
  <si>
    <t>United Republic of Tanzania</t>
  </si>
  <si>
    <t>UMI</t>
  </si>
  <si>
    <t>United States Minor Outlying Islands</t>
  </si>
  <si>
    <t>ISV</t>
  </si>
  <si>
    <t>United States Virgin Islands</t>
  </si>
  <si>
    <t>United States of America</t>
  </si>
  <si>
    <t>URU</t>
  </si>
  <si>
    <t>VAN</t>
  </si>
  <si>
    <t>Venezuela (Bolivarian Republic of)</t>
  </si>
  <si>
    <t>VIE</t>
  </si>
  <si>
    <t>Viet Nam</t>
  </si>
  <si>
    <t>WLF</t>
  </si>
  <si>
    <t>WAF</t>
  </si>
  <si>
    <t>Wallis and Futuna Islands</t>
  </si>
  <si>
    <t>SAH</t>
  </si>
  <si>
    <t>ESH</t>
  </si>
  <si>
    <t>Western Sahara</t>
  </si>
  <si>
    <t>Yemen</t>
  </si>
  <si>
    <t>ZAM</t>
  </si>
  <si>
    <t>ZIM</t>
  </si>
  <si>
    <t>ALD</t>
  </si>
  <si>
    <t>ALA</t>
  </si>
  <si>
    <t>Ã…land Islands</t>
  </si>
  <si>
    <t>% Error</t>
  </si>
  <si>
    <t>Regresión Lineal</t>
  </si>
  <si>
    <t>Regresión Exponencial</t>
  </si>
  <si>
    <t>Regresión Logaritmica</t>
  </si>
  <si>
    <t>Regresión Potencial</t>
  </si>
  <si>
    <t>Suav.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</si>
</sst>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%"/>
    <numFmt numFmtId="167" formatCode="#,##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2" borderId="1" xfId="1" applyNumberFormat="1" applyFont="1" applyFill="1" applyBorder="1" applyAlignment="1">
      <alignment horizontal="center"/>
    </xf>
    <xf numFmtId="2" fontId="0" fillId="2" borderId="1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0" fillId="2" borderId="1" xfId="0" applyNumberForma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2" fontId="0" fillId="4" borderId="1" xfId="1" applyNumberFormat="1" applyFont="1" applyFill="1" applyBorder="1" applyAlignment="1">
      <alignment horizontal="center"/>
    </xf>
    <xf numFmtId="166" fontId="0" fillId="4" borderId="1" xfId="1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</a:t>
            </a:r>
            <a:r>
              <a:rPr lang="en-US" baseline="0"/>
              <a:t> de Fertilidad vs Año - Regresión Lineal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'Regresion Lineal'!$C$1</c:f>
              <c:strCache>
                <c:ptCount val="1"/>
                <c:pt idx="0">
                  <c:v>Dt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6099333737129E-2"/>
                  <c:y val="-0.21052063266438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'Regresion Lineal'!$A$2:$A$63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'Regresion Lineal'!$C$2:$C$63</c:f>
              <c:numCache>
                <c:formatCode>#,##0.0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3-4B4B-9CB2-D07C51C8C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32495"/>
        <c:axId val="106232975"/>
      </c:scatterChart>
      <c:valAx>
        <c:axId val="10623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2975"/>
        <c:crosses val="autoZero"/>
        <c:crossBetween val="midCat"/>
      </c:valAx>
      <c:valAx>
        <c:axId val="10623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</a:t>
            </a:r>
            <a:r>
              <a:rPr lang="en-US" baseline="0"/>
              <a:t> de Fertilidad vs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'Regresion Lineal'!$C$1</c:f>
              <c:strCache>
                <c:ptCount val="1"/>
                <c:pt idx="0">
                  <c:v>Dt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'Regresion Lineal'!$A$2:$A$63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'Regresion Lineal'!$C$2:$C$63</c:f>
              <c:numCache>
                <c:formatCode>#,##0.0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8F-440B-888C-8B837936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32495"/>
        <c:axId val="106232975"/>
      </c:scatterChart>
      <c:valAx>
        <c:axId val="106232495"/>
        <c:scaling>
          <c:orientation val="minMax"/>
          <c:max val="2022"/>
          <c:min val="19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layout>
            <c:manualLayout>
              <c:xMode val="edge"/>
              <c:yMode val="edge"/>
              <c:x val="0.50687659680077479"/>
              <c:y val="0.95418359237531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2975"/>
        <c:crosses val="autoZero"/>
        <c:crossBetween val="midCat"/>
        <c:majorUnit val="1"/>
        <c:minorUnit val="1"/>
      </c:valAx>
      <c:valAx>
        <c:axId val="10623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Tasa de Fertilidad vs Año - Regresión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4118547681539807E-2"/>
                  <c:y val="-0.346134806065908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'Regresion Exponencial'!$B$2:$B$63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'Regresion Exponencial'!$C$2:$C$63</c:f>
              <c:numCache>
                <c:formatCode>#,##0.0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8-43E0-9EC6-6CB27E901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80015"/>
        <c:axId val="106275695"/>
      </c:scatterChart>
      <c:valAx>
        <c:axId val="106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5695"/>
        <c:crosses val="autoZero"/>
        <c:crossBetween val="midCat"/>
      </c:valAx>
      <c:valAx>
        <c:axId val="10627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Tasa de Fertilidad vs Año - Regresión Logaritmica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404511312580438E-2"/>
                  <c:y val="-0.15893537501360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'Regresion Logaritmica'!$B$2:$B$63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'Regresion Logaritmica'!$C$2:$C$63</c:f>
              <c:numCache>
                <c:formatCode>#,##0.0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C-422C-8BDA-47BE7B111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80015"/>
        <c:axId val="106275695"/>
      </c:scatterChart>
      <c:valAx>
        <c:axId val="106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5695"/>
        <c:crosses val="autoZero"/>
        <c:crossBetween val="midCat"/>
      </c:valAx>
      <c:valAx>
        <c:axId val="10627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Tasa de Fertilidad vs Año - Regresión Potencial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2423735132826268E-2"/>
                  <c:y val="-0.16339229001775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'Regresion Potencial'!$B$2:$B$63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'Regresion Potencial'!$C$2:$C$63</c:f>
              <c:numCache>
                <c:formatCode>#,##0.0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A0-4050-A207-3A2D067CB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80015"/>
        <c:axId val="106275695"/>
      </c:scatterChart>
      <c:valAx>
        <c:axId val="10628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5695"/>
        <c:crosses val="autoZero"/>
        <c:crossBetween val="midCat"/>
      </c:valAx>
      <c:valAx>
        <c:axId val="10627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de Fertilidad vs Año - Promedio Movil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'Promedio Movil'!$E$1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'Promedio Movil'!$A$6:$A$63</c:f>
              <c:numCache>
                <c:formatCode>General</c:formatCode>
                <c:ptCount val="58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2016</c:v>
                </c:pt>
                <c:pt idx="53">
                  <c:v>2017</c:v>
                </c:pt>
                <c:pt idx="54">
                  <c:v>2018</c:v>
                </c:pt>
                <c:pt idx="55">
                  <c:v>2019</c:v>
                </c:pt>
                <c:pt idx="56">
                  <c:v>2020</c:v>
                </c:pt>
                <c:pt idx="57">
                  <c:v>2021</c:v>
                </c:pt>
              </c:numCache>
            </c:numRef>
          </c:xVal>
          <c:yVal>
            <c:numRef>
              <c:f>'Promedio Movil'!$E$6:$E$63</c:f>
              <c:numCache>
                <c:formatCode>#,##0.00</c:formatCode>
                <c:ptCount val="58"/>
                <c:pt idx="0">
                  <c:v>5.8614999999999995</c:v>
                </c:pt>
                <c:pt idx="1">
                  <c:v>5.8525</c:v>
                </c:pt>
                <c:pt idx="2">
                  <c:v>5.8182500000000008</c:v>
                </c:pt>
                <c:pt idx="3">
                  <c:v>5.7625000000000002</c:v>
                </c:pt>
                <c:pt idx="4">
                  <c:v>5.6827499999999995</c:v>
                </c:pt>
                <c:pt idx="5">
                  <c:v>5.5887499999999992</c:v>
                </c:pt>
                <c:pt idx="6">
                  <c:v>5.4827500000000011</c:v>
                </c:pt>
                <c:pt idx="7">
                  <c:v>5.3632500000000007</c:v>
                </c:pt>
                <c:pt idx="8">
                  <c:v>5.2387499999999996</c:v>
                </c:pt>
                <c:pt idx="9">
                  <c:v>5.1074999999999999</c:v>
                </c:pt>
                <c:pt idx="10">
                  <c:v>4.9662500000000005</c:v>
                </c:pt>
                <c:pt idx="11">
                  <c:v>4.8172499999999996</c:v>
                </c:pt>
                <c:pt idx="12">
                  <c:v>4.6612499999999999</c:v>
                </c:pt>
                <c:pt idx="13">
                  <c:v>4.5027499999999998</c:v>
                </c:pt>
                <c:pt idx="14">
                  <c:v>4.351</c:v>
                </c:pt>
                <c:pt idx="15">
                  <c:v>4.2069999999999999</c:v>
                </c:pt>
                <c:pt idx="16">
                  <c:v>4.0747499999999999</c:v>
                </c:pt>
                <c:pt idx="17">
                  <c:v>3.9594999999999998</c:v>
                </c:pt>
                <c:pt idx="18">
                  <c:v>3.8617499999999998</c:v>
                </c:pt>
                <c:pt idx="19">
                  <c:v>3.7795000000000001</c:v>
                </c:pt>
                <c:pt idx="20">
                  <c:v>3.7084999999999999</c:v>
                </c:pt>
                <c:pt idx="21">
                  <c:v>3.63625</c:v>
                </c:pt>
                <c:pt idx="22">
                  <c:v>3.5587499999999999</c:v>
                </c:pt>
                <c:pt idx="23">
                  <c:v>3.4792500000000004</c:v>
                </c:pt>
                <c:pt idx="24">
                  <c:v>3.3940000000000001</c:v>
                </c:pt>
                <c:pt idx="25">
                  <c:v>3.3127499999999999</c:v>
                </c:pt>
                <c:pt idx="26">
                  <c:v>3.242</c:v>
                </c:pt>
                <c:pt idx="27">
                  <c:v>3.1779999999999999</c:v>
                </c:pt>
                <c:pt idx="28">
                  <c:v>3.1102500000000002</c:v>
                </c:pt>
                <c:pt idx="29">
                  <c:v>3.0482500000000003</c:v>
                </c:pt>
                <c:pt idx="30">
                  <c:v>2.9885000000000002</c:v>
                </c:pt>
                <c:pt idx="31">
                  <c:v>2.9337499999999999</c:v>
                </c:pt>
                <c:pt idx="32">
                  <c:v>2.8970000000000002</c:v>
                </c:pt>
                <c:pt idx="33">
                  <c:v>2.867</c:v>
                </c:pt>
                <c:pt idx="34">
                  <c:v>2.8422499999999999</c:v>
                </c:pt>
                <c:pt idx="35">
                  <c:v>2.8202500000000001</c:v>
                </c:pt>
                <c:pt idx="36">
                  <c:v>2.7989999999999999</c:v>
                </c:pt>
                <c:pt idx="37">
                  <c:v>2.7774999999999999</c:v>
                </c:pt>
                <c:pt idx="38">
                  <c:v>2.7550000000000003</c:v>
                </c:pt>
                <c:pt idx="39">
                  <c:v>2.7322500000000001</c:v>
                </c:pt>
                <c:pt idx="40">
                  <c:v>2.7102500000000003</c:v>
                </c:pt>
                <c:pt idx="41">
                  <c:v>2.6970000000000001</c:v>
                </c:pt>
                <c:pt idx="42">
                  <c:v>2.6832500000000001</c:v>
                </c:pt>
                <c:pt idx="43">
                  <c:v>2.6677499999999998</c:v>
                </c:pt>
                <c:pt idx="44">
                  <c:v>2.6555</c:v>
                </c:pt>
                <c:pt idx="45">
                  <c:v>2.6404999999999998</c:v>
                </c:pt>
                <c:pt idx="46">
                  <c:v>2.6274999999999999</c:v>
                </c:pt>
                <c:pt idx="47">
                  <c:v>2.6194999999999995</c:v>
                </c:pt>
                <c:pt idx="48">
                  <c:v>2.6187499999999999</c:v>
                </c:pt>
                <c:pt idx="49">
                  <c:v>2.62</c:v>
                </c:pt>
                <c:pt idx="50">
                  <c:v>2.6189999999999998</c:v>
                </c:pt>
                <c:pt idx="51">
                  <c:v>2.6154999999999999</c:v>
                </c:pt>
                <c:pt idx="52">
                  <c:v>2.5997500000000002</c:v>
                </c:pt>
                <c:pt idx="53">
                  <c:v>2.5727500000000001</c:v>
                </c:pt>
                <c:pt idx="54">
                  <c:v>2.5437500000000002</c:v>
                </c:pt>
                <c:pt idx="55">
                  <c:v>2.5065</c:v>
                </c:pt>
                <c:pt idx="56">
                  <c:v>2.4592499999999999</c:v>
                </c:pt>
                <c:pt idx="57">
                  <c:v>2.4132499999999997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6-4F4E-BFF3-2D307D62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29471"/>
        <c:axId val="1454006911"/>
      </c:scatterChart>
      <c:valAx>
        <c:axId val="145402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06911"/>
        <c:crosses val="autoZero"/>
        <c:crossBetween val="midCat"/>
      </c:valAx>
      <c:valAx>
        <c:axId val="145400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</a:t>
                </a:r>
                <a:r>
                  <a:rPr lang="en-US" baseline="0"/>
                  <a:t> de Fertilidad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2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de Fertilidad vs Año - Suavizamiento</a:t>
            </a:r>
            <a:r>
              <a:rPr lang="en-US" baseline="0"/>
              <a:t> Exponencial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'Suav Expo'!$A$3:$A$64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'Suav Expo'!$E$3:$E$64</c:f>
              <c:numCache>
                <c:formatCode>#,##0.0</c:formatCode>
                <c:ptCount val="62"/>
                <c:pt idx="0">
                  <c:v>3.5895806451612904</c:v>
                </c:pt>
                <c:pt idx="1">
                  <c:v>5.8440000000000003</c:v>
                </c:pt>
                <c:pt idx="2">
                  <c:v>5.8650000000000002</c:v>
                </c:pt>
                <c:pt idx="3">
                  <c:v>5.8719999999999999</c:v>
                </c:pt>
                <c:pt idx="4">
                  <c:v>5.8650000000000002</c:v>
                </c:pt>
                <c:pt idx="5">
                  <c:v>5.8079999999999998</c:v>
                </c:pt>
                <c:pt idx="6">
                  <c:v>5.7279999999999998</c:v>
                </c:pt>
                <c:pt idx="7">
                  <c:v>5.649</c:v>
                </c:pt>
                <c:pt idx="8">
                  <c:v>5.5460000000000003</c:v>
                </c:pt>
                <c:pt idx="9">
                  <c:v>5.4320000000000004</c:v>
                </c:pt>
                <c:pt idx="10">
                  <c:v>5.3040000000000003</c:v>
                </c:pt>
                <c:pt idx="11">
                  <c:v>5.1710000000000003</c:v>
                </c:pt>
                <c:pt idx="12">
                  <c:v>5.048</c:v>
                </c:pt>
                <c:pt idx="13">
                  <c:v>4.907</c:v>
                </c:pt>
                <c:pt idx="14">
                  <c:v>4.7389999999999999</c:v>
                </c:pt>
                <c:pt idx="15">
                  <c:v>4.5750000000000002</c:v>
                </c:pt>
                <c:pt idx="16">
                  <c:v>4.4240000000000004</c:v>
                </c:pt>
                <c:pt idx="17">
                  <c:v>4.2729999999999997</c:v>
                </c:pt>
                <c:pt idx="18">
                  <c:v>4.1319999999999997</c:v>
                </c:pt>
                <c:pt idx="19">
                  <c:v>3.9990000000000001</c:v>
                </c:pt>
                <c:pt idx="20">
                  <c:v>3.895</c:v>
                </c:pt>
                <c:pt idx="21">
                  <c:v>3.8119999999999998</c:v>
                </c:pt>
                <c:pt idx="22">
                  <c:v>3.7410000000000001</c:v>
                </c:pt>
                <c:pt idx="23">
                  <c:v>3.67</c:v>
                </c:pt>
                <c:pt idx="24">
                  <c:v>3.6110000000000002</c:v>
                </c:pt>
                <c:pt idx="25">
                  <c:v>3.5230000000000001</c:v>
                </c:pt>
                <c:pt idx="26">
                  <c:v>3.431</c:v>
                </c:pt>
                <c:pt idx="27">
                  <c:v>3.3519999999999999</c:v>
                </c:pt>
                <c:pt idx="28">
                  <c:v>3.27</c:v>
                </c:pt>
                <c:pt idx="29">
                  <c:v>3.198</c:v>
                </c:pt>
                <c:pt idx="30">
                  <c:v>3.1480000000000001</c:v>
                </c:pt>
                <c:pt idx="31">
                  <c:v>3.0960000000000001</c:v>
                </c:pt>
                <c:pt idx="32">
                  <c:v>2.9990000000000001</c:v>
                </c:pt>
                <c:pt idx="33">
                  <c:v>2.95</c:v>
                </c:pt>
                <c:pt idx="34">
                  <c:v>2.9089999999999998</c:v>
                </c:pt>
                <c:pt idx="35">
                  <c:v>2.8769999999999998</c:v>
                </c:pt>
                <c:pt idx="36">
                  <c:v>2.8519999999999999</c:v>
                </c:pt>
                <c:pt idx="37">
                  <c:v>2.83</c:v>
                </c:pt>
                <c:pt idx="38">
                  <c:v>2.81</c:v>
                </c:pt>
                <c:pt idx="39">
                  <c:v>2.7890000000000001</c:v>
                </c:pt>
                <c:pt idx="40">
                  <c:v>2.7669999999999999</c:v>
                </c:pt>
                <c:pt idx="41">
                  <c:v>2.7440000000000002</c:v>
                </c:pt>
                <c:pt idx="42">
                  <c:v>2.72</c:v>
                </c:pt>
                <c:pt idx="43">
                  <c:v>2.698</c:v>
                </c:pt>
                <c:pt idx="44">
                  <c:v>2.6789999999999998</c:v>
                </c:pt>
                <c:pt idx="45">
                  <c:v>2.6909999999999998</c:v>
                </c:pt>
                <c:pt idx="46">
                  <c:v>2.665</c:v>
                </c:pt>
                <c:pt idx="47">
                  <c:v>2.6360000000000001</c:v>
                </c:pt>
                <c:pt idx="48">
                  <c:v>2.63</c:v>
                </c:pt>
                <c:pt idx="49">
                  <c:v>2.6309999999999998</c:v>
                </c:pt>
                <c:pt idx="50">
                  <c:v>2.613</c:v>
                </c:pt>
                <c:pt idx="51">
                  <c:v>2.6040000000000001</c:v>
                </c:pt>
                <c:pt idx="52">
                  <c:v>2.6269999999999998</c:v>
                </c:pt>
                <c:pt idx="53">
                  <c:v>2.6360000000000001</c:v>
                </c:pt>
                <c:pt idx="54">
                  <c:v>2.609</c:v>
                </c:pt>
                <c:pt idx="55">
                  <c:v>2.59</c:v>
                </c:pt>
                <c:pt idx="56">
                  <c:v>2.5640000000000001</c:v>
                </c:pt>
                <c:pt idx="57">
                  <c:v>2.528</c:v>
                </c:pt>
                <c:pt idx="58">
                  <c:v>2.4929999999999999</c:v>
                </c:pt>
                <c:pt idx="59">
                  <c:v>2.4409999999999998</c:v>
                </c:pt>
                <c:pt idx="60">
                  <c:v>2.375</c:v>
                </c:pt>
                <c:pt idx="61">
                  <c:v>2.3439999999999999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1-47AD-9F55-8FDE0A4C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94096"/>
        <c:axId val="2099790560"/>
      </c:scatterChart>
      <c:valAx>
        <c:axId val="17626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90560"/>
        <c:crosses val="autoZero"/>
        <c:crossBetween val="midCat"/>
      </c:valAx>
      <c:valAx>
        <c:axId val="20997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9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de Fertilidad</a:t>
            </a:r>
            <a:r>
              <a:rPr lang="en-US" baseline="0"/>
              <a:t> vs Año - Modelo Holt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'Holt - Panamá'!$A$3:$A$64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xVal>
          <c:yVal>
            <c:numRef>
              <c:f>'Holt - Panamá'!$F$3:$F$64</c:f>
              <c:numCache>
                <c:formatCode>#,##0.00</c:formatCode>
                <c:ptCount val="62"/>
                <c:pt idx="0">
                  <c:v>5.4325775729646706</c:v>
                </c:pt>
                <c:pt idx="1">
                  <c:v>5.9534377650338168</c:v>
                </c:pt>
                <c:pt idx="2">
                  <c:v>5.9379244829623357</c:v>
                </c:pt>
                <c:pt idx="3">
                  <c:v>5.9177062550831048</c:v>
                </c:pt>
                <c:pt idx="4">
                  <c:v>5.888945434261311</c:v>
                </c:pt>
                <c:pt idx="5">
                  <c:v>5.7985255092727988</c:v>
                </c:pt>
                <c:pt idx="6">
                  <c:v>5.6894076565960843</c:v>
                </c:pt>
                <c:pt idx="7">
                  <c:v>5.5937245556315114</c:v>
                </c:pt>
                <c:pt idx="8">
                  <c:v>5.4710205280495945</c:v>
                </c:pt>
                <c:pt idx="9">
                  <c:v>5.3409101305660291</c:v>
                </c:pt>
                <c:pt idx="10">
                  <c:v>5.1976710524624918</c:v>
                </c:pt>
                <c:pt idx="11">
                  <c:v>5.0536593804541159</c:v>
                </c:pt>
                <c:pt idx="12">
                  <c:v>4.9283227931964895</c:v>
                </c:pt>
                <c:pt idx="13">
                  <c:v>4.7785192559040492</c:v>
                </c:pt>
                <c:pt idx="14">
                  <c:v>4.5942029487525984</c:v>
                </c:pt>
                <c:pt idx="15">
                  <c:v>4.4222746312047763</c:v>
                </c:pt>
                <c:pt idx="16">
                  <c:v>4.27198698386852</c:v>
                </c:pt>
                <c:pt idx="17">
                  <c:v>4.1214052276327928</c:v>
                </c:pt>
                <c:pt idx="18">
                  <c:v>3.984779489146288</c:v>
                </c:pt>
                <c:pt idx="19">
                  <c:v>3.8576507085716503</c:v>
                </c:pt>
                <c:pt idx="20">
                  <c:v>3.769071102931139</c:v>
                </c:pt>
                <c:pt idx="21">
                  <c:v>3.703795147937178</c:v>
                </c:pt>
                <c:pt idx="22">
                  <c:v>3.6481559076451844</c:v>
                </c:pt>
                <c:pt idx="23">
                  <c:v>3.5861746736151505</c:v>
                </c:pt>
                <c:pt idx="24">
                  <c:v>3.5374243010730582</c:v>
                </c:pt>
                <c:pt idx="25">
                  <c:v>3.4434689428212621</c:v>
                </c:pt>
                <c:pt idx="26">
                  <c:v>3.3463208929333912</c:v>
                </c:pt>
                <c:pt idx="27">
                  <c:v>3.269665624713507</c:v>
                </c:pt>
                <c:pt idx="28">
                  <c:v>3.1878036781700683</c:v>
                </c:pt>
                <c:pt idx="29">
                  <c:v>3.1200134314912376</c:v>
                </c:pt>
                <c:pt idx="30">
                  <c:v>3.0815682403422135</c:v>
                </c:pt>
                <c:pt idx="31">
                  <c:v>3.0355266780183703</c:v>
                </c:pt>
                <c:pt idx="32">
                  <c:v>2.9234459158902348</c:v>
                </c:pt>
                <c:pt idx="33">
                  <c:v>2.885409295198599</c:v>
                </c:pt>
                <c:pt idx="34">
                  <c:v>2.854149184694327</c:v>
                </c:pt>
                <c:pt idx="35">
                  <c:v>2.8315835961643625</c:v>
                </c:pt>
                <c:pt idx="36">
                  <c:v>2.8150129126656429</c:v>
                </c:pt>
                <c:pt idx="37">
                  <c:v>2.7992006283667359</c:v>
                </c:pt>
                <c:pt idx="38">
                  <c:v>2.783659362737616</c:v>
                </c:pt>
                <c:pt idx="39">
                  <c:v>2.7648643505584678</c:v>
                </c:pt>
                <c:pt idx="40">
                  <c:v>2.7437460957092483</c:v>
                </c:pt>
                <c:pt idx="41">
                  <c:v>2.7208509251221566</c:v>
                </c:pt>
                <c:pt idx="42">
                  <c:v>2.6964996038399516</c:v>
                </c:pt>
                <c:pt idx="43">
                  <c:v>2.6751190720975431</c:v>
                </c:pt>
                <c:pt idx="44">
                  <c:v>2.6577213900116976</c:v>
                </c:pt>
                <c:pt idx="45">
                  <c:v>2.6834611229525409</c:v>
                </c:pt>
                <c:pt idx="46">
                  <c:v>2.6498390828719867</c:v>
                </c:pt>
                <c:pt idx="47">
                  <c:v>2.6151253435399013</c:v>
                </c:pt>
                <c:pt idx="48">
                  <c:v>2.615266639928794</c:v>
                </c:pt>
                <c:pt idx="49">
                  <c:v>2.6227624691030438</c:v>
                </c:pt>
                <c:pt idx="50">
                  <c:v>2.6007318404690292</c:v>
                </c:pt>
                <c:pt idx="51">
                  <c:v>2.593081164830215</c:v>
                </c:pt>
                <c:pt idx="52">
                  <c:v>2.6300852274115889</c:v>
                </c:pt>
                <c:pt idx="53">
                  <c:v>2.6415272583677845</c:v>
                </c:pt>
                <c:pt idx="54">
                  <c:v>2.601097735817766</c:v>
                </c:pt>
                <c:pt idx="55">
                  <c:v>2.5775158158866831</c:v>
                </c:pt>
                <c:pt idx="56">
                  <c:v>2.5459355437291049</c:v>
                </c:pt>
                <c:pt idx="57">
                  <c:v>2.5025304994356885</c:v>
                </c:pt>
                <c:pt idx="58">
                  <c:v>2.4635956440710789</c:v>
                </c:pt>
                <c:pt idx="59">
                  <c:v>2.4022665850967977</c:v>
                </c:pt>
                <c:pt idx="60">
                  <c:v>2.3250090356507584</c:v>
                </c:pt>
                <c:pt idx="61">
                  <c:v>2.3018498312410598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F-4700-9891-192A3237B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69616"/>
        <c:axId val="311571536"/>
      </c:scatterChart>
      <c:valAx>
        <c:axId val="31156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1536"/>
        <c:crosses val="autoZero"/>
        <c:crossBetween val="midCat"/>
      </c:valAx>
      <c:valAx>
        <c:axId val="3115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 de 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6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Panamá - Tasa</a:t>
            </a:r>
            <a:r>
              <a:rPr lang="en-US" baseline="0"/>
              <a:t> de Fertilidad vs.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'Holt - Panamá'!$C$1</c:f>
              <c:strCache>
                <c:ptCount val="1"/>
                <c:pt idx="0">
                  <c:v>Dt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'Holt - Panamá'!$A$3:$A$93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Panamá'!$C$3:$C$64</c:f>
              <c:numCache>
                <c:formatCode>#,##0.00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E-4884-8597-7297F9D730FF}"/>
            </c:ext>
          </c:extLst>
        </c:ser>
        <c:ser>
          <c:idx val="2"/>
          <c:order val="1"/>
          <c:tx>
            <c:strRef>
              <c:f>'Holt - Panamá'!$F$1</c:f>
              <c:strCache>
                <c:ptCount val="1"/>
                <c:pt idx="0">
                  <c:v>FT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'Holt - Panamá'!$A$3:$A$93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Panamá'!$F$3:$F$93</c:f>
              <c:numCache>
                <c:formatCode>#,##0.00</c:formatCode>
                <c:ptCount val="91"/>
                <c:pt idx="0">
                  <c:v>5.4325775729646706</c:v>
                </c:pt>
                <c:pt idx="1">
                  <c:v>5.9534377650338168</c:v>
                </c:pt>
                <c:pt idx="2">
                  <c:v>5.9379244829623357</c:v>
                </c:pt>
                <c:pt idx="3">
                  <c:v>5.9177062550831048</c:v>
                </c:pt>
                <c:pt idx="4">
                  <c:v>5.888945434261311</c:v>
                </c:pt>
                <c:pt idx="5">
                  <c:v>5.7985255092727988</c:v>
                </c:pt>
                <c:pt idx="6">
                  <c:v>5.6894076565960843</c:v>
                </c:pt>
                <c:pt idx="7">
                  <c:v>5.5937245556315114</c:v>
                </c:pt>
                <c:pt idx="8">
                  <c:v>5.4710205280495945</c:v>
                </c:pt>
                <c:pt idx="9">
                  <c:v>5.3409101305660291</c:v>
                </c:pt>
                <c:pt idx="10">
                  <c:v>5.1976710524624918</c:v>
                </c:pt>
                <c:pt idx="11">
                  <c:v>5.0536593804541159</c:v>
                </c:pt>
                <c:pt idx="12">
                  <c:v>4.9283227931964895</c:v>
                </c:pt>
                <c:pt idx="13">
                  <c:v>4.7785192559040492</c:v>
                </c:pt>
                <c:pt idx="14">
                  <c:v>4.5942029487525984</c:v>
                </c:pt>
                <c:pt idx="15">
                  <c:v>4.4222746312047763</c:v>
                </c:pt>
                <c:pt idx="16">
                  <c:v>4.27198698386852</c:v>
                </c:pt>
                <c:pt idx="17">
                  <c:v>4.1214052276327928</c:v>
                </c:pt>
                <c:pt idx="18">
                  <c:v>3.984779489146288</c:v>
                </c:pt>
                <c:pt idx="19">
                  <c:v>3.8576507085716503</c:v>
                </c:pt>
                <c:pt idx="20">
                  <c:v>3.769071102931139</c:v>
                </c:pt>
                <c:pt idx="21">
                  <c:v>3.703795147937178</c:v>
                </c:pt>
                <c:pt idx="22">
                  <c:v>3.6481559076451844</c:v>
                </c:pt>
                <c:pt idx="23">
                  <c:v>3.5861746736151505</c:v>
                </c:pt>
                <c:pt idx="24">
                  <c:v>3.5374243010730582</c:v>
                </c:pt>
                <c:pt idx="25">
                  <c:v>3.4434689428212621</c:v>
                </c:pt>
                <c:pt idx="26">
                  <c:v>3.3463208929333912</c:v>
                </c:pt>
                <c:pt idx="27">
                  <c:v>3.269665624713507</c:v>
                </c:pt>
                <c:pt idx="28">
                  <c:v>3.1878036781700683</c:v>
                </c:pt>
                <c:pt idx="29">
                  <c:v>3.1200134314912376</c:v>
                </c:pt>
                <c:pt idx="30">
                  <c:v>3.0815682403422135</c:v>
                </c:pt>
                <c:pt idx="31">
                  <c:v>3.0355266780183703</c:v>
                </c:pt>
                <c:pt idx="32">
                  <c:v>2.9234459158902348</c:v>
                </c:pt>
                <c:pt idx="33">
                  <c:v>2.885409295198599</c:v>
                </c:pt>
                <c:pt idx="34">
                  <c:v>2.854149184694327</c:v>
                </c:pt>
                <c:pt idx="35">
                  <c:v>2.8315835961643625</c:v>
                </c:pt>
                <c:pt idx="36">
                  <c:v>2.8150129126656429</c:v>
                </c:pt>
                <c:pt idx="37">
                  <c:v>2.7992006283667359</c:v>
                </c:pt>
                <c:pt idx="38">
                  <c:v>2.783659362737616</c:v>
                </c:pt>
                <c:pt idx="39">
                  <c:v>2.7648643505584678</c:v>
                </c:pt>
                <c:pt idx="40">
                  <c:v>2.7437460957092483</c:v>
                </c:pt>
                <c:pt idx="41">
                  <c:v>2.7208509251221566</c:v>
                </c:pt>
                <c:pt idx="42">
                  <c:v>2.6964996038399516</c:v>
                </c:pt>
                <c:pt idx="43">
                  <c:v>2.6751190720975431</c:v>
                </c:pt>
                <c:pt idx="44">
                  <c:v>2.6577213900116976</c:v>
                </c:pt>
                <c:pt idx="45">
                  <c:v>2.6834611229525409</c:v>
                </c:pt>
                <c:pt idx="46">
                  <c:v>2.6498390828719867</c:v>
                </c:pt>
                <c:pt idx="47">
                  <c:v>2.6151253435399013</c:v>
                </c:pt>
                <c:pt idx="48">
                  <c:v>2.615266639928794</c:v>
                </c:pt>
                <c:pt idx="49">
                  <c:v>2.6227624691030438</c:v>
                </c:pt>
                <c:pt idx="50">
                  <c:v>2.6007318404690292</c:v>
                </c:pt>
                <c:pt idx="51">
                  <c:v>2.593081164830215</c:v>
                </c:pt>
                <c:pt idx="52">
                  <c:v>2.6300852274115889</c:v>
                </c:pt>
                <c:pt idx="53">
                  <c:v>2.6415272583677845</c:v>
                </c:pt>
                <c:pt idx="54">
                  <c:v>2.601097735817766</c:v>
                </c:pt>
                <c:pt idx="55">
                  <c:v>2.5775158158866831</c:v>
                </c:pt>
                <c:pt idx="56">
                  <c:v>2.5459355437291049</c:v>
                </c:pt>
                <c:pt idx="57">
                  <c:v>2.5025304994356885</c:v>
                </c:pt>
                <c:pt idx="58">
                  <c:v>2.4635956440710789</c:v>
                </c:pt>
                <c:pt idx="59">
                  <c:v>2.4022665850967977</c:v>
                </c:pt>
                <c:pt idx="60">
                  <c:v>2.3250090356507584</c:v>
                </c:pt>
                <c:pt idx="61">
                  <c:v>2.3018498312410598</c:v>
                </c:pt>
                <c:pt idx="62" formatCode="0.00">
                  <c:v>2.2924078367104923</c:v>
                </c:pt>
                <c:pt idx="63" formatCode="0.00">
                  <c:v>2.2598156734209844</c:v>
                </c:pt>
                <c:pt idx="64" formatCode="0.00">
                  <c:v>2.2272235101314766</c:v>
                </c:pt>
                <c:pt idx="65" formatCode="0.00">
                  <c:v>2.1946313468419687</c:v>
                </c:pt>
                <c:pt idx="66" formatCode="0.00">
                  <c:v>2.1620391835524613</c:v>
                </c:pt>
                <c:pt idx="67" formatCode="0.00">
                  <c:v>2.1294470202629534</c:v>
                </c:pt>
                <c:pt idx="68" formatCode="0.00">
                  <c:v>2.0968548569734455</c:v>
                </c:pt>
                <c:pt idx="69" formatCode="0.00">
                  <c:v>2.0642626936839377</c:v>
                </c:pt>
                <c:pt idx="70" formatCode="0.00">
                  <c:v>2.0316705303944298</c:v>
                </c:pt>
                <c:pt idx="71" formatCode="0.00">
                  <c:v>1.9990783671049219</c:v>
                </c:pt>
                <c:pt idx="72" formatCode="0.00">
                  <c:v>1.9664862038154141</c:v>
                </c:pt>
                <c:pt idx="73" formatCode="0.00">
                  <c:v>1.9338940405259062</c:v>
                </c:pt>
                <c:pt idx="74" formatCode="0.00">
                  <c:v>1.9013018772363983</c:v>
                </c:pt>
                <c:pt idx="75" formatCode="0.00">
                  <c:v>1.8687097139468904</c:v>
                </c:pt>
                <c:pt idx="76" formatCode="0.00">
                  <c:v>1.8361175506573828</c:v>
                </c:pt>
                <c:pt idx="77" formatCode="0.00">
                  <c:v>1.8035253873678749</c:v>
                </c:pt>
                <c:pt idx="78" formatCode="0.00">
                  <c:v>1.7709332240783671</c:v>
                </c:pt>
                <c:pt idx="79" formatCode="0.00">
                  <c:v>1.7383410607888594</c:v>
                </c:pt>
                <c:pt idx="80" formatCode="0.00">
                  <c:v>1.7057488974993515</c:v>
                </c:pt>
                <c:pt idx="81" formatCode="0.00">
                  <c:v>1.6731567342098437</c:v>
                </c:pt>
                <c:pt idx="82" formatCode="0.00">
                  <c:v>1.6405645709203358</c:v>
                </c:pt>
                <c:pt idx="83" formatCode="0.00">
                  <c:v>1.6079724076308279</c:v>
                </c:pt>
                <c:pt idx="84" formatCode="0.00">
                  <c:v>1.5753802443413201</c:v>
                </c:pt>
                <c:pt idx="85" formatCode="0.00">
                  <c:v>1.5427880810518122</c:v>
                </c:pt>
                <c:pt idx="86" formatCode="0.00">
                  <c:v>1.5101959177623043</c:v>
                </c:pt>
                <c:pt idx="87" formatCode="0.00">
                  <c:v>1.4776037544727967</c:v>
                </c:pt>
                <c:pt idx="88" formatCode="0.00">
                  <c:v>1.4450115911832888</c:v>
                </c:pt>
                <c:pt idx="89" formatCode="0.00">
                  <c:v>1.4124194278937809</c:v>
                </c:pt>
                <c:pt idx="90" formatCode="0.00">
                  <c:v>1.3798272646042733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E-4884-8597-7297F9D73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25242288"/>
        <c:axId val="1725240848"/>
      </c:lineChart>
      <c:catAx>
        <c:axId val="172524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layout>
            <c:manualLayout>
              <c:xMode val="edge"/>
              <c:yMode val="edge"/>
              <c:x val="0.52344253122205875"/>
              <c:y val="0.91559388200760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48"/>
        <c:crosses val="autoZero"/>
        <c:auto val="1"/>
        <c:lblAlgn val="ctr"/>
        <c:lblOffset val="100"/>
        <c:noMultiLvlLbl val="0"/>
      </c:catAx>
      <c:valAx>
        <c:axId val="1725240848"/>
        <c:scaling>
          <c:orientation val="minMax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</a:t>
                </a:r>
                <a:r>
                  <a:rPr lang="en-US" baseline="0"/>
                  <a:t> DE FERTILIDAD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26007326007326E-3"/>
              <c:y val="0.40763107363990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2288"/>
        <c:crosses val="autoZero"/>
        <c:crossBetween val="between"/>
        <c:maj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Nicaragua - Tasa de Fertilidad vs.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'Holt - Nicaragua'!$A$3:$A$93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Nicaragua'!$C$3:$C$64</c:f>
              <c:numCache>
                <c:formatCode>#,##0.00</c:formatCode>
                <c:ptCount val="62"/>
                <c:pt idx="0">
                  <c:v>7.1589999999999998</c:v>
                </c:pt>
                <c:pt idx="1">
                  <c:v>7.149</c:v>
                </c:pt>
                <c:pt idx="2">
                  <c:v>7.1280000000000001</c:v>
                </c:pt>
                <c:pt idx="3">
                  <c:v>7.1079999999999997</c:v>
                </c:pt>
                <c:pt idx="4">
                  <c:v>7.069</c:v>
                </c:pt>
                <c:pt idx="5">
                  <c:v>7.0339999999999998</c:v>
                </c:pt>
                <c:pt idx="6">
                  <c:v>6.9880000000000004</c:v>
                </c:pt>
                <c:pt idx="7">
                  <c:v>6.9530000000000003</c:v>
                </c:pt>
                <c:pt idx="8">
                  <c:v>6.907</c:v>
                </c:pt>
                <c:pt idx="9">
                  <c:v>6.8550000000000004</c:v>
                </c:pt>
                <c:pt idx="10">
                  <c:v>6.8109999999999999</c:v>
                </c:pt>
                <c:pt idx="11">
                  <c:v>6.7640000000000002</c:v>
                </c:pt>
                <c:pt idx="12">
                  <c:v>6.7080000000000002</c:v>
                </c:pt>
                <c:pt idx="13">
                  <c:v>6.6520000000000001</c:v>
                </c:pt>
                <c:pt idx="14">
                  <c:v>6.5759999999999996</c:v>
                </c:pt>
                <c:pt idx="15">
                  <c:v>6.4989999999999997</c:v>
                </c:pt>
                <c:pt idx="16">
                  <c:v>6.407</c:v>
                </c:pt>
                <c:pt idx="17">
                  <c:v>6.3010000000000002</c:v>
                </c:pt>
                <c:pt idx="18">
                  <c:v>6.1859999999999999</c:v>
                </c:pt>
                <c:pt idx="19">
                  <c:v>6.069</c:v>
                </c:pt>
                <c:pt idx="20">
                  <c:v>5.9589999999999996</c:v>
                </c:pt>
                <c:pt idx="21">
                  <c:v>5.84</c:v>
                </c:pt>
                <c:pt idx="22">
                  <c:v>5.7370000000000001</c:v>
                </c:pt>
                <c:pt idx="23">
                  <c:v>5.6109999999999998</c:v>
                </c:pt>
                <c:pt idx="24">
                  <c:v>5.4880000000000004</c:v>
                </c:pt>
                <c:pt idx="25">
                  <c:v>5.359</c:v>
                </c:pt>
                <c:pt idx="26">
                  <c:v>5.2169999999999996</c:v>
                </c:pt>
                <c:pt idx="27">
                  <c:v>5.0730000000000004</c:v>
                </c:pt>
                <c:pt idx="28">
                  <c:v>4.931</c:v>
                </c:pt>
                <c:pt idx="29">
                  <c:v>4.7619999999999996</c:v>
                </c:pt>
                <c:pt idx="30">
                  <c:v>4.5960000000000001</c:v>
                </c:pt>
                <c:pt idx="31">
                  <c:v>4.4320000000000004</c:v>
                </c:pt>
                <c:pt idx="32">
                  <c:v>4.2670000000000003</c:v>
                </c:pt>
                <c:pt idx="33">
                  <c:v>4.1020000000000003</c:v>
                </c:pt>
                <c:pt idx="34">
                  <c:v>3.9369999999999998</c:v>
                </c:pt>
                <c:pt idx="35">
                  <c:v>3.7749999999999999</c:v>
                </c:pt>
                <c:pt idx="36">
                  <c:v>3.62</c:v>
                </c:pt>
                <c:pt idx="37">
                  <c:v>3.4729999999999999</c:v>
                </c:pt>
                <c:pt idx="38">
                  <c:v>3.339</c:v>
                </c:pt>
                <c:pt idx="39">
                  <c:v>3.218</c:v>
                </c:pt>
                <c:pt idx="40">
                  <c:v>3.1110000000000002</c:v>
                </c:pt>
                <c:pt idx="41">
                  <c:v>3.0190000000000001</c:v>
                </c:pt>
                <c:pt idx="42">
                  <c:v>2.9409999999999998</c:v>
                </c:pt>
                <c:pt idx="43">
                  <c:v>2.8740000000000001</c:v>
                </c:pt>
                <c:pt idx="44">
                  <c:v>2.8159999999999998</c:v>
                </c:pt>
                <c:pt idx="45">
                  <c:v>2.7669999999999999</c:v>
                </c:pt>
                <c:pt idx="46">
                  <c:v>2.7250000000000001</c:v>
                </c:pt>
                <c:pt idx="47">
                  <c:v>2.6890000000000001</c:v>
                </c:pt>
                <c:pt idx="48">
                  <c:v>2.657</c:v>
                </c:pt>
                <c:pt idx="49">
                  <c:v>2.6280000000000001</c:v>
                </c:pt>
                <c:pt idx="50">
                  <c:v>2.601</c:v>
                </c:pt>
                <c:pt idx="51">
                  <c:v>2.5750000000000002</c:v>
                </c:pt>
                <c:pt idx="52">
                  <c:v>2.5499999999999998</c:v>
                </c:pt>
                <c:pt idx="53">
                  <c:v>2.5259999999999998</c:v>
                </c:pt>
                <c:pt idx="54">
                  <c:v>2.5030000000000001</c:v>
                </c:pt>
                <c:pt idx="55">
                  <c:v>2.48</c:v>
                </c:pt>
                <c:pt idx="56">
                  <c:v>2.4550000000000001</c:v>
                </c:pt>
                <c:pt idx="57">
                  <c:v>2.4300000000000002</c:v>
                </c:pt>
                <c:pt idx="58">
                  <c:v>2.4039999999999999</c:v>
                </c:pt>
                <c:pt idx="59">
                  <c:v>2.3769999999999998</c:v>
                </c:pt>
                <c:pt idx="60">
                  <c:v>2.3490000000000002</c:v>
                </c:pt>
                <c:pt idx="61">
                  <c:v>2.3210000000000002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3-423D-B2C3-0B61DB0CC39F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'Holt - Nicaragua'!$F$3:$F$93</c:f>
              <c:numCache>
                <c:formatCode>#,##0.00</c:formatCode>
                <c:ptCount val="91"/>
                <c:pt idx="0">
                  <c:v>7.597207373271889</c:v>
                </c:pt>
                <c:pt idx="1">
                  <c:v>6.8801557518918477</c:v>
                </c:pt>
                <c:pt idx="2">
                  <c:v>6.9811534219563791</c:v>
                </c:pt>
                <c:pt idx="3">
                  <c:v>7.0207819387816093</c:v>
                </c:pt>
                <c:pt idx="4">
                  <c:v>7.0367916419867615</c:v>
                </c:pt>
                <c:pt idx="5">
                  <c:v>7.0110895002122255</c:v>
                </c:pt>
                <c:pt idx="6">
                  <c:v>6.9855485536022535</c:v>
                </c:pt>
                <c:pt idx="7">
                  <c:v>6.9405606817781509</c:v>
                </c:pt>
                <c:pt idx="8">
                  <c:v>6.9106965005636845</c:v>
                </c:pt>
                <c:pt idx="9">
                  <c:v>6.8631703271273974</c:v>
                </c:pt>
                <c:pt idx="10">
                  <c:v>6.8077970458272103</c:v>
                </c:pt>
                <c:pt idx="11">
                  <c:v>6.7651194488654189</c:v>
                </c:pt>
                <c:pt idx="12">
                  <c:v>6.7176572622399204</c:v>
                </c:pt>
                <c:pt idx="13">
                  <c:v>6.657670070342097</c:v>
                </c:pt>
                <c:pt idx="14">
                  <c:v>6.599329069552593</c:v>
                </c:pt>
                <c:pt idx="15">
                  <c:v>6.5136972013488528</c:v>
                </c:pt>
                <c:pt idx="16">
                  <c:v>6.4306291708156653</c:v>
                </c:pt>
                <c:pt idx="17">
                  <c:v>6.3288733998644471</c:v>
                </c:pt>
                <c:pt idx="18">
                  <c:v>6.2113653149286447</c:v>
                </c:pt>
                <c:pt idx="19">
                  <c:v>6.0858927425104312</c:v>
                </c:pt>
                <c:pt idx="20">
                  <c:v>5.9619182393441834</c:v>
                </c:pt>
                <c:pt idx="21">
                  <c:v>5.8507133864593825</c:v>
                </c:pt>
                <c:pt idx="22">
                  <c:v>5.7272901527697631</c:v>
                </c:pt>
                <c:pt idx="23">
                  <c:v>5.6282990554218495</c:v>
                </c:pt>
                <c:pt idx="24">
                  <c:v>5.4951567979264606</c:v>
                </c:pt>
                <c:pt idx="25">
                  <c:v>5.3692019722214299</c:v>
                </c:pt>
                <c:pt idx="26">
                  <c:v>5.2359898860242708</c:v>
                </c:pt>
                <c:pt idx="27">
                  <c:v>5.0861495356417805</c:v>
                </c:pt>
                <c:pt idx="28">
                  <c:v>4.9367204895344567</c:v>
                </c:pt>
                <c:pt idx="29">
                  <c:v>4.7923586721832523</c:v>
                </c:pt>
                <c:pt idx="30">
                  <c:v>4.6108244933704015</c:v>
                </c:pt>
                <c:pt idx="31">
                  <c:v>4.438703907806155</c:v>
                </c:pt>
                <c:pt idx="32">
                  <c:v>4.2719360667530291</c:v>
                </c:pt>
                <c:pt idx="33">
                  <c:v>4.104898113876132</c:v>
                </c:pt>
                <c:pt idx="34">
                  <c:v>3.9387015701892354</c:v>
                </c:pt>
                <c:pt idx="35">
                  <c:v>3.772999043251108</c:v>
                </c:pt>
                <c:pt idx="36">
                  <c:v>3.6118251778572596</c:v>
                </c:pt>
                <c:pt idx="37">
                  <c:v>3.4602003150135179</c:v>
                </c:pt>
                <c:pt idx="38">
                  <c:v>3.3184849183519085</c:v>
                </c:pt>
                <c:pt idx="39">
                  <c:v>3.1929549759415568</c:v>
                </c:pt>
                <c:pt idx="40">
                  <c:v>3.0822953099333001</c:v>
                </c:pt>
                <c:pt idx="41">
                  <c:v>2.9871466094859187</c:v>
                </c:pt>
                <c:pt idx="42">
                  <c:v>2.9082979123521655</c:v>
                </c:pt>
                <c:pt idx="43">
                  <c:v>2.8437996166314976</c:v>
                </c:pt>
                <c:pt idx="44">
                  <c:v>2.7892684427735803</c:v>
                </c:pt>
                <c:pt idx="45">
                  <c:v>2.7423050953715391</c:v>
                </c:pt>
                <c:pt idx="46">
                  <c:v>2.7035008756253993</c:v>
                </c:pt>
                <c:pt idx="47">
                  <c:v>2.6703772147355012</c:v>
                </c:pt>
                <c:pt idx="48">
                  <c:v>2.6420660003019303</c:v>
                </c:pt>
                <c:pt idx="49">
                  <c:v>2.6162317977214209</c:v>
                </c:pt>
                <c:pt idx="50">
                  <c:v>2.5920905330038844</c:v>
                </c:pt>
                <c:pt idx="51">
                  <c:v>2.5687689828314135</c:v>
                </c:pt>
                <c:pt idx="52">
                  <c:v>2.5453415816231386</c:v>
                </c:pt>
                <c:pt idx="53">
                  <c:v>2.5222649018714085</c:v>
                </c:pt>
                <c:pt idx="54">
                  <c:v>2.4998070110764723</c:v>
                </c:pt>
                <c:pt idx="55">
                  <c:v>2.478125299764244</c:v>
                </c:pt>
                <c:pt idx="56">
                  <c:v>2.4558993068694828</c:v>
                </c:pt>
                <c:pt idx="57">
                  <c:v>2.4305280102250948</c:v>
                </c:pt>
                <c:pt idx="58">
                  <c:v>2.4053100107507963</c:v>
                </c:pt>
                <c:pt idx="59">
                  <c:v>2.3787691468784198</c:v>
                </c:pt>
                <c:pt idx="60">
                  <c:v>2.3510387195663665</c:v>
                </c:pt>
                <c:pt idx="61">
                  <c:v>2.3221969938334417</c:v>
                </c:pt>
                <c:pt idx="62" formatCode="0.00">
                  <c:v>2.293702791232759</c:v>
                </c:pt>
                <c:pt idx="63" formatCode="0.00">
                  <c:v>2.2664055824655178</c:v>
                </c:pt>
                <c:pt idx="64" formatCode="0.00">
                  <c:v>2.2391083736982762</c:v>
                </c:pt>
                <c:pt idx="65" formatCode="0.00">
                  <c:v>2.211811164931035</c:v>
                </c:pt>
                <c:pt idx="66" formatCode="0.00">
                  <c:v>2.1845139561637938</c:v>
                </c:pt>
                <c:pt idx="67" formatCode="0.00">
                  <c:v>2.1572167473965527</c:v>
                </c:pt>
                <c:pt idx="68" formatCode="0.00">
                  <c:v>2.129919538629311</c:v>
                </c:pt>
                <c:pt idx="69" formatCode="0.00">
                  <c:v>2.1026223298620699</c:v>
                </c:pt>
                <c:pt idx="70" formatCode="0.00">
                  <c:v>2.0753251210948287</c:v>
                </c:pt>
                <c:pt idx="71" formatCode="0.00">
                  <c:v>2.0480279123275875</c:v>
                </c:pt>
                <c:pt idx="72" formatCode="0.00">
                  <c:v>2.0207307035603463</c:v>
                </c:pt>
                <c:pt idx="73" formatCode="0.00">
                  <c:v>1.9934334947931049</c:v>
                </c:pt>
                <c:pt idx="74" formatCode="0.00">
                  <c:v>1.9661362860258635</c:v>
                </c:pt>
                <c:pt idx="75" formatCode="0.00">
                  <c:v>1.9388390772586224</c:v>
                </c:pt>
                <c:pt idx="76" formatCode="0.00">
                  <c:v>1.9115418684913812</c:v>
                </c:pt>
                <c:pt idx="77" formatCode="0.00">
                  <c:v>1.8842446597241398</c:v>
                </c:pt>
                <c:pt idx="78" formatCode="0.00">
                  <c:v>1.8569474509568986</c:v>
                </c:pt>
                <c:pt idx="79" formatCode="0.00">
                  <c:v>1.8296502421896572</c:v>
                </c:pt>
                <c:pt idx="80" formatCode="0.00">
                  <c:v>1.802353033422416</c:v>
                </c:pt>
                <c:pt idx="81" formatCode="0.00">
                  <c:v>1.7750558246551749</c:v>
                </c:pt>
                <c:pt idx="82" formatCode="0.00">
                  <c:v>1.7477586158879335</c:v>
                </c:pt>
                <c:pt idx="83" formatCode="0.00">
                  <c:v>1.7204614071206921</c:v>
                </c:pt>
                <c:pt idx="84" formatCode="0.00">
                  <c:v>1.6931641983534509</c:v>
                </c:pt>
                <c:pt idx="85" formatCode="0.00">
                  <c:v>1.6658669895862097</c:v>
                </c:pt>
                <c:pt idx="86" formatCode="0.00">
                  <c:v>1.6385697808189685</c:v>
                </c:pt>
                <c:pt idx="87" formatCode="0.00">
                  <c:v>1.6112725720517271</c:v>
                </c:pt>
                <c:pt idx="88" formatCode="0.00">
                  <c:v>1.5839753632844857</c:v>
                </c:pt>
                <c:pt idx="89" formatCode="0.00">
                  <c:v>1.5566781545172446</c:v>
                </c:pt>
                <c:pt idx="90" formatCode="0.00">
                  <c:v>1.5293809457500034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3-423D-B2C3-0B61DB0C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43712"/>
        <c:axId val="143942752"/>
      </c:lineChart>
      <c:catAx>
        <c:axId val="14394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0184008921952661"/>
              <c:y val="0.9134138232720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2752"/>
        <c:crosses val="autoZero"/>
        <c:auto val="1"/>
        <c:lblAlgn val="ctr"/>
        <c:lblOffset val="100"/>
        <c:noMultiLvlLbl val="0"/>
      </c:catAx>
      <c:valAx>
        <c:axId val="1439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FERTILITY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</a:t>
            </a:r>
            <a:r>
              <a:rPr lang="en-US" baseline="0"/>
              <a:t> de Fertilidad vs. Año - Comparativo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Dt - Panamá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'Holt - Nicaragua'!$A$3:$A$93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Panamá'!$C$3:$C$64</c:f>
              <c:numCache>
                <c:formatCode>#,##0.00</c:formatCode>
                <c:ptCount val="62"/>
                <c:pt idx="0">
                  <c:v>5.8440000000000003</c:v>
                </c:pt>
                <c:pt idx="1">
                  <c:v>5.8650000000000002</c:v>
                </c:pt>
                <c:pt idx="2">
                  <c:v>5.8719999999999999</c:v>
                </c:pt>
                <c:pt idx="3">
                  <c:v>5.8650000000000002</c:v>
                </c:pt>
                <c:pt idx="4">
                  <c:v>5.8079999999999998</c:v>
                </c:pt>
                <c:pt idx="5">
                  <c:v>5.7279999999999998</c:v>
                </c:pt>
                <c:pt idx="6">
                  <c:v>5.649</c:v>
                </c:pt>
                <c:pt idx="7">
                  <c:v>5.5460000000000003</c:v>
                </c:pt>
                <c:pt idx="8">
                  <c:v>5.4320000000000004</c:v>
                </c:pt>
                <c:pt idx="9">
                  <c:v>5.3040000000000003</c:v>
                </c:pt>
                <c:pt idx="10">
                  <c:v>5.1710000000000003</c:v>
                </c:pt>
                <c:pt idx="11">
                  <c:v>5.048</c:v>
                </c:pt>
                <c:pt idx="12">
                  <c:v>4.907</c:v>
                </c:pt>
                <c:pt idx="13">
                  <c:v>4.7389999999999999</c:v>
                </c:pt>
                <c:pt idx="14">
                  <c:v>4.5750000000000002</c:v>
                </c:pt>
                <c:pt idx="15">
                  <c:v>4.4240000000000004</c:v>
                </c:pt>
                <c:pt idx="16">
                  <c:v>4.2729999999999997</c:v>
                </c:pt>
                <c:pt idx="17">
                  <c:v>4.1319999999999997</c:v>
                </c:pt>
                <c:pt idx="18">
                  <c:v>3.9990000000000001</c:v>
                </c:pt>
                <c:pt idx="19">
                  <c:v>3.895</c:v>
                </c:pt>
                <c:pt idx="20">
                  <c:v>3.8119999999999998</c:v>
                </c:pt>
                <c:pt idx="21">
                  <c:v>3.7410000000000001</c:v>
                </c:pt>
                <c:pt idx="22">
                  <c:v>3.67</c:v>
                </c:pt>
                <c:pt idx="23">
                  <c:v>3.6110000000000002</c:v>
                </c:pt>
                <c:pt idx="24">
                  <c:v>3.5230000000000001</c:v>
                </c:pt>
                <c:pt idx="25">
                  <c:v>3.431</c:v>
                </c:pt>
                <c:pt idx="26">
                  <c:v>3.3519999999999999</c:v>
                </c:pt>
                <c:pt idx="27">
                  <c:v>3.27</c:v>
                </c:pt>
                <c:pt idx="28">
                  <c:v>3.198</c:v>
                </c:pt>
                <c:pt idx="29">
                  <c:v>3.1480000000000001</c:v>
                </c:pt>
                <c:pt idx="30">
                  <c:v>3.0960000000000001</c:v>
                </c:pt>
                <c:pt idx="31">
                  <c:v>2.9990000000000001</c:v>
                </c:pt>
                <c:pt idx="32">
                  <c:v>2.95</c:v>
                </c:pt>
                <c:pt idx="33">
                  <c:v>2.9089999999999998</c:v>
                </c:pt>
                <c:pt idx="34">
                  <c:v>2.8769999999999998</c:v>
                </c:pt>
                <c:pt idx="35">
                  <c:v>2.8519999999999999</c:v>
                </c:pt>
                <c:pt idx="36">
                  <c:v>2.83</c:v>
                </c:pt>
                <c:pt idx="37">
                  <c:v>2.81</c:v>
                </c:pt>
                <c:pt idx="38">
                  <c:v>2.7890000000000001</c:v>
                </c:pt>
                <c:pt idx="39">
                  <c:v>2.7669999999999999</c:v>
                </c:pt>
                <c:pt idx="40">
                  <c:v>2.7440000000000002</c:v>
                </c:pt>
                <c:pt idx="41">
                  <c:v>2.72</c:v>
                </c:pt>
                <c:pt idx="42">
                  <c:v>2.698</c:v>
                </c:pt>
                <c:pt idx="43">
                  <c:v>2.6789999999999998</c:v>
                </c:pt>
                <c:pt idx="44">
                  <c:v>2.6909999999999998</c:v>
                </c:pt>
                <c:pt idx="45">
                  <c:v>2.665</c:v>
                </c:pt>
                <c:pt idx="46">
                  <c:v>2.6360000000000001</c:v>
                </c:pt>
                <c:pt idx="47">
                  <c:v>2.63</c:v>
                </c:pt>
                <c:pt idx="48">
                  <c:v>2.6309999999999998</c:v>
                </c:pt>
                <c:pt idx="49">
                  <c:v>2.613</c:v>
                </c:pt>
                <c:pt idx="50">
                  <c:v>2.6040000000000001</c:v>
                </c:pt>
                <c:pt idx="51">
                  <c:v>2.6269999999999998</c:v>
                </c:pt>
                <c:pt idx="52">
                  <c:v>2.6360000000000001</c:v>
                </c:pt>
                <c:pt idx="53">
                  <c:v>2.609</c:v>
                </c:pt>
                <c:pt idx="54">
                  <c:v>2.59</c:v>
                </c:pt>
                <c:pt idx="55">
                  <c:v>2.5640000000000001</c:v>
                </c:pt>
                <c:pt idx="56">
                  <c:v>2.528</c:v>
                </c:pt>
                <c:pt idx="57">
                  <c:v>2.4929999999999999</c:v>
                </c:pt>
                <c:pt idx="58">
                  <c:v>2.4409999999999998</c:v>
                </c:pt>
                <c:pt idx="59">
                  <c:v>2.375</c:v>
                </c:pt>
                <c:pt idx="60">
                  <c:v>2.3439999999999999</c:v>
                </c:pt>
                <c:pt idx="61">
                  <c:v>2.3250000000000002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0-4F18-8C8A-0D6635B03961}"/>
            </c:ext>
          </c:extLst>
        </c:ser>
        <c:ser>
          <c:idx val="2"/>
          <c:order val="1"/>
          <c:tx>
            <c:v>Ft - Panamá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'Holt - Nicaragua'!$A$3:$A$93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Panamá'!$F$3:$F$93</c:f>
              <c:numCache>
                <c:formatCode>#,##0.00</c:formatCode>
                <c:ptCount val="91"/>
                <c:pt idx="0">
                  <c:v>5.4325775729646706</c:v>
                </c:pt>
                <c:pt idx="1">
                  <c:v>5.9534377650338168</c:v>
                </c:pt>
                <c:pt idx="2">
                  <c:v>5.9379244829623357</c:v>
                </c:pt>
                <c:pt idx="3">
                  <c:v>5.9177062550831048</c:v>
                </c:pt>
                <c:pt idx="4">
                  <c:v>5.888945434261311</c:v>
                </c:pt>
                <c:pt idx="5">
                  <c:v>5.7985255092727988</c:v>
                </c:pt>
                <c:pt idx="6">
                  <c:v>5.6894076565960843</c:v>
                </c:pt>
                <c:pt idx="7">
                  <c:v>5.5937245556315114</c:v>
                </c:pt>
                <c:pt idx="8">
                  <c:v>5.4710205280495945</c:v>
                </c:pt>
                <c:pt idx="9">
                  <c:v>5.3409101305660291</c:v>
                </c:pt>
                <c:pt idx="10">
                  <c:v>5.1976710524624918</c:v>
                </c:pt>
                <c:pt idx="11">
                  <c:v>5.0536593804541159</c:v>
                </c:pt>
                <c:pt idx="12">
                  <c:v>4.9283227931964895</c:v>
                </c:pt>
                <c:pt idx="13">
                  <c:v>4.7785192559040492</c:v>
                </c:pt>
                <c:pt idx="14">
                  <c:v>4.5942029487525984</c:v>
                </c:pt>
                <c:pt idx="15">
                  <c:v>4.4222746312047763</c:v>
                </c:pt>
                <c:pt idx="16">
                  <c:v>4.27198698386852</c:v>
                </c:pt>
                <c:pt idx="17">
                  <c:v>4.1214052276327928</c:v>
                </c:pt>
                <c:pt idx="18">
                  <c:v>3.984779489146288</c:v>
                </c:pt>
                <c:pt idx="19">
                  <c:v>3.8576507085716503</c:v>
                </c:pt>
                <c:pt idx="20">
                  <c:v>3.769071102931139</c:v>
                </c:pt>
                <c:pt idx="21">
                  <c:v>3.703795147937178</c:v>
                </c:pt>
                <c:pt idx="22">
                  <c:v>3.6481559076451844</c:v>
                </c:pt>
                <c:pt idx="23">
                  <c:v>3.5861746736151505</c:v>
                </c:pt>
                <c:pt idx="24">
                  <c:v>3.5374243010730582</c:v>
                </c:pt>
                <c:pt idx="25">
                  <c:v>3.4434689428212621</c:v>
                </c:pt>
                <c:pt idx="26">
                  <c:v>3.3463208929333912</c:v>
                </c:pt>
                <c:pt idx="27">
                  <c:v>3.269665624713507</c:v>
                </c:pt>
                <c:pt idx="28">
                  <c:v>3.1878036781700683</c:v>
                </c:pt>
                <c:pt idx="29">
                  <c:v>3.1200134314912376</c:v>
                </c:pt>
                <c:pt idx="30">
                  <c:v>3.0815682403422135</c:v>
                </c:pt>
                <c:pt idx="31">
                  <c:v>3.0355266780183703</c:v>
                </c:pt>
                <c:pt idx="32">
                  <c:v>2.9234459158902348</c:v>
                </c:pt>
                <c:pt idx="33">
                  <c:v>2.885409295198599</c:v>
                </c:pt>
                <c:pt idx="34">
                  <c:v>2.854149184694327</c:v>
                </c:pt>
                <c:pt idx="35">
                  <c:v>2.8315835961643625</c:v>
                </c:pt>
                <c:pt idx="36">
                  <c:v>2.8150129126656429</c:v>
                </c:pt>
                <c:pt idx="37">
                  <c:v>2.7992006283667359</c:v>
                </c:pt>
                <c:pt idx="38">
                  <c:v>2.783659362737616</c:v>
                </c:pt>
                <c:pt idx="39">
                  <c:v>2.7648643505584678</c:v>
                </c:pt>
                <c:pt idx="40">
                  <c:v>2.7437460957092483</c:v>
                </c:pt>
                <c:pt idx="41">
                  <c:v>2.7208509251221566</c:v>
                </c:pt>
                <c:pt idx="42">
                  <c:v>2.6964996038399516</c:v>
                </c:pt>
                <c:pt idx="43">
                  <c:v>2.6751190720975431</c:v>
                </c:pt>
                <c:pt idx="44">
                  <c:v>2.6577213900116976</c:v>
                </c:pt>
                <c:pt idx="45">
                  <c:v>2.6834611229525409</c:v>
                </c:pt>
                <c:pt idx="46">
                  <c:v>2.6498390828719867</c:v>
                </c:pt>
                <c:pt idx="47">
                  <c:v>2.6151253435399013</c:v>
                </c:pt>
                <c:pt idx="48">
                  <c:v>2.615266639928794</c:v>
                </c:pt>
                <c:pt idx="49">
                  <c:v>2.6227624691030438</c:v>
                </c:pt>
                <c:pt idx="50">
                  <c:v>2.6007318404690292</c:v>
                </c:pt>
                <c:pt idx="51">
                  <c:v>2.593081164830215</c:v>
                </c:pt>
                <c:pt idx="52">
                  <c:v>2.6300852274115889</c:v>
                </c:pt>
                <c:pt idx="53">
                  <c:v>2.6415272583677845</c:v>
                </c:pt>
                <c:pt idx="54">
                  <c:v>2.601097735817766</c:v>
                </c:pt>
                <c:pt idx="55">
                  <c:v>2.5775158158866831</c:v>
                </c:pt>
                <c:pt idx="56">
                  <c:v>2.5459355437291049</c:v>
                </c:pt>
                <c:pt idx="57">
                  <c:v>2.5025304994356885</c:v>
                </c:pt>
                <c:pt idx="58">
                  <c:v>2.4635956440710789</c:v>
                </c:pt>
                <c:pt idx="59">
                  <c:v>2.4022665850967977</c:v>
                </c:pt>
                <c:pt idx="60">
                  <c:v>2.3250090356507584</c:v>
                </c:pt>
                <c:pt idx="61">
                  <c:v>2.3018498312410598</c:v>
                </c:pt>
                <c:pt idx="62" formatCode="0.00">
                  <c:v>2.2924078367104923</c:v>
                </c:pt>
                <c:pt idx="63" formatCode="0.00">
                  <c:v>2.2598156734209844</c:v>
                </c:pt>
                <c:pt idx="64" formatCode="0.00">
                  <c:v>2.2272235101314766</c:v>
                </c:pt>
                <c:pt idx="65" formatCode="0.00">
                  <c:v>2.1946313468419687</c:v>
                </c:pt>
                <c:pt idx="66" formatCode="0.00">
                  <c:v>2.1620391835524613</c:v>
                </c:pt>
                <c:pt idx="67" formatCode="0.00">
                  <c:v>2.1294470202629534</c:v>
                </c:pt>
                <c:pt idx="68" formatCode="0.00">
                  <c:v>2.0968548569734455</c:v>
                </c:pt>
                <c:pt idx="69" formatCode="0.00">
                  <c:v>2.0642626936839377</c:v>
                </c:pt>
                <c:pt idx="70" formatCode="0.00">
                  <c:v>2.0316705303944298</c:v>
                </c:pt>
                <c:pt idx="71" formatCode="0.00">
                  <c:v>1.9990783671049219</c:v>
                </c:pt>
                <c:pt idx="72" formatCode="0.00">
                  <c:v>1.9664862038154141</c:v>
                </c:pt>
                <c:pt idx="73" formatCode="0.00">
                  <c:v>1.9338940405259062</c:v>
                </c:pt>
                <c:pt idx="74" formatCode="0.00">
                  <c:v>1.9013018772363983</c:v>
                </c:pt>
                <c:pt idx="75" formatCode="0.00">
                  <c:v>1.8687097139468904</c:v>
                </c:pt>
                <c:pt idx="76" formatCode="0.00">
                  <c:v>1.8361175506573828</c:v>
                </c:pt>
                <c:pt idx="77" formatCode="0.00">
                  <c:v>1.8035253873678749</c:v>
                </c:pt>
                <c:pt idx="78" formatCode="0.00">
                  <c:v>1.7709332240783671</c:v>
                </c:pt>
                <c:pt idx="79" formatCode="0.00">
                  <c:v>1.7383410607888594</c:v>
                </c:pt>
                <c:pt idx="80" formatCode="0.00">
                  <c:v>1.7057488974993515</c:v>
                </c:pt>
                <c:pt idx="81" formatCode="0.00">
                  <c:v>1.6731567342098437</c:v>
                </c:pt>
                <c:pt idx="82" formatCode="0.00">
                  <c:v>1.6405645709203358</c:v>
                </c:pt>
                <c:pt idx="83" formatCode="0.00">
                  <c:v>1.6079724076308279</c:v>
                </c:pt>
                <c:pt idx="84" formatCode="0.00">
                  <c:v>1.5753802443413201</c:v>
                </c:pt>
                <c:pt idx="85" formatCode="0.00">
                  <c:v>1.5427880810518122</c:v>
                </c:pt>
                <c:pt idx="86" formatCode="0.00">
                  <c:v>1.5101959177623043</c:v>
                </c:pt>
                <c:pt idx="87" formatCode="0.00">
                  <c:v>1.4776037544727967</c:v>
                </c:pt>
                <c:pt idx="88" formatCode="0.00">
                  <c:v>1.4450115911832888</c:v>
                </c:pt>
                <c:pt idx="89" formatCode="0.00">
                  <c:v>1.4124194278937809</c:v>
                </c:pt>
                <c:pt idx="90" formatCode="0.00">
                  <c:v>1.3798272646042733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0-4F18-8C8A-0D6635B03961}"/>
            </c:ext>
          </c:extLst>
        </c:ser>
        <c:ser>
          <c:idx val="0"/>
          <c:order val="2"/>
          <c:tx>
            <c:v>Dt - Nicaragua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'Holt - Nicaragua'!$A$3:$A$93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Nicaragua'!$C$3:$C$64</c:f>
              <c:numCache>
                <c:formatCode>#,##0.00</c:formatCode>
                <c:ptCount val="62"/>
                <c:pt idx="0">
                  <c:v>7.1589999999999998</c:v>
                </c:pt>
                <c:pt idx="1">
                  <c:v>7.149</c:v>
                </c:pt>
                <c:pt idx="2">
                  <c:v>7.1280000000000001</c:v>
                </c:pt>
                <c:pt idx="3">
                  <c:v>7.1079999999999997</c:v>
                </c:pt>
                <c:pt idx="4">
                  <c:v>7.069</c:v>
                </c:pt>
                <c:pt idx="5">
                  <c:v>7.0339999999999998</c:v>
                </c:pt>
                <c:pt idx="6">
                  <c:v>6.9880000000000004</c:v>
                </c:pt>
                <c:pt idx="7">
                  <c:v>6.9530000000000003</c:v>
                </c:pt>
                <c:pt idx="8">
                  <c:v>6.907</c:v>
                </c:pt>
                <c:pt idx="9">
                  <c:v>6.8550000000000004</c:v>
                </c:pt>
                <c:pt idx="10">
                  <c:v>6.8109999999999999</c:v>
                </c:pt>
                <c:pt idx="11">
                  <c:v>6.7640000000000002</c:v>
                </c:pt>
                <c:pt idx="12">
                  <c:v>6.7080000000000002</c:v>
                </c:pt>
                <c:pt idx="13">
                  <c:v>6.6520000000000001</c:v>
                </c:pt>
                <c:pt idx="14">
                  <c:v>6.5759999999999996</c:v>
                </c:pt>
                <c:pt idx="15">
                  <c:v>6.4989999999999997</c:v>
                </c:pt>
                <c:pt idx="16">
                  <c:v>6.407</c:v>
                </c:pt>
                <c:pt idx="17">
                  <c:v>6.3010000000000002</c:v>
                </c:pt>
                <c:pt idx="18">
                  <c:v>6.1859999999999999</c:v>
                </c:pt>
                <c:pt idx="19">
                  <c:v>6.069</c:v>
                </c:pt>
                <c:pt idx="20">
                  <c:v>5.9589999999999996</c:v>
                </c:pt>
                <c:pt idx="21">
                  <c:v>5.84</c:v>
                </c:pt>
                <c:pt idx="22">
                  <c:v>5.7370000000000001</c:v>
                </c:pt>
                <c:pt idx="23">
                  <c:v>5.6109999999999998</c:v>
                </c:pt>
                <c:pt idx="24">
                  <c:v>5.4880000000000004</c:v>
                </c:pt>
                <c:pt idx="25">
                  <c:v>5.359</c:v>
                </c:pt>
                <c:pt idx="26">
                  <c:v>5.2169999999999996</c:v>
                </c:pt>
                <c:pt idx="27">
                  <c:v>5.0730000000000004</c:v>
                </c:pt>
                <c:pt idx="28">
                  <c:v>4.931</c:v>
                </c:pt>
                <c:pt idx="29">
                  <c:v>4.7619999999999996</c:v>
                </c:pt>
                <c:pt idx="30">
                  <c:v>4.5960000000000001</c:v>
                </c:pt>
                <c:pt idx="31">
                  <c:v>4.4320000000000004</c:v>
                </c:pt>
                <c:pt idx="32">
                  <c:v>4.2670000000000003</c:v>
                </c:pt>
                <c:pt idx="33">
                  <c:v>4.1020000000000003</c:v>
                </c:pt>
                <c:pt idx="34">
                  <c:v>3.9369999999999998</c:v>
                </c:pt>
                <c:pt idx="35">
                  <c:v>3.7749999999999999</c:v>
                </c:pt>
                <c:pt idx="36">
                  <c:v>3.62</c:v>
                </c:pt>
                <c:pt idx="37">
                  <c:v>3.4729999999999999</c:v>
                </c:pt>
                <c:pt idx="38">
                  <c:v>3.339</c:v>
                </c:pt>
                <c:pt idx="39">
                  <c:v>3.218</c:v>
                </c:pt>
                <c:pt idx="40">
                  <c:v>3.1110000000000002</c:v>
                </c:pt>
                <c:pt idx="41">
                  <c:v>3.0190000000000001</c:v>
                </c:pt>
                <c:pt idx="42">
                  <c:v>2.9409999999999998</c:v>
                </c:pt>
                <c:pt idx="43">
                  <c:v>2.8740000000000001</c:v>
                </c:pt>
                <c:pt idx="44">
                  <c:v>2.8159999999999998</c:v>
                </c:pt>
                <c:pt idx="45">
                  <c:v>2.7669999999999999</c:v>
                </c:pt>
                <c:pt idx="46">
                  <c:v>2.7250000000000001</c:v>
                </c:pt>
                <c:pt idx="47">
                  <c:v>2.6890000000000001</c:v>
                </c:pt>
                <c:pt idx="48">
                  <c:v>2.657</c:v>
                </c:pt>
                <c:pt idx="49">
                  <c:v>2.6280000000000001</c:v>
                </c:pt>
                <c:pt idx="50">
                  <c:v>2.601</c:v>
                </c:pt>
                <c:pt idx="51">
                  <c:v>2.5750000000000002</c:v>
                </c:pt>
                <c:pt idx="52">
                  <c:v>2.5499999999999998</c:v>
                </c:pt>
                <c:pt idx="53">
                  <c:v>2.5259999999999998</c:v>
                </c:pt>
                <c:pt idx="54">
                  <c:v>2.5030000000000001</c:v>
                </c:pt>
                <c:pt idx="55">
                  <c:v>2.48</c:v>
                </c:pt>
                <c:pt idx="56">
                  <c:v>2.4550000000000001</c:v>
                </c:pt>
                <c:pt idx="57">
                  <c:v>2.4300000000000002</c:v>
                </c:pt>
                <c:pt idx="58">
                  <c:v>2.4039999999999999</c:v>
                </c:pt>
                <c:pt idx="59">
                  <c:v>2.3769999999999998</c:v>
                </c:pt>
                <c:pt idx="60">
                  <c:v>2.3490000000000002</c:v>
                </c:pt>
                <c:pt idx="61">
                  <c:v>2.3210000000000002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0-4F18-8C8A-0D6635B03961}"/>
            </c:ext>
          </c:extLst>
        </c:ser>
        <c:ser>
          <c:idx val="3"/>
          <c:order val="3"/>
          <c:tx>
            <c:v>Ft - Nicaragua</c:v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'Holt - Nicaragua'!$A$3:$A$93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'Holt - Nicaragua'!$F$3:$F$93</c:f>
              <c:numCache>
                <c:formatCode>#,##0.00</c:formatCode>
                <c:ptCount val="91"/>
                <c:pt idx="0">
                  <c:v>7.597207373271889</c:v>
                </c:pt>
                <c:pt idx="1">
                  <c:v>6.8801557518918477</c:v>
                </c:pt>
                <c:pt idx="2">
                  <c:v>6.9811534219563791</c:v>
                </c:pt>
                <c:pt idx="3">
                  <c:v>7.0207819387816093</c:v>
                </c:pt>
                <c:pt idx="4">
                  <c:v>7.0367916419867615</c:v>
                </c:pt>
                <c:pt idx="5">
                  <c:v>7.0110895002122255</c:v>
                </c:pt>
                <c:pt idx="6">
                  <c:v>6.9855485536022535</c:v>
                </c:pt>
                <c:pt idx="7">
                  <c:v>6.9405606817781509</c:v>
                </c:pt>
                <c:pt idx="8">
                  <c:v>6.9106965005636845</c:v>
                </c:pt>
                <c:pt idx="9">
                  <c:v>6.8631703271273974</c:v>
                </c:pt>
                <c:pt idx="10">
                  <c:v>6.8077970458272103</c:v>
                </c:pt>
                <c:pt idx="11">
                  <c:v>6.7651194488654189</c:v>
                </c:pt>
                <c:pt idx="12">
                  <c:v>6.7176572622399204</c:v>
                </c:pt>
                <c:pt idx="13">
                  <c:v>6.657670070342097</c:v>
                </c:pt>
                <c:pt idx="14">
                  <c:v>6.599329069552593</c:v>
                </c:pt>
                <c:pt idx="15">
                  <c:v>6.5136972013488528</c:v>
                </c:pt>
                <c:pt idx="16">
                  <c:v>6.4306291708156653</c:v>
                </c:pt>
                <c:pt idx="17">
                  <c:v>6.3288733998644471</c:v>
                </c:pt>
                <c:pt idx="18">
                  <c:v>6.2113653149286447</c:v>
                </c:pt>
                <c:pt idx="19">
                  <c:v>6.0858927425104312</c:v>
                </c:pt>
                <c:pt idx="20">
                  <c:v>5.9619182393441834</c:v>
                </c:pt>
                <c:pt idx="21">
                  <c:v>5.8507133864593825</c:v>
                </c:pt>
                <c:pt idx="22">
                  <c:v>5.7272901527697631</c:v>
                </c:pt>
                <c:pt idx="23">
                  <c:v>5.6282990554218495</c:v>
                </c:pt>
                <c:pt idx="24">
                  <c:v>5.4951567979264606</c:v>
                </c:pt>
                <c:pt idx="25">
                  <c:v>5.3692019722214299</c:v>
                </c:pt>
                <c:pt idx="26">
                  <c:v>5.2359898860242708</c:v>
                </c:pt>
                <c:pt idx="27">
                  <c:v>5.0861495356417805</c:v>
                </c:pt>
                <c:pt idx="28">
                  <c:v>4.9367204895344567</c:v>
                </c:pt>
                <c:pt idx="29">
                  <c:v>4.7923586721832523</c:v>
                </c:pt>
                <c:pt idx="30">
                  <c:v>4.6108244933704015</c:v>
                </c:pt>
                <c:pt idx="31">
                  <c:v>4.438703907806155</c:v>
                </c:pt>
                <c:pt idx="32">
                  <c:v>4.2719360667530291</c:v>
                </c:pt>
                <c:pt idx="33">
                  <c:v>4.104898113876132</c:v>
                </c:pt>
                <c:pt idx="34">
                  <c:v>3.9387015701892354</c:v>
                </c:pt>
                <c:pt idx="35">
                  <c:v>3.772999043251108</c:v>
                </c:pt>
                <c:pt idx="36">
                  <c:v>3.6118251778572596</c:v>
                </c:pt>
                <c:pt idx="37">
                  <c:v>3.4602003150135179</c:v>
                </c:pt>
                <c:pt idx="38">
                  <c:v>3.3184849183519085</c:v>
                </c:pt>
                <c:pt idx="39">
                  <c:v>3.1929549759415568</c:v>
                </c:pt>
                <c:pt idx="40">
                  <c:v>3.0822953099333001</c:v>
                </c:pt>
                <c:pt idx="41">
                  <c:v>2.9871466094859187</c:v>
                </c:pt>
                <c:pt idx="42">
                  <c:v>2.9082979123521655</c:v>
                </c:pt>
                <c:pt idx="43">
                  <c:v>2.8437996166314976</c:v>
                </c:pt>
                <c:pt idx="44">
                  <c:v>2.7892684427735803</c:v>
                </c:pt>
                <c:pt idx="45">
                  <c:v>2.7423050953715391</c:v>
                </c:pt>
                <c:pt idx="46">
                  <c:v>2.7035008756253993</c:v>
                </c:pt>
                <c:pt idx="47">
                  <c:v>2.6703772147355012</c:v>
                </c:pt>
                <c:pt idx="48">
                  <c:v>2.6420660003019303</c:v>
                </c:pt>
                <c:pt idx="49">
                  <c:v>2.6162317977214209</c:v>
                </c:pt>
                <c:pt idx="50">
                  <c:v>2.5920905330038844</c:v>
                </c:pt>
                <c:pt idx="51">
                  <c:v>2.5687689828314135</c:v>
                </c:pt>
                <c:pt idx="52">
                  <c:v>2.5453415816231386</c:v>
                </c:pt>
                <c:pt idx="53">
                  <c:v>2.5222649018714085</c:v>
                </c:pt>
                <c:pt idx="54">
                  <c:v>2.4998070110764723</c:v>
                </c:pt>
                <c:pt idx="55">
                  <c:v>2.478125299764244</c:v>
                </c:pt>
                <c:pt idx="56">
                  <c:v>2.4558993068694828</c:v>
                </c:pt>
                <c:pt idx="57">
                  <c:v>2.4305280102250948</c:v>
                </c:pt>
                <c:pt idx="58">
                  <c:v>2.4053100107507963</c:v>
                </c:pt>
                <c:pt idx="59">
                  <c:v>2.3787691468784198</c:v>
                </c:pt>
                <c:pt idx="60">
                  <c:v>2.3510387195663665</c:v>
                </c:pt>
                <c:pt idx="61">
                  <c:v>2.3221969938334417</c:v>
                </c:pt>
                <c:pt idx="62" formatCode="0.00">
                  <c:v>2.293702791232759</c:v>
                </c:pt>
                <c:pt idx="63" formatCode="0.00">
                  <c:v>2.2664055824655178</c:v>
                </c:pt>
                <c:pt idx="64" formatCode="0.00">
                  <c:v>2.2391083736982762</c:v>
                </c:pt>
                <c:pt idx="65" formatCode="0.00">
                  <c:v>2.211811164931035</c:v>
                </c:pt>
                <c:pt idx="66" formatCode="0.00">
                  <c:v>2.1845139561637938</c:v>
                </c:pt>
                <c:pt idx="67" formatCode="0.00">
                  <c:v>2.1572167473965527</c:v>
                </c:pt>
                <c:pt idx="68" formatCode="0.00">
                  <c:v>2.129919538629311</c:v>
                </c:pt>
                <c:pt idx="69" formatCode="0.00">
                  <c:v>2.1026223298620699</c:v>
                </c:pt>
                <c:pt idx="70" formatCode="0.00">
                  <c:v>2.0753251210948287</c:v>
                </c:pt>
                <c:pt idx="71" formatCode="0.00">
                  <c:v>2.0480279123275875</c:v>
                </c:pt>
                <c:pt idx="72" formatCode="0.00">
                  <c:v>2.0207307035603463</c:v>
                </c:pt>
                <c:pt idx="73" formatCode="0.00">
                  <c:v>1.9934334947931049</c:v>
                </c:pt>
                <c:pt idx="74" formatCode="0.00">
                  <c:v>1.9661362860258635</c:v>
                </c:pt>
                <c:pt idx="75" formatCode="0.00">
                  <c:v>1.9388390772586224</c:v>
                </c:pt>
                <c:pt idx="76" formatCode="0.00">
                  <c:v>1.9115418684913812</c:v>
                </c:pt>
                <c:pt idx="77" formatCode="0.00">
                  <c:v>1.8842446597241398</c:v>
                </c:pt>
                <c:pt idx="78" formatCode="0.00">
                  <c:v>1.8569474509568986</c:v>
                </c:pt>
                <c:pt idx="79" formatCode="0.00">
                  <c:v>1.8296502421896572</c:v>
                </c:pt>
                <c:pt idx="80" formatCode="0.00">
                  <c:v>1.802353033422416</c:v>
                </c:pt>
                <c:pt idx="81" formatCode="0.00">
                  <c:v>1.7750558246551749</c:v>
                </c:pt>
                <c:pt idx="82" formatCode="0.00">
                  <c:v>1.7477586158879335</c:v>
                </c:pt>
                <c:pt idx="83" formatCode="0.00">
                  <c:v>1.7204614071206921</c:v>
                </c:pt>
                <c:pt idx="84" formatCode="0.00">
                  <c:v>1.6931641983534509</c:v>
                </c:pt>
                <c:pt idx="85" formatCode="0.00">
                  <c:v>1.6658669895862097</c:v>
                </c:pt>
                <c:pt idx="86" formatCode="0.00">
                  <c:v>1.6385697808189685</c:v>
                </c:pt>
                <c:pt idx="87" formatCode="0.00">
                  <c:v>1.6112725720517271</c:v>
                </c:pt>
                <c:pt idx="88" formatCode="0.00">
                  <c:v>1.5839753632844857</c:v>
                </c:pt>
                <c:pt idx="89" formatCode="0.00">
                  <c:v>1.5566781545172446</c:v>
                </c:pt>
                <c:pt idx="90" formatCode="0.00">
                  <c:v>1.5293809457500034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B0-4F18-8C8A-0D6635B03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25242288"/>
        <c:axId val="1725240848"/>
      </c:lineChart>
      <c:catAx>
        <c:axId val="172524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layout>
            <c:manualLayout>
              <c:xMode val="edge"/>
              <c:yMode val="edge"/>
              <c:x val="0.52344253122205875"/>
              <c:y val="0.91559388200760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48"/>
        <c:crosses val="autoZero"/>
        <c:auto val="1"/>
        <c:lblAlgn val="ctr"/>
        <c:lblOffset val="100"/>
        <c:noMultiLvlLbl val="0"/>
      </c:catAx>
      <c:valAx>
        <c:axId val="1725240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</a:t>
                </a:r>
                <a:r>
                  <a:rPr lang="en-US" baseline="0"/>
                  <a:t> DE FERTILIDAD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26007326007326E-3"/>
              <c:y val="0.40763107363990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2288"/>
        <c:crosses val="autoZero"/>
        <c:crossBetween val="between"/>
        <c:maj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0BA8C2-5FA6-4ECD-889E-FFDEA059CBD3}">
  <sheetPr/>
  <sheetViews>
    <sheetView zoomScale="1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AD06B9-8E02-4F6F-A308-E23F929D1E03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E9D154-8022-4714-A217-DDCC60366268}">
  <sheetPr/>
  <sheetViews>
    <sheetView zoomScale="1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3</xdr:row>
      <xdr:rowOff>57149</xdr:rowOff>
    </xdr:from>
    <xdr:to>
      <xdr:col>24</xdr:col>
      <xdr:colOff>123825</xdr:colOff>
      <xdr:row>26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22561D-5A8D-4EF8-A1B3-646270DE5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95248</xdr:colOff>
      <xdr:row>3</xdr:row>
      <xdr:rowOff>47624</xdr:rowOff>
    </xdr:from>
    <xdr:to>
      <xdr:col>44</xdr:col>
      <xdr:colOff>133349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85520-A9AC-4FBC-8CCB-4E3BBF9A5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1</xdr:row>
      <xdr:rowOff>76201</xdr:rowOff>
    </xdr:from>
    <xdr:to>
      <xdr:col>27</xdr:col>
      <xdr:colOff>209550</xdr:colOff>
      <xdr:row>23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A90E9-E2D2-4AD1-BE8A-D81E2F6B2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238126</xdr:colOff>
      <xdr:row>2</xdr:row>
      <xdr:rowOff>133351</xdr:rowOff>
    </xdr:from>
    <xdr:to>
      <xdr:col>27</xdr:col>
      <xdr:colOff>361951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F8A85-B7CE-4B77-BE09-29F298FFF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238126</xdr:colOff>
      <xdr:row>2</xdr:row>
      <xdr:rowOff>133351</xdr:rowOff>
    </xdr:from>
    <xdr:to>
      <xdr:col>28</xdr:col>
      <xdr:colOff>361951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8ABBD-D69C-47C8-9092-C6D99C380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3</xdr:row>
      <xdr:rowOff>104775</xdr:rowOff>
    </xdr:from>
    <xdr:to>
      <xdr:col>26</xdr:col>
      <xdr:colOff>480060</xdr:colOff>
      <xdr:row>25</xdr:row>
      <xdr:rowOff>116205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780905-580D-AD30-E4C0-44CC8D10E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3</xdr:row>
      <xdr:rowOff>90487</xdr:rowOff>
    </xdr:from>
    <xdr:to>
      <xdr:col>23</xdr:col>
      <xdr:colOff>76200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12C36-0552-CE03-AE1E-142EE56D6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276224</xdr:colOff>
      <xdr:row>47</xdr:row>
      <xdr:rowOff>61911</xdr:rowOff>
    </xdr:from>
    <xdr:to>
      <xdr:col>23</xdr:col>
      <xdr:colOff>228599</xdr:colOff>
      <xdr:row>63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D863C-BD0C-E8B2-1240-D45B8D201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21E5C-527A-6A03-9188-111E12EFA5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261258</xdr:colOff>
      <xdr:row>1</xdr:row>
      <xdr:rowOff>99333</xdr:rowOff>
    </xdr:from>
    <xdr:to>
      <xdr:col>13</xdr:col>
      <xdr:colOff>406853</xdr:colOff>
      <xdr:row>7</xdr:row>
      <xdr:rowOff>166007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3E1F88-A0BD-FB19-6CEE-EDCA75819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994" t="34427" r="39888" b="53360"/>
        <a:stretch/>
      </xdr:blipFill>
      <xdr:spPr>
        <a:xfrm>
          <a:off x="5547633" y="289833"/>
          <a:ext cx="4431845" cy="1209674"/>
        </a:xfrm>
        <a:prstGeom prst="rect">
          <a:avLst/>
        </a:prstGeom>
      </xdr:spPr>
    </xdr:pic>
    <xdr:clientData/>
  </xdr:twoCellAnchor>
  <xdr:twoCellAnchor editAs="oneCell">
    <xdr:from>
      <xdr:col>3</xdr:col>
      <xdr:colOff>421821</xdr:colOff>
      <xdr:row>10</xdr:row>
      <xdr:rowOff>95252</xdr:rowOff>
    </xdr:from>
    <xdr:to>
      <xdr:col>12</xdr:col>
      <xdr:colOff>594026</xdr:colOff>
      <xdr:row>18</xdr:row>
      <xdr:rowOff>183696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7175F3-D77B-F1B5-A5BE-8010C6F0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2517" y="2000252"/>
          <a:ext cx="6281813" cy="16124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34020</xdr:colOff>
      <xdr:row>10</xdr:row>
      <xdr:rowOff>81643</xdr:rowOff>
    </xdr:from>
    <xdr:to>
      <xdr:col>3</xdr:col>
      <xdr:colOff>278947</xdr:colOff>
      <xdr:row>18</xdr:row>
      <xdr:rowOff>187583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62ADCB-009C-6A07-379D-6CB02C77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20" y="1986643"/>
          <a:ext cx="3095623" cy="16299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400050</xdr:colOff>
      <xdr:row>5</xdr:row>
      <xdr:rowOff>57150</xdr:rowOff>
    </xdr:from>
    <xdr:to>
      <xdr:col>13</xdr:col>
      <xdr:colOff>257175</xdr:colOff>
      <xdr:row>6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0F2AFF-C5CC-1FEC-12A3-B822861DC29E}"/>
            </a:ext>
          </a:extLst>
        </xdr:cNvPr>
        <xdr:cNvSpPr/>
      </xdr:nvSpPr>
      <xdr:spPr>
        <a:xfrm>
          <a:off x="5686425" y="1009650"/>
          <a:ext cx="41243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6FEA3-CC3B-3C8F-9A34-3B9DB6A65E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31E49-3AB8-889B-8803-D84A829B00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EFDB-2E84-4C93-93E3-79F257BD655F}">
  <dimension ref="A1:BM265"/>
  <sheetViews>
    <sheetView workbookViewId="0">
      <selection activeCell="B20" sqref="B20"/>
    </sheetView>
  </sheetViews>
  <sheetFormatPr defaultRowHeight="15" x14ac:dyDescent="0.25"/>
  <cols>
    <col min="1" max="1" width="48.5703125" bestFit="1" customWidth="1"/>
    <col min="2" max="2" width="12.5703125" bestFit="1" customWidth="1"/>
    <col min="3" max="3" width="12.5703125" customWidth="1"/>
  </cols>
  <sheetData>
    <row r="1" spans="1:65" x14ac:dyDescent="0.25">
      <c r="A1" t="s">
        <v>22</v>
      </c>
      <c r="B1" t="s">
        <v>23</v>
      </c>
      <c r="C1" t="s">
        <v>24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</row>
    <row r="2" spans="1:65" x14ac:dyDescent="0.25">
      <c r="A2" t="s">
        <v>25</v>
      </c>
      <c r="B2" t="s">
        <v>26</v>
      </c>
      <c r="C2" t="str">
        <f>_xlfn.XLOOKUP(B2,'country-codes'!$B$2:$B$250,'country-codes'!$E$2:$E$250)</f>
        <v>Americas</v>
      </c>
      <c r="D2">
        <v>4.82</v>
      </c>
      <c r="E2">
        <v>4.6550000000000002</v>
      </c>
      <c r="F2">
        <v>4.4710000000000001</v>
      </c>
      <c r="G2">
        <v>4.2709999999999999</v>
      </c>
      <c r="H2">
        <v>4.0590000000000002</v>
      </c>
      <c r="I2">
        <v>3.8420000000000001</v>
      </c>
      <c r="J2">
        <v>3.625</v>
      </c>
      <c r="K2">
        <v>3.4169999999999998</v>
      </c>
      <c r="L2">
        <v>3.226</v>
      </c>
      <c r="M2">
        <v>3.0539999999999998</v>
      </c>
      <c r="N2">
        <v>2.9079999999999999</v>
      </c>
      <c r="O2">
        <v>2.7879999999999998</v>
      </c>
      <c r="P2">
        <v>2.6909999999999998</v>
      </c>
      <c r="Q2">
        <v>2.613</v>
      </c>
      <c r="R2">
        <v>2.552</v>
      </c>
      <c r="S2">
        <v>2.5059999999999998</v>
      </c>
      <c r="T2">
        <v>2.472</v>
      </c>
      <c r="U2">
        <v>2.4460000000000002</v>
      </c>
      <c r="V2">
        <v>2.4249999999999998</v>
      </c>
      <c r="W2">
        <v>2.4079999999999999</v>
      </c>
      <c r="X2">
        <v>2.3919999999999999</v>
      </c>
      <c r="Y2">
        <v>2.3769999999999998</v>
      </c>
      <c r="Z2">
        <v>2.3639999999999999</v>
      </c>
      <c r="AA2">
        <v>2.3530000000000002</v>
      </c>
      <c r="AB2">
        <v>2.3420000000000001</v>
      </c>
      <c r="AC2">
        <v>2.3319999999999999</v>
      </c>
      <c r="AD2">
        <v>2.3199999999999998</v>
      </c>
      <c r="AE2">
        <v>2.3069999999999999</v>
      </c>
      <c r="AF2">
        <v>2.2909999999999999</v>
      </c>
      <c r="AG2">
        <v>2.2719999999999998</v>
      </c>
      <c r="AH2">
        <v>2.3029999999999999</v>
      </c>
      <c r="AI2">
        <v>2.3140000000000001</v>
      </c>
      <c r="AJ2">
        <v>2.2770000000000001</v>
      </c>
      <c r="AK2">
        <v>2.226</v>
      </c>
      <c r="AL2">
        <v>2.125</v>
      </c>
      <c r="AM2">
        <v>2.19</v>
      </c>
      <c r="AN2">
        <v>2.153</v>
      </c>
      <c r="AO2">
        <v>2.1440000000000001</v>
      </c>
      <c r="AP2">
        <v>1.9570000000000001</v>
      </c>
      <c r="AQ2">
        <v>1.869</v>
      </c>
      <c r="AR2">
        <v>1.9039999999999999</v>
      </c>
      <c r="AS2">
        <v>1.833</v>
      </c>
      <c r="AT2">
        <v>1.7629999999999999</v>
      </c>
      <c r="AU2">
        <v>1.7470000000000001</v>
      </c>
      <c r="AV2">
        <v>1.6830000000000001</v>
      </c>
      <c r="AW2">
        <v>1.7769999999999999</v>
      </c>
      <c r="AX2">
        <v>1.909</v>
      </c>
      <c r="AY2">
        <v>1.9279999999999999</v>
      </c>
      <c r="AZ2">
        <v>1.9350000000000001</v>
      </c>
      <c r="BA2">
        <v>1.919</v>
      </c>
      <c r="BB2">
        <v>1.9410000000000001</v>
      </c>
      <c r="BC2">
        <v>1.962</v>
      </c>
      <c r="BD2">
        <v>2.028</v>
      </c>
      <c r="BE2">
        <v>2.117</v>
      </c>
      <c r="BF2">
        <v>2.1480000000000001</v>
      </c>
      <c r="BG2">
        <v>1.972</v>
      </c>
      <c r="BH2">
        <v>1.9530000000000001</v>
      </c>
      <c r="BI2">
        <v>1.839</v>
      </c>
      <c r="BJ2">
        <v>1.587</v>
      </c>
      <c r="BK2">
        <v>1.486</v>
      </c>
      <c r="BL2">
        <v>1.325</v>
      </c>
      <c r="BM2">
        <v>1.18</v>
      </c>
    </row>
    <row r="3" spans="1:65" x14ac:dyDescent="0.25">
      <c r="A3" t="s">
        <v>27</v>
      </c>
      <c r="B3" t="s">
        <v>28</v>
      </c>
      <c r="C3" t="e">
        <f>_xlfn.XLOOKUP(B3,'country-codes'!$B$2:$B$250,'country-codes'!$E$2:$E$250)</f>
        <v>#N/A</v>
      </c>
      <c r="D3">
        <v>6.7241250109999999</v>
      </c>
      <c r="E3">
        <v>6.7427520999999997</v>
      </c>
      <c r="F3">
        <v>6.7629300560000001</v>
      </c>
      <c r="G3">
        <v>6.7787119430000002</v>
      </c>
      <c r="H3">
        <v>6.7884200410000002</v>
      </c>
      <c r="I3">
        <v>6.8003222799999996</v>
      </c>
      <c r="J3">
        <v>6.8105713210000003</v>
      </c>
      <c r="K3">
        <v>6.8186120490000004</v>
      </c>
      <c r="L3">
        <v>6.8285599819999998</v>
      </c>
      <c r="M3">
        <v>6.8344184229999998</v>
      </c>
      <c r="N3">
        <v>6.8383044159999997</v>
      </c>
      <c r="O3">
        <v>6.8449882940000002</v>
      </c>
      <c r="P3">
        <v>6.8410966010000003</v>
      </c>
      <c r="Q3">
        <v>6.8322426500000004</v>
      </c>
      <c r="R3">
        <v>6.8204292610000001</v>
      </c>
      <c r="S3">
        <v>6.8051717749999998</v>
      </c>
      <c r="T3">
        <v>6.785995056</v>
      </c>
      <c r="U3">
        <v>6.7679430260000002</v>
      </c>
      <c r="V3">
        <v>6.7504028150000002</v>
      </c>
      <c r="W3">
        <v>6.7302762439999997</v>
      </c>
      <c r="X3">
        <v>6.7046234370000004</v>
      </c>
      <c r="Y3">
        <v>6.672361843</v>
      </c>
      <c r="Z3">
        <v>6.6384891369999997</v>
      </c>
      <c r="AA3">
        <v>6.6044081280000002</v>
      </c>
      <c r="AB3">
        <v>6.5656958330000004</v>
      </c>
      <c r="AC3">
        <v>6.5149573199999997</v>
      </c>
      <c r="AD3">
        <v>6.464309976</v>
      </c>
      <c r="AE3">
        <v>6.4194888250000002</v>
      </c>
      <c r="AF3">
        <v>6.3449419220000003</v>
      </c>
      <c r="AG3">
        <v>6.263837638</v>
      </c>
      <c r="AH3">
        <v>6.1666084330000004</v>
      </c>
      <c r="AI3">
        <v>6.0998575920000002</v>
      </c>
      <c r="AJ3">
        <v>6.0283389270000001</v>
      </c>
      <c r="AK3">
        <v>5.9589728219999998</v>
      </c>
      <c r="AL3">
        <v>5.8974419280000001</v>
      </c>
      <c r="AM3">
        <v>5.8447591289999998</v>
      </c>
      <c r="AN3">
        <v>5.7748644120000003</v>
      </c>
      <c r="AO3">
        <v>5.7014655359999997</v>
      </c>
      <c r="AP3">
        <v>5.6432217250000001</v>
      </c>
      <c r="AQ3">
        <v>5.5869876649999997</v>
      </c>
      <c r="AR3">
        <v>5.5235531609999997</v>
      </c>
      <c r="AS3">
        <v>5.4816244249999997</v>
      </c>
      <c r="AT3">
        <v>5.430474544</v>
      </c>
      <c r="AU3">
        <v>5.3808464589999998</v>
      </c>
      <c r="AV3">
        <v>5.3431591000000003</v>
      </c>
      <c r="AW3">
        <v>5.307119921</v>
      </c>
      <c r="AX3">
        <v>5.2676908710000001</v>
      </c>
      <c r="AY3">
        <v>5.2245752799999998</v>
      </c>
      <c r="AZ3">
        <v>5.1925919760000001</v>
      </c>
      <c r="BA3">
        <v>5.1151562320000004</v>
      </c>
      <c r="BB3">
        <v>5.0407967610000002</v>
      </c>
      <c r="BC3">
        <v>4.9626109019999998</v>
      </c>
      <c r="BD3">
        <v>4.8790179159999996</v>
      </c>
      <c r="BE3">
        <v>4.8088214689999997</v>
      </c>
      <c r="BF3">
        <v>4.739862875</v>
      </c>
      <c r="BG3">
        <v>4.677619355</v>
      </c>
      <c r="BH3">
        <v>4.6156713829999996</v>
      </c>
      <c r="BI3">
        <v>4.5704103270000003</v>
      </c>
      <c r="BJ3">
        <v>4.5277065690000002</v>
      </c>
      <c r="BK3">
        <v>4.4828993979999998</v>
      </c>
      <c r="BL3">
        <v>4.4169015680000001</v>
      </c>
      <c r="BM3">
        <v>4.3547103070000004</v>
      </c>
    </row>
    <row r="4" spans="1:65" x14ac:dyDescent="0.25">
      <c r="A4" t="s">
        <v>29</v>
      </c>
      <c r="B4" t="s">
        <v>30</v>
      </c>
      <c r="C4" t="str">
        <f>_xlfn.XLOOKUP(B4,'country-codes'!$B$2:$B$250,'country-codes'!$E$2:$E$250)</f>
        <v>Asia</v>
      </c>
      <c r="D4">
        <v>7.282</v>
      </c>
      <c r="E4">
        <v>7.2839999999999998</v>
      </c>
      <c r="F4">
        <v>7.2919999999999998</v>
      </c>
      <c r="G4">
        <v>7.3019999999999996</v>
      </c>
      <c r="H4">
        <v>7.3040000000000003</v>
      </c>
      <c r="I4">
        <v>7.3049999999999997</v>
      </c>
      <c r="J4">
        <v>7.32</v>
      </c>
      <c r="K4">
        <v>7.3390000000000004</v>
      </c>
      <c r="L4">
        <v>7.3630000000000004</v>
      </c>
      <c r="M4">
        <v>7.3890000000000002</v>
      </c>
      <c r="N4">
        <v>7.4</v>
      </c>
      <c r="O4">
        <v>7.4320000000000004</v>
      </c>
      <c r="P4">
        <v>7.4530000000000003</v>
      </c>
      <c r="Q4">
        <v>7.4870000000000001</v>
      </c>
      <c r="R4">
        <v>7.5259999999999998</v>
      </c>
      <c r="S4">
        <v>7.5419999999999998</v>
      </c>
      <c r="T4">
        <v>7.5609999999999999</v>
      </c>
      <c r="U4">
        <v>7.5910000000000002</v>
      </c>
      <c r="V4">
        <v>7.5990000000000002</v>
      </c>
      <c r="W4">
        <v>7.6120000000000001</v>
      </c>
      <c r="X4">
        <v>7.5880000000000001</v>
      </c>
      <c r="Y4">
        <v>7.5679999999999996</v>
      </c>
      <c r="Z4">
        <v>7.5529999999999999</v>
      </c>
      <c r="AA4">
        <v>7.5369999999999999</v>
      </c>
      <c r="AB4">
        <v>7.5129999999999999</v>
      </c>
      <c r="AC4">
        <v>7.5170000000000003</v>
      </c>
      <c r="AD4">
        <v>7.5190000000000001</v>
      </c>
      <c r="AE4">
        <v>7.5259999999999998</v>
      </c>
      <c r="AF4">
        <v>7.5309999999999997</v>
      </c>
      <c r="AG4">
        <v>7.5330000000000004</v>
      </c>
      <c r="AH4">
        <v>7.5650000000000004</v>
      </c>
      <c r="AI4">
        <v>7.6059999999999999</v>
      </c>
      <c r="AJ4">
        <v>7.665</v>
      </c>
      <c r="AK4">
        <v>7.7190000000000003</v>
      </c>
      <c r="AL4">
        <v>7.7169999999999996</v>
      </c>
      <c r="AM4">
        <v>7.7119999999999997</v>
      </c>
      <c r="AN4">
        <v>7.7089999999999996</v>
      </c>
      <c r="AO4">
        <v>7.6669999999999998</v>
      </c>
      <c r="AP4">
        <v>7.6420000000000003</v>
      </c>
      <c r="AQ4">
        <v>7.5990000000000002</v>
      </c>
      <c r="AR4">
        <v>7.5339999999999998</v>
      </c>
      <c r="AS4">
        <v>7.4459999999999997</v>
      </c>
      <c r="AT4">
        <v>7.3390000000000004</v>
      </c>
      <c r="AU4">
        <v>7.22</v>
      </c>
      <c r="AV4">
        <v>7.069</v>
      </c>
      <c r="AW4">
        <v>6.9050000000000002</v>
      </c>
      <c r="AX4">
        <v>6.7220000000000004</v>
      </c>
      <c r="AY4">
        <v>6.53</v>
      </c>
      <c r="AZ4">
        <v>6.3760000000000003</v>
      </c>
      <c r="BA4">
        <v>6.2350000000000003</v>
      </c>
      <c r="BB4">
        <v>6.0990000000000002</v>
      </c>
      <c r="BC4">
        <v>5.9580000000000002</v>
      </c>
      <c r="BD4">
        <v>5.83</v>
      </c>
      <c r="BE4">
        <v>5.6959999999999997</v>
      </c>
      <c r="BF4">
        <v>5.56</v>
      </c>
      <c r="BG4">
        <v>5.4050000000000002</v>
      </c>
      <c r="BH4">
        <v>5.2619999999999996</v>
      </c>
      <c r="BI4">
        <v>5.1289999999999996</v>
      </c>
      <c r="BJ4">
        <v>5.0019999999999998</v>
      </c>
      <c r="BK4">
        <v>4.87</v>
      </c>
      <c r="BL4">
        <v>4.75</v>
      </c>
      <c r="BM4">
        <v>4.6429999999999998</v>
      </c>
    </row>
    <row r="5" spans="1:65" x14ac:dyDescent="0.25">
      <c r="A5" t="s">
        <v>31</v>
      </c>
      <c r="B5" t="s">
        <v>32</v>
      </c>
      <c r="C5" t="e">
        <f>_xlfn.XLOOKUP(B5,'country-codes'!$B$2:$B$250,'country-codes'!$E$2:$E$250)</f>
        <v>#N/A</v>
      </c>
      <c r="D5">
        <v>6.458447896</v>
      </c>
      <c r="E5">
        <v>6.4715175519999999</v>
      </c>
      <c r="F5">
        <v>6.4918257869999998</v>
      </c>
      <c r="G5">
        <v>6.5060875859999996</v>
      </c>
      <c r="H5">
        <v>6.5253554500000002</v>
      </c>
      <c r="I5">
        <v>6.5411017080000002</v>
      </c>
      <c r="J5">
        <v>6.5649665009999998</v>
      </c>
      <c r="K5">
        <v>6.589805932</v>
      </c>
      <c r="L5">
        <v>6.6127746529999998</v>
      </c>
      <c r="M5">
        <v>6.6351814009999996</v>
      </c>
      <c r="N5">
        <v>6.6571217139999996</v>
      </c>
      <c r="O5">
        <v>6.6977240120000001</v>
      </c>
      <c r="P5">
        <v>6.7335360480000004</v>
      </c>
      <c r="Q5">
        <v>6.7642883469999999</v>
      </c>
      <c r="R5">
        <v>6.8033943629999998</v>
      </c>
      <c r="S5">
        <v>6.8405358510000003</v>
      </c>
      <c r="T5">
        <v>6.8613138539999996</v>
      </c>
      <c r="U5">
        <v>6.8961820039999999</v>
      </c>
      <c r="V5">
        <v>6.9230340669999997</v>
      </c>
      <c r="W5">
        <v>6.9141178050000001</v>
      </c>
      <c r="X5">
        <v>6.8969950139999998</v>
      </c>
      <c r="Y5">
        <v>6.8802942580000002</v>
      </c>
      <c r="Z5">
        <v>6.8552665490000004</v>
      </c>
      <c r="AA5">
        <v>6.8305160770000004</v>
      </c>
      <c r="AB5">
        <v>6.7806804979999997</v>
      </c>
      <c r="AC5">
        <v>6.7261416929999998</v>
      </c>
      <c r="AD5">
        <v>6.6833211199999996</v>
      </c>
      <c r="AE5">
        <v>6.6364631970000003</v>
      </c>
      <c r="AF5">
        <v>6.5990154680000002</v>
      </c>
      <c r="AG5">
        <v>6.5651485430000003</v>
      </c>
      <c r="AH5">
        <v>6.5182783090000003</v>
      </c>
      <c r="AI5">
        <v>6.4705557589999998</v>
      </c>
      <c r="AJ5">
        <v>6.4183044909999998</v>
      </c>
      <c r="AK5">
        <v>6.3624640100000001</v>
      </c>
      <c r="AL5">
        <v>6.29623651</v>
      </c>
      <c r="AM5">
        <v>6.2356982739999998</v>
      </c>
      <c r="AN5">
        <v>6.1702985359999998</v>
      </c>
      <c r="AO5">
        <v>6.1016330749999996</v>
      </c>
      <c r="AP5">
        <v>6.043930842</v>
      </c>
      <c r="AQ5">
        <v>6.0295789160000002</v>
      </c>
      <c r="AR5">
        <v>6.0231786889999999</v>
      </c>
      <c r="AS5">
        <v>5.9959547449999997</v>
      </c>
      <c r="AT5">
        <v>5.9672665199999999</v>
      </c>
      <c r="AU5">
        <v>5.9319986230000001</v>
      </c>
      <c r="AV5">
        <v>5.8875669479999999</v>
      </c>
      <c r="AW5">
        <v>5.8646038660000004</v>
      </c>
      <c r="AX5">
        <v>5.8453798900000002</v>
      </c>
      <c r="AY5">
        <v>5.8158141480000003</v>
      </c>
      <c r="AZ5">
        <v>5.7885248369999998</v>
      </c>
      <c r="BA5">
        <v>5.7490425460000001</v>
      </c>
      <c r="BB5">
        <v>5.6995522169999999</v>
      </c>
      <c r="BC5">
        <v>5.6456722560000001</v>
      </c>
      <c r="BD5">
        <v>5.5808923569999997</v>
      </c>
      <c r="BE5">
        <v>5.506349793</v>
      </c>
      <c r="BF5">
        <v>5.4374934079999999</v>
      </c>
      <c r="BG5">
        <v>5.3850593079999998</v>
      </c>
      <c r="BH5">
        <v>5.3287092310000004</v>
      </c>
      <c r="BI5">
        <v>5.2553453709999998</v>
      </c>
      <c r="BJ5">
        <v>5.1863194190000002</v>
      </c>
      <c r="BK5">
        <v>5.1189320389999997</v>
      </c>
      <c r="BL5">
        <v>5.0493293780000004</v>
      </c>
      <c r="BM5">
        <v>4.9786624709999998</v>
      </c>
    </row>
    <row r="6" spans="1:65" x14ac:dyDescent="0.25">
      <c r="A6" t="s">
        <v>33</v>
      </c>
      <c r="B6" t="s">
        <v>34</v>
      </c>
      <c r="C6" t="str">
        <f>_xlfn.XLOOKUP(B6,'country-codes'!$B$2:$B$250,'country-codes'!$E$2:$E$250)</f>
        <v>Africa</v>
      </c>
      <c r="D6">
        <v>6.7080000000000002</v>
      </c>
      <c r="E6">
        <v>6.79</v>
      </c>
      <c r="F6">
        <v>6.8719999999999999</v>
      </c>
      <c r="G6">
        <v>6.9539999999999997</v>
      </c>
      <c r="H6">
        <v>7.0359999999999996</v>
      </c>
      <c r="I6">
        <v>7.1159999999999997</v>
      </c>
      <c r="J6">
        <v>7.194</v>
      </c>
      <c r="K6">
        <v>7.2670000000000003</v>
      </c>
      <c r="L6">
        <v>7.3319999999999999</v>
      </c>
      <c r="M6">
        <v>7.3879999999999999</v>
      </c>
      <c r="N6">
        <v>7.4340000000000002</v>
      </c>
      <c r="O6">
        <v>7.4669999999999996</v>
      </c>
      <c r="P6">
        <v>7.4880000000000004</v>
      </c>
      <c r="Q6">
        <v>7.4980000000000002</v>
      </c>
      <c r="R6">
        <v>7.5</v>
      </c>
      <c r="S6">
        <v>7.4939999999999998</v>
      </c>
      <c r="T6">
        <v>7.4850000000000003</v>
      </c>
      <c r="U6">
        <v>7.4749999999999996</v>
      </c>
      <c r="V6">
        <v>7.4669999999999996</v>
      </c>
      <c r="W6">
        <v>7.4610000000000003</v>
      </c>
      <c r="X6">
        <v>7.4589999999999996</v>
      </c>
      <c r="Y6">
        <v>7.4589999999999996</v>
      </c>
      <c r="Z6">
        <v>7.4610000000000003</v>
      </c>
      <c r="AA6">
        <v>7.4619999999999997</v>
      </c>
      <c r="AB6">
        <v>7.4589999999999996</v>
      </c>
      <c r="AC6">
        <v>7.4509999999999996</v>
      </c>
      <c r="AD6">
        <v>7.4349999999999996</v>
      </c>
      <c r="AE6">
        <v>7.4089999999999998</v>
      </c>
      <c r="AF6">
        <v>7.3730000000000002</v>
      </c>
      <c r="AG6">
        <v>7.3280000000000003</v>
      </c>
      <c r="AH6">
        <v>7.2720000000000002</v>
      </c>
      <c r="AI6">
        <v>7.2080000000000002</v>
      </c>
      <c r="AJ6">
        <v>7.1379999999999999</v>
      </c>
      <c r="AK6">
        <v>7.0650000000000004</v>
      </c>
      <c r="AL6">
        <v>6.99</v>
      </c>
      <c r="AM6">
        <v>6.9180000000000001</v>
      </c>
      <c r="AN6">
        <v>6.851</v>
      </c>
      <c r="AO6">
        <v>6.7889999999999997</v>
      </c>
      <c r="AP6">
        <v>6.7320000000000002</v>
      </c>
      <c r="AQ6">
        <v>6.6829999999999998</v>
      </c>
      <c r="AR6">
        <v>6.6390000000000002</v>
      </c>
      <c r="AS6">
        <v>6.601</v>
      </c>
      <c r="AT6">
        <v>6.5670000000000002</v>
      </c>
      <c r="AU6">
        <v>6.5330000000000004</v>
      </c>
      <c r="AV6">
        <v>6.4989999999999997</v>
      </c>
      <c r="AW6">
        <v>6.4610000000000003</v>
      </c>
      <c r="AX6">
        <v>6.4189999999999996</v>
      </c>
      <c r="AY6">
        <v>6.3719999999999999</v>
      </c>
      <c r="AZ6">
        <v>6.32</v>
      </c>
      <c r="BA6">
        <v>6.26</v>
      </c>
      <c r="BB6">
        <v>6.194</v>
      </c>
      <c r="BC6">
        <v>6.12</v>
      </c>
      <c r="BD6">
        <v>6.0389999999999997</v>
      </c>
      <c r="BE6">
        <v>5.9530000000000003</v>
      </c>
      <c r="BF6">
        <v>5.8639999999999999</v>
      </c>
      <c r="BG6">
        <v>5.774</v>
      </c>
      <c r="BH6">
        <v>5.6859999999999999</v>
      </c>
      <c r="BI6">
        <v>5.6</v>
      </c>
      <c r="BJ6">
        <v>5.5190000000000001</v>
      </c>
      <c r="BK6">
        <v>5.4420000000000002</v>
      </c>
      <c r="BL6">
        <v>5.3710000000000004</v>
      </c>
      <c r="BM6">
        <v>5.3040000000000003</v>
      </c>
    </row>
    <row r="7" spans="1:65" x14ac:dyDescent="0.25">
      <c r="A7" t="s">
        <v>35</v>
      </c>
      <c r="B7" t="s">
        <v>36</v>
      </c>
      <c r="C7" t="str">
        <f>_xlfn.XLOOKUP(B7,'country-codes'!$B$2:$B$250,'country-codes'!$E$2:$E$250)</f>
        <v>Europe</v>
      </c>
      <c r="D7">
        <v>6.4550000000000001</v>
      </c>
      <c r="E7">
        <v>6.3529999999999998</v>
      </c>
      <c r="F7">
        <v>6.2069999999999999</v>
      </c>
      <c r="G7">
        <v>6.0469999999999997</v>
      </c>
      <c r="H7">
        <v>5.8490000000000002</v>
      </c>
      <c r="I7">
        <v>5.6230000000000002</v>
      </c>
      <c r="J7">
        <v>5.4649999999999999</v>
      </c>
      <c r="K7">
        <v>5.4039999999999999</v>
      </c>
      <c r="L7">
        <v>5.3380000000000001</v>
      </c>
      <c r="M7">
        <v>5.258</v>
      </c>
      <c r="N7">
        <v>5.1109999999999998</v>
      </c>
      <c r="O7">
        <v>5.0149999999999997</v>
      </c>
      <c r="P7">
        <v>4.8979999999999997</v>
      </c>
      <c r="Q7">
        <v>4.7640000000000002</v>
      </c>
      <c r="R7">
        <v>4.6420000000000003</v>
      </c>
      <c r="S7">
        <v>4.524</v>
      </c>
      <c r="T7">
        <v>4.34</v>
      </c>
      <c r="U7">
        <v>4.1360000000000001</v>
      </c>
      <c r="V7">
        <v>3.9460000000000002</v>
      </c>
      <c r="W7">
        <v>3.7629999999999999</v>
      </c>
      <c r="X7">
        <v>3.6139999999999999</v>
      </c>
      <c r="Y7">
        <v>3.5089999999999999</v>
      </c>
      <c r="Z7">
        <v>3.452</v>
      </c>
      <c r="AA7">
        <v>3.3610000000000002</v>
      </c>
      <c r="AB7">
        <v>3.2959999999999998</v>
      </c>
      <c r="AC7">
        <v>3.2050000000000001</v>
      </c>
      <c r="AD7">
        <v>3.1160000000000001</v>
      </c>
      <c r="AE7">
        <v>3.0609999999999999</v>
      </c>
      <c r="AF7">
        <v>3.004</v>
      </c>
      <c r="AG7">
        <v>2.9420000000000002</v>
      </c>
      <c r="AH7">
        <v>2.9</v>
      </c>
      <c r="AI7">
        <v>2.8260000000000001</v>
      </c>
      <c r="AJ7">
        <v>2.7669999999999999</v>
      </c>
      <c r="AK7">
        <v>2.7069999999999999</v>
      </c>
      <c r="AL7">
        <v>2.7069999999999999</v>
      </c>
      <c r="AM7">
        <v>2.6850000000000001</v>
      </c>
      <c r="AN7">
        <v>2.6150000000000002</v>
      </c>
      <c r="AO7">
        <v>2.4969999999999999</v>
      </c>
      <c r="AP7">
        <v>2.3969999999999998</v>
      </c>
      <c r="AQ7">
        <v>2.3180000000000001</v>
      </c>
      <c r="AR7">
        <v>2.2309999999999999</v>
      </c>
      <c r="AS7">
        <v>2.15</v>
      </c>
      <c r="AT7">
        <v>2.036</v>
      </c>
      <c r="AU7">
        <v>1.978</v>
      </c>
      <c r="AV7">
        <v>1.89</v>
      </c>
      <c r="AW7">
        <v>1.8029999999999999</v>
      </c>
      <c r="AX7">
        <v>1.724</v>
      </c>
      <c r="AY7">
        <v>1.671</v>
      </c>
      <c r="AZ7">
        <v>1.6479999999999999</v>
      </c>
      <c r="BA7">
        <v>1.647</v>
      </c>
      <c r="BB7">
        <v>1.6559999999999999</v>
      </c>
      <c r="BC7">
        <v>1.671</v>
      </c>
      <c r="BD7">
        <v>1.6919999999999999</v>
      </c>
      <c r="BE7">
        <v>1.6970000000000001</v>
      </c>
      <c r="BF7">
        <v>1.6739999999999999</v>
      </c>
      <c r="BG7">
        <v>1.613</v>
      </c>
      <c r="BH7">
        <v>1.5509999999999999</v>
      </c>
      <c r="BI7">
        <v>1.4910000000000001</v>
      </c>
      <c r="BJ7">
        <v>1.44</v>
      </c>
      <c r="BK7">
        <v>1.4139999999999999</v>
      </c>
      <c r="BL7">
        <v>1.4</v>
      </c>
      <c r="BM7">
        <v>1.39</v>
      </c>
    </row>
    <row r="8" spans="1:65" x14ac:dyDescent="0.25">
      <c r="A8" t="s">
        <v>39</v>
      </c>
      <c r="B8" t="s">
        <v>40</v>
      </c>
      <c r="C8" t="e">
        <f>_xlfn.XLOOKUP(B8,'country-codes'!$B$2:$B$250,'country-codes'!$E$2:$E$250)</f>
        <v>#N/A</v>
      </c>
      <c r="D8">
        <v>6.9343324170000002</v>
      </c>
      <c r="E8">
        <v>6.9821150300000001</v>
      </c>
      <c r="F8">
        <v>7.0761122250000001</v>
      </c>
      <c r="G8">
        <v>7.0715416830000004</v>
      </c>
      <c r="H8">
        <v>7.0619688480000002</v>
      </c>
      <c r="I8">
        <v>7.0335603659999997</v>
      </c>
      <c r="J8">
        <v>7.0129606019999997</v>
      </c>
      <c r="K8">
        <v>6.987537326</v>
      </c>
      <c r="L8">
        <v>6.9576972909999997</v>
      </c>
      <c r="M8">
        <v>6.9237357470000003</v>
      </c>
      <c r="N8">
        <v>6.8856461879999999</v>
      </c>
      <c r="O8">
        <v>6.8367975669999996</v>
      </c>
      <c r="P8">
        <v>6.7865777710000001</v>
      </c>
      <c r="Q8">
        <v>6.7270905560000003</v>
      </c>
      <c r="R8">
        <v>6.6808898130000003</v>
      </c>
      <c r="S8">
        <v>6.636308734</v>
      </c>
      <c r="T8">
        <v>6.5808261699999999</v>
      </c>
      <c r="U8">
        <v>6.5235191099999996</v>
      </c>
      <c r="V8">
        <v>6.4740310130000003</v>
      </c>
      <c r="W8">
        <v>6.4373652000000003</v>
      </c>
      <c r="X8">
        <v>6.3539933020000001</v>
      </c>
      <c r="Y8">
        <v>6.2668799709999998</v>
      </c>
      <c r="Z8">
        <v>6.185035225</v>
      </c>
      <c r="AA8">
        <v>6.0964429530000004</v>
      </c>
      <c r="AB8">
        <v>5.9869725579999997</v>
      </c>
      <c r="AC8">
        <v>5.8724177549999999</v>
      </c>
      <c r="AD8">
        <v>5.7374962250000001</v>
      </c>
      <c r="AE8">
        <v>5.6002789809999998</v>
      </c>
      <c r="AF8">
        <v>5.4504767840000001</v>
      </c>
      <c r="AG8">
        <v>5.2890319769999996</v>
      </c>
      <c r="AH8">
        <v>5.1477257390000002</v>
      </c>
      <c r="AI8">
        <v>5.0062599570000001</v>
      </c>
      <c r="AJ8">
        <v>4.8938891939999998</v>
      </c>
      <c r="AK8">
        <v>4.7476001229999998</v>
      </c>
      <c r="AL8">
        <v>4.6079872069999999</v>
      </c>
      <c r="AM8">
        <v>4.4428234990000002</v>
      </c>
      <c r="AN8">
        <v>4.284371879</v>
      </c>
      <c r="AO8">
        <v>4.1651632989999996</v>
      </c>
      <c r="AP8">
        <v>4.0616400070000003</v>
      </c>
      <c r="AQ8">
        <v>3.9627025470000001</v>
      </c>
      <c r="AR8">
        <v>3.8785887450000001</v>
      </c>
      <c r="AS8">
        <v>3.8077833509999999</v>
      </c>
      <c r="AT8">
        <v>3.7273688439999999</v>
      </c>
      <c r="AU8">
        <v>3.6706902979999998</v>
      </c>
      <c r="AV8">
        <v>3.616683986</v>
      </c>
      <c r="AW8">
        <v>3.576595706</v>
      </c>
      <c r="AX8">
        <v>3.5475092180000001</v>
      </c>
      <c r="AY8">
        <v>3.532149151</v>
      </c>
      <c r="AZ8">
        <v>3.508533049</v>
      </c>
      <c r="BA8">
        <v>3.492780035</v>
      </c>
      <c r="BB8">
        <v>3.5041980740000001</v>
      </c>
      <c r="BC8">
        <v>3.5080213570000001</v>
      </c>
      <c r="BD8">
        <v>3.5128150599999999</v>
      </c>
      <c r="BE8">
        <v>3.513518157</v>
      </c>
      <c r="BF8">
        <v>3.5001742519999999</v>
      </c>
      <c r="BG8">
        <v>3.4710380970000001</v>
      </c>
      <c r="BH8">
        <v>3.3713578129999999</v>
      </c>
      <c r="BI8">
        <v>3.3258819329999998</v>
      </c>
      <c r="BJ8">
        <v>3.2799937529999998</v>
      </c>
      <c r="BK8">
        <v>3.2245189449999998</v>
      </c>
      <c r="BL8">
        <v>3.1860027789999998</v>
      </c>
      <c r="BM8">
        <v>3.1425652049999999</v>
      </c>
    </row>
    <row r="9" spans="1:65" x14ac:dyDescent="0.25">
      <c r="A9" t="s">
        <v>41</v>
      </c>
      <c r="B9" t="s">
        <v>42</v>
      </c>
      <c r="C9" t="str">
        <f>_xlfn.XLOOKUP(B9,'country-codes'!$B$2:$B$250,'country-codes'!$E$2:$E$250)</f>
        <v>Asia</v>
      </c>
      <c r="D9">
        <v>6.718</v>
      </c>
      <c r="E9">
        <v>6.6779999999999999</v>
      </c>
      <c r="F9">
        <v>6.6589999999999998</v>
      </c>
      <c r="G9">
        <v>6.6189999999999998</v>
      </c>
      <c r="H9">
        <v>6.5730000000000004</v>
      </c>
      <c r="I9">
        <v>6.5220000000000002</v>
      </c>
      <c r="J9">
        <v>6.4939999999999998</v>
      </c>
      <c r="K9">
        <v>6.492</v>
      </c>
      <c r="L9">
        <v>6.4969999999999999</v>
      </c>
      <c r="M9">
        <v>6.4850000000000003</v>
      </c>
      <c r="N9">
        <v>6.4859999999999998</v>
      </c>
      <c r="O9">
        <v>6.4690000000000003</v>
      </c>
      <c r="P9">
        <v>6.45</v>
      </c>
      <c r="Q9">
        <v>6.4</v>
      </c>
      <c r="R9">
        <v>6.3310000000000004</v>
      </c>
      <c r="S9">
        <v>6.258</v>
      </c>
      <c r="T9">
        <v>6.2080000000000002</v>
      </c>
      <c r="U9">
        <v>6.1550000000000002</v>
      </c>
      <c r="V9">
        <v>6.093</v>
      </c>
      <c r="W9">
        <v>6.03</v>
      </c>
      <c r="X9">
        <v>5.9480000000000004</v>
      </c>
      <c r="Y9">
        <v>5.8120000000000003</v>
      </c>
      <c r="Z9">
        <v>5.6509999999999998</v>
      </c>
      <c r="AA9">
        <v>5.4809999999999999</v>
      </c>
      <c r="AB9">
        <v>5.306</v>
      </c>
      <c r="AC9">
        <v>5.1260000000000003</v>
      </c>
      <c r="AD9">
        <v>5.008</v>
      </c>
      <c r="AE9">
        <v>4.9000000000000004</v>
      </c>
      <c r="AF9">
        <v>4.7850000000000001</v>
      </c>
      <c r="AG9">
        <v>4.6719999999999997</v>
      </c>
      <c r="AH9">
        <v>4.5369999999999999</v>
      </c>
      <c r="AI9">
        <v>4.2519999999999998</v>
      </c>
      <c r="AJ9">
        <v>4.09</v>
      </c>
      <c r="AK9">
        <v>3.8170000000000002</v>
      </c>
      <c r="AL9">
        <v>3.7650000000000001</v>
      </c>
      <c r="AM9">
        <v>3.274</v>
      </c>
      <c r="AN9">
        <v>3.2320000000000002</v>
      </c>
      <c r="AO9">
        <v>3.0619999999999998</v>
      </c>
      <c r="AP9">
        <v>2.907</v>
      </c>
      <c r="AQ9">
        <v>2.7930000000000001</v>
      </c>
      <c r="AR9">
        <v>2.7330000000000001</v>
      </c>
      <c r="AS9">
        <v>2.621</v>
      </c>
      <c r="AT9">
        <v>2.54</v>
      </c>
      <c r="AU9">
        <v>2.4910000000000001</v>
      </c>
      <c r="AV9">
        <v>2.3839999999999999</v>
      </c>
      <c r="AW9">
        <v>2.2040000000000002</v>
      </c>
      <c r="AX9">
        <v>2.0720000000000001</v>
      </c>
      <c r="AY9">
        <v>1.99</v>
      </c>
      <c r="AZ9">
        <v>1.917</v>
      </c>
      <c r="BA9">
        <v>1.8520000000000001</v>
      </c>
      <c r="BB9">
        <v>1.79</v>
      </c>
      <c r="BC9">
        <v>1.724</v>
      </c>
      <c r="BD9">
        <v>1.6659999999999999</v>
      </c>
      <c r="BE9">
        <v>1.6020000000000001</v>
      </c>
      <c r="BF9">
        <v>1.5449999999999999</v>
      </c>
      <c r="BG9">
        <v>1.486</v>
      </c>
      <c r="BH9">
        <v>1.4379999999999999</v>
      </c>
      <c r="BI9">
        <v>1.419</v>
      </c>
      <c r="BJ9">
        <v>1.3560000000000001</v>
      </c>
      <c r="BK9">
        <v>1.3340000000000001</v>
      </c>
      <c r="BL9">
        <v>1.46</v>
      </c>
      <c r="BM9">
        <v>1.46</v>
      </c>
    </row>
    <row r="10" spans="1:65" x14ac:dyDescent="0.25">
      <c r="A10" t="s">
        <v>43</v>
      </c>
      <c r="B10" t="s">
        <v>44</v>
      </c>
      <c r="C10" t="str">
        <f>_xlfn.XLOOKUP(B10,'country-codes'!$B$2:$B$250,'country-codes'!$E$2:$E$250)</f>
        <v>Americas</v>
      </c>
      <c r="D10">
        <v>3.0750000000000002</v>
      </c>
      <c r="E10">
        <v>3.069</v>
      </c>
      <c r="F10">
        <v>3.1059999999999999</v>
      </c>
      <c r="G10">
        <v>3.101</v>
      </c>
      <c r="H10">
        <v>3.08</v>
      </c>
      <c r="I10">
        <v>3.0619999999999998</v>
      </c>
      <c r="J10">
        <v>3.048</v>
      </c>
      <c r="K10">
        <v>3.0390000000000001</v>
      </c>
      <c r="L10">
        <v>3.0270000000000001</v>
      </c>
      <c r="M10">
        <v>3.052</v>
      </c>
      <c r="N10">
        <v>3.0880000000000001</v>
      </c>
      <c r="O10">
        <v>3.1080000000000001</v>
      </c>
      <c r="P10">
        <v>3.1459999999999999</v>
      </c>
      <c r="Q10">
        <v>3.198</v>
      </c>
      <c r="R10">
        <v>3.2509999999999999</v>
      </c>
      <c r="S10">
        <v>3.3010000000000002</v>
      </c>
      <c r="T10">
        <v>3.339</v>
      </c>
      <c r="U10">
        <v>3.359</v>
      </c>
      <c r="V10">
        <v>3.359</v>
      </c>
      <c r="W10">
        <v>3.339</v>
      </c>
      <c r="X10">
        <v>3.3010000000000002</v>
      </c>
      <c r="Y10">
        <v>3.2530000000000001</v>
      </c>
      <c r="Z10">
        <v>3.2040000000000002</v>
      </c>
      <c r="AA10">
        <v>3.1589999999999998</v>
      </c>
      <c r="AB10">
        <v>3.1230000000000002</v>
      </c>
      <c r="AC10">
        <v>3.0950000000000002</v>
      </c>
      <c r="AD10">
        <v>3.0750000000000002</v>
      </c>
      <c r="AE10">
        <v>3.0590000000000002</v>
      </c>
      <c r="AF10">
        <v>3.0419999999999998</v>
      </c>
      <c r="AG10">
        <v>3.0219999999999998</v>
      </c>
      <c r="AH10">
        <v>3.0339999999999998</v>
      </c>
      <c r="AI10">
        <v>3.012</v>
      </c>
      <c r="AJ10">
        <v>2.9870000000000001</v>
      </c>
      <c r="AK10">
        <v>2.9660000000000002</v>
      </c>
      <c r="AL10">
        <v>2.9350000000000001</v>
      </c>
      <c r="AM10">
        <v>2.8639999999999999</v>
      </c>
      <c r="AN10">
        <v>2.7810000000000001</v>
      </c>
      <c r="AO10">
        <v>2.706</v>
      </c>
      <c r="AP10">
        <v>2.6619999999999999</v>
      </c>
      <c r="AQ10">
        <v>2.6429999999999998</v>
      </c>
      <c r="AR10">
        <v>2.5910000000000002</v>
      </c>
      <c r="AS10">
        <v>2.5310000000000001</v>
      </c>
      <c r="AT10">
        <v>2.4929999999999999</v>
      </c>
      <c r="AU10">
        <v>2.4510000000000001</v>
      </c>
      <c r="AV10">
        <v>2.4300000000000002</v>
      </c>
      <c r="AW10">
        <v>2.4260000000000002</v>
      </c>
      <c r="AX10">
        <v>2.4</v>
      </c>
      <c r="AY10">
        <v>2.37</v>
      </c>
      <c r="AZ10">
        <v>2.3410000000000002</v>
      </c>
      <c r="BA10">
        <v>2.3439999999999999</v>
      </c>
      <c r="BB10">
        <v>2.3460000000000001</v>
      </c>
      <c r="BC10">
        <v>2.3380000000000001</v>
      </c>
      <c r="BD10">
        <v>2.33</v>
      </c>
      <c r="BE10">
        <v>2.3220000000000001</v>
      </c>
      <c r="BF10">
        <v>2.3119999999999998</v>
      </c>
      <c r="BG10">
        <v>2.3010000000000002</v>
      </c>
      <c r="BH10">
        <v>2.2410000000000001</v>
      </c>
      <c r="BI10">
        <v>2.1680000000000001</v>
      </c>
      <c r="BJ10">
        <v>2.0390000000000001</v>
      </c>
      <c r="BK10">
        <v>1.994</v>
      </c>
      <c r="BL10">
        <v>1.911</v>
      </c>
      <c r="BM10">
        <v>1.885</v>
      </c>
    </row>
    <row r="11" spans="1:65" x14ac:dyDescent="0.25">
      <c r="A11" t="s">
        <v>45</v>
      </c>
      <c r="B11" t="s">
        <v>46</v>
      </c>
      <c r="C11" t="str">
        <f>_xlfn.XLOOKUP(B11,'country-codes'!$B$2:$B$250,'country-codes'!$E$2:$E$250)</f>
        <v>Asia</v>
      </c>
      <c r="D11">
        <v>4.7859999999999996</v>
      </c>
      <c r="E11">
        <v>4.67</v>
      </c>
      <c r="F11">
        <v>4.5209999999999999</v>
      </c>
      <c r="G11">
        <v>4.3449999999999998</v>
      </c>
      <c r="H11">
        <v>4.1500000000000004</v>
      </c>
      <c r="I11">
        <v>3.988</v>
      </c>
      <c r="J11">
        <v>3.8290000000000002</v>
      </c>
      <c r="K11">
        <v>3.7309999999999999</v>
      </c>
      <c r="L11">
        <v>3.6219999999999999</v>
      </c>
      <c r="M11">
        <v>3.488</v>
      </c>
      <c r="N11">
        <v>3.4020000000000001</v>
      </c>
      <c r="O11">
        <v>3.3570000000000002</v>
      </c>
      <c r="P11">
        <v>3.27</v>
      </c>
      <c r="Q11">
        <v>3.1549999999999998</v>
      </c>
      <c r="R11">
        <v>3.0510000000000002</v>
      </c>
      <c r="S11">
        <v>2.9569999999999999</v>
      </c>
      <c r="T11">
        <v>2.851</v>
      </c>
      <c r="U11">
        <v>2.76</v>
      </c>
      <c r="V11">
        <v>2.6560000000000001</v>
      </c>
      <c r="W11">
        <v>2.5569999999999999</v>
      </c>
      <c r="X11">
        <v>2.5049999999999999</v>
      </c>
      <c r="Y11">
        <v>2.4990000000000001</v>
      </c>
      <c r="Z11">
        <v>2.5030000000000001</v>
      </c>
      <c r="AA11">
        <v>2.5720000000000001</v>
      </c>
      <c r="AB11">
        <v>2.629</v>
      </c>
      <c r="AC11">
        <v>2.649</v>
      </c>
      <c r="AD11">
        <v>2.649</v>
      </c>
      <c r="AE11">
        <v>2.66</v>
      </c>
      <c r="AF11">
        <v>2.68</v>
      </c>
      <c r="AG11">
        <v>2.706</v>
      </c>
      <c r="AH11">
        <v>2.7130000000000001</v>
      </c>
      <c r="AI11">
        <v>2.645</v>
      </c>
      <c r="AJ11">
        <v>2.508</v>
      </c>
      <c r="AK11">
        <v>2.3149999999999999</v>
      </c>
      <c r="AL11">
        <v>2.1669999999999998</v>
      </c>
      <c r="AM11">
        <v>2.0550000000000002</v>
      </c>
      <c r="AN11">
        <v>1.97</v>
      </c>
      <c r="AO11">
        <v>1.8919999999999999</v>
      </c>
      <c r="AP11">
        <v>1.7909999999999999</v>
      </c>
      <c r="AQ11">
        <v>1.7090000000000001</v>
      </c>
      <c r="AR11">
        <v>1.603</v>
      </c>
      <c r="AS11">
        <v>1.544</v>
      </c>
      <c r="AT11">
        <v>1.5249999999999999</v>
      </c>
      <c r="AU11">
        <v>1.534</v>
      </c>
      <c r="AV11">
        <v>1.5409999999999999</v>
      </c>
      <c r="AW11">
        <v>1.54</v>
      </c>
      <c r="AX11">
        <v>1.349</v>
      </c>
      <c r="AY11">
        <v>1.4179999999999999</v>
      </c>
      <c r="AZ11">
        <v>1.4410000000000001</v>
      </c>
      <c r="BA11">
        <v>1.5509999999999999</v>
      </c>
      <c r="BB11">
        <v>1.5009999999999999</v>
      </c>
      <c r="BC11">
        <v>1.5</v>
      </c>
      <c r="BD11">
        <v>1.6</v>
      </c>
      <c r="BE11">
        <v>1.6</v>
      </c>
      <c r="BF11">
        <v>1.7030000000000001</v>
      </c>
      <c r="BG11">
        <v>1.6020000000000001</v>
      </c>
      <c r="BH11">
        <v>1.6259999999999999</v>
      </c>
      <c r="BI11">
        <v>1.5620000000000001</v>
      </c>
      <c r="BJ11">
        <v>1.5720000000000001</v>
      </c>
      <c r="BK11">
        <v>1.575</v>
      </c>
      <c r="BL11">
        <v>1.575</v>
      </c>
      <c r="BM11">
        <v>1.575</v>
      </c>
    </row>
    <row r="12" spans="1:65" x14ac:dyDescent="0.25">
      <c r="A12" t="s">
        <v>49</v>
      </c>
      <c r="B12" t="s">
        <v>50</v>
      </c>
      <c r="C12" t="str">
        <f>_xlfn.XLOOKUP(B12,'country-codes'!$B$2:$B$250,'country-codes'!$E$2:$E$250)</f>
        <v>Americas</v>
      </c>
      <c r="D12">
        <v>4.6020000000000003</v>
      </c>
      <c r="E12">
        <v>4.5590000000000002</v>
      </c>
      <c r="F12">
        <v>4.5469999999999997</v>
      </c>
      <c r="G12">
        <v>4.5359999999999996</v>
      </c>
      <c r="H12">
        <v>4.484</v>
      </c>
      <c r="I12">
        <v>4.4160000000000004</v>
      </c>
      <c r="J12">
        <v>4.3220000000000001</v>
      </c>
      <c r="K12">
        <v>4.1779999999999999</v>
      </c>
      <c r="L12">
        <v>4.0140000000000002</v>
      </c>
      <c r="M12">
        <v>3.8290000000000002</v>
      </c>
      <c r="N12">
        <v>3.6280000000000001</v>
      </c>
      <c r="O12">
        <v>3.4550000000000001</v>
      </c>
      <c r="P12">
        <v>3.2869999999999999</v>
      </c>
      <c r="Q12">
        <v>3.1259999999999999</v>
      </c>
      <c r="R12">
        <v>2.9319999999999999</v>
      </c>
      <c r="S12">
        <v>2.77</v>
      </c>
      <c r="T12">
        <v>2.78</v>
      </c>
      <c r="U12">
        <v>2.7839999999999998</v>
      </c>
      <c r="V12">
        <v>2.573</v>
      </c>
      <c r="W12">
        <v>2.6320000000000001</v>
      </c>
      <c r="X12">
        <v>2.3109999999999999</v>
      </c>
      <c r="Y12">
        <v>2.1659999999999999</v>
      </c>
      <c r="Z12">
        <v>2.0870000000000002</v>
      </c>
      <c r="AA12">
        <v>2.1160000000000001</v>
      </c>
      <c r="AB12">
        <v>2.0379999999999998</v>
      </c>
      <c r="AC12">
        <v>2.1509999999999998</v>
      </c>
      <c r="AD12">
        <v>2.032</v>
      </c>
      <c r="AE12">
        <v>2.0670000000000002</v>
      </c>
      <c r="AF12">
        <v>2.1320000000000001</v>
      </c>
      <c r="AG12">
        <v>2.1989999999999998</v>
      </c>
      <c r="AH12">
        <v>2.2490000000000001</v>
      </c>
      <c r="AI12">
        <v>2.036</v>
      </c>
      <c r="AJ12">
        <v>2.1259999999999999</v>
      </c>
      <c r="AK12">
        <v>2.036</v>
      </c>
      <c r="AL12">
        <v>2.069</v>
      </c>
      <c r="AM12">
        <v>2.1589999999999998</v>
      </c>
      <c r="AN12">
        <v>2.266</v>
      </c>
      <c r="AO12">
        <v>2.19</v>
      </c>
      <c r="AP12">
        <v>2.0169999999999999</v>
      </c>
      <c r="AQ12">
        <v>1.956</v>
      </c>
      <c r="AR12">
        <v>2.1960000000000002</v>
      </c>
      <c r="AS12">
        <v>2.0179999999999998</v>
      </c>
      <c r="AT12">
        <v>1.94</v>
      </c>
      <c r="AU12">
        <v>1.887</v>
      </c>
      <c r="AV12">
        <v>1.8520000000000001</v>
      </c>
      <c r="AW12">
        <v>1.8320000000000001</v>
      </c>
      <c r="AX12">
        <v>1.831</v>
      </c>
      <c r="AY12">
        <v>1.86</v>
      </c>
      <c r="AZ12">
        <v>2.0419999999999998</v>
      </c>
      <c r="BA12">
        <v>2.0059999999999998</v>
      </c>
      <c r="BB12">
        <v>1.7849999999999999</v>
      </c>
      <c r="BC12">
        <v>1.746</v>
      </c>
      <c r="BD12">
        <v>1.655</v>
      </c>
      <c r="BE12">
        <v>1.5369999999999999</v>
      </c>
      <c r="BF12">
        <v>1.526</v>
      </c>
      <c r="BG12">
        <v>1.5669999999999999</v>
      </c>
      <c r="BH12">
        <v>1.458</v>
      </c>
      <c r="BI12">
        <v>1.4850000000000001</v>
      </c>
      <c r="BJ12">
        <v>1.371</v>
      </c>
      <c r="BK12">
        <v>1.468</v>
      </c>
      <c r="BL12">
        <v>1.569</v>
      </c>
      <c r="BM12">
        <v>1.58</v>
      </c>
    </row>
    <row r="13" spans="1:65" x14ac:dyDescent="0.25">
      <c r="A13" t="s">
        <v>51</v>
      </c>
      <c r="B13" t="s">
        <v>52</v>
      </c>
      <c r="C13" t="str">
        <f>_xlfn.XLOOKUP(B13,'country-codes'!$B$2:$B$250,'country-codes'!$E$2:$E$250)</f>
        <v>Oceania</v>
      </c>
      <c r="D13">
        <v>3.4529999999999998</v>
      </c>
      <c r="E13">
        <v>3.54</v>
      </c>
      <c r="F13">
        <v>3.4420000000000002</v>
      </c>
      <c r="G13">
        <v>3.3319999999999999</v>
      </c>
      <c r="H13">
        <v>3.1459999999999999</v>
      </c>
      <c r="I13">
        <v>2.9769999999999999</v>
      </c>
      <c r="J13">
        <v>2.8809999999999998</v>
      </c>
      <c r="K13">
        <v>2.8479999999999999</v>
      </c>
      <c r="L13">
        <v>2.8879999999999999</v>
      </c>
      <c r="M13">
        <v>2.8860000000000001</v>
      </c>
      <c r="N13">
        <v>2.859</v>
      </c>
      <c r="O13">
        <v>2.9609999999999999</v>
      </c>
      <c r="P13">
        <v>2.7440000000000002</v>
      </c>
      <c r="Q13">
        <v>2.4910000000000001</v>
      </c>
      <c r="R13">
        <v>2.3969999999999998</v>
      </c>
      <c r="S13">
        <v>2.1480000000000001</v>
      </c>
      <c r="T13">
        <v>2.06</v>
      </c>
      <c r="U13">
        <v>2.0070000000000001</v>
      </c>
      <c r="V13">
        <v>1.9490000000000001</v>
      </c>
      <c r="W13">
        <v>1.907</v>
      </c>
      <c r="X13">
        <v>1.891</v>
      </c>
      <c r="Y13">
        <v>1.9350000000000001</v>
      </c>
      <c r="Z13">
        <v>1.929</v>
      </c>
      <c r="AA13">
        <v>1.9239999999999999</v>
      </c>
      <c r="AB13">
        <v>1.84</v>
      </c>
      <c r="AC13">
        <v>1.923</v>
      </c>
      <c r="AD13">
        <v>1.8680000000000001</v>
      </c>
      <c r="AE13">
        <v>1.845</v>
      </c>
      <c r="AF13">
        <v>1.831</v>
      </c>
      <c r="AG13">
        <v>1.8380000000000001</v>
      </c>
      <c r="AH13">
        <v>1.9019999999999999</v>
      </c>
      <c r="AI13">
        <v>1.849</v>
      </c>
      <c r="AJ13">
        <v>1.8879999999999999</v>
      </c>
      <c r="AK13">
        <v>1.859</v>
      </c>
      <c r="AL13">
        <v>1.8420000000000001</v>
      </c>
      <c r="AM13">
        <v>1.8220000000000001</v>
      </c>
      <c r="AN13">
        <v>1.796</v>
      </c>
      <c r="AO13">
        <v>1.778</v>
      </c>
      <c r="AP13">
        <v>1.762</v>
      </c>
      <c r="AQ13">
        <v>1.7549999999999999</v>
      </c>
      <c r="AR13">
        <v>1.756</v>
      </c>
      <c r="AS13">
        <v>1.7390000000000001</v>
      </c>
      <c r="AT13">
        <v>1.756</v>
      </c>
      <c r="AU13">
        <v>1.748</v>
      </c>
      <c r="AV13">
        <v>1.768</v>
      </c>
      <c r="AW13">
        <v>1.8069999999999999</v>
      </c>
      <c r="AX13">
        <v>1.9079999999999999</v>
      </c>
      <c r="AY13">
        <v>1.9590000000000001</v>
      </c>
      <c r="AZ13">
        <v>1.984</v>
      </c>
      <c r="BA13">
        <v>1.9710000000000001</v>
      </c>
      <c r="BB13">
        <v>1.9279999999999999</v>
      </c>
      <c r="BC13">
        <v>1.9259999999999999</v>
      </c>
      <c r="BD13">
        <v>1.92</v>
      </c>
      <c r="BE13">
        <v>1.855</v>
      </c>
      <c r="BF13">
        <v>1.8260000000000001</v>
      </c>
      <c r="BG13">
        <v>1.8140000000000001</v>
      </c>
      <c r="BH13">
        <v>1.752</v>
      </c>
      <c r="BI13">
        <v>1.7410000000000001</v>
      </c>
      <c r="BJ13">
        <v>1.74</v>
      </c>
      <c r="BK13">
        <v>1.657</v>
      </c>
      <c r="BL13">
        <v>1.581</v>
      </c>
      <c r="BM13">
        <v>1.7</v>
      </c>
    </row>
    <row r="14" spans="1:65" x14ac:dyDescent="0.25">
      <c r="A14" t="s">
        <v>53</v>
      </c>
      <c r="B14" t="s">
        <v>54</v>
      </c>
      <c r="C14" t="str">
        <f>_xlfn.XLOOKUP(B14,'country-codes'!$B$2:$B$250,'country-codes'!$E$2:$E$250)</f>
        <v>Europe</v>
      </c>
      <c r="D14">
        <v>2.69</v>
      </c>
      <c r="E14">
        <v>2.78</v>
      </c>
      <c r="F14">
        <v>2.8</v>
      </c>
      <c r="G14">
        <v>2.82</v>
      </c>
      <c r="H14">
        <v>2.79</v>
      </c>
      <c r="I14">
        <v>2.7</v>
      </c>
      <c r="J14">
        <v>2.66</v>
      </c>
      <c r="K14">
        <v>2.62</v>
      </c>
      <c r="L14">
        <v>2.58</v>
      </c>
      <c r="M14">
        <v>2.4900000000000002</v>
      </c>
      <c r="N14">
        <v>2.29</v>
      </c>
      <c r="O14">
        <v>2.2000000000000002</v>
      </c>
      <c r="P14">
        <v>2.08</v>
      </c>
      <c r="Q14">
        <v>1.94</v>
      </c>
      <c r="R14">
        <v>1.91</v>
      </c>
      <c r="S14">
        <v>1.83</v>
      </c>
      <c r="T14">
        <v>1.69</v>
      </c>
      <c r="U14">
        <v>1.63</v>
      </c>
      <c r="V14">
        <v>1.6</v>
      </c>
      <c r="W14">
        <v>1.6</v>
      </c>
      <c r="X14">
        <v>1.65</v>
      </c>
      <c r="Y14">
        <v>1.67</v>
      </c>
      <c r="Z14">
        <v>1.66</v>
      </c>
      <c r="AA14">
        <v>1.56</v>
      </c>
      <c r="AB14">
        <v>1.52</v>
      </c>
      <c r="AC14">
        <v>1.47</v>
      </c>
      <c r="AD14">
        <v>1.45</v>
      </c>
      <c r="AE14">
        <v>1.43</v>
      </c>
      <c r="AF14">
        <v>1.45</v>
      </c>
      <c r="AG14">
        <v>1.45</v>
      </c>
      <c r="AH14">
        <v>1.46</v>
      </c>
      <c r="AI14">
        <v>1.51</v>
      </c>
      <c r="AJ14">
        <v>1.51</v>
      </c>
      <c r="AK14">
        <v>1.5</v>
      </c>
      <c r="AL14">
        <v>1.47</v>
      </c>
      <c r="AM14">
        <v>1.42</v>
      </c>
      <c r="AN14">
        <v>1.45</v>
      </c>
      <c r="AO14">
        <v>1.39</v>
      </c>
      <c r="AP14">
        <v>1.37</v>
      </c>
      <c r="AQ14">
        <v>1.34</v>
      </c>
      <c r="AR14">
        <v>1.36</v>
      </c>
      <c r="AS14">
        <v>1.33</v>
      </c>
      <c r="AT14">
        <v>1.39</v>
      </c>
      <c r="AU14">
        <v>1.38</v>
      </c>
      <c r="AV14">
        <v>1.42</v>
      </c>
      <c r="AW14">
        <v>1.41</v>
      </c>
      <c r="AX14">
        <v>1.41</v>
      </c>
      <c r="AY14">
        <v>1.38</v>
      </c>
      <c r="AZ14">
        <v>1.42</v>
      </c>
      <c r="BA14">
        <v>1.39</v>
      </c>
      <c r="BB14">
        <v>1.44</v>
      </c>
      <c r="BC14">
        <v>1.43</v>
      </c>
      <c r="BD14">
        <v>1.44</v>
      </c>
      <c r="BE14">
        <v>1.44</v>
      </c>
      <c r="BF14">
        <v>1.46</v>
      </c>
      <c r="BG14">
        <v>1.49</v>
      </c>
      <c r="BH14">
        <v>1.53</v>
      </c>
      <c r="BI14">
        <v>1.52</v>
      </c>
      <c r="BJ14">
        <v>1.47</v>
      </c>
      <c r="BK14">
        <v>1.46</v>
      </c>
      <c r="BL14">
        <v>1.44</v>
      </c>
      <c r="BM14">
        <v>1.48</v>
      </c>
    </row>
    <row r="15" spans="1:65" x14ac:dyDescent="0.25">
      <c r="A15" t="s">
        <v>55</v>
      </c>
      <c r="B15" t="s">
        <v>56</v>
      </c>
      <c r="C15" t="str">
        <f>_xlfn.XLOOKUP(B15,'country-codes'!$B$2:$B$250,'country-codes'!$E$2:$E$250)</f>
        <v>Asia</v>
      </c>
      <c r="D15">
        <v>5.8780000000000001</v>
      </c>
      <c r="E15">
        <v>5.9370000000000003</v>
      </c>
      <c r="F15">
        <v>5.9610000000000003</v>
      </c>
      <c r="G15">
        <v>5.9450000000000003</v>
      </c>
      <c r="H15">
        <v>5.8879999999999999</v>
      </c>
      <c r="I15">
        <v>5.7919999999999998</v>
      </c>
      <c r="J15">
        <v>5.6630000000000003</v>
      </c>
      <c r="K15">
        <v>5.3769999999999998</v>
      </c>
      <c r="L15">
        <v>5.2220000000000004</v>
      </c>
      <c r="M15">
        <v>5.0650000000000004</v>
      </c>
      <c r="N15">
        <v>4.9130000000000003</v>
      </c>
      <c r="O15">
        <v>4.7690000000000001</v>
      </c>
      <c r="P15">
        <v>4.6150000000000002</v>
      </c>
      <c r="Q15">
        <v>4.4509999999999996</v>
      </c>
      <c r="R15">
        <v>4.33</v>
      </c>
      <c r="S15">
        <v>4.1760000000000002</v>
      </c>
      <c r="T15">
        <v>4.0179999999999998</v>
      </c>
      <c r="U15">
        <v>3.8690000000000002</v>
      </c>
      <c r="V15">
        <v>3.73</v>
      </c>
      <c r="W15">
        <v>3.605</v>
      </c>
      <c r="X15">
        <v>3.4969999999999999</v>
      </c>
      <c r="Y15">
        <v>3.41</v>
      </c>
      <c r="Z15">
        <v>3.343</v>
      </c>
      <c r="AA15">
        <v>3.2930000000000001</v>
      </c>
      <c r="AB15">
        <v>3.2589999999999999</v>
      </c>
      <c r="AC15">
        <v>2.91</v>
      </c>
      <c r="AD15">
        <v>2.9</v>
      </c>
      <c r="AE15">
        <v>2.9026000000000001</v>
      </c>
      <c r="AF15">
        <v>2.8</v>
      </c>
      <c r="AG15">
        <v>2.8</v>
      </c>
      <c r="AH15">
        <v>2.74</v>
      </c>
      <c r="AI15">
        <v>2.87</v>
      </c>
      <c r="AJ15">
        <v>2.74</v>
      </c>
      <c r="AK15">
        <v>2.7</v>
      </c>
      <c r="AL15">
        <v>2.52</v>
      </c>
      <c r="AM15">
        <v>2.29</v>
      </c>
      <c r="AN15">
        <v>2.06</v>
      </c>
      <c r="AO15">
        <v>2.0699999999999998</v>
      </c>
      <c r="AP15">
        <v>2</v>
      </c>
      <c r="AQ15">
        <v>2.0699999999999998</v>
      </c>
      <c r="AR15">
        <v>2</v>
      </c>
      <c r="AS15">
        <v>1.8</v>
      </c>
      <c r="AT15">
        <v>1.8</v>
      </c>
      <c r="AU15">
        <v>1.9</v>
      </c>
      <c r="AV15">
        <v>2.0535000000000001</v>
      </c>
      <c r="AW15">
        <v>2</v>
      </c>
      <c r="AX15">
        <v>1.97</v>
      </c>
      <c r="AY15">
        <v>1.97</v>
      </c>
      <c r="AZ15">
        <v>1.9</v>
      </c>
      <c r="BA15">
        <v>1.82</v>
      </c>
      <c r="BB15">
        <v>1.92</v>
      </c>
      <c r="BC15">
        <v>1.96</v>
      </c>
      <c r="BD15">
        <v>2</v>
      </c>
      <c r="BE15">
        <v>1.98</v>
      </c>
      <c r="BF15">
        <v>1.97</v>
      </c>
      <c r="BG15">
        <v>1.94</v>
      </c>
      <c r="BH15">
        <v>1.9</v>
      </c>
      <c r="BI15">
        <v>1.75</v>
      </c>
      <c r="BJ15">
        <v>1.73</v>
      </c>
      <c r="BK15">
        <v>1.81</v>
      </c>
      <c r="BL15">
        <v>1.7</v>
      </c>
      <c r="BM15">
        <v>1.52</v>
      </c>
    </row>
    <row r="16" spans="1:65" x14ac:dyDescent="0.25">
      <c r="A16" t="s">
        <v>57</v>
      </c>
      <c r="B16" t="s">
        <v>58</v>
      </c>
      <c r="C16" t="str">
        <f>_xlfn.XLOOKUP(B16,'country-codes'!$B$2:$B$250,'country-codes'!$E$2:$E$250)</f>
        <v>Africa</v>
      </c>
      <c r="D16">
        <v>7.0030000000000001</v>
      </c>
      <c r="E16">
        <v>7.0229999999999997</v>
      </c>
      <c r="F16">
        <v>7.0380000000000003</v>
      </c>
      <c r="G16">
        <v>7.0670000000000002</v>
      </c>
      <c r="H16">
        <v>7.09</v>
      </c>
      <c r="I16">
        <v>7.1130000000000004</v>
      </c>
      <c r="J16">
        <v>7.1349999999999998</v>
      </c>
      <c r="K16">
        <v>7.1559999999999997</v>
      </c>
      <c r="L16">
        <v>7.18</v>
      </c>
      <c r="M16">
        <v>7.2149999999999999</v>
      </c>
      <c r="N16">
        <v>7.2140000000000004</v>
      </c>
      <c r="O16">
        <v>7.2130000000000001</v>
      </c>
      <c r="P16">
        <v>7.21</v>
      </c>
      <c r="Q16">
        <v>7.2149999999999999</v>
      </c>
      <c r="R16">
        <v>7.2220000000000004</v>
      </c>
      <c r="S16">
        <v>7.2439999999999998</v>
      </c>
      <c r="T16">
        <v>7.2480000000000002</v>
      </c>
      <c r="U16">
        <v>7.2450000000000001</v>
      </c>
      <c r="V16">
        <v>7.2590000000000003</v>
      </c>
      <c r="W16">
        <v>7.3070000000000004</v>
      </c>
      <c r="X16">
        <v>7.3529999999999998</v>
      </c>
      <c r="Y16">
        <v>7.3289999999999997</v>
      </c>
      <c r="Z16">
        <v>7.3140000000000001</v>
      </c>
      <c r="AA16">
        <v>7.298</v>
      </c>
      <c r="AB16">
        <v>7.2949999999999999</v>
      </c>
      <c r="AC16">
        <v>7.2939999999999996</v>
      </c>
      <c r="AD16">
        <v>7.32</v>
      </c>
      <c r="AE16">
        <v>7.38</v>
      </c>
      <c r="AF16">
        <v>7.383</v>
      </c>
      <c r="AG16">
        <v>7.3869999999999996</v>
      </c>
      <c r="AH16">
        <v>7.3650000000000002</v>
      </c>
      <c r="AI16">
        <v>7.3360000000000003</v>
      </c>
      <c r="AJ16">
        <v>7.3010000000000002</v>
      </c>
      <c r="AK16">
        <v>7.2720000000000002</v>
      </c>
      <c r="AL16">
        <v>7.23</v>
      </c>
      <c r="AM16">
        <v>7.1840000000000002</v>
      </c>
      <c r="AN16">
        <v>7.1230000000000002</v>
      </c>
      <c r="AO16">
        <v>7.04</v>
      </c>
      <c r="AP16">
        <v>6.9580000000000002</v>
      </c>
      <c r="AQ16">
        <v>6.8970000000000002</v>
      </c>
      <c r="AR16">
        <v>6.8719999999999999</v>
      </c>
      <c r="AS16">
        <v>6.8490000000000002</v>
      </c>
      <c r="AT16">
        <v>6.819</v>
      </c>
      <c r="AU16">
        <v>6.7850000000000001</v>
      </c>
      <c r="AV16">
        <v>6.7460000000000004</v>
      </c>
      <c r="AW16">
        <v>6.7080000000000002</v>
      </c>
      <c r="AX16">
        <v>6.6589999999999998</v>
      </c>
      <c r="AY16">
        <v>6.5880000000000001</v>
      </c>
      <c r="AZ16">
        <v>6.5149999999999997</v>
      </c>
      <c r="BA16">
        <v>6.4089999999999998</v>
      </c>
      <c r="BB16">
        <v>6.26</v>
      </c>
      <c r="BC16">
        <v>6.1079999999999997</v>
      </c>
      <c r="BD16">
        <v>5.9909999999999997</v>
      </c>
      <c r="BE16">
        <v>5.8890000000000002</v>
      </c>
      <c r="BF16">
        <v>5.7939999999999996</v>
      </c>
      <c r="BG16">
        <v>5.6950000000000003</v>
      </c>
      <c r="BH16">
        <v>5.5869999999999997</v>
      </c>
      <c r="BI16">
        <v>5.4809999999999999</v>
      </c>
      <c r="BJ16">
        <v>5.38</v>
      </c>
      <c r="BK16">
        <v>5.2709999999999999</v>
      </c>
      <c r="BL16">
        <v>5.1769999999999996</v>
      </c>
      <c r="BM16">
        <v>5.0780000000000003</v>
      </c>
    </row>
    <row r="17" spans="1:65" x14ac:dyDescent="0.25">
      <c r="A17" t="s">
        <v>59</v>
      </c>
      <c r="B17" t="s">
        <v>60</v>
      </c>
      <c r="C17" t="str">
        <f>_xlfn.XLOOKUP(B17,'country-codes'!$B$2:$B$250,'country-codes'!$E$2:$E$250)</f>
        <v>Europe</v>
      </c>
      <c r="D17">
        <v>2.54</v>
      </c>
      <c r="E17">
        <v>2.63</v>
      </c>
      <c r="F17">
        <v>2.59</v>
      </c>
      <c r="G17">
        <v>2.68</v>
      </c>
      <c r="H17">
        <v>2.71</v>
      </c>
      <c r="I17">
        <v>2.61</v>
      </c>
      <c r="J17">
        <v>2.52</v>
      </c>
      <c r="K17">
        <v>2.41</v>
      </c>
      <c r="L17">
        <v>2.31</v>
      </c>
      <c r="M17">
        <v>2.27</v>
      </c>
      <c r="N17">
        <v>2.25</v>
      </c>
      <c r="O17">
        <v>2.21</v>
      </c>
      <c r="P17">
        <v>2.09</v>
      </c>
      <c r="Q17">
        <v>1.95</v>
      </c>
      <c r="R17">
        <v>1.83</v>
      </c>
      <c r="S17">
        <v>1.74</v>
      </c>
      <c r="T17">
        <v>1.73</v>
      </c>
      <c r="U17">
        <v>1.71</v>
      </c>
      <c r="V17">
        <v>1.69</v>
      </c>
      <c r="W17">
        <v>1.69</v>
      </c>
      <c r="X17">
        <v>1.68</v>
      </c>
      <c r="Y17">
        <v>1.66</v>
      </c>
      <c r="Z17">
        <v>1.61</v>
      </c>
      <c r="AA17">
        <v>1.57</v>
      </c>
      <c r="AB17">
        <v>1.54</v>
      </c>
      <c r="AC17">
        <v>1.51</v>
      </c>
      <c r="AD17">
        <v>1.54</v>
      </c>
      <c r="AE17">
        <v>1.54</v>
      </c>
      <c r="AF17">
        <v>1.57</v>
      </c>
      <c r="AG17">
        <v>1.58</v>
      </c>
      <c r="AH17">
        <v>1.62</v>
      </c>
      <c r="AI17">
        <v>1.66</v>
      </c>
      <c r="AJ17">
        <v>1.65</v>
      </c>
      <c r="AK17">
        <v>1.61</v>
      </c>
      <c r="AL17">
        <v>1.56</v>
      </c>
      <c r="AM17">
        <v>1.56</v>
      </c>
      <c r="AN17">
        <v>1.59</v>
      </c>
      <c r="AO17">
        <v>1.6</v>
      </c>
      <c r="AP17">
        <v>1.6</v>
      </c>
      <c r="AQ17">
        <v>1.62</v>
      </c>
      <c r="AR17">
        <v>1.67</v>
      </c>
      <c r="AS17">
        <v>1.67</v>
      </c>
      <c r="AT17">
        <v>1.65</v>
      </c>
      <c r="AU17">
        <v>1.67</v>
      </c>
      <c r="AV17">
        <v>1.72</v>
      </c>
      <c r="AW17">
        <v>1.76</v>
      </c>
      <c r="AX17">
        <v>1.8</v>
      </c>
      <c r="AY17">
        <v>1.82</v>
      </c>
      <c r="AZ17">
        <v>1.85</v>
      </c>
      <c r="BA17">
        <v>1.84</v>
      </c>
      <c r="BB17">
        <v>1.86</v>
      </c>
      <c r="BC17">
        <v>1.81</v>
      </c>
      <c r="BD17">
        <v>1.8</v>
      </c>
      <c r="BE17">
        <v>1.76</v>
      </c>
      <c r="BF17">
        <v>1.74</v>
      </c>
      <c r="BG17">
        <v>1.7</v>
      </c>
      <c r="BH17">
        <v>1.68</v>
      </c>
      <c r="BI17">
        <v>1.65</v>
      </c>
      <c r="BJ17">
        <v>1.62</v>
      </c>
      <c r="BK17">
        <v>1.6</v>
      </c>
      <c r="BL17">
        <v>1.55</v>
      </c>
      <c r="BM17">
        <v>1.6</v>
      </c>
    </row>
    <row r="18" spans="1:65" x14ac:dyDescent="0.25">
      <c r="A18" t="s">
        <v>61</v>
      </c>
      <c r="B18" t="s">
        <v>62</v>
      </c>
      <c r="C18" t="str">
        <f>_xlfn.XLOOKUP(B18,'country-codes'!$B$2:$B$250,'country-codes'!$E$2:$E$250)</f>
        <v>Africa</v>
      </c>
      <c r="D18">
        <v>6.282</v>
      </c>
      <c r="E18">
        <v>6.4020000000000001</v>
      </c>
      <c r="F18">
        <v>6.4569999999999999</v>
      </c>
      <c r="G18">
        <v>6.51</v>
      </c>
      <c r="H18">
        <v>6.5650000000000004</v>
      </c>
      <c r="I18">
        <v>6.6059999999999999</v>
      </c>
      <c r="J18">
        <v>6.6379999999999999</v>
      </c>
      <c r="K18">
        <v>6.65</v>
      </c>
      <c r="L18">
        <v>6.6829999999999998</v>
      </c>
      <c r="M18">
        <v>6.7119999999999997</v>
      </c>
      <c r="N18">
        <v>6.7430000000000003</v>
      </c>
      <c r="O18">
        <v>6.7880000000000003</v>
      </c>
      <c r="P18">
        <v>6.8239999999999998</v>
      </c>
      <c r="Q18">
        <v>6.8310000000000004</v>
      </c>
      <c r="R18">
        <v>6.8419999999999996</v>
      </c>
      <c r="S18">
        <v>6.851</v>
      </c>
      <c r="T18">
        <v>6.8570000000000002</v>
      </c>
      <c r="U18">
        <v>6.8540000000000001</v>
      </c>
      <c r="V18">
        <v>6.843</v>
      </c>
      <c r="W18">
        <v>6.9109999999999996</v>
      </c>
      <c r="X18">
        <v>6.99</v>
      </c>
      <c r="Y18">
        <v>7.0519999999999996</v>
      </c>
      <c r="Z18">
        <v>7.0510000000000002</v>
      </c>
      <c r="AA18">
        <v>7.0339999999999998</v>
      </c>
      <c r="AB18">
        <v>7.0179999999999998</v>
      </c>
      <c r="AC18">
        <v>6.9850000000000003</v>
      </c>
      <c r="AD18">
        <v>6.9480000000000004</v>
      </c>
      <c r="AE18">
        <v>6.8959999999999999</v>
      </c>
      <c r="AF18">
        <v>6.8470000000000004</v>
      </c>
      <c r="AG18">
        <v>6.7969999999999997</v>
      </c>
      <c r="AH18">
        <v>6.7320000000000002</v>
      </c>
      <c r="AI18">
        <v>6.6669999999999998</v>
      </c>
      <c r="AJ18">
        <v>6.5960000000000001</v>
      </c>
      <c r="AK18">
        <v>6.5060000000000002</v>
      </c>
      <c r="AL18">
        <v>6.4130000000000003</v>
      </c>
      <c r="AM18">
        <v>6.3140000000000001</v>
      </c>
      <c r="AN18">
        <v>6.2610000000000001</v>
      </c>
      <c r="AO18">
        <v>6.2039999999999997</v>
      </c>
      <c r="AP18">
        <v>6.0970000000000004</v>
      </c>
      <c r="AQ18">
        <v>5.9980000000000002</v>
      </c>
      <c r="AR18">
        <v>5.89</v>
      </c>
      <c r="AS18">
        <v>5.8239999999999998</v>
      </c>
      <c r="AT18">
        <v>5.7770000000000001</v>
      </c>
      <c r="AU18">
        <v>5.77</v>
      </c>
      <c r="AV18">
        <v>5.7210000000000001</v>
      </c>
      <c r="AW18">
        <v>5.6760000000000002</v>
      </c>
      <c r="AX18">
        <v>5.6360000000000001</v>
      </c>
      <c r="AY18">
        <v>5.5629999999999997</v>
      </c>
      <c r="AZ18">
        <v>5.4829999999999997</v>
      </c>
      <c r="BA18">
        <v>5.4359999999999999</v>
      </c>
      <c r="BB18">
        <v>5.39</v>
      </c>
      <c r="BC18">
        <v>5.3659999999999997</v>
      </c>
      <c r="BD18">
        <v>5.3470000000000004</v>
      </c>
      <c r="BE18">
        <v>5.3449999999999998</v>
      </c>
      <c r="BF18">
        <v>5.3479999999999999</v>
      </c>
      <c r="BG18">
        <v>5.319</v>
      </c>
      <c r="BH18">
        <v>5.3029999999999999</v>
      </c>
      <c r="BI18">
        <v>5.2690000000000001</v>
      </c>
      <c r="BJ18">
        <v>5.1989999999999998</v>
      </c>
      <c r="BK18">
        <v>5.13</v>
      </c>
      <c r="BL18">
        <v>5.048</v>
      </c>
      <c r="BM18">
        <v>4.9729999999999999</v>
      </c>
    </row>
    <row r="19" spans="1:65" x14ac:dyDescent="0.25">
      <c r="A19" t="s">
        <v>63</v>
      </c>
      <c r="B19" t="s">
        <v>64</v>
      </c>
      <c r="C19" t="str">
        <f>_xlfn.XLOOKUP(B19,'country-codes'!$B$2:$B$250,'country-codes'!$E$2:$E$250)</f>
        <v>Africa</v>
      </c>
      <c r="D19">
        <v>6.2480000000000002</v>
      </c>
      <c r="E19">
        <v>6.2859999999999996</v>
      </c>
      <c r="F19">
        <v>6.3220000000000001</v>
      </c>
      <c r="G19">
        <v>6.3559999999999999</v>
      </c>
      <c r="H19">
        <v>6.4189999999999996</v>
      </c>
      <c r="I19">
        <v>6.4710000000000001</v>
      </c>
      <c r="J19">
        <v>6.5270000000000001</v>
      </c>
      <c r="K19">
        <v>6.585</v>
      </c>
      <c r="L19">
        <v>6.6449999999999996</v>
      </c>
      <c r="M19">
        <v>6.6639999999999997</v>
      </c>
      <c r="N19">
        <v>6.6849999999999996</v>
      </c>
      <c r="O19">
        <v>6.6980000000000004</v>
      </c>
      <c r="P19">
        <v>6.7190000000000003</v>
      </c>
      <c r="Q19">
        <v>6.77</v>
      </c>
      <c r="R19">
        <v>6.8419999999999996</v>
      </c>
      <c r="S19">
        <v>6.9130000000000003</v>
      </c>
      <c r="T19">
        <v>6.952</v>
      </c>
      <c r="U19">
        <v>7.0460000000000003</v>
      </c>
      <c r="V19">
        <v>7.1479999999999997</v>
      </c>
      <c r="W19">
        <v>7.194</v>
      </c>
      <c r="X19">
        <v>7.2220000000000004</v>
      </c>
      <c r="Y19">
        <v>7.2560000000000002</v>
      </c>
      <c r="Z19">
        <v>7.2530000000000001</v>
      </c>
      <c r="AA19">
        <v>7.2510000000000003</v>
      </c>
      <c r="AB19">
        <v>7.2450000000000001</v>
      </c>
      <c r="AC19">
        <v>7.242</v>
      </c>
      <c r="AD19">
        <v>7.218</v>
      </c>
      <c r="AE19">
        <v>7.1680000000000001</v>
      </c>
      <c r="AF19">
        <v>7.109</v>
      </c>
      <c r="AG19">
        <v>7.0469999999999997</v>
      </c>
      <c r="AH19">
        <v>7.0090000000000003</v>
      </c>
      <c r="AI19">
        <v>6.9729999999999999</v>
      </c>
      <c r="AJ19">
        <v>6.9359999999999999</v>
      </c>
      <c r="AK19">
        <v>6.8890000000000002</v>
      </c>
      <c r="AL19">
        <v>6.843</v>
      </c>
      <c r="AM19">
        <v>6.8140000000000001</v>
      </c>
      <c r="AN19">
        <v>6.7789999999999999</v>
      </c>
      <c r="AO19">
        <v>6.7240000000000002</v>
      </c>
      <c r="AP19">
        <v>6.6609999999999996</v>
      </c>
      <c r="AQ19">
        <v>6.5860000000000003</v>
      </c>
      <c r="AR19">
        <v>6.5190000000000001</v>
      </c>
      <c r="AS19">
        <v>6.431</v>
      </c>
      <c r="AT19">
        <v>6.3390000000000004</v>
      </c>
      <c r="AU19">
        <v>6.28</v>
      </c>
      <c r="AV19">
        <v>6.2160000000000002</v>
      </c>
      <c r="AW19">
        <v>6.1820000000000004</v>
      </c>
      <c r="AX19">
        <v>6.17</v>
      </c>
      <c r="AY19">
        <v>6.11</v>
      </c>
      <c r="AZ19">
        <v>6.05</v>
      </c>
      <c r="BA19">
        <v>5.992</v>
      </c>
      <c r="BB19">
        <v>5.9359999999999999</v>
      </c>
      <c r="BC19">
        <v>5.8689999999999998</v>
      </c>
      <c r="BD19">
        <v>5.7930000000000001</v>
      </c>
      <c r="BE19">
        <v>5.6970000000000001</v>
      </c>
      <c r="BF19">
        <v>5.5949999999999998</v>
      </c>
      <c r="BG19">
        <v>5.4779999999999998</v>
      </c>
      <c r="BH19">
        <v>5.3239999999999998</v>
      </c>
      <c r="BI19">
        <v>5.1619999999999999</v>
      </c>
      <c r="BJ19">
        <v>5.069</v>
      </c>
      <c r="BK19">
        <v>4.9710000000000001</v>
      </c>
      <c r="BL19">
        <v>4.8689999999999998</v>
      </c>
      <c r="BM19">
        <v>4.7720000000000002</v>
      </c>
    </row>
    <row r="20" spans="1:65" x14ac:dyDescent="0.25">
      <c r="A20" t="s">
        <v>65</v>
      </c>
      <c r="B20" t="s">
        <v>66</v>
      </c>
      <c r="C20" t="str">
        <f>_xlfn.XLOOKUP(B20,'country-codes'!$B$2:$B$250,'country-codes'!$E$2:$E$250)</f>
        <v>Asia</v>
      </c>
      <c r="D20">
        <v>6.7839999999999998</v>
      </c>
      <c r="E20">
        <v>6.8310000000000004</v>
      </c>
      <c r="F20">
        <v>6.8650000000000002</v>
      </c>
      <c r="G20">
        <v>6.8410000000000002</v>
      </c>
      <c r="H20">
        <v>6.8369999999999997</v>
      </c>
      <c r="I20">
        <v>6.83</v>
      </c>
      <c r="J20">
        <v>6.8239999999999998</v>
      </c>
      <c r="K20">
        <v>6.8540000000000001</v>
      </c>
      <c r="L20">
        <v>6.85</v>
      </c>
      <c r="M20">
        <v>6.8630000000000004</v>
      </c>
      <c r="N20">
        <v>6.8819999999999997</v>
      </c>
      <c r="O20">
        <v>6.8650000000000002</v>
      </c>
      <c r="P20">
        <v>6.8449999999999998</v>
      </c>
      <c r="Q20">
        <v>6.819</v>
      </c>
      <c r="R20">
        <v>6.7939999999999996</v>
      </c>
      <c r="S20">
        <v>6.7370000000000001</v>
      </c>
      <c r="T20">
        <v>6.6740000000000004</v>
      </c>
      <c r="U20">
        <v>6.593</v>
      </c>
      <c r="V20">
        <v>6.516</v>
      </c>
      <c r="W20">
        <v>6.4240000000000004</v>
      </c>
      <c r="X20">
        <v>6.3230000000000004</v>
      </c>
      <c r="Y20">
        <v>6.2389999999999999</v>
      </c>
      <c r="Z20">
        <v>6.1159999999999997</v>
      </c>
      <c r="AA20">
        <v>5.891</v>
      </c>
      <c r="AB20">
        <v>5.7270000000000003</v>
      </c>
      <c r="AC20">
        <v>5.5410000000000004</v>
      </c>
      <c r="AD20">
        <v>5.3</v>
      </c>
      <c r="AE20">
        <v>5.0730000000000004</v>
      </c>
      <c r="AF20">
        <v>4.8440000000000003</v>
      </c>
      <c r="AG20">
        <v>4.6760000000000002</v>
      </c>
      <c r="AH20">
        <v>4.4790000000000001</v>
      </c>
      <c r="AI20">
        <v>4.24</v>
      </c>
      <c r="AJ20">
        <v>4.0259999999999998</v>
      </c>
      <c r="AK20">
        <v>3.8519999999999999</v>
      </c>
      <c r="AL20">
        <v>3.774</v>
      </c>
      <c r="AM20">
        <v>3.605</v>
      </c>
      <c r="AN20">
        <v>3.504</v>
      </c>
      <c r="AO20">
        <v>3.4910000000000001</v>
      </c>
      <c r="AP20">
        <v>3.3929999999999998</v>
      </c>
      <c r="AQ20">
        <v>3.3039999999999998</v>
      </c>
      <c r="AR20">
        <v>3.218</v>
      </c>
      <c r="AS20">
        <v>3.1459999999999999</v>
      </c>
      <c r="AT20">
        <v>3.0840000000000001</v>
      </c>
      <c r="AU20">
        <v>3.0019999999999998</v>
      </c>
      <c r="AV20">
        <v>2.9140000000000001</v>
      </c>
      <c r="AW20">
        <v>2.8079999999999998</v>
      </c>
      <c r="AX20">
        <v>2.7120000000000002</v>
      </c>
      <c r="AY20">
        <v>2.6259999999999999</v>
      </c>
      <c r="AZ20">
        <v>2.5350000000000001</v>
      </c>
      <c r="BA20">
        <v>2.44</v>
      </c>
      <c r="BB20">
        <v>2.34</v>
      </c>
      <c r="BC20">
        <v>2.262</v>
      </c>
      <c r="BD20">
        <v>2.2090000000000001</v>
      </c>
      <c r="BE20">
        <v>2.1840000000000002</v>
      </c>
      <c r="BF20">
        <v>2.1520000000000001</v>
      </c>
      <c r="BG20">
        <v>2.1139999999999999</v>
      </c>
      <c r="BH20">
        <v>2.097</v>
      </c>
      <c r="BI20">
        <v>2.0430000000000001</v>
      </c>
      <c r="BJ20">
        <v>2.04</v>
      </c>
      <c r="BK20">
        <v>2.0310000000000001</v>
      </c>
      <c r="BL20">
        <v>2.0030000000000001</v>
      </c>
      <c r="BM20">
        <v>1.9810000000000001</v>
      </c>
    </row>
    <row r="21" spans="1:65" x14ac:dyDescent="0.25">
      <c r="A21" t="s">
        <v>67</v>
      </c>
      <c r="B21" t="s">
        <v>68</v>
      </c>
      <c r="C21" t="str">
        <f>_xlfn.XLOOKUP(B21,'country-codes'!$B$2:$B$250,'country-codes'!$E$2:$E$250)</f>
        <v>Europe</v>
      </c>
      <c r="D21">
        <v>2.31</v>
      </c>
      <c r="E21">
        <v>2.29</v>
      </c>
      <c r="F21">
        <v>2.2400000000000002</v>
      </c>
      <c r="G21">
        <v>2.21</v>
      </c>
      <c r="H21">
        <v>2.19</v>
      </c>
      <c r="I21">
        <v>2.09</v>
      </c>
      <c r="J21">
        <v>2.0299999999999998</v>
      </c>
      <c r="K21">
        <v>2.02</v>
      </c>
      <c r="L21">
        <v>2.27</v>
      </c>
      <c r="M21">
        <v>2.27</v>
      </c>
      <c r="N21">
        <v>2.17</v>
      </c>
      <c r="O21">
        <v>2.1</v>
      </c>
      <c r="P21">
        <v>2.0299999999999998</v>
      </c>
      <c r="Q21">
        <v>2.15</v>
      </c>
      <c r="R21">
        <v>2.29</v>
      </c>
      <c r="S21">
        <v>2.23</v>
      </c>
      <c r="T21">
        <v>2.2400000000000002</v>
      </c>
      <c r="U21">
        <v>2.21</v>
      </c>
      <c r="V21">
        <v>2.15</v>
      </c>
      <c r="W21">
        <v>2.16</v>
      </c>
      <c r="X21">
        <v>2.0499999999999998</v>
      </c>
      <c r="Y21">
        <v>2</v>
      </c>
      <c r="Z21">
        <v>2.0099999999999998</v>
      </c>
      <c r="AA21">
        <v>2.0099999999999998</v>
      </c>
      <c r="AB21">
        <v>2.0099999999999998</v>
      </c>
      <c r="AC21">
        <v>1.97</v>
      </c>
      <c r="AD21">
        <v>2.02</v>
      </c>
      <c r="AE21">
        <v>1.96</v>
      </c>
      <c r="AF21">
        <v>1.97</v>
      </c>
      <c r="AG21">
        <v>1.9</v>
      </c>
      <c r="AH21">
        <v>1.82</v>
      </c>
      <c r="AI21">
        <v>1.66</v>
      </c>
      <c r="AJ21">
        <v>1.55</v>
      </c>
      <c r="AK21">
        <v>1.46</v>
      </c>
      <c r="AL21">
        <v>1.37</v>
      </c>
      <c r="AM21">
        <v>1.23</v>
      </c>
      <c r="AN21">
        <v>1.23</v>
      </c>
      <c r="AO21">
        <v>1.0900000000000001</v>
      </c>
      <c r="AP21">
        <v>1.1100000000000001</v>
      </c>
      <c r="AQ21">
        <v>1.23</v>
      </c>
      <c r="AR21">
        <v>1.26</v>
      </c>
      <c r="AS21">
        <v>1.21</v>
      </c>
      <c r="AT21">
        <v>1.23</v>
      </c>
      <c r="AU21">
        <v>1.26</v>
      </c>
      <c r="AV21">
        <v>1.33</v>
      </c>
      <c r="AW21">
        <v>1.37</v>
      </c>
      <c r="AX21">
        <v>1.44</v>
      </c>
      <c r="AY21">
        <v>1.49</v>
      </c>
      <c r="AZ21">
        <v>1.56</v>
      </c>
      <c r="BA21">
        <v>1.66</v>
      </c>
      <c r="BB21">
        <v>1.57</v>
      </c>
      <c r="BC21">
        <v>1.51</v>
      </c>
      <c r="BD21">
        <v>1.5</v>
      </c>
      <c r="BE21">
        <v>1.48</v>
      </c>
      <c r="BF21">
        <v>1.53</v>
      </c>
      <c r="BG21">
        <v>1.53</v>
      </c>
      <c r="BH21">
        <v>1.54</v>
      </c>
      <c r="BI21">
        <v>1.56</v>
      </c>
      <c r="BJ21">
        <v>1.56</v>
      </c>
      <c r="BK21">
        <v>1.58</v>
      </c>
      <c r="BL21">
        <v>1.56</v>
      </c>
      <c r="BM21">
        <v>1.58</v>
      </c>
    </row>
    <row r="22" spans="1:65" x14ac:dyDescent="0.25">
      <c r="A22" t="s">
        <v>69</v>
      </c>
      <c r="B22" t="s">
        <v>70</v>
      </c>
      <c r="C22" t="str">
        <f>_xlfn.XLOOKUP(B22,'country-codes'!$B$2:$B$250,'country-codes'!$E$2:$E$250)</f>
        <v>Asia</v>
      </c>
      <c r="D22">
        <v>7.1520000000000001</v>
      </c>
      <c r="E22">
        <v>7.1230000000000002</v>
      </c>
      <c r="F22">
        <v>7.0960000000000001</v>
      </c>
      <c r="G22">
        <v>7.0679999999999996</v>
      </c>
      <c r="H22">
        <v>7.0609999999999999</v>
      </c>
      <c r="I22">
        <v>6.9960000000000004</v>
      </c>
      <c r="J22">
        <v>6.9219999999999997</v>
      </c>
      <c r="K22">
        <v>6.8280000000000003</v>
      </c>
      <c r="L22">
        <v>6.7030000000000003</v>
      </c>
      <c r="M22">
        <v>6.5620000000000003</v>
      </c>
      <c r="N22">
        <v>6.4269999999999996</v>
      </c>
      <c r="O22">
        <v>6.2839999999999998</v>
      </c>
      <c r="P22">
        <v>6.1280000000000001</v>
      </c>
      <c r="Q22">
        <v>5.9610000000000003</v>
      </c>
      <c r="R22">
        <v>5.7850000000000001</v>
      </c>
      <c r="S22">
        <v>5.6239999999999997</v>
      </c>
      <c r="T22">
        <v>5.4640000000000004</v>
      </c>
      <c r="U22">
        <v>5.306</v>
      </c>
      <c r="V22">
        <v>5.1509999999999998</v>
      </c>
      <c r="W22">
        <v>4.9710000000000001</v>
      </c>
      <c r="X22">
        <v>4.8010000000000002</v>
      </c>
      <c r="Y22">
        <v>4.6429999999999998</v>
      </c>
      <c r="Z22">
        <v>4.5369999999999999</v>
      </c>
      <c r="AA22">
        <v>4.4400000000000004</v>
      </c>
      <c r="AB22">
        <v>4.3230000000000004</v>
      </c>
      <c r="AC22">
        <v>4.2779999999999996</v>
      </c>
      <c r="AD22">
        <v>4.22</v>
      </c>
      <c r="AE22">
        <v>4.0890000000000004</v>
      </c>
      <c r="AF22">
        <v>3.9649999999999999</v>
      </c>
      <c r="AG22">
        <v>3.8969999999999998</v>
      </c>
      <c r="AH22">
        <v>3.758</v>
      </c>
      <c r="AI22">
        <v>3.593</v>
      </c>
      <c r="AJ22">
        <v>3.5190000000000001</v>
      </c>
      <c r="AK22">
        <v>3.415</v>
      </c>
      <c r="AL22">
        <v>3.2629999999999999</v>
      </c>
      <c r="AM22">
        <v>3.1269999999999998</v>
      </c>
      <c r="AN22">
        <v>3.0070000000000001</v>
      </c>
      <c r="AO22">
        <v>2.9359999999999999</v>
      </c>
      <c r="AP22">
        <v>2.8889999999999998</v>
      </c>
      <c r="AQ22">
        <v>2.8690000000000002</v>
      </c>
      <c r="AR22">
        <v>2.778</v>
      </c>
      <c r="AS22">
        <v>2.6640000000000001</v>
      </c>
      <c r="AT22">
        <v>2.69</v>
      </c>
      <c r="AU22">
        <v>2.7269999999999999</v>
      </c>
      <c r="AV22">
        <v>2.71</v>
      </c>
      <c r="AW22">
        <v>2.6190000000000002</v>
      </c>
      <c r="AX22">
        <v>2.4550000000000001</v>
      </c>
      <c r="AY22">
        <v>2.2890000000000001</v>
      </c>
      <c r="AZ22">
        <v>2.1720000000000002</v>
      </c>
      <c r="BA22">
        <v>2.0870000000000002</v>
      </c>
      <c r="BB22">
        <v>2.0529999999999999</v>
      </c>
      <c r="BC22">
        <v>2.093</v>
      </c>
      <c r="BD22">
        <v>2.161</v>
      </c>
      <c r="BE22">
        <v>2.1640000000000001</v>
      </c>
      <c r="BF22">
        <v>2.1579999999999999</v>
      </c>
      <c r="BG22">
        <v>2.1309999999999998</v>
      </c>
      <c r="BH22">
        <v>2.073</v>
      </c>
      <c r="BI22">
        <v>2.0059999999999998</v>
      </c>
      <c r="BJ22">
        <v>1.93</v>
      </c>
      <c r="BK22">
        <v>1.857</v>
      </c>
      <c r="BL22">
        <v>1.8320000000000001</v>
      </c>
      <c r="BM22">
        <v>1.8109999999999999</v>
      </c>
    </row>
    <row r="23" spans="1:65" x14ac:dyDescent="0.25">
      <c r="A23" t="s">
        <v>71</v>
      </c>
      <c r="B23" t="s">
        <v>72</v>
      </c>
      <c r="C23" t="str">
        <f>_xlfn.XLOOKUP(B23,'country-codes'!$B$2:$B$250,'country-codes'!$E$2:$E$250)</f>
        <v>Americas</v>
      </c>
      <c r="D23">
        <v>4.8179999999999996</v>
      </c>
      <c r="E23">
        <v>4.8659999999999997</v>
      </c>
      <c r="F23">
        <v>4.7990000000000004</v>
      </c>
      <c r="G23">
        <v>4.7290000000000001</v>
      </c>
      <c r="H23">
        <v>4.6390000000000002</v>
      </c>
      <c r="I23">
        <v>4.5419999999999998</v>
      </c>
      <c r="J23">
        <v>4.4379999999999997</v>
      </c>
      <c r="K23">
        <v>4.3680000000000003</v>
      </c>
      <c r="L23">
        <v>4.28</v>
      </c>
      <c r="M23">
        <v>4.1820000000000004</v>
      </c>
      <c r="N23">
        <v>4.069</v>
      </c>
      <c r="O23">
        <v>3.9740000000000002</v>
      </c>
      <c r="P23">
        <v>3.89</v>
      </c>
      <c r="Q23">
        <v>3.74</v>
      </c>
      <c r="R23">
        <v>3.5259999999999998</v>
      </c>
      <c r="S23">
        <v>3.2589999999999999</v>
      </c>
      <c r="T23">
        <v>3.2210000000000001</v>
      </c>
      <c r="U23">
        <v>3.17</v>
      </c>
      <c r="V23">
        <v>3.0630000000000002</v>
      </c>
      <c r="W23">
        <v>2.9830000000000001</v>
      </c>
      <c r="X23">
        <v>2.9009999999999998</v>
      </c>
      <c r="Y23">
        <v>2.8530000000000002</v>
      </c>
      <c r="Z23">
        <v>2.802</v>
      </c>
      <c r="AA23">
        <v>2.7370000000000001</v>
      </c>
      <c r="AB23">
        <v>2.6850000000000001</v>
      </c>
      <c r="AC23">
        <v>2.63</v>
      </c>
      <c r="AD23">
        <v>2.5870000000000002</v>
      </c>
      <c r="AE23">
        <v>2.5289999999999999</v>
      </c>
      <c r="AF23">
        <v>2.4780000000000002</v>
      </c>
      <c r="AG23">
        <v>2.484</v>
      </c>
      <c r="AH23">
        <v>2.5270000000000001</v>
      </c>
      <c r="AI23">
        <v>2.6040000000000001</v>
      </c>
      <c r="AJ23">
        <v>2.7930000000000001</v>
      </c>
      <c r="AK23">
        <v>2.7280000000000002</v>
      </c>
      <c r="AL23">
        <v>2.4820000000000002</v>
      </c>
      <c r="AM23">
        <v>2.504</v>
      </c>
      <c r="AN23">
        <v>2.36</v>
      </c>
      <c r="AO23">
        <v>2.399</v>
      </c>
      <c r="AP23">
        <v>2.335</v>
      </c>
      <c r="AQ23">
        <v>2.133</v>
      </c>
      <c r="AR23">
        <v>2.097</v>
      </c>
      <c r="AS23">
        <v>2.0880000000000001</v>
      </c>
      <c r="AT23">
        <v>1.998</v>
      </c>
      <c r="AU23">
        <v>1.921</v>
      </c>
      <c r="AV23">
        <v>1.9319999999999999</v>
      </c>
      <c r="AW23">
        <v>2.0499999999999998</v>
      </c>
      <c r="AX23">
        <v>1.786</v>
      </c>
      <c r="AY23">
        <v>1.8520000000000001</v>
      </c>
      <c r="AZ23">
        <v>1.99</v>
      </c>
      <c r="BA23">
        <v>2.0089999999999999</v>
      </c>
      <c r="BB23">
        <v>1.835</v>
      </c>
      <c r="BC23">
        <v>1.7390000000000001</v>
      </c>
      <c r="BD23">
        <v>1.744</v>
      </c>
      <c r="BE23">
        <v>1.51</v>
      </c>
      <c r="BF23">
        <v>1.673</v>
      </c>
      <c r="BG23">
        <v>1.5760000000000001</v>
      </c>
      <c r="BH23">
        <v>1.496</v>
      </c>
      <c r="BI23">
        <v>1.4259999999999999</v>
      </c>
      <c r="BJ23">
        <v>1.4119999999999999</v>
      </c>
      <c r="BK23">
        <v>1.3979999999999999</v>
      </c>
      <c r="BL23">
        <v>1.3939999999999999</v>
      </c>
      <c r="BM23">
        <v>1.389</v>
      </c>
    </row>
    <row r="24" spans="1:65" x14ac:dyDescent="0.25">
      <c r="A24" t="s">
        <v>73</v>
      </c>
      <c r="B24" t="s">
        <v>74</v>
      </c>
      <c r="C24" t="str">
        <f>_xlfn.XLOOKUP(B24,'country-codes'!$B$2:$B$250,'country-codes'!$E$2:$E$250)</f>
        <v>Europe</v>
      </c>
      <c r="D24">
        <v>3.907</v>
      </c>
      <c r="E24">
        <v>3.8260000000000001</v>
      </c>
      <c r="F24">
        <v>3.7370000000000001</v>
      </c>
      <c r="G24">
        <v>3.6440000000000001</v>
      </c>
      <c r="H24">
        <v>3.5379999999999998</v>
      </c>
      <c r="I24">
        <v>3.4390000000000001</v>
      </c>
      <c r="J24">
        <v>3.3079999999999998</v>
      </c>
      <c r="K24">
        <v>3.1709999999999998</v>
      </c>
      <c r="L24">
        <v>3.0470000000000002</v>
      </c>
      <c r="M24">
        <v>2.9409999999999998</v>
      </c>
      <c r="N24">
        <v>2.8279999999999998</v>
      </c>
      <c r="O24">
        <v>2.7480000000000002</v>
      </c>
      <c r="P24">
        <v>2.6640000000000001</v>
      </c>
      <c r="Q24">
        <v>2.556</v>
      </c>
      <c r="R24">
        <v>2.4510000000000001</v>
      </c>
      <c r="S24">
        <v>2.36</v>
      </c>
      <c r="T24">
        <v>2.2709999999999999</v>
      </c>
      <c r="U24">
        <v>2.1749999999999998</v>
      </c>
      <c r="V24">
        <v>2.0950000000000002</v>
      </c>
      <c r="W24">
        <v>2.0390000000000001</v>
      </c>
      <c r="X24">
        <v>2.0339999999999998</v>
      </c>
      <c r="Y24">
        <v>2.073</v>
      </c>
      <c r="Z24">
        <v>2.0950000000000002</v>
      </c>
      <c r="AA24">
        <v>2.085</v>
      </c>
      <c r="AB24">
        <v>2.0510000000000002</v>
      </c>
      <c r="AC24">
        <v>2.0019999999999998</v>
      </c>
      <c r="AD24">
        <v>1.9510000000000001</v>
      </c>
      <c r="AE24">
        <v>1.911</v>
      </c>
      <c r="AF24">
        <v>1.873</v>
      </c>
      <c r="AG24">
        <v>1.821</v>
      </c>
      <c r="AH24">
        <v>1.794</v>
      </c>
      <c r="AI24">
        <v>1.798</v>
      </c>
      <c r="AJ24">
        <v>1.7729999999999999</v>
      </c>
      <c r="AK24">
        <v>1.7410000000000001</v>
      </c>
      <c r="AL24">
        <v>1.7050000000000001</v>
      </c>
      <c r="AM24">
        <v>1.6759999999999999</v>
      </c>
      <c r="AN24">
        <v>1.651</v>
      </c>
      <c r="AO24">
        <v>1.677</v>
      </c>
      <c r="AP24">
        <v>1.554</v>
      </c>
      <c r="AQ24">
        <v>1.37</v>
      </c>
      <c r="AR24">
        <v>1.2829999999999999</v>
      </c>
      <c r="AS24">
        <v>1.232</v>
      </c>
      <c r="AT24">
        <v>1.23</v>
      </c>
      <c r="AU24">
        <v>1.22</v>
      </c>
      <c r="AV24">
        <v>1.2190000000000001</v>
      </c>
      <c r="AW24">
        <v>1.2030000000000001</v>
      </c>
      <c r="AX24">
        <v>1.1859999999999999</v>
      </c>
      <c r="AY24">
        <v>1.252</v>
      </c>
      <c r="AZ24">
        <v>1.276</v>
      </c>
      <c r="BA24">
        <v>1.2989999999999999</v>
      </c>
      <c r="BB24">
        <v>1.276</v>
      </c>
      <c r="BC24">
        <v>1.216</v>
      </c>
      <c r="BD24">
        <v>1.29</v>
      </c>
      <c r="BE24">
        <v>1.276</v>
      </c>
      <c r="BF24">
        <v>1.262</v>
      </c>
      <c r="BG24">
        <v>1.2889999999999999</v>
      </c>
      <c r="BH24">
        <v>1.3240000000000001</v>
      </c>
      <c r="BI24">
        <v>1.355</v>
      </c>
      <c r="BJ24">
        <v>1.3839999999999999</v>
      </c>
      <c r="BK24">
        <v>1.3680000000000001</v>
      </c>
      <c r="BL24">
        <v>1.359</v>
      </c>
      <c r="BM24">
        <v>1.35</v>
      </c>
    </row>
    <row r="25" spans="1:65" x14ac:dyDescent="0.25">
      <c r="A25" t="s">
        <v>75</v>
      </c>
      <c r="B25" t="s">
        <v>76</v>
      </c>
      <c r="C25" t="str">
        <f>_xlfn.XLOOKUP(B25,'country-codes'!$B$2:$B$250,'country-codes'!$E$2:$E$250)</f>
        <v>Europe</v>
      </c>
      <c r="D25">
        <v>2.67</v>
      </c>
      <c r="E25">
        <v>2.59</v>
      </c>
      <c r="F25">
        <v>2.5</v>
      </c>
      <c r="G25">
        <v>2.4</v>
      </c>
      <c r="H25">
        <v>2.31</v>
      </c>
      <c r="I25">
        <v>2.27</v>
      </c>
      <c r="J25">
        <v>2.29</v>
      </c>
      <c r="K25">
        <v>2.2599999999999998</v>
      </c>
      <c r="L25">
        <v>2.2200000000000002</v>
      </c>
      <c r="M25">
        <v>2.2599999999999998</v>
      </c>
      <c r="N25">
        <v>2.31</v>
      </c>
      <c r="O25">
        <v>2.31</v>
      </c>
      <c r="P25">
        <v>2.2799999999999998</v>
      </c>
      <c r="Q25">
        <v>2.25</v>
      </c>
      <c r="R25">
        <v>2.21</v>
      </c>
      <c r="S25">
        <v>2.17</v>
      </c>
      <c r="T25">
        <v>2.12</v>
      </c>
      <c r="U25">
        <v>2.08</v>
      </c>
      <c r="V25">
        <v>2.06</v>
      </c>
      <c r="W25">
        <v>2.0499999999999998</v>
      </c>
      <c r="X25">
        <v>2.0299999999999998</v>
      </c>
      <c r="Y25">
        <v>2.02</v>
      </c>
      <c r="Z25">
        <v>2.0499999999999998</v>
      </c>
      <c r="AA25">
        <v>2.11</v>
      </c>
      <c r="AB25">
        <v>2.11</v>
      </c>
      <c r="AC25">
        <v>2.09</v>
      </c>
      <c r="AD25">
        <v>2.09</v>
      </c>
      <c r="AE25">
        <v>2.0299999999999998</v>
      </c>
      <c r="AF25">
        <v>2.0310000000000001</v>
      </c>
      <c r="AG25">
        <v>2.0259999999999998</v>
      </c>
      <c r="AH25">
        <v>1.913</v>
      </c>
      <c r="AI25">
        <v>1.8049999999999999</v>
      </c>
      <c r="AJ25">
        <v>1.764</v>
      </c>
      <c r="AK25">
        <v>1.623</v>
      </c>
      <c r="AL25">
        <v>1.5329999999999999</v>
      </c>
      <c r="AM25">
        <v>1.4059999999999999</v>
      </c>
      <c r="AN25">
        <v>1.335</v>
      </c>
      <c r="AO25">
        <v>1.25</v>
      </c>
      <c r="AP25">
        <v>1.3</v>
      </c>
      <c r="AQ25">
        <v>1.31</v>
      </c>
      <c r="AR25">
        <v>1.3169999999999999</v>
      </c>
      <c r="AS25">
        <v>1.286</v>
      </c>
      <c r="AT25">
        <v>1.24</v>
      </c>
      <c r="AU25">
        <v>1.232</v>
      </c>
      <c r="AV25">
        <v>1.2330000000000001</v>
      </c>
      <c r="AW25">
        <v>1.252</v>
      </c>
      <c r="AX25">
        <v>1.335</v>
      </c>
      <c r="AY25">
        <v>1.429</v>
      </c>
      <c r="AZ25">
        <v>1.488</v>
      </c>
      <c r="BA25">
        <v>1.5089999999999999</v>
      </c>
      <c r="BB25">
        <v>1.494</v>
      </c>
      <c r="BC25">
        <v>1.5149999999999999</v>
      </c>
      <c r="BD25">
        <v>1.62</v>
      </c>
      <c r="BE25">
        <v>1.6679999999999999</v>
      </c>
      <c r="BF25">
        <v>1.696</v>
      </c>
      <c r="BG25">
        <v>1.724</v>
      </c>
      <c r="BH25">
        <v>1.7330000000000001</v>
      </c>
      <c r="BI25">
        <v>1.5409999999999999</v>
      </c>
      <c r="BJ25">
        <v>1.448</v>
      </c>
      <c r="BK25">
        <v>1.3819999999999999</v>
      </c>
      <c r="BL25">
        <v>1.474</v>
      </c>
      <c r="BM25">
        <v>1.4830000000000001</v>
      </c>
    </row>
    <row r="26" spans="1:65" x14ac:dyDescent="0.25">
      <c r="A26" t="s">
        <v>77</v>
      </c>
      <c r="B26" t="s">
        <v>78</v>
      </c>
      <c r="C26" t="str">
        <f>_xlfn.XLOOKUP(B26,'country-codes'!$B$2:$B$250,'country-codes'!$E$2:$E$250)</f>
        <v>Americas</v>
      </c>
      <c r="D26">
        <v>6.5</v>
      </c>
      <c r="E26">
        <v>6.48</v>
      </c>
      <c r="F26">
        <v>6.46</v>
      </c>
      <c r="G26">
        <v>6.44</v>
      </c>
      <c r="H26">
        <v>6.42</v>
      </c>
      <c r="I26">
        <v>6.4</v>
      </c>
      <c r="J26">
        <v>6.3789999999999996</v>
      </c>
      <c r="K26">
        <v>6.3579999999999997</v>
      </c>
      <c r="L26">
        <v>6.3369999999999997</v>
      </c>
      <c r="M26">
        <v>6.3159999999999998</v>
      </c>
      <c r="N26">
        <v>6.2990000000000004</v>
      </c>
      <c r="O26">
        <v>6.2880000000000003</v>
      </c>
      <c r="P26">
        <v>6.2839999999999998</v>
      </c>
      <c r="Q26">
        <v>6.2850000000000001</v>
      </c>
      <c r="R26">
        <v>6.2869999999999999</v>
      </c>
      <c r="S26">
        <v>6.2779999999999996</v>
      </c>
      <c r="T26">
        <v>6.25</v>
      </c>
      <c r="U26">
        <v>6.1950000000000003</v>
      </c>
      <c r="V26">
        <v>6.109</v>
      </c>
      <c r="W26">
        <v>5.992</v>
      </c>
      <c r="X26">
        <v>5.8490000000000002</v>
      </c>
      <c r="Y26">
        <v>5.6840000000000002</v>
      </c>
      <c r="Z26">
        <v>5.5970000000000004</v>
      </c>
      <c r="AA26">
        <v>5.3929999999999998</v>
      </c>
      <c r="AB26">
        <v>5.1870000000000003</v>
      </c>
      <c r="AC26">
        <v>5.0199999999999996</v>
      </c>
      <c r="AD26">
        <v>4.9219999999999997</v>
      </c>
      <c r="AE26">
        <v>4.82</v>
      </c>
      <c r="AF26">
        <v>4.7830000000000004</v>
      </c>
      <c r="AG26">
        <v>4.7619999999999996</v>
      </c>
      <c r="AH26">
        <v>4.6980000000000004</v>
      </c>
      <c r="AI26">
        <v>4.4829999999999997</v>
      </c>
      <c r="AJ26">
        <v>4.3479999999999999</v>
      </c>
      <c r="AK26">
        <v>4.1980000000000004</v>
      </c>
      <c r="AL26">
        <v>3.9990000000000001</v>
      </c>
      <c r="AM26">
        <v>3.948</v>
      </c>
      <c r="AN26">
        <v>3.8519999999999999</v>
      </c>
      <c r="AO26">
        <v>3.8540000000000001</v>
      </c>
      <c r="AP26">
        <v>3.7850000000000001</v>
      </c>
      <c r="AQ26">
        <v>3.714</v>
      </c>
      <c r="AR26">
        <v>3.6339999999999999</v>
      </c>
      <c r="AS26">
        <v>3.5539999999999998</v>
      </c>
      <c r="AT26">
        <v>3.4649999999999999</v>
      </c>
      <c r="AU26">
        <v>3.3210000000000002</v>
      </c>
      <c r="AV26">
        <v>3.2069999999999999</v>
      </c>
      <c r="AW26">
        <v>3.129</v>
      </c>
      <c r="AX26">
        <v>2.9820000000000002</v>
      </c>
      <c r="AY26">
        <v>2.8740000000000001</v>
      </c>
      <c r="AZ26">
        <v>2.7989999999999999</v>
      </c>
      <c r="BA26">
        <v>2.7010000000000001</v>
      </c>
      <c r="BB26">
        <v>2.6059999999999999</v>
      </c>
      <c r="BC26">
        <v>2.585</v>
      </c>
      <c r="BD26">
        <v>2.5550000000000002</v>
      </c>
      <c r="BE26">
        <v>2.5299999999999998</v>
      </c>
      <c r="BF26">
        <v>2.4910000000000001</v>
      </c>
      <c r="BG26">
        <v>2.4380000000000002</v>
      </c>
      <c r="BH26">
        <v>2.3940000000000001</v>
      </c>
      <c r="BI26">
        <v>2.36</v>
      </c>
      <c r="BJ26">
        <v>2.3450000000000002</v>
      </c>
      <c r="BK26">
        <v>2.1059999999999999</v>
      </c>
      <c r="BL26">
        <v>1.9990000000000001</v>
      </c>
      <c r="BM26">
        <v>2.0099999999999998</v>
      </c>
    </row>
    <row r="27" spans="1:65" x14ac:dyDescent="0.25">
      <c r="A27" t="s">
        <v>79</v>
      </c>
      <c r="B27" t="s">
        <v>80</v>
      </c>
      <c r="C27" t="str">
        <f>_xlfn.XLOOKUP(B27,'country-codes'!$B$2:$B$250,'country-codes'!$E$2:$E$250)</f>
        <v>Americas</v>
      </c>
      <c r="D27">
        <v>3.51</v>
      </c>
      <c r="E27">
        <v>3.4830000000000001</v>
      </c>
      <c r="F27">
        <v>3.4430000000000001</v>
      </c>
      <c r="G27">
        <v>3.468</v>
      </c>
      <c r="H27">
        <v>3.2320000000000002</v>
      </c>
      <c r="I27">
        <v>3.0739999999999998</v>
      </c>
      <c r="J27">
        <v>2.8260000000000001</v>
      </c>
      <c r="K27">
        <v>2.645</v>
      </c>
      <c r="L27">
        <v>2.5249999999999999</v>
      </c>
      <c r="M27">
        <v>2.4319999999999999</v>
      </c>
      <c r="N27">
        <v>2.3580000000000001</v>
      </c>
      <c r="O27">
        <v>2.2989999999999999</v>
      </c>
      <c r="P27">
        <v>2.2109999999999999</v>
      </c>
      <c r="Q27">
        <v>2.1160000000000001</v>
      </c>
      <c r="R27">
        <v>1.988</v>
      </c>
      <c r="S27">
        <v>1.8420000000000001</v>
      </c>
      <c r="T27">
        <v>1.8340000000000001</v>
      </c>
      <c r="U27">
        <v>1.651</v>
      </c>
      <c r="V27">
        <v>1.5409999999999999</v>
      </c>
      <c r="W27">
        <v>1.6279999999999999</v>
      </c>
      <c r="X27">
        <v>1.613</v>
      </c>
      <c r="Y27">
        <v>1.54</v>
      </c>
      <c r="Z27">
        <v>1.575</v>
      </c>
      <c r="AA27">
        <v>1.7509999999999999</v>
      </c>
      <c r="AB27">
        <v>1.6180000000000001</v>
      </c>
      <c r="AC27">
        <v>1.726</v>
      </c>
      <c r="AD27">
        <v>1.6970000000000001</v>
      </c>
      <c r="AE27">
        <v>1.7150000000000001</v>
      </c>
      <c r="AF27">
        <v>1.772</v>
      </c>
      <c r="AG27">
        <v>1.734</v>
      </c>
      <c r="AH27">
        <v>1.6870000000000001</v>
      </c>
      <c r="AI27">
        <v>1.7290000000000001</v>
      </c>
      <c r="AJ27">
        <v>1.708</v>
      </c>
      <c r="AK27">
        <v>1.6910000000000001</v>
      </c>
      <c r="AL27">
        <v>1.6839999999999999</v>
      </c>
      <c r="AM27">
        <v>1.679</v>
      </c>
      <c r="AN27">
        <v>1.698</v>
      </c>
      <c r="AO27">
        <v>1.6919999999999999</v>
      </c>
      <c r="AP27">
        <v>1.7989999999999999</v>
      </c>
      <c r="AQ27">
        <v>1.8069999999999999</v>
      </c>
      <c r="AR27">
        <v>1.74</v>
      </c>
      <c r="AS27">
        <v>1.75</v>
      </c>
      <c r="AT27">
        <v>1.77</v>
      </c>
      <c r="AU27">
        <v>1.8</v>
      </c>
      <c r="AV27">
        <v>1.78</v>
      </c>
      <c r="AW27">
        <v>1.76</v>
      </c>
      <c r="AX27">
        <v>1.76</v>
      </c>
      <c r="AY27">
        <v>1.76</v>
      </c>
      <c r="AZ27">
        <v>1.77</v>
      </c>
      <c r="BA27">
        <v>1.76</v>
      </c>
      <c r="BB27">
        <v>1.7</v>
      </c>
      <c r="BC27">
        <v>1.6</v>
      </c>
      <c r="BD27">
        <v>1.6</v>
      </c>
      <c r="BE27">
        <v>1.6</v>
      </c>
      <c r="BF27">
        <v>1.4</v>
      </c>
      <c r="BG27">
        <v>1.4</v>
      </c>
      <c r="BH27">
        <v>1.4</v>
      </c>
      <c r="BI27">
        <v>1.4</v>
      </c>
      <c r="BJ27">
        <v>1.3</v>
      </c>
      <c r="BK27">
        <v>1.3</v>
      </c>
      <c r="BL27">
        <v>1.4</v>
      </c>
      <c r="BM27">
        <v>1.3</v>
      </c>
    </row>
    <row r="28" spans="1:65" x14ac:dyDescent="0.25">
      <c r="A28" t="s">
        <v>81</v>
      </c>
      <c r="B28" t="s">
        <v>82</v>
      </c>
      <c r="C28" t="str">
        <f>_xlfn.XLOOKUP(B28,'country-codes'!$B$2:$B$250,'country-codes'!$E$2:$E$250)</f>
        <v>Americas</v>
      </c>
      <c r="D28">
        <v>6.3579999999999997</v>
      </c>
      <c r="E28">
        <v>6.335</v>
      </c>
      <c r="F28">
        <v>6.3090000000000002</v>
      </c>
      <c r="G28">
        <v>6.2789999999999999</v>
      </c>
      <c r="H28">
        <v>6.2450000000000001</v>
      </c>
      <c r="I28">
        <v>6.2080000000000002</v>
      </c>
      <c r="J28">
        <v>6.1680000000000001</v>
      </c>
      <c r="K28">
        <v>6.1269999999999998</v>
      </c>
      <c r="L28">
        <v>6.0860000000000003</v>
      </c>
      <c r="M28">
        <v>6.0449999999999999</v>
      </c>
      <c r="N28">
        <v>6.0039999999999996</v>
      </c>
      <c r="O28">
        <v>5.9640000000000004</v>
      </c>
      <c r="P28">
        <v>5.923</v>
      </c>
      <c r="Q28">
        <v>5.88</v>
      </c>
      <c r="R28">
        <v>5.835</v>
      </c>
      <c r="S28">
        <v>5.7859999999999996</v>
      </c>
      <c r="T28">
        <v>5.7320000000000002</v>
      </c>
      <c r="U28">
        <v>5.673</v>
      </c>
      <c r="V28">
        <v>5.61</v>
      </c>
      <c r="W28">
        <v>5.5419999999999998</v>
      </c>
      <c r="X28">
        <v>5.4740000000000002</v>
      </c>
      <c r="Y28">
        <v>5.4080000000000004</v>
      </c>
      <c r="Z28">
        <v>5.3460000000000001</v>
      </c>
      <c r="AA28">
        <v>5.2889999999999997</v>
      </c>
      <c r="AB28">
        <v>5.2380000000000004</v>
      </c>
      <c r="AC28">
        <v>5.1890000000000001</v>
      </c>
      <c r="AD28">
        <v>5.1390000000000002</v>
      </c>
      <c r="AE28">
        <v>5.0869999999999997</v>
      </c>
      <c r="AF28">
        <v>5.0279999999999996</v>
      </c>
      <c r="AG28">
        <v>4.9630000000000001</v>
      </c>
      <c r="AH28">
        <v>4.8899999999999997</v>
      </c>
      <c r="AI28">
        <v>4.8099999999999996</v>
      </c>
      <c r="AJ28">
        <v>4.7130000000000001</v>
      </c>
      <c r="AK28">
        <v>4.5919999999999996</v>
      </c>
      <c r="AL28">
        <v>4.4939999999999998</v>
      </c>
      <c r="AM28">
        <v>4.4089999999999998</v>
      </c>
      <c r="AN28">
        <v>4.3360000000000003</v>
      </c>
      <c r="AO28">
        <v>4.2190000000000003</v>
      </c>
      <c r="AP28">
        <v>4.149</v>
      </c>
      <c r="AQ28">
        <v>4.09</v>
      </c>
      <c r="AR28">
        <v>3.9910000000000001</v>
      </c>
      <c r="AS28">
        <v>3.89</v>
      </c>
      <c r="AT28">
        <v>3.802</v>
      </c>
      <c r="AU28">
        <v>3.7210000000000001</v>
      </c>
      <c r="AV28">
        <v>3.633</v>
      </c>
      <c r="AW28">
        <v>3.5579999999999998</v>
      </c>
      <c r="AX28">
        <v>3.5329999999999999</v>
      </c>
      <c r="AY28">
        <v>3.4470000000000001</v>
      </c>
      <c r="AZ28">
        <v>3.3639999999999999</v>
      </c>
      <c r="BA28">
        <v>3.2869999999999999</v>
      </c>
      <c r="BB28">
        <v>3.2130000000000001</v>
      </c>
      <c r="BC28">
        <v>3.1429999999999998</v>
      </c>
      <c r="BD28">
        <v>3.0760000000000001</v>
      </c>
      <c r="BE28">
        <v>3.01</v>
      </c>
      <c r="BF28">
        <v>2.9470000000000001</v>
      </c>
      <c r="BG28">
        <v>2.8860000000000001</v>
      </c>
      <c r="BH28">
        <v>2.8290000000000002</v>
      </c>
      <c r="BI28">
        <v>2.7770000000000001</v>
      </c>
      <c r="BJ28">
        <v>2.73</v>
      </c>
      <c r="BK28">
        <v>2.6880000000000002</v>
      </c>
      <c r="BL28">
        <v>2.6509999999999998</v>
      </c>
      <c r="BM28">
        <v>2.6179999999999999</v>
      </c>
    </row>
    <row r="29" spans="1:65" x14ac:dyDescent="0.25">
      <c r="A29" t="s">
        <v>83</v>
      </c>
      <c r="B29" t="s">
        <v>84</v>
      </c>
      <c r="C29" t="str">
        <f>_xlfn.XLOOKUP(B29,'country-codes'!$B$2:$B$250,'country-codes'!$E$2:$E$250)</f>
        <v>Americas</v>
      </c>
      <c r="D29">
        <v>6.0609999999999999</v>
      </c>
      <c r="E29">
        <v>6.0439999999999996</v>
      </c>
      <c r="F29">
        <v>5.9950000000000001</v>
      </c>
      <c r="G29">
        <v>5.9290000000000003</v>
      </c>
      <c r="H29">
        <v>5.8179999999999996</v>
      </c>
      <c r="I29">
        <v>5.6749999999999998</v>
      </c>
      <c r="J29">
        <v>5.5289999999999999</v>
      </c>
      <c r="K29">
        <v>5.3680000000000003</v>
      </c>
      <c r="L29">
        <v>5.202</v>
      </c>
      <c r="M29">
        <v>5.0789999999999997</v>
      </c>
      <c r="N29">
        <v>4.9720000000000004</v>
      </c>
      <c r="O29">
        <v>4.8570000000000002</v>
      </c>
      <c r="P29">
        <v>4.7460000000000004</v>
      </c>
      <c r="Q29">
        <v>4.6459999999999999</v>
      </c>
      <c r="R29">
        <v>4.5019999999999998</v>
      </c>
      <c r="S29">
        <v>4.415</v>
      </c>
      <c r="T29">
        <v>4.3390000000000004</v>
      </c>
      <c r="U29">
        <v>4.2670000000000003</v>
      </c>
      <c r="V29">
        <v>4.1950000000000003</v>
      </c>
      <c r="W29">
        <v>4.12</v>
      </c>
      <c r="X29">
        <v>4.0369999999999999</v>
      </c>
      <c r="Y29">
        <v>3.9430000000000001</v>
      </c>
      <c r="Z29">
        <v>3.8380000000000001</v>
      </c>
      <c r="AA29">
        <v>3.7229999999999999</v>
      </c>
      <c r="AB29">
        <v>3.6</v>
      </c>
      <c r="AC29">
        <v>3.4710000000000001</v>
      </c>
      <c r="AD29">
        <v>3.3420000000000001</v>
      </c>
      <c r="AE29">
        <v>3.234</v>
      </c>
      <c r="AF29">
        <v>3.1120000000000001</v>
      </c>
      <c r="AG29">
        <v>3.01</v>
      </c>
      <c r="AH29">
        <v>2.9049999999999998</v>
      </c>
      <c r="AI29">
        <v>2.8149999999999999</v>
      </c>
      <c r="AJ29">
        <v>2.7189999999999999</v>
      </c>
      <c r="AK29">
        <v>2.6720000000000002</v>
      </c>
      <c r="AL29">
        <v>2.617</v>
      </c>
      <c r="AM29">
        <v>2.5790000000000002</v>
      </c>
      <c r="AN29">
        <v>2.516</v>
      </c>
      <c r="AO29">
        <v>2.4649999999999999</v>
      </c>
      <c r="AP29">
        <v>2.4089999999999998</v>
      </c>
      <c r="AQ29">
        <v>2.331</v>
      </c>
      <c r="AR29">
        <v>2.2549999999999999</v>
      </c>
      <c r="AS29">
        <v>2.1829999999999998</v>
      </c>
      <c r="AT29">
        <v>2.1030000000000002</v>
      </c>
      <c r="AU29">
        <v>2.0230000000000001</v>
      </c>
      <c r="AV29">
        <v>2.0019999999999998</v>
      </c>
      <c r="AW29">
        <v>1.974</v>
      </c>
      <c r="AX29">
        <v>1.927</v>
      </c>
      <c r="AY29">
        <v>1.881</v>
      </c>
      <c r="AZ29">
        <v>1.8420000000000001</v>
      </c>
      <c r="BA29">
        <v>1.825</v>
      </c>
      <c r="BB29">
        <v>1.81</v>
      </c>
      <c r="BC29">
        <v>1.8</v>
      </c>
      <c r="BD29">
        <v>1.7669999999999999</v>
      </c>
      <c r="BE29">
        <v>1.748</v>
      </c>
      <c r="BF29">
        <v>1.7669999999999999</v>
      </c>
      <c r="BG29">
        <v>1.7769999999999999</v>
      </c>
      <c r="BH29">
        <v>1.7090000000000001</v>
      </c>
      <c r="BI29">
        <v>1.736</v>
      </c>
      <c r="BJ29">
        <v>1.7490000000000001</v>
      </c>
      <c r="BK29">
        <v>1.7030000000000001</v>
      </c>
      <c r="BL29">
        <v>1.649</v>
      </c>
      <c r="BM29">
        <v>1.641</v>
      </c>
    </row>
    <row r="30" spans="1:65" x14ac:dyDescent="0.25">
      <c r="A30" t="s">
        <v>85</v>
      </c>
      <c r="B30" t="s">
        <v>86</v>
      </c>
      <c r="C30" t="str">
        <f>_xlfn.XLOOKUP(B30,'country-codes'!$B$2:$B$250,'country-codes'!$E$2:$E$250)</f>
        <v>Americas</v>
      </c>
      <c r="D30">
        <v>4.3330000000000002</v>
      </c>
      <c r="E30">
        <v>4.3129999999999997</v>
      </c>
      <c r="F30">
        <v>4.2690000000000001</v>
      </c>
      <c r="G30">
        <v>4.1959999999999997</v>
      </c>
      <c r="H30">
        <v>4.0940000000000003</v>
      </c>
      <c r="I30">
        <v>3.9630000000000001</v>
      </c>
      <c r="J30">
        <v>3.8069999999999999</v>
      </c>
      <c r="K30">
        <v>3.637</v>
      </c>
      <c r="L30">
        <v>3.46</v>
      </c>
      <c r="M30">
        <v>3.2839999999999998</v>
      </c>
      <c r="N30">
        <v>3.113</v>
      </c>
      <c r="O30">
        <v>2.9489999999999998</v>
      </c>
      <c r="P30">
        <v>2.794</v>
      </c>
      <c r="Q30">
        <v>2.6480000000000001</v>
      </c>
      <c r="R30">
        <v>2.5129999999999999</v>
      </c>
      <c r="S30">
        <v>2.3929999999999998</v>
      </c>
      <c r="T30">
        <v>2.2879999999999998</v>
      </c>
      <c r="U30">
        <v>2.198</v>
      </c>
      <c r="V30">
        <v>2.121</v>
      </c>
      <c r="W30">
        <v>2.0569999999999999</v>
      </c>
      <c r="X30">
        <v>2.004</v>
      </c>
      <c r="Y30">
        <v>1.96</v>
      </c>
      <c r="Z30">
        <v>1.9219999999999999</v>
      </c>
      <c r="AA30">
        <v>1.889</v>
      </c>
      <c r="AB30">
        <v>1.8580000000000001</v>
      </c>
      <c r="AC30">
        <v>1.83</v>
      </c>
      <c r="AD30">
        <v>1.8049999999999999</v>
      </c>
      <c r="AE30">
        <v>1.782</v>
      </c>
      <c r="AF30">
        <v>1.7649999999999999</v>
      </c>
      <c r="AG30">
        <v>1.75</v>
      </c>
      <c r="AH30">
        <v>1.74</v>
      </c>
      <c r="AI30">
        <v>1.7330000000000001</v>
      </c>
      <c r="AJ30">
        <v>1.728</v>
      </c>
      <c r="AK30">
        <v>1.7250000000000001</v>
      </c>
      <c r="AL30">
        <v>1.7250000000000001</v>
      </c>
      <c r="AM30">
        <v>1.7270000000000001</v>
      </c>
      <c r="AN30">
        <v>1.732</v>
      </c>
      <c r="AO30">
        <v>1.74</v>
      </c>
      <c r="AP30">
        <v>1.75</v>
      </c>
      <c r="AQ30">
        <v>1.762</v>
      </c>
      <c r="AR30">
        <v>1.7749999999999999</v>
      </c>
      <c r="AS30">
        <v>1.7849999999999999</v>
      </c>
      <c r="AT30">
        <v>1.7929999999999999</v>
      </c>
      <c r="AU30">
        <v>1.7969999999999999</v>
      </c>
      <c r="AV30">
        <v>1.7949999999999999</v>
      </c>
      <c r="AW30">
        <v>1.788</v>
      </c>
      <c r="AX30">
        <v>1.7749999999999999</v>
      </c>
      <c r="AY30">
        <v>1.7569999999999999</v>
      </c>
      <c r="AZ30">
        <v>1.7350000000000001</v>
      </c>
      <c r="BA30">
        <v>1.7110000000000001</v>
      </c>
      <c r="BB30">
        <v>1.6870000000000001</v>
      </c>
      <c r="BC30">
        <v>1.665</v>
      </c>
      <c r="BD30">
        <v>1.645</v>
      </c>
      <c r="BE30">
        <v>1.63</v>
      </c>
      <c r="BF30">
        <v>1.62</v>
      </c>
      <c r="BG30">
        <v>1.6140000000000001</v>
      </c>
      <c r="BH30">
        <v>1.613</v>
      </c>
      <c r="BI30">
        <v>1.615</v>
      </c>
      <c r="BJ30">
        <v>1.619</v>
      </c>
      <c r="BK30">
        <v>1.623</v>
      </c>
      <c r="BL30">
        <v>1.6279999999999999</v>
      </c>
      <c r="BM30">
        <v>1.633</v>
      </c>
    </row>
    <row r="31" spans="1:65" x14ac:dyDescent="0.25">
      <c r="A31" t="s">
        <v>87</v>
      </c>
      <c r="B31" t="s">
        <v>88</v>
      </c>
      <c r="C31" t="str">
        <f>_xlfn.XLOOKUP(B31,'country-codes'!$B$2:$B$250,'country-codes'!$E$2:$E$250)</f>
        <v>Asia</v>
      </c>
      <c r="D31">
        <v>6.8360000000000003</v>
      </c>
      <c r="E31">
        <v>6.7709999999999999</v>
      </c>
      <c r="F31">
        <v>6.6829999999999998</v>
      </c>
      <c r="G31">
        <v>6.5720000000000001</v>
      </c>
      <c r="H31">
        <v>6.44</v>
      </c>
      <c r="I31">
        <v>6.2969999999999997</v>
      </c>
      <c r="J31">
        <v>6.1559999999999997</v>
      </c>
      <c r="K31">
        <v>6.0259999999999998</v>
      </c>
      <c r="L31">
        <v>5.9119999999999999</v>
      </c>
      <c r="M31">
        <v>5.8120000000000003</v>
      </c>
      <c r="N31">
        <v>5.7190000000000003</v>
      </c>
      <c r="O31">
        <v>5.6189999999999998</v>
      </c>
      <c r="P31">
        <v>5.5</v>
      </c>
      <c r="Q31">
        <v>5.3550000000000004</v>
      </c>
      <c r="R31">
        <v>5.1829999999999998</v>
      </c>
      <c r="S31">
        <v>4.99</v>
      </c>
      <c r="T31">
        <v>4.7839999999999998</v>
      </c>
      <c r="U31">
        <v>4.58</v>
      </c>
      <c r="V31">
        <v>4.3890000000000002</v>
      </c>
      <c r="W31">
        <v>4.2160000000000002</v>
      </c>
      <c r="X31">
        <v>4.0670000000000002</v>
      </c>
      <c r="Y31">
        <v>3.9430000000000001</v>
      </c>
      <c r="Z31">
        <v>3.84</v>
      </c>
      <c r="AA31">
        <v>3.7509999999999999</v>
      </c>
      <c r="AB31">
        <v>3.6749999999999998</v>
      </c>
      <c r="AC31">
        <v>3.6080000000000001</v>
      </c>
      <c r="AD31">
        <v>3.5459999999999998</v>
      </c>
      <c r="AE31">
        <v>3.488</v>
      </c>
      <c r="AF31">
        <v>3.4279999999999999</v>
      </c>
      <c r="AG31">
        <v>3.363</v>
      </c>
      <c r="AH31">
        <v>3.29</v>
      </c>
      <c r="AI31">
        <v>3.206</v>
      </c>
      <c r="AJ31">
        <v>3.1110000000000002</v>
      </c>
      <c r="AK31">
        <v>3.0070000000000001</v>
      </c>
      <c r="AL31">
        <v>2.8969999999999998</v>
      </c>
      <c r="AM31">
        <v>2.7850000000000001</v>
      </c>
      <c r="AN31">
        <v>2.677</v>
      </c>
      <c r="AO31">
        <v>2.5779999999999998</v>
      </c>
      <c r="AP31">
        <v>2.4889999999999999</v>
      </c>
      <c r="AQ31">
        <v>2.4129999999999998</v>
      </c>
      <c r="AR31">
        <v>2.3460000000000001</v>
      </c>
      <c r="AS31">
        <v>2.2839999999999998</v>
      </c>
      <c r="AT31">
        <v>2.2200000000000002</v>
      </c>
      <c r="AU31">
        <v>2.1539999999999999</v>
      </c>
      <c r="AV31">
        <v>2.0859999999999999</v>
      </c>
      <c r="AW31">
        <v>2.0219999999999998</v>
      </c>
      <c r="AX31">
        <v>1.9690000000000001</v>
      </c>
      <c r="AY31">
        <v>1.9330000000000001</v>
      </c>
      <c r="AZ31">
        <v>1.9179999999999999</v>
      </c>
      <c r="BA31">
        <v>1.921</v>
      </c>
      <c r="BB31">
        <v>1.9370000000000001</v>
      </c>
      <c r="BC31">
        <v>1.9570000000000001</v>
      </c>
      <c r="BD31">
        <v>1.9730000000000001</v>
      </c>
      <c r="BE31">
        <v>1.978</v>
      </c>
      <c r="BF31">
        <v>1.9690000000000001</v>
      </c>
      <c r="BG31">
        <v>1.9470000000000001</v>
      </c>
      <c r="BH31">
        <v>1.915</v>
      </c>
      <c r="BI31">
        <v>1.881</v>
      </c>
      <c r="BJ31">
        <v>1.8480000000000001</v>
      </c>
      <c r="BK31">
        <v>1.819</v>
      </c>
      <c r="BL31">
        <v>1.796</v>
      </c>
      <c r="BM31">
        <v>1.778</v>
      </c>
    </row>
    <row r="32" spans="1:65" x14ac:dyDescent="0.25">
      <c r="A32" t="s">
        <v>89</v>
      </c>
      <c r="B32" t="s">
        <v>90</v>
      </c>
      <c r="C32" t="str">
        <f>_xlfn.XLOOKUP(B32,'country-codes'!$B$2:$B$250,'country-codes'!$E$2:$E$250)</f>
        <v>Asia</v>
      </c>
      <c r="D32">
        <v>6.7039999999999997</v>
      </c>
      <c r="E32">
        <v>6.6980000000000004</v>
      </c>
      <c r="F32">
        <v>6.6920000000000002</v>
      </c>
      <c r="G32">
        <v>6.6870000000000003</v>
      </c>
      <c r="H32">
        <v>6.6820000000000004</v>
      </c>
      <c r="I32">
        <v>6.6790000000000003</v>
      </c>
      <c r="J32">
        <v>6.6740000000000004</v>
      </c>
      <c r="K32">
        <v>6.6689999999999996</v>
      </c>
      <c r="L32">
        <v>6.6639999999999997</v>
      </c>
      <c r="M32">
        <v>6.6580000000000004</v>
      </c>
      <c r="N32">
        <v>6.65</v>
      </c>
      <c r="O32">
        <v>6.6429999999999998</v>
      </c>
      <c r="P32">
        <v>6.6390000000000002</v>
      </c>
      <c r="Q32">
        <v>6.633</v>
      </c>
      <c r="R32">
        <v>6.6180000000000003</v>
      </c>
      <c r="S32">
        <v>6.62</v>
      </c>
      <c r="T32">
        <v>6.6159999999999997</v>
      </c>
      <c r="U32">
        <v>6.6050000000000004</v>
      </c>
      <c r="V32">
        <v>6.5839999999999996</v>
      </c>
      <c r="W32">
        <v>6.5529999999999999</v>
      </c>
      <c r="X32">
        <v>6.5110000000000001</v>
      </c>
      <c r="Y32">
        <v>6.46</v>
      </c>
      <c r="Z32">
        <v>6.4020000000000001</v>
      </c>
      <c r="AA32">
        <v>6.3360000000000003</v>
      </c>
      <c r="AB32">
        <v>6.2619999999999996</v>
      </c>
      <c r="AC32">
        <v>6.1760000000000002</v>
      </c>
      <c r="AD32">
        <v>6.1029999999999998</v>
      </c>
      <c r="AE32">
        <v>5.9989999999999997</v>
      </c>
      <c r="AF32">
        <v>5.88</v>
      </c>
      <c r="AG32">
        <v>5.7569999999999997</v>
      </c>
      <c r="AH32">
        <v>5.6040000000000001</v>
      </c>
      <c r="AI32">
        <v>5.4509999999999996</v>
      </c>
      <c r="AJ32">
        <v>5.2670000000000003</v>
      </c>
      <c r="AK32">
        <v>5.0720000000000001</v>
      </c>
      <c r="AL32">
        <v>4.8659999999999997</v>
      </c>
      <c r="AM32">
        <v>4.6239999999999997</v>
      </c>
      <c r="AN32">
        <v>4.3689999999999998</v>
      </c>
      <c r="AO32">
        <v>4.0880000000000001</v>
      </c>
      <c r="AP32">
        <v>3.8530000000000002</v>
      </c>
      <c r="AQ32">
        <v>3.6070000000000002</v>
      </c>
      <c r="AR32">
        <v>3.4140000000000001</v>
      </c>
      <c r="AS32">
        <v>3.2320000000000002</v>
      </c>
      <c r="AT32">
        <v>3.0779999999999998</v>
      </c>
      <c r="AU32">
        <v>2.9159999999999999</v>
      </c>
      <c r="AV32">
        <v>2.8929999999999998</v>
      </c>
      <c r="AW32">
        <v>2.798</v>
      </c>
      <c r="AX32">
        <v>2.669</v>
      </c>
      <c r="AY32">
        <v>2.59</v>
      </c>
      <c r="AZ32">
        <v>2.496</v>
      </c>
      <c r="BA32">
        <v>2.3809999999999998</v>
      </c>
      <c r="BB32">
        <v>2.2959999999999998</v>
      </c>
      <c r="BC32">
        <v>2.21</v>
      </c>
      <c r="BD32">
        <v>2.1379999999999999</v>
      </c>
      <c r="BE32">
        <v>2.0870000000000002</v>
      </c>
      <c r="BF32">
        <v>2.0270000000000001</v>
      </c>
      <c r="BG32">
        <v>1.9570000000000001</v>
      </c>
      <c r="BH32">
        <v>1.835</v>
      </c>
      <c r="BI32">
        <v>1.704</v>
      </c>
      <c r="BJ32">
        <v>1.569</v>
      </c>
      <c r="BK32">
        <v>1.46</v>
      </c>
      <c r="BL32">
        <v>1.4330000000000001</v>
      </c>
      <c r="BM32">
        <v>1.413</v>
      </c>
    </row>
    <row r="33" spans="1:65" x14ac:dyDescent="0.25">
      <c r="A33" t="s">
        <v>91</v>
      </c>
      <c r="B33" t="s">
        <v>92</v>
      </c>
      <c r="C33" t="str">
        <f>_xlfn.XLOOKUP(B33,'country-codes'!$B$2:$B$250,'country-codes'!$E$2:$E$250)</f>
        <v>Africa</v>
      </c>
      <c r="D33">
        <v>6.6280000000000001</v>
      </c>
      <c r="E33">
        <v>6.5970000000000004</v>
      </c>
      <c r="F33">
        <v>6.5709999999999997</v>
      </c>
      <c r="G33">
        <v>6.6319999999999997</v>
      </c>
      <c r="H33">
        <v>6.6879999999999997</v>
      </c>
      <c r="I33">
        <v>6.6870000000000003</v>
      </c>
      <c r="J33">
        <v>6.6920000000000002</v>
      </c>
      <c r="K33">
        <v>6.6779999999999999</v>
      </c>
      <c r="L33">
        <v>6.6680000000000001</v>
      </c>
      <c r="M33">
        <v>6.6390000000000002</v>
      </c>
      <c r="N33">
        <v>6.617</v>
      </c>
      <c r="O33">
        <v>6.5919999999999996</v>
      </c>
      <c r="P33">
        <v>6.593</v>
      </c>
      <c r="Q33">
        <v>6.593</v>
      </c>
      <c r="R33">
        <v>6.593</v>
      </c>
      <c r="S33">
        <v>6.5780000000000003</v>
      </c>
      <c r="T33">
        <v>6.556</v>
      </c>
      <c r="U33">
        <v>6.4950000000000001</v>
      </c>
      <c r="V33">
        <v>6.4349999999999996</v>
      </c>
      <c r="W33">
        <v>6.3579999999999997</v>
      </c>
      <c r="X33">
        <v>6.2530000000000001</v>
      </c>
      <c r="Y33">
        <v>6.1280000000000001</v>
      </c>
      <c r="Z33">
        <v>5.9329999999999998</v>
      </c>
      <c r="AA33">
        <v>5.7460000000000004</v>
      </c>
      <c r="AB33">
        <v>5.5819999999999999</v>
      </c>
      <c r="AC33">
        <v>5.4269999999999996</v>
      </c>
      <c r="AD33">
        <v>5.27</v>
      </c>
      <c r="AE33">
        <v>5.0599999999999996</v>
      </c>
      <c r="AF33">
        <v>4.8520000000000003</v>
      </c>
      <c r="AG33">
        <v>4.6509999999999998</v>
      </c>
      <c r="AH33">
        <v>4.4870000000000001</v>
      </c>
      <c r="AI33">
        <v>4.3390000000000004</v>
      </c>
      <c r="AJ33">
        <v>4.2290000000000001</v>
      </c>
      <c r="AK33">
        <v>4.13</v>
      </c>
      <c r="AL33">
        <v>4.0090000000000003</v>
      </c>
      <c r="AM33">
        <v>3.8029999999999999</v>
      </c>
      <c r="AN33">
        <v>3.6</v>
      </c>
      <c r="AO33">
        <v>3.4580000000000002</v>
      </c>
      <c r="AP33">
        <v>3.3959999999999999</v>
      </c>
      <c r="AQ33">
        <v>3.3420000000000001</v>
      </c>
      <c r="AR33">
        <v>3.3119999999999998</v>
      </c>
      <c r="AS33">
        <v>3.2610000000000001</v>
      </c>
      <c r="AT33">
        <v>3.181</v>
      </c>
      <c r="AU33">
        <v>3.11</v>
      </c>
      <c r="AV33">
        <v>3.073</v>
      </c>
      <c r="AW33">
        <v>3.08</v>
      </c>
      <c r="AX33">
        <v>3.0910000000000002</v>
      </c>
      <c r="AY33">
        <v>3.0819999999999999</v>
      </c>
      <c r="AZ33">
        <v>3.0659999999999998</v>
      </c>
      <c r="BA33">
        <v>3.0449999999999999</v>
      </c>
      <c r="BB33">
        <v>3.0230000000000001</v>
      </c>
      <c r="BC33">
        <v>2.9990000000000001</v>
      </c>
      <c r="BD33">
        <v>2.9809999999999999</v>
      </c>
      <c r="BE33">
        <v>2.964</v>
      </c>
      <c r="BF33">
        <v>2.9510000000000001</v>
      </c>
      <c r="BG33">
        <v>2.9420000000000002</v>
      </c>
      <c r="BH33">
        <v>2.93</v>
      </c>
      <c r="BI33">
        <v>2.91</v>
      </c>
      <c r="BJ33">
        <v>2.903</v>
      </c>
      <c r="BK33">
        <v>2.883</v>
      </c>
      <c r="BL33">
        <v>2.8359999999999999</v>
      </c>
      <c r="BM33">
        <v>2.7909999999999999</v>
      </c>
    </row>
    <row r="34" spans="1:65" x14ac:dyDescent="0.25">
      <c r="A34" t="s">
        <v>93</v>
      </c>
      <c r="B34" t="s">
        <v>94</v>
      </c>
      <c r="C34" t="str">
        <f>_xlfn.XLOOKUP(B34,'country-codes'!$B$2:$B$250,'country-codes'!$E$2:$E$250)</f>
        <v>Africa</v>
      </c>
      <c r="D34">
        <v>5.8140000000000001</v>
      </c>
      <c r="E34">
        <v>5.8280000000000003</v>
      </c>
      <c r="F34">
        <v>5.851</v>
      </c>
      <c r="G34">
        <v>5.8680000000000003</v>
      </c>
      <c r="H34">
        <v>5.9059999999999997</v>
      </c>
      <c r="I34">
        <v>5.9409999999999998</v>
      </c>
      <c r="J34">
        <v>5.9829999999999997</v>
      </c>
      <c r="K34">
        <v>6.0149999999999997</v>
      </c>
      <c r="L34">
        <v>6.06</v>
      </c>
      <c r="M34">
        <v>6.0369999999999999</v>
      </c>
      <c r="N34">
        <v>6.0019999999999998</v>
      </c>
      <c r="O34">
        <v>5.9859999999999998</v>
      </c>
      <c r="P34">
        <v>5.96</v>
      </c>
      <c r="Q34">
        <v>5.9279999999999999</v>
      </c>
      <c r="R34">
        <v>5.9109999999999996</v>
      </c>
      <c r="S34">
        <v>5.8890000000000002</v>
      </c>
      <c r="T34">
        <v>5.9320000000000004</v>
      </c>
      <c r="U34">
        <v>5.968</v>
      </c>
      <c r="V34">
        <v>6.0179999999999998</v>
      </c>
      <c r="W34">
        <v>6.0709999999999997</v>
      </c>
      <c r="X34">
        <v>6.1059999999999999</v>
      </c>
      <c r="Y34">
        <v>6.1390000000000002</v>
      </c>
      <c r="Z34">
        <v>6.141</v>
      </c>
      <c r="AA34">
        <v>6.1239999999999997</v>
      </c>
      <c r="AB34">
        <v>6.1109999999999998</v>
      </c>
      <c r="AC34">
        <v>6.1059999999999999</v>
      </c>
      <c r="AD34">
        <v>6.093</v>
      </c>
      <c r="AE34">
        <v>6.1020000000000003</v>
      </c>
      <c r="AF34">
        <v>6.0810000000000004</v>
      </c>
      <c r="AG34">
        <v>6.06</v>
      </c>
      <c r="AH34">
        <v>6.0449999999999999</v>
      </c>
      <c r="AI34">
        <v>6.032</v>
      </c>
      <c r="AJ34">
        <v>5.9749999999999996</v>
      </c>
      <c r="AK34">
        <v>5.94</v>
      </c>
      <c r="AL34">
        <v>5.9329999999999998</v>
      </c>
      <c r="AM34">
        <v>5.9720000000000004</v>
      </c>
      <c r="AN34">
        <v>5.9889999999999999</v>
      </c>
      <c r="AO34">
        <v>5.96</v>
      </c>
      <c r="AP34">
        <v>5.9340000000000002</v>
      </c>
      <c r="AQ34">
        <v>5.9329999999999998</v>
      </c>
      <c r="AR34">
        <v>5.915</v>
      </c>
      <c r="AS34">
        <v>5.851</v>
      </c>
      <c r="AT34">
        <v>5.8360000000000003</v>
      </c>
      <c r="AU34">
        <v>5.8520000000000003</v>
      </c>
      <c r="AV34">
        <v>5.827</v>
      </c>
      <c r="AW34">
        <v>5.8490000000000002</v>
      </c>
      <c r="AX34">
        <v>5.867</v>
      </c>
      <c r="AY34">
        <v>5.8920000000000003</v>
      </c>
      <c r="AZ34">
        <v>5.9139999999999997</v>
      </c>
      <c r="BA34">
        <v>5.9219999999999997</v>
      </c>
      <c r="BB34">
        <v>5.9370000000000003</v>
      </c>
      <c r="BC34">
        <v>5.9630000000000001</v>
      </c>
      <c r="BD34">
        <v>6.0060000000000002</v>
      </c>
      <c r="BE34">
        <v>6.0170000000000003</v>
      </c>
      <c r="BF34">
        <v>6.024</v>
      </c>
      <c r="BG34">
        <v>6.0350000000000001</v>
      </c>
      <c r="BH34">
        <v>6.04</v>
      </c>
      <c r="BI34">
        <v>6.048</v>
      </c>
      <c r="BJ34">
        <v>6.0369999999999999</v>
      </c>
      <c r="BK34">
        <v>6.008</v>
      </c>
      <c r="BL34">
        <v>5.9850000000000003</v>
      </c>
      <c r="BM34">
        <v>5.9779999999999998</v>
      </c>
    </row>
    <row r="35" spans="1:65" x14ac:dyDescent="0.25">
      <c r="A35" t="s">
        <v>95</v>
      </c>
      <c r="B35" t="s">
        <v>96</v>
      </c>
      <c r="C35" t="str">
        <f>_xlfn.XLOOKUP(B35,'country-codes'!$B$2:$B$250,'country-codes'!$E$2:$E$250)</f>
        <v>Americas</v>
      </c>
      <c r="D35">
        <v>3.8109999999999999</v>
      </c>
      <c r="E35">
        <v>3.7530000000000001</v>
      </c>
      <c r="F35">
        <v>3.681</v>
      </c>
      <c r="G35">
        <v>3.6070000000000002</v>
      </c>
      <c r="H35">
        <v>3.456</v>
      </c>
      <c r="I35">
        <v>3.1150000000000002</v>
      </c>
      <c r="J35">
        <v>2.7490000000000001</v>
      </c>
      <c r="K35">
        <v>2.528</v>
      </c>
      <c r="L35">
        <v>2.3860000000000001</v>
      </c>
      <c r="M35">
        <v>2.3340000000000001</v>
      </c>
      <c r="N35">
        <v>2.258</v>
      </c>
      <c r="O35">
        <v>2.141</v>
      </c>
      <c r="P35">
        <v>1.98</v>
      </c>
      <c r="Q35">
        <v>1.89</v>
      </c>
      <c r="R35">
        <v>1.837</v>
      </c>
      <c r="S35">
        <v>1.8240000000000001</v>
      </c>
      <c r="T35">
        <v>1.796</v>
      </c>
      <c r="U35">
        <v>1.782</v>
      </c>
      <c r="V35">
        <v>1.768</v>
      </c>
      <c r="W35">
        <v>1.754</v>
      </c>
      <c r="X35">
        <v>1.74</v>
      </c>
      <c r="Y35">
        <v>1.7</v>
      </c>
      <c r="Z35">
        <v>1.69</v>
      </c>
      <c r="AA35">
        <v>1.68</v>
      </c>
      <c r="AB35">
        <v>1.65</v>
      </c>
      <c r="AC35">
        <v>1.67</v>
      </c>
      <c r="AD35">
        <v>1.675</v>
      </c>
      <c r="AE35">
        <v>1.68</v>
      </c>
      <c r="AF35">
        <v>1.68</v>
      </c>
      <c r="AG35">
        <v>1.77</v>
      </c>
      <c r="AH35">
        <v>1.83</v>
      </c>
      <c r="AI35">
        <v>1.72</v>
      </c>
      <c r="AJ35">
        <v>1.71</v>
      </c>
      <c r="AK35">
        <v>1.69</v>
      </c>
      <c r="AL35">
        <v>1.69</v>
      </c>
      <c r="AM35">
        <v>1.67</v>
      </c>
      <c r="AN35">
        <v>1.63</v>
      </c>
      <c r="AO35">
        <v>1.57</v>
      </c>
      <c r="AP35">
        <v>1.56</v>
      </c>
      <c r="AQ35">
        <v>1.55</v>
      </c>
      <c r="AR35">
        <v>1.51</v>
      </c>
      <c r="AS35">
        <v>1.54</v>
      </c>
      <c r="AT35">
        <v>1.52</v>
      </c>
      <c r="AU35">
        <v>1.55</v>
      </c>
      <c r="AV35">
        <v>1.56</v>
      </c>
      <c r="AW35">
        <v>1.58</v>
      </c>
      <c r="AX35">
        <v>1.63</v>
      </c>
      <c r="AY35">
        <v>1.67</v>
      </c>
      <c r="AZ35">
        <v>1.7</v>
      </c>
      <c r="BA35">
        <v>1.69</v>
      </c>
      <c r="BB35">
        <v>1.65</v>
      </c>
      <c r="BC35">
        <v>1.63</v>
      </c>
      <c r="BD35">
        <v>1.63</v>
      </c>
      <c r="BE35">
        <v>1.61</v>
      </c>
      <c r="BF35">
        <v>1.61</v>
      </c>
      <c r="BG35">
        <v>1.6</v>
      </c>
      <c r="BH35">
        <v>1.59</v>
      </c>
      <c r="BI35">
        <v>1.55</v>
      </c>
      <c r="BJ35">
        <v>1.51</v>
      </c>
      <c r="BK35">
        <v>1.47</v>
      </c>
      <c r="BL35">
        <v>1.41</v>
      </c>
      <c r="BM35">
        <v>1.43</v>
      </c>
    </row>
    <row r="36" spans="1:65" x14ac:dyDescent="0.25">
      <c r="A36" t="s">
        <v>97</v>
      </c>
      <c r="B36" t="s">
        <v>98</v>
      </c>
      <c r="C36" t="e">
        <f>_xlfn.XLOOKUP(B36,'country-codes'!$B$2:$B$250,'country-codes'!$E$2:$E$250)</f>
        <v>#N/A</v>
      </c>
      <c r="D36">
        <v>2.4910587199999998</v>
      </c>
      <c r="E36">
        <v>2.3973610359999999</v>
      </c>
      <c r="F36">
        <v>2.306924805</v>
      </c>
      <c r="G36">
        <v>2.312254904</v>
      </c>
      <c r="H36">
        <v>2.2596589470000001</v>
      </c>
      <c r="I36">
        <v>2.2054530510000001</v>
      </c>
      <c r="J36">
        <v>2.1273242950000002</v>
      </c>
      <c r="K36">
        <v>2.478321024</v>
      </c>
      <c r="L36">
        <v>2.4581784579999999</v>
      </c>
      <c r="M36">
        <v>2.3567932479999998</v>
      </c>
      <c r="N36">
        <v>2.2875669890000001</v>
      </c>
      <c r="O36">
        <v>2.2605585669999999</v>
      </c>
      <c r="P36">
        <v>2.2361570460000002</v>
      </c>
      <c r="Q36">
        <v>2.2493879840000002</v>
      </c>
      <c r="R36">
        <v>2.3648864729999999</v>
      </c>
      <c r="S36">
        <v>2.338882645</v>
      </c>
      <c r="T36">
        <v>2.3230815570000001</v>
      </c>
      <c r="U36">
        <v>2.2842966750000002</v>
      </c>
      <c r="V36">
        <v>2.2489833610000001</v>
      </c>
      <c r="W36">
        <v>2.2549293850000001</v>
      </c>
      <c r="X36">
        <v>2.1959092949999999</v>
      </c>
      <c r="Y36">
        <v>2.1499868289999999</v>
      </c>
      <c r="Z36">
        <v>2.1398813990000001</v>
      </c>
      <c r="AA36">
        <v>2.142745583</v>
      </c>
      <c r="AB36">
        <v>2.1634257840000002</v>
      </c>
      <c r="AC36">
        <v>2.1615660299999999</v>
      </c>
      <c r="AD36">
        <v>2.1374991460000001</v>
      </c>
      <c r="AE36">
        <v>2.0970450220000001</v>
      </c>
      <c r="AF36">
        <v>2.077879018</v>
      </c>
      <c r="AG36">
        <v>2.0179885679999998</v>
      </c>
      <c r="AH36">
        <v>1.9308779309999999</v>
      </c>
      <c r="AI36">
        <v>1.854967297</v>
      </c>
      <c r="AJ36">
        <v>1.750513626</v>
      </c>
      <c r="AK36">
        <v>1.6704186029999999</v>
      </c>
      <c r="AL36">
        <v>1.589757452</v>
      </c>
      <c r="AM36">
        <v>1.468543352</v>
      </c>
      <c r="AN36">
        <v>1.4292571860000001</v>
      </c>
      <c r="AO36">
        <v>1.38152684</v>
      </c>
      <c r="AP36">
        <v>1.3384335430000001</v>
      </c>
      <c r="AQ36">
        <v>1.3079300190000001</v>
      </c>
      <c r="AR36">
        <v>1.317792855</v>
      </c>
      <c r="AS36">
        <v>1.2755308400000001</v>
      </c>
      <c r="AT36">
        <v>1.2534321159999999</v>
      </c>
      <c r="AU36">
        <v>1.251157257</v>
      </c>
      <c r="AV36">
        <v>1.2765638050000001</v>
      </c>
      <c r="AW36">
        <v>1.312790744</v>
      </c>
      <c r="AX36">
        <v>1.3420958810000001</v>
      </c>
      <c r="AY36">
        <v>1.381307203</v>
      </c>
      <c r="AZ36">
        <v>1.46354969</v>
      </c>
      <c r="BA36">
        <v>1.48774045</v>
      </c>
      <c r="BB36">
        <v>1.4618756449999999</v>
      </c>
      <c r="BC36">
        <v>1.39337113</v>
      </c>
      <c r="BD36">
        <v>1.4160541209999999</v>
      </c>
      <c r="BE36">
        <v>1.3877370630000001</v>
      </c>
      <c r="BF36">
        <v>1.442974424</v>
      </c>
      <c r="BG36">
        <v>1.462299899</v>
      </c>
      <c r="BH36">
        <v>1.5223508100000001</v>
      </c>
      <c r="BI36">
        <v>1.5681234479999999</v>
      </c>
      <c r="BJ36">
        <v>1.574501438</v>
      </c>
      <c r="BK36">
        <v>1.570806157</v>
      </c>
      <c r="BL36">
        <v>1.555245467</v>
      </c>
      <c r="BM36">
        <v>1.550992642</v>
      </c>
    </row>
    <row r="37" spans="1:65" x14ac:dyDescent="0.25">
      <c r="A37" t="s">
        <v>99</v>
      </c>
      <c r="B37" t="s">
        <v>100</v>
      </c>
      <c r="C37" t="str">
        <f>_xlfn.XLOOKUP(B37,'country-codes'!$B$2:$B$250,'country-codes'!$E$2:$E$250)</f>
        <v>Europe</v>
      </c>
      <c r="D37">
        <v>2.44</v>
      </c>
      <c r="E37">
        <v>2.52</v>
      </c>
      <c r="F37">
        <v>2.58</v>
      </c>
      <c r="G37">
        <v>2.65</v>
      </c>
      <c r="H37">
        <v>2.66</v>
      </c>
      <c r="I37">
        <v>2.59</v>
      </c>
      <c r="J37">
        <v>2.5</v>
      </c>
      <c r="K37">
        <v>2.39</v>
      </c>
      <c r="L37">
        <v>2.29</v>
      </c>
      <c r="M37">
        <v>2.19</v>
      </c>
      <c r="N37">
        <v>2.1</v>
      </c>
      <c r="O37">
        <v>2.04</v>
      </c>
      <c r="P37">
        <v>1.91</v>
      </c>
      <c r="Q37">
        <v>1.81</v>
      </c>
      <c r="R37">
        <v>1.73</v>
      </c>
      <c r="S37">
        <v>1.61</v>
      </c>
      <c r="T37">
        <v>1.55</v>
      </c>
      <c r="U37">
        <v>1.53</v>
      </c>
      <c r="V37">
        <v>1.51</v>
      </c>
      <c r="W37">
        <v>1.52</v>
      </c>
      <c r="X37">
        <v>1.55</v>
      </c>
      <c r="Y37">
        <v>1.55</v>
      </c>
      <c r="Z37">
        <v>1.56</v>
      </c>
      <c r="AA37">
        <v>1.52</v>
      </c>
      <c r="AB37">
        <v>1.53</v>
      </c>
      <c r="AC37">
        <v>1.52</v>
      </c>
      <c r="AD37">
        <v>1.53</v>
      </c>
      <c r="AE37">
        <v>1.52</v>
      </c>
      <c r="AF37">
        <v>1.57</v>
      </c>
      <c r="AG37">
        <v>1.56</v>
      </c>
      <c r="AH37">
        <v>1.58</v>
      </c>
      <c r="AI37">
        <v>1.58</v>
      </c>
      <c r="AJ37">
        <v>1.58</v>
      </c>
      <c r="AK37">
        <v>1.51</v>
      </c>
      <c r="AL37">
        <v>1.49</v>
      </c>
      <c r="AM37">
        <v>1.48</v>
      </c>
      <c r="AN37">
        <v>1.5</v>
      </c>
      <c r="AO37">
        <v>1.48</v>
      </c>
      <c r="AP37">
        <v>1.47</v>
      </c>
      <c r="AQ37">
        <v>1.48</v>
      </c>
      <c r="AR37">
        <v>1.5</v>
      </c>
      <c r="AS37">
        <v>1.38</v>
      </c>
      <c r="AT37">
        <v>1.39</v>
      </c>
      <c r="AU37">
        <v>1.39</v>
      </c>
      <c r="AV37">
        <v>1.42</v>
      </c>
      <c r="AW37">
        <v>1.42</v>
      </c>
      <c r="AX37">
        <v>1.44</v>
      </c>
      <c r="AY37">
        <v>1.46</v>
      </c>
      <c r="AZ37">
        <v>1.48</v>
      </c>
      <c r="BA37">
        <v>1.5</v>
      </c>
      <c r="BB37">
        <v>1.52</v>
      </c>
      <c r="BC37">
        <v>1.52</v>
      </c>
      <c r="BD37">
        <v>1.52</v>
      </c>
      <c r="BE37">
        <v>1.52</v>
      </c>
      <c r="BF37">
        <v>1.54</v>
      </c>
      <c r="BG37">
        <v>1.54</v>
      </c>
      <c r="BH37">
        <v>1.54</v>
      </c>
      <c r="BI37">
        <v>1.52</v>
      </c>
      <c r="BJ37">
        <v>1.52</v>
      </c>
      <c r="BK37">
        <v>1.48</v>
      </c>
      <c r="BL37">
        <v>1.46</v>
      </c>
      <c r="BM37">
        <v>1.52</v>
      </c>
    </row>
    <row r="38" spans="1:65" x14ac:dyDescent="0.25">
      <c r="A38" t="s">
        <v>101</v>
      </c>
      <c r="B38" t="s">
        <v>102</v>
      </c>
      <c r="C38" t="e">
        <f>_xlfn.XLOOKUP(B38,'country-codes'!$B$2:$B$250,'country-codes'!$E$2:$E$250)</f>
        <v>#N/A</v>
      </c>
      <c r="D38">
        <v>2.27</v>
      </c>
      <c r="E38">
        <v>2.3769999999999998</v>
      </c>
      <c r="F38">
        <v>2.4590000000000001</v>
      </c>
      <c r="G38">
        <v>2.5150000000000001</v>
      </c>
      <c r="H38">
        <v>2.4980000000000002</v>
      </c>
      <c r="I38">
        <v>2.4279999999999999</v>
      </c>
      <c r="J38">
        <v>2.34</v>
      </c>
      <c r="K38">
        <v>2.2559999999999998</v>
      </c>
      <c r="L38">
        <v>2.1760000000000002</v>
      </c>
      <c r="M38">
        <v>2.1080000000000001</v>
      </c>
      <c r="N38">
        <v>2.0219999999999998</v>
      </c>
      <c r="O38">
        <v>1.9330000000000001</v>
      </c>
      <c r="P38">
        <v>1.8109999999999999</v>
      </c>
      <c r="Q38">
        <v>1.71</v>
      </c>
      <c r="R38">
        <v>1.631</v>
      </c>
      <c r="S38">
        <v>1.5620000000000001</v>
      </c>
      <c r="T38">
        <v>1.5349999999999999</v>
      </c>
      <c r="U38">
        <v>1.5229999999999999</v>
      </c>
      <c r="V38">
        <v>1.514</v>
      </c>
      <c r="W38">
        <v>1.504</v>
      </c>
      <c r="X38">
        <v>1.4870000000000001</v>
      </c>
      <c r="Y38">
        <v>1.4530000000000001</v>
      </c>
      <c r="Z38">
        <v>1.45</v>
      </c>
      <c r="AA38">
        <v>1.4510000000000001</v>
      </c>
      <c r="AB38">
        <v>1.4510000000000001</v>
      </c>
      <c r="AC38">
        <v>1.4490000000000001</v>
      </c>
      <c r="AD38">
        <v>1.4570000000000001</v>
      </c>
      <c r="AE38">
        <v>1.472</v>
      </c>
      <c r="AF38">
        <v>1.4890000000000001</v>
      </c>
      <c r="AG38">
        <v>1.506</v>
      </c>
      <c r="AH38">
        <v>1.5089999999999999</v>
      </c>
      <c r="AI38">
        <v>1.522</v>
      </c>
      <c r="AJ38">
        <v>1.5409999999999999</v>
      </c>
      <c r="AK38">
        <v>1.548</v>
      </c>
      <c r="AL38">
        <v>1.5449999999999999</v>
      </c>
      <c r="AM38">
        <v>1.54</v>
      </c>
      <c r="AN38">
        <v>1.538</v>
      </c>
      <c r="AO38">
        <v>1.5349999999999999</v>
      </c>
      <c r="AP38">
        <v>1.528</v>
      </c>
      <c r="AQ38">
        <v>1.51</v>
      </c>
      <c r="AR38">
        <v>1.4870000000000001</v>
      </c>
      <c r="AS38">
        <v>1.4750000000000001</v>
      </c>
      <c r="AT38">
        <v>1.4690000000000001</v>
      </c>
      <c r="AU38">
        <v>1.4970000000000001</v>
      </c>
      <c r="AV38">
        <v>1.5189999999999999</v>
      </c>
      <c r="AW38">
        <v>1.542</v>
      </c>
      <c r="AX38">
        <v>1.579</v>
      </c>
      <c r="AY38">
        <v>1.6160000000000001</v>
      </c>
      <c r="AZ38">
        <v>1.6479999999999999</v>
      </c>
      <c r="BA38">
        <v>1.651</v>
      </c>
      <c r="BB38">
        <v>1.633</v>
      </c>
      <c r="BC38">
        <v>1.6259999999999999</v>
      </c>
      <c r="BD38">
        <v>1.6040000000000001</v>
      </c>
      <c r="BE38">
        <v>1.5720000000000001</v>
      </c>
      <c r="BF38">
        <v>1.556</v>
      </c>
      <c r="BG38">
        <v>1.5209999999999999</v>
      </c>
      <c r="BH38">
        <v>1.5069999999999999</v>
      </c>
      <c r="BI38">
        <v>1.466</v>
      </c>
      <c r="BJ38">
        <v>1.4350000000000001</v>
      </c>
      <c r="BK38">
        <v>1.4410000000000001</v>
      </c>
      <c r="BL38">
        <v>1.4470000000000001</v>
      </c>
      <c r="BM38">
        <v>1.4570000000000001</v>
      </c>
    </row>
    <row r="39" spans="1:65" x14ac:dyDescent="0.25">
      <c r="A39" t="s">
        <v>103</v>
      </c>
      <c r="B39" t="s">
        <v>104</v>
      </c>
      <c r="C39" t="str">
        <f>_xlfn.XLOOKUP(B39,'country-codes'!$B$2:$B$250,'country-codes'!$E$2:$E$250)</f>
        <v>Americas</v>
      </c>
      <c r="D39">
        <v>4.6970000000000001</v>
      </c>
      <c r="E39">
        <v>4.6550000000000002</v>
      </c>
      <c r="F39">
        <v>4.6020000000000003</v>
      </c>
      <c r="G39">
        <v>4.5359999999999996</v>
      </c>
      <c r="H39">
        <v>4.4569999999999999</v>
      </c>
      <c r="I39">
        <v>4.3639999999999999</v>
      </c>
      <c r="J39">
        <v>4.2590000000000003</v>
      </c>
      <c r="K39">
        <v>4.1440000000000001</v>
      </c>
      <c r="L39">
        <v>4.0250000000000004</v>
      </c>
      <c r="M39">
        <v>3.9020000000000001</v>
      </c>
      <c r="N39">
        <v>3.778</v>
      </c>
      <c r="O39">
        <v>3.6539999999999999</v>
      </c>
      <c r="P39">
        <v>3.53</v>
      </c>
      <c r="Q39">
        <v>3.4089999999999998</v>
      </c>
      <c r="R39">
        <v>3.2930000000000001</v>
      </c>
      <c r="S39">
        <v>3.1819999999999999</v>
      </c>
      <c r="T39">
        <v>3.0779999999999998</v>
      </c>
      <c r="U39">
        <v>2.9809999999999999</v>
      </c>
      <c r="V39">
        <v>2.8919999999999999</v>
      </c>
      <c r="W39">
        <v>2.8119999999999998</v>
      </c>
      <c r="X39">
        <v>2.7440000000000002</v>
      </c>
      <c r="Y39">
        <v>2.6890000000000001</v>
      </c>
      <c r="Z39">
        <v>2.6480000000000001</v>
      </c>
      <c r="AA39">
        <v>2.6190000000000002</v>
      </c>
      <c r="AB39">
        <v>2.601</v>
      </c>
      <c r="AC39">
        <v>2.5920000000000001</v>
      </c>
      <c r="AD39">
        <v>2.589</v>
      </c>
      <c r="AE39">
        <v>2.59</v>
      </c>
      <c r="AF39">
        <v>2.5910000000000002</v>
      </c>
      <c r="AG39">
        <v>2.589</v>
      </c>
      <c r="AH39">
        <v>2.5790000000000002</v>
      </c>
      <c r="AI39">
        <v>2.5579999999999998</v>
      </c>
      <c r="AJ39">
        <v>2.4780000000000002</v>
      </c>
      <c r="AK39">
        <v>2.4300000000000002</v>
      </c>
      <c r="AL39">
        <v>2.3769999999999998</v>
      </c>
      <c r="AM39">
        <v>2.3029999999999999</v>
      </c>
      <c r="AN39">
        <v>2.2450000000000001</v>
      </c>
      <c r="AO39">
        <v>2.177</v>
      </c>
      <c r="AP39">
        <v>2.1120000000000001</v>
      </c>
      <c r="AQ39">
        <v>2.044</v>
      </c>
      <c r="AR39">
        <v>1.9870000000000001</v>
      </c>
      <c r="AS39">
        <v>1.9610000000000001</v>
      </c>
      <c r="AT39">
        <v>1.9350000000000001</v>
      </c>
      <c r="AU39">
        <v>1.873</v>
      </c>
      <c r="AV39">
        <v>1.8260000000000001</v>
      </c>
      <c r="AW39">
        <v>1.8029999999999999</v>
      </c>
      <c r="AX39">
        <v>1.8029999999999999</v>
      </c>
      <c r="AY39">
        <v>1.8260000000000001</v>
      </c>
      <c r="AZ39">
        <v>1.85</v>
      </c>
      <c r="BA39">
        <v>1.855</v>
      </c>
      <c r="BB39">
        <v>1.8440000000000001</v>
      </c>
      <c r="BC39">
        <v>1.823</v>
      </c>
      <c r="BD39">
        <v>1.798</v>
      </c>
      <c r="BE39">
        <v>1.786</v>
      </c>
      <c r="BF39">
        <v>1.774</v>
      </c>
      <c r="BG39">
        <v>1.7370000000000001</v>
      </c>
      <c r="BH39">
        <v>1.6759999999999999</v>
      </c>
      <c r="BI39">
        <v>1.5980000000000001</v>
      </c>
      <c r="BJ39">
        <v>1.5640000000000001</v>
      </c>
      <c r="BK39">
        <v>1.5449999999999999</v>
      </c>
      <c r="BL39">
        <v>1.5369999999999999</v>
      </c>
      <c r="BM39">
        <v>1.5369999999999999</v>
      </c>
    </row>
    <row r="40" spans="1:65" x14ac:dyDescent="0.25">
      <c r="A40" t="s">
        <v>105</v>
      </c>
      <c r="B40" t="s">
        <v>106</v>
      </c>
      <c r="C40" t="str">
        <f>_xlfn.XLOOKUP(B40,'country-codes'!$B$2:$B$250,'country-codes'!$E$2:$E$250)</f>
        <v>Asia</v>
      </c>
      <c r="D40">
        <v>4.4509999999999996</v>
      </c>
      <c r="E40">
        <v>3.863</v>
      </c>
      <c r="F40">
        <v>6.085</v>
      </c>
      <c r="G40">
        <v>7.5129999999999999</v>
      </c>
      <c r="H40">
        <v>6.6719999999999997</v>
      </c>
      <c r="I40">
        <v>6.6050000000000004</v>
      </c>
      <c r="J40">
        <v>6.3070000000000004</v>
      </c>
      <c r="K40">
        <v>5.806</v>
      </c>
      <c r="L40">
        <v>6.508</v>
      </c>
      <c r="M40">
        <v>6.1749999999999998</v>
      </c>
      <c r="N40">
        <v>6.085</v>
      </c>
      <c r="O40">
        <v>5.5229999999999997</v>
      </c>
      <c r="P40">
        <v>5.1120000000000001</v>
      </c>
      <c r="Q40">
        <v>4.726</v>
      </c>
      <c r="R40">
        <v>4.17</v>
      </c>
      <c r="S40">
        <v>3.5710000000000002</v>
      </c>
      <c r="T40">
        <v>3.2349999999999999</v>
      </c>
      <c r="U40">
        <v>2.8439999999999999</v>
      </c>
      <c r="V40">
        <v>2.7160000000000002</v>
      </c>
      <c r="W40">
        <v>2.7450000000000001</v>
      </c>
      <c r="X40">
        <v>2.7389999999999999</v>
      </c>
      <c r="Y40">
        <v>2.7919999999999998</v>
      </c>
      <c r="Z40">
        <v>2.972</v>
      </c>
      <c r="AA40">
        <v>2.5590000000000002</v>
      </c>
      <c r="AB40">
        <v>2.6070000000000002</v>
      </c>
      <c r="AC40">
        <v>2.633</v>
      </c>
      <c r="AD40">
        <v>2.7210000000000001</v>
      </c>
      <c r="AE40">
        <v>2.76</v>
      </c>
      <c r="AF40">
        <v>2.5390000000000001</v>
      </c>
      <c r="AG40">
        <v>2.52</v>
      </c>
      <c r="AH40">
        <v>2.5139999999999998</v>
      </c>
      <c r="AI40">
        <v>1.9339999999999999</v>
      </c>
      <c r="AJ40">
        <v>1.776</v>
      </c>
      <c r="AK40">
        <v>1.6910000000000001</v>
      </c>
      <c r="AL40">
        <v>1.6279999999999999</v>
      </c>
      <c r="AM40">
        <v>1.5880000000000001</v>
      </c>
      <c r="AN40">
        <v>1.554</v>
      </c>
      <c r="AO40">
        <v>1.5269999999999999</v>
      </c>
      <c r="AP40">
        <v>1.522</v>
      </c>
      <c r="AQ40">
        <v>1.53</v>
      </c>
      <c r="AR40">
        <v>1.6279999999999999</v>
      </c>
      <c r="AS40">
        <v>1.5629999999999999</v>
      </c>
      <c r="AT40">
        <v>1.5660000000000001</v>
      </c>
      <c r="AU40">
        <v>1.57</v>
      </c>
      <c r="AV40">
        <v>1.605</v>
      </c>
      <c r="AW40">
        <v>1.6240000000000001</v>
      </c>
      <c r="AX40">
        <v>1.6439999999999999</v>
      </c>
      <c r="AY40">
        <v>1.6659999999999999</v>
      </c>
      <c r="AZ40">
        <v>1.7010000000000001</v>
      </c>
      <c r="BA40">
        <v>1.714</v>
      </c>
      <c r="BB40">
        <v>1.6870000000000001</v>
      </c>
      <c r="BC40">
        <v>1.6679999999999999</v>
      </c>
      <c r="BD40">
        <v>1.798</v>
      </c>
      <c r="BE40">
        <v>1.714</v>
      </c>
      <c r="BF40">
        <v>1.7689999999999999</v>
      </c>
      <c r="BG40">
        <v>1.67</v>
      </c>
      <c r="BH40">
        <v>1.772</v>
      </c>
      <c r="BI40">
        <v>1.8129999999999999</v>
      </c>
      <c r="BJ40">
        <v>1.554</v>
      </c>
      <c r="BK40">
        <v>1.496</v>
      </c>
      <c r="BL40">
        <v>1.2809999999999999</v>
      </c>
      <c r="BM40">
        <v>1.1639999999999999</v>
      </c>
    </row>
    <row r="41" spans="1:65" x14ac:dyDescent="0.25">
      <c r="A41" t="s">
        <v>107</v>
      </c>
      <c r="B41" t="s">
        <v>108</v>
      </c>
      <c r="C41" t="str">
        <f>_xlfn.XLOOKUP(B41,'country-codes'!$B$2:$B$250,'country-codes'!$E$2:$E$250)</f>
        <v>Africa</v>
      </c>
      <c r="D41">
        <v>7.6909999999999998</v>
      </c>
      <c r="E41">
        <v>7.72</v>
      </c>
      <c r="F41">
        <v>7.75</v>
      </c>
      <c r="G41">
        <v>7.7809999999999997</v>
      </c>
      <c r="H41">
        <v>7.8109999999999999</v>
      </c>
      <c r="I41">
        <v>7.8410000000000002</v>
      </c>
      <c r="J41">
        <v>7.8680000000000003</v>
      </c>
      <c r="K41">
        <v>7.8929999999999998</v>
      </c>
      <c r="L41">
        <v>7.9119999999999999</v>
      </c>
      <c r="M41">
        <v>7.9269999999999996</v>
      </c>
      <c r="N41">
        <v>7.9359999999999999</v>
      </c>
      <c r="O41">
        <v>7.9409999999999998</v>
      </c>
      <c r="P41">
        <v>7.9420000000000002</v>
      </c>
      <c r="Q41">
        <v>7.9390000000000001</v>
      </c>
      <c r="R41">
        <v>7.9290000000000003</v>
      </c>
      <c r="S41">
        <v>7.91</v>
      </c>
      <c r="T41">
        <v>7.8769999999999998</v>
      </c>
      <c r="U41">
        <v>7.8280000000000003</v>
      </c>
      <c r="V41">
        <v>7.6689999999999996</v>
      </c>
      <c r="W41">
        <v>7.6280000000000001</v>
      </c>
      <c r="X41">
        <v>7.5869999999999997</v>
      </c>
      <c r="Y41">
        <v>7.5410000000000004</v>
      </c>
      <c r="Z41">
        <v>7.4870000000000001</v>
      </c>
      <c r="AA41">
        <v>7.423</v>
      </c>
      <c r="AB41">
        <v>7.3490000000000002</v>
      </c>
      <c r="AC41">
        <v>7.2649999999999997</v>
      </c>
      <c r="AD41">
        <v>7.1840000000000002</v>
      </c>
      <c r="AE41">
        <v>7.0780000000000003</v>
      </c>
      <c r="AF41">
        <v>6.9630000000000001</v>
      </c>
      <c r="AG41">
        <v>6.8440000000000003</v>
      </c>
      <c r="AH41">
        <v>6.73</v>
      </c>
      <c r="AI41">
        <v>6.6059999999999999</v>
      </c>
      <c r="AJ41">
        <v>6.4560000000000004</v>
      </c>
      <c r="AK41">
        <v>6.306</v>
      </c>
      <c r="AL41">
        <v>6.1609999999999996</v>
      </c>
      <c r="AM41">
        <v>6.0890000000000004</v>
      </c>
      <c r="AN41">
        <v>6.0049999999999999</v>
      </c>
      <c r="AO41">
        <v>5.9509999999999996</v>
      </c>
      <c r="AP41">
        <v>5.8959999999999999</v>
      </c>
      <c r="AQ41">
        <v>5.8470000000000004</v>
      </c>
      <c r="AR41">
        <v>5.8140000000000001</v>
      </c>
      <c r="AS41">
        <v>5.7560000000000002</v>
      </c>
      <c r="AT41">
        <v>5.7050000000000001</v>
      </c>
      <c r="AU41">
        <v>5.6420000000000003</v>
      </c>
      <c r="AV41">
        <v>5.5449999999999999</v>
      </c>
      <c r="AW41">
        <v>5.46</v>
      </c>
      <c r="AX41">
        <v>5.3760000000000003</v>
      </c>
      <c r="AY41">
        <v>5.2960000000000003</v>
      </c>
      <c r="AZ41">
        <v>5.2210000000000001</v>
      </c>
      <c r="BA41">
        <v>5.1520000000000001</v>
      </c>
      <c r="BB41">
        <v>5.0880000000000001</v>
      </c>
      <c r="BC41">
        <v>5.0289999999999999</v>
      </c>
      <c r="BD41">
        <v>4.9740000000000002</v>
      </c>
      <c r="BE41">
        <v>4.92</v>
      </c>
      <c r="BF41">
        <v>4.867</v>
      </c>
      <c r="BG41">
        <v>4.8129999999999997</v>
      </c>
      <c r="BH41">
        <v>4.7590000000000003</v>
      </c>
      <c r="BI41">
        <v>4.742</v>
      </c>
      <c r="BJ41">
        <v>4.6109999999999998</v>
      </c>
      <c r="BK41">
        <v>4.5380000000000003</v>
      </c>
      <c r="BL41">
        <v>4.4720000000000004</v>
      </c>
      <c r="BM41">
        <v>4.4180000000000001</v>
      </c>
    </row>
    <row r="42" spans="1:65" x14ac:dyDescent="0.25">
      <c r="A42" t="s">
        <v>109</v>
      </c>
      <c r="B42" t="s">
        <v>110</v>
      </c>
      <c r="C42" t="str">
        <f>_xlfn.XLOOKUP(B42,'country-codes'!$B$2:$B$250,'country-codes'!$E$2:$E$250)</f>
        <v>Africa</v>
      </c>
      <c r="D42">
        <v>5.6470000000000002</v>
      </c>
      <c r="E42">
        <v>5.7050000000000001</v>
      </c>
      <c r="F42">
        <v>5.766</v>
      </c>
      <c r="G42">
        <v>5.8280000000000003</v>
      </c>
      <c r="H42">
        <v>5.89</v>
      </c>
      <c r="I42">
        <v>5.9489999999999998</v>
      </c>
      <c r="J42">
        <v>6.0039999999999996</v>
      </c>
      <c r="K42">
        <v>6.0579999999999998</v>
      </c>
      <c r="L42">
        <v>6.1079999999999997</v>
      </c>
      <c r="M42">
        <v>6.1429999999999998</v>
      </c>
      <c r="N42">
        <v>6.1980000000000004</v>
      </c>
      <c r="O42">
        <v>6.2549999999999999</v>
      </c>
      <c r="P42">
        <v>6.282</v>
      </c>
      <c r="Q42">
        <v>6.3049999999999997</v>
      </c>
      <c r="R42">
        <v>6.3369999999999997</v>
      </c>
      <c r="S42">
        <v>6.3929999999999998</v>
      </c>
      <c r="T42">
        <v>6.4489999999999998</v>
      </c>
      <c r="U42">
        <v>6.52</v>
      </c>
      <c r="V42">
        <v>6.5620000000000003</v>
      </c>
      <c r="W42">
        <v>6.6130000000000004</v>
      </c>
      <c r="X42">
        <v>6.6580000000000004</v>
      </c>
      <c r="Y42">
        <v>6.6360000000000001</v>
      </c>
      <c r="Z42">
        <v>6.617</v>
      </c>
      <c r="AA42">
        <v>6.6050000000000004</v>
      </c>
      <c r="AB42">
        <v>6.585</v>
      </c>
      <c r="AC42">
        <v>6.5839999999999996</v>
      </c>
      <c r="AD42">
        <v>6.5880000000000001</v>
      </c>
      <c r="AE42">
        <v>6.5629999999999997</v>
      </c>
      <c r="AF42">
        <v>6.5</v>
      </c>
      <c r="AG42">
        <v>6.4370000000000003</v>
      </c>
      <c r="AH42">
        <v>6.3920000000000003</v>
      </c>
      <c r="AI42">
        <v>6.3470000000000004</v>
      </c>
      <c r="AJ42">
        <v>6.29</v>
      </c>
      <c r="AK42">
        <v>6.194</v>
      </c>
      <c r="AL42">
        <v>6.0819999999999999</v>
      </c>
      <c r="AM42">
        <v>5.9550000000000001</v>
      </c>
      <c r="AN42">
        <v>5.8280000000000003</v>
      </c>
      <c r="AO42">
        <v>5.7229999999999999</v>
      </c>
      <c r="AP42">
        <v>5.6680000000000001</v>
      </c>
      <c r="AQ42">
        <v>5.6289999999999996</v>
      </c>
      <c r="AR42">
        <v>5.53</v>
      </c>
      <c r="AS42">
        <v>5.4429999999999996</v>
      </c>
      <c r="AT42">
        <v>5.4580000000000002</v>
      </c>
      <c r="AU42">
        <v>5.4630000000000001</v>
      </c>
      <c r="AV42">
        <v>5.45</v>
      </c>
      <c r="AW42">
        <v>5.407</v>
      </c>
      <c r="AX42">
        <v>5.3540000000000001</v>
      </c>
      <c r="AY42">
        <v>5.3310000000000004</v>
      </c>
      <c r="AZ42">
        <v>5.2779999999999996</v>
      </c>
      <c r="BA42">
        <v>5.2270000000000003</v>
      </c>
      <c r="BB42">
        <v>5.16</v>
      </c>
      <c r="BC42">
        <v>5.0579999999999998</v>
      </c>
      <c r="BD42">
        <v>4.9889999999999999</v>
      </c>
      <c r="BE42">
        <v>4.9139999999999997</v>
      </c>
      <c r="BF42">
        <v>4.8550000000000004</v>
      </c>
      <c r="BG42">
        <v>4.8319999999999999</v>
      </c>
      <c r="BH42">
        <v>4.8179999999999996</v>
      </c>
      <c r="BI42">
        <v>4.774</v>
      </c>
      <c r="BJ42">
        <v>4.694</v>
      </c>
      <c r="BK42">
        <v>4.6230000000000002</v>
      </c>
      <c r="BL42">
        <v>4.5430000000000001</v>
      </c>
      <c r="BM42">
        <v>4.4630000000000001</v>
      </c>
    </row>
    <row r="43" spans="1:65" x14ac:dyDescent="0.25">
      <c r="A43" t="s">
        <v>111</v>
      </c>
      <c r="B43" t="s">
        <v>112</v>
      </c>
      <c r="C43" t="str">
        <f>_xlfn.XLOOKUP(B43,'country-codes'!$B$2:$B$250,'country-codes'!$E$2:$E$250)</f>
        <v>Africa</v>
      </c>
      <c r="D43">
        <v>6.08</v>
      </c>
      <c r="E43">
        <v>6.1070000000000002</v>
      </c>
      <c r="F43">
        <v>6.1319999999999997</v>
      </c>
      <c r="G43">
        <v>6.157</v>
      </c>
      <c r="H43">
        <v>6.1829999999999998</v>
      </c>
      <c r="I43">
        <v>6.2110000000000003</v>
      </c>
      <c r="J43">
        <v>6.2370000000000001</v>
      </c>
      <c r="K43">
        <v>6.2679999999999998</v>
      </c>
      <c r="L43">
        <v>6.298</v>
      </c>
      <c r="M43">
        <v>6.319</v>
      </c>
      <c r="N43">
        <v>6.343</v>
      </c>
      <c r="O43">
        <v>6.3780000000000001</v>
      </c>
      <c r="P43">
        <v>6.4020000000000001</v>
      </c>
      <c r="Q43">
        <v>6.4109999999999996</v>
      </c>
      <c r="R43">
        <v>6.4160000000000004</v>
      </c>
      <c r="S43">
        <v>6.4240000000000004</v>
      </c>
      <c r="T43">
        <v>6.4249999999999998</v>
      </c>
      <c r="U43">
        <v>6.4290000000000003</v>
      </c>
      <c r="V43">
        <v>6.4409999999999998</v>
      </c>
      <c r="W43">
        <v>6.4560000000000004</v>
      </c>
      <c r="X43">
        <v>6.4649999999999999</v>
      </c>
      <c r="Y43">
        <v>6.4859999999999998</v>
      </c>
      <c r="Z43">
        <v>6.4980000000000002</v>
      </c>
      <c r="AA43">
        <v>6.548</v>
      </c>
      <c r="AB43">
        <v>6.5990000000000002</v>
      </c>
      <c r="AC43">
        <v>6.6459999999999999</v>
      </c>
      <c r="AD43">
        <v>6.6929999999999996</v>
      </c>
      <c r="AE43">
        <v>6.7409999999999997</v>
      </c>
      <c r="AF43">
        <v>6.73</v>
      </c>
      <c r="AG43">
        <v>6.7350000000000003</v>
      </c>
      <c r="AH43">
        <v>6.702</v>
      </c>
      <c r="AI43">
        <v>6.6849999999999996</v>
      </c>
      <c r="AJ43">
        <v>6.6669999999999998</v>
      </c>
      <c r="AK43">
        <v>6.6440000000000001</v>
      </c>
      <c r="AL43">
        <v>6.6680000000000001</v>
      </c>
      <c r="AM43">
        <v>6.7119999999999997</v>
      </c>
      <c r="AN43">
        <v>6.72</v>
      </c>
      <c r="AO43">
        <v>6.7290000000000001</v>
      </c>
      <c r="AP43">
        <v>6.73</v>
      </c>
      <c r="AQ43">
        <v>6.7210000000000001</v>
      </c>
      <c r="AR43">
        <v>6.718</v>
      </c>
      <c r="AS43">
        <v>6.7</v>
      </c>
      <c r="AT43">
        <v>6.6719999999999997</v>
      </c>
      <c r="AU43">
        <v>6.64</v>
      </c>
      <c r="AV43">
        <v>6.6180000000000003</v>
      </c>
      <c r="AW43">
        <v>6.5970000000000004</v>
      </c>
      <c r="AX43">
        <v>6.59</v>
      </c>
      <c r="AY43">
        <v>6.5819999999999999</v>
      </c>
      <c r="AZ43">
        <v>6.5780000000000003</v>
      </c>
      <c r="BA43">
        <v>6.5910000000000002</v>
      </c>
      <c r="BB43">
        <v>6.5869999999999997</v>
      </c>
      <c r="BC43">
        <v>6.5819999999999999</v>
      </c>
      <c r="BD43">
        <v>6.5590000000000002</v>
      </c>
      <c r="BE43">
        <v>6.5270000000000001</v>
      </c>
      <c r="BF43">
        <v>6.4829999999999997</v>
      </c>
      <c r="BG43">
        <v>6.4370000000000003</v>
      </c>
      <c r="BH43">
        <v>6.3920000000000003</v>
      </c>
      <c r="BI43">
        <v>6.3490000000000002</v>
      </c>
      <c r="BJ43">
        <v>6.3019999999999996</v>
      </c>
      <c r="BK43">
        <v>6.2530000000000001</v>
      </c>
      <c r="BL43">
        <v>6.2060000000000004</v>
      </c>
      <c r="BM43">
        <v>6.1559999999999997</v>
      </c>
    </row>
    <row r="44" spans="1:65" x14ac:dyDescent="0.25">
      <c r="A44" t="s">
        <v>113</v>
      </c>
      <c r="B44" t="s">
        <v>114</v>
      </c>
      <c r="C44" t="str">
        <f>_xlfn.XLOOKUP(B44,'country-codes'!$B$2:$B$250,'country-codes'!$E$2:$E$250)</f>
        <v>Africa</v>
      </c>
      <c r="D44">
        <v>6.085</v>
      </c>
      <c r="E44">
        <v>6.093</v>
      </c>
      <c r="F44">
        <v>6.0990000000000002</v>
      </c>
      <c r="G44">
        <v>6.1470000000000002</v>
      </c>
      <c r="H44">
        <v>6.1829999999999998</v>
      </c>
      <c r="I44">
        <v>6.2290000000000001</v>
      </c>
      <c r="J44">
        <v>6.2670000000000003</v>
      </c>
      <c r="K44">
        <v>6.29</v>
      </c>
      <c r="L44">
        <v>6.327</v>
      </c>
      <c r="M44">
        <v>6.35</v>
      </c>
      <c r="N44">
        <v>6.3760000000000003</v>
      </c>
      <c r="O44">
        <v>6.4160000000000004</v>
      </c>
      <c r="P44">
        <v>6.444</v>
      </c>
      <c r="Q44">
        <v>6.42</v>
      </c>
      <c r="R44">
        <v>6.39</v>
      </c>
      <c r="S44">
        <v>6.3559999999999999</v>
      </c>
      <c r="T44">
        <v>6.3170000000000002</v>
      </c>
      <c r="U44">
        <v>6.2709999999999999</v>
      </c>
      <c r="V44">
        <v>6.21</v>
      </c>
      <c r="W44">
        <v>6.1429999999999998</v>
      </c>
      <c r="X44">
        <v>6.0650000000000004</v>
      </c>
      <c r="Y44">
        <v>5.984</v>
      </c>
      <c r="Z44">
        <v>5.8979999999999997</v>
      </c>
      <c r="AA44">
        <v>5.8109999999999999</v>
      </c>
      <c r="AB44">
        <v>5.7249999999999996</v>
      </c>
      <c r="AC44">
        <v>5.6449999999999996</v>
      </c>
      <c r="AD44">
        <v>5.5709999999999997</v>
      </c>
      <c r="AE44">
        <v>5.4870000000000001</v>
      </c>
      <c r="AF44">
        <v>5.3949999999999996</v>
      </c>
      <c r="AG44">
        <v>5.3049999999999997</v>
      </c>
      <c r="AH44">
        <v>5.2140000000000004</v>
      </c>
      <c r="AI44">
        <v>5.16</v>
      </c>
      <c r="AJ44">
        <v>5.1109999999999998</v>
      </c>
      <c r="AK44">
        <v>5.0570000000000004</v>
      </c>
      <c r="AL44">
        <v>5</v>
      </c>
      <c r="AM44">
        <v>4.9729999999999999</v>
      </c>
      <c r="AN44">
        <v>4.9660000000000002</v>
      </c>
      <c r="AO44">
        <v>4.9619999999999997</v>
      </c>
      <c r="AP44">
        <v>4.9260000000000002</v>
      </c>
      <c r="AQ44">
        <v>4.8529999999999998</v>
      </c>
      <c r="AR44">
        <v>4.7640000000000002</v>
      </c>
      <c r="AS44">
        <v>4.7119999999999997</v>
      </c>
      <c r="AT44">
        <v>4.7190000000000003</v>
      </c>
      <c r="AU44">
        <v>4.7</v>
      </c>
      <c r="AV44">
        <v>4.6870000000000003</v>
      </c>
      <c r="AW44">
        <v>4.6630000000000003</v>
      </c>
      <c r="AX44">
        <v>4.6559999999999997</v>
      </c>
      <c r="AY44">
        <v>4.6660000000000004</v>
      </c>
      <c r="AZ44">
        <v>4.7329999999999997</v>
      </c>
      <c r="BA44">
        <v>4.7919999999999998</v>
      </c>
      <c r="BB44">
        <v>4.8220000000000001</v>
      </c>
      <c r="BC44">
        <v>4.7910000000000004</v>
      </c>
      <c r="BD44">
        <v>4.75</v>
      </c>
      <c r="BE44">
        <v>4.6909999999999998</v>
      </c>
      <c r="BF44">
        <v>4.6260000000000003</v>
      </c>
      <c r="BG44">
        <v>4.5640000000000001</v>
      </c>
      <c r="BH44">
        <v>4.4870000000000001</v>
      </c>
      <c r="BI44">
        <v>4.4329999999999998</v>
      </c>
      <c r="BJ44">
        <v>4.367</v>
      </c>
      <c r="BK44">
        <v>4.2960000000000003</v>
      </c>
      <c r="BL44">
        <v>4.234</v>
      </c>
      <c r="BM44">
        <v>4.1710000000000003</v>
      </c>
    </row>
    <row r="45" spans="1:65" x14ac:dyDescent="0.25">
      <c r="A45" t="s">
        <v>115</v>
      </c>
      <c r="B45" t="s">
        <v>116</v>
      </c>
      <c r="C45" t="str">
        <f>_xlfn.XLOOKUP(B45,'country-codes'!$B$2:$B$250,'country-codes'!$E$2:$E$250)</f>
        <v>Americas</v>
      </c>
      <c r="D45">
        <v>6.7350000000000003</v>
      </c>
      <c r="E45">
        <v>6.7119999999999997</v>
      </c>
      <c r="F45">
        <v>6.6630000000000003</v>
      </c>
      <c r="G45">
        <v>6.5839999999999996</v>
      </c>
      <c r="H45">
        <v>6.4749999999999996</v>
      </c>
      <c r="I45">
        <v>6.3330000000000002</v>
      </c>
      <c r="J45">
        <v>6.1589999999999998</v>
      </c>
      <c r="K45">
        <v>5.9569999999999999</v>
      </c>
      <c r="L45">
        <v>5.7370000000000001</v>
      </c>
      <c r="M45">
        <v>5.5060000000000002</v>
      </c>
      <c r="N45">
        <v>5.2759999999999998</v>
      </c>
      <c r="O45">
        <v>5.0570000000000004</v>
      </c>
      <c r="P45">
        <v>4.8570000000000002</v>
      </c>
      <c r="Q45">
        <v>4.68</v>
      </c>
      <c r="R45">
        <v>4.5270000000000001</v>
      </c>
      <c r="S45">
        <v>4.3979999999999997</v>
      </c>
      <c r="T45">
        <v>4.2850000000000001</v>
      </c>
      <c r="U45">
        <v>4.1790000000000003</v>
      </c>
      <c r="V45">
        <v>4.0739999999999998</v>
      </c>
      <c r="W45">
        <v>3.9670000000000001</v>
      </c>
      <c r="X45">
        <v>3.8559999999999999</v>
      </c>
      <c r="Y45">
        <v>3.7429999999999999</v>
      </c>
      <c r="Z45">
        <v>3.6320000000000001</v>
      </c>
      <c r="AA45">
        <v>3.5270000000000001</v>
      </c>
      <c r="AB45">
        <v>3.43</v>
      </c>
      <c r="AC45">
        <v>3.343</v>
      </c>
      <c r="AD45">
        <v>3.2690000000000001</v>
      </c>
      <c r="AE45">
        <v>3.2080000000000002</v>
      </c>
      <c r="AF45">
        <v>3.1579999999999999</v>
      </c>
      <c r="AG45">
        <v>3.117</v>
      </c>
      <c r="AH45">
        <v>3.0819999999999999</v>
      </c>
      <c r="AI45">
        <v>3.0470000000000002</v>
      </c>
      <c r="AJ45">
        <v>3.01</v>
      </c>
      <c r="AK45">
        <v>2.9670000000000001</v>
      </c>
      <c r="AL45">
        <v>2.9180000000000001</v>
      </c>
      <c r="AM45">
        <v>2.8620000000000001</v>
      </c>
      <c r="AN45">
        <v>2.802</v>
      </c>
      <c r="AO45">
        <v>2.742</v>
      </c>
      <c r="AP45">
        <v>2.6829999999999998</v>
      </c>
      <c r="AQ45">
        <v>2.6269999999999998</v>
      </c>
      <c r="AR45">
        <v>2.5720000000000001</v>
      </c>
      <c r="AS45">
        <v>2.516</v>
      </c>
      <c r="AT45">
        <v>2.4580000000000002</v>
      </c>
      <c r="AU45">
        <v>2.395</v>
      </c>
      <c r="AV45">
        <v>2.33</v>
      </c>
      <c r="AW45">
        <v>2.2629999999999999</v>
      </c>
      <c r="AX45">
        <v>2.198</v>
      </c>
      <c r="AY45">
        <v>2.137</v>
      </c>
      <c r="AZ45">
        <v>2.081</v>
      </c>
      <c r="BA45">
        <v>2.0329999999999999</v>
      </c>
      <c r="BB45">
        <v>1.992</v>
      </c>
      <c r="BC45">
        <v>1.958</v>
      </c>
      <c r="BD45">
        <v>1.93</v>
      </c>
      <c r="BE45">
        <v>1.905</v>
      </c>
      <c r="BF45">
        <v>1.883</v>
      </c>
      <c r="BG45">
        <v>1.863</v>
      </c>
      <c r="BH45">
        <v>1.843</v>
      </c>
      <c r="BI45">
        <v>1.8180000000000001</v>
      </c>
      <c r="BJ45">
        <v>1.7869999999999999</v>
      </c>
      <c r="BK45">
        <v>1.7649999999999999</v>
      </c>
      <c r="BL45">
        <v>1.7370000000000001</v>
      </c>
      <c r="BM45">
        <v>1.7170000000000001</v>
      </c>
    </row>
    <row r="46" spans="1:65" x14ac:dyDescent="0.25">
      <c r="A46" t="s">
        <v>117</v>
      </c>
      <c r="B46" t="s">
        <v>118</v>
      </c>
      <c r="C46" t="str">
        <f>_xlfn.XLOOKUP(B46,'country-codes'!$B$2:$B$250,'country-codes'!$E$2:$E$250)</f>
        <v>Africa</v>
      </c>
      <c r="D46">
        <v>6.7919999999999998</v>
      </c>
      <c r="E46">
        <v>6.8490000000000002</v>
      </c>
      <c r="F46">
        <v>6.8970000000000002</v>
      </c>
      <c r="G46">
        <v>6.9390000000000001</v>
      </c>
      <c r="H46">
        <v>6.9749999999999996</v>
      </c>
      <c r="I46">
        <v>7.0039999999999996</v>
      </c>
      <c r="J46">
        <v>7.0270000000000001</v>
      </c>
      <c r="K46">
        <v>7.0439999999999996</v>
      </c>
      <c r="L46">
        <v>7.0549999999999997</v>
      </c>
      <c r="M46">
        <v>7.06</v>
      </c>
      <c r="N46">
        <v>7.0609999999999999</v>
      </c>
      <c r="O46">
        <v>7.0979999999999999</v>
      </c>
      <c r="P46">
        <v>7.1189999999999998</v>
      </c>
      <c r="Q46">
        <v>7.1420000000000003</v>
      </c>
      <c r="R46">
        <v>7.1340000000000003</v>
      </c>
      <c r="S46">
        <v>7.1210000000000004</v>
      </c>
      <c r="T46">
        <v>7.1139999999999999</v>
      </c>
      <c r="U46">
        <v>7.101</v>
      </c>
      <c r="V46">
        <v>7.0970000000000004</v>
      </c>
      <c r="W46">
        <v>7.1040000000000001</v>
      </c>
      <c r="X46">
        <v>7.0819999999999999</v>
      </c>
      <c r="Y46">
        <v>7.077</v>
      </c>
      <c r="Z46">
        <v>7.0670000000000002</v>
      </c>
      <c r="AA46">
        <v>7.0460000000000003</v>
      </c>
      <c r="AB46">
        <v>7.0110000000000001</v>
      </c>
      <c r="AC46">
        <v>6.96</v>
      </c>
      <c r="AD46">
        <v>6.8940000000000001</v>
      </c>
      <c r="AE46">
        <v>6.8170000000000002</v>
      </c>
      <c r="AF46">
        <v>6.7249999999999996</v>
      </c>
      <c r="AG46">
        <v>6.6180000000000003</v>
      </c>
      <c r="AH46">
        <v>6.4969999999999999</v>
      </c>
      <c r="AI46">
        <v>6.3579999999999997</v>
      </c>
      <c r="AJ46">
        <v>6.2050000000000001</v>
      </c>
      <c r="AK46">
        <v>6.0519999999999996</v>
      </c>
      <c r="AL46">
        <v>5.8970000000000002</v>
      </c>
      <c r="AM46">
        <v>5.7839999999999998</v>
      </c>
      <c r="AN46">
        <v>5.69</v>
      </c>
      <c r="AO46">
        <v>5.593</v>
      </c>
      <c r="AP46">
        <v>5.492</v>
      </c>
      <c r="AQ46">
        <v>5.3719999999999999</v>
      </c>
      <c r="AR46">
        <v>5.2969999999999997</v>
      </c>
      <c r="AS46">
        <v>5.2539999999999996</v>
      </c>
      <c r="AT46">
        <v>5.2060000000000004</v>
      </c>
      <c r="AU46">
        <v>5.149</v>
      </c>
      <c r="AV46">
        <v>5.0949999999999998</v>
      </c>
      <c r="AW46">
        <v>5.03</v>
      </c>
      <c r="AX46">
        <v>4.9550000000000001</v>
      </c>
      <c r="AY46">
        <v>4.8819999999999997</v>
      </c>
      <c r="AZ46">
        <v>4.8259999999999996</v>
      </c>
      <c r="BA46">
        <v>4.7910000000000004</v>
      </c>
      <c r="BB46">
        <v>4.7590000000000003</v>
      </c>
      <c r="BC46">
        <v>4.7210000000000001</v>
      </c>
      <c r="BD46">
        <v>4.641</v>
      </c>
      <c r="BE46">
        <v>4.5679999999999996</v>
      </c>
      <c r="BF46">
        <v>4.492</v>
      </c>
      <c r="BG46">
        <v>4.4180000000000001</v>
      </c>
      <c r="BH46">
        <v>4.3479999999999999</v>
      </c>
      <c r="BI46">
        <v>4.2779999999999996</v>
      </c>
      <c r="BJ46">
        <v>4.1959999999999997</v>
      </c>
      <c r="BK46">
        <v>4.125</v>
      </c>
      <c r="BL46">
        <v>4.0519999999999996</v>
      </c>
      <c r="BM46">
        <v>3.9780000000000002</v>
      </c>
    </row>
    <row r="47" spans="1:65" x14ac:dyDescent="0.25">
      <c r="A47" t="s">
        <v>119</v>
      </c>
      <c r="B47" t="s">
        <v>120</v>
      </c>
      <c r="C47" t="str">
        <f>_xlfn.XLOOKUP(B47,'country-codes'!$B$2:$B$250,'country-codes'!$E$2:$E$250)</f>
        <v>Africa</v>
      </c>
      <c r="D47">
        <v>6.8849999999999998</v>
      </c>
      <c r="E47">
        <v>6.9219999999999997</v>
      </c>
      <c r="F47">
        <v>6.9530000000000003</v>
      </c>
      <c r="G47">
        <v>6.976</v>
      </c>
      <c r="H47">
        <v>6.9889999999999999</v>
      </c>
      <c r="I47">
        <v>6.9930000000000003</v>
      </c>
      <c r="J47">
        <v>6.99</v>
      </c>
      <c r="K47">
        <v>6.9820000000000002</v>
      </c>
      <c r="L47">
        <v>6.97</v>
      </c>
      <c r="M47">
        <v>6.9539999999999997</v>
      </c>
      <c r="N47">
        <v>6.9349999999999996</v>
      </c>
      <c r="O47">
        <v>6.9130000000000003</v>
      </c>
      <c r="P47">
        <v>6.8869999999999996</v>
      </c>
      <c r="Q47">
        <v>6.8550000000000004</v>
      </c>
      <c r="R47">
        <v>6.8179999999999996</v>
      </c>
      <c r="S47">
        <v>6.7709999999999999</v>
      </c>
      <c r="T47">
        <v>6.7140000000000004</v>
      </c>
      <c r="U47">
        <v>6.6449999999999996</v>
      </c>
      <c r="V47">
        <v>6.5640000000000001</v>
      </c>
      <c r="W47">
        <v>6.4729999999999999</v>
      </c>
      <c r="X47">
        <v>6.375</v>
      </c>
      <c r="Y47">
        <v>6.2729999999999997</v>
      </c>
      <c r="Z47">
        <v>6.17</v>
      </c>
      <c r="AA47">
        <v>6.0679999999999996</v>
      </c>
      <c r="AB47">
        <v>5.97</v>
      </c>
      <c r="AC47">
        <v>5.875</v>
      </c>
      <c r="AD47">
        <v>5.7839999999999998</v>
      </c>
      <c r="AE47">
        <v>5.6950000000000003</v>
      </c>
      <c r="AF47">
        <v>5.6029999999999998</v>
      </c>
      <c r="AG47">
        <v>5.5039999999999996</v>
      </c>
      <c r="AH47">
        <v>5.3920000000000003</v>
      </c>
      <c r="AI47">
        <v>5.2590000000000003</v>
      </c>
      <c r="AJ47">
        <v>5.1020000000000003</v>
      </c>
      <c r="AK47">
        <v>4.9210000000000003</v>
      </c>
      <c r="AL47">
        <v>4.72</v>
      </c>
      <c r="AM47">
        <v>4.5049999999999999</v>
      </c>
      <c r="AN47">
        <v>4.2869999999999999</v>
      </c>
      <c r="AO47">
        <v>4.0739999999999998</v>
      </c>
      <c r="AP47">
        <v>3.8759999999999999</v>
      </c>
      <c r="AQ47">
        <v>3.6970000000000001</v>
      </c>
      <c r="AR47">
        <v>3.5390000000000001</v>
      </c>
      <c r="AS47">
        <v>3.399</v>
      </c>
      <c r="AT47">
        <v>3.2709999999999999</v>
      </c>
      <c r="AU47">
        <v>3.1509999999999998</v>
      </c>
      <c r="AV47">
        <v>3.0379999999999998</v>
      </c>
      <c r="AW47">
        <v>2.9329999999999998</v>
      </c>
      <c r="AX47">
        <v>2.839</v>
      </c>
      <c r="AY47">
        <v>2.7570000000000001</v>
      </c>
      <c r="AZ47">
        <v>2.6869999999999998</v>
      </c>
      <c r="BA47">
        <v>2.629</v>
      </c>
      <c r="BB47">
        <v>2.4740000000000002</v>
      </c>
      <c r="BC47">
        <v>2.4710000000000001</v>
      </c>
      <c r="BD47">
        <v>2.282</v>
      </c>
      <c r="BE47">
        <v>2.198</v>
      </c>
      <c r="BF47">
        <v>2.17</v>
      </c>
      <c r="BG47">
        <v>2.117</v>
      </c>
      <c r="BH47">
        <v>2.1230000000000002</v>
      </c>
      <c r="BI47">
        <v>2.0910000000000002</v>
      </c>
      <c r="BJ47">
        <v>1.964</v>
      </c>
      <c r="BK47">
        <v>1.9319999999999999</v>
      </c>
      <c r="BL47">
        <v>1.9079999999999999</v>
      </c>
      <c r="BM47">
        <v>1.8959999999999999</v>
      </c>
    </row>
    <row r="48" spans="1:65" x14ac:dyDescent="0.25">
      <c r="A48" t="s">
        <v>121</v>
      </c>
      <c r="B48" t="s">
        <v>122</v>
      </c>
      <c r="C48" t="str">
        <f>_xlfn.XLOOKUP(B48,'country-codes'!$B$2:$B$250,'country-codes'!$E$2:$E$250)</f>
        <v>Americas</v>
      </c>
      <c r="D48">
        <v>6.7119999999999997</v>
      </c>
      <c r="E48">
        <v>6.6509999999999998</v>
      </c>
      <c r="F48">
        <v>6.5430000000000001</v>
      </c>
      <c r="G48">
        <v>6.3890000000000002</v>
      </c>
      <c r="H48">
        <v>6.1929999999999996</v>
      </c>
      <c r="I48">
        <v>5.96</v>
      </c>
      <c r="J48">
        <v>5.6970000000000001</v>
      </c>
      <c r="K48">
        <v>5.4160000000000004</v>
      </c>
      <c r="L48">
        <v>5.0279999999999996</v>
      </c>
      <c r="M48">
        <v>4.835</v>
      </c>
      <c r="N48">
        <v>4.585</v>
      </c>
      <c r="O48">
        <v>4.3620000000000001</v>
      </c>
      <c r="P48">
        <v>4.1580000000000004</v>
      </c>
      <c r="Q48">
        <v>3.9910000000000001</v>
      </c>
      <c r="R48">
        <v>3.8929999999999998</v>
      </c>
      <c r="S48">
        <v>3.8039999999999998</v>
      </c>
      <c r="T48">
        <v>3.7469999999999999</v>
      </c>
      <c r="U48">
        <v>3.7010000000000001</v>
      </c>
      <c r="V48">
        <v>3.6619999999999999</v>
      </c>
      <c r="W48">
        <v>3.6509999999999998</v>
      </c>
      <c r="X48">
        <v>3.59</v>
      </c>
      <c r="Y48">
        <v>3.5590000000000002</v>
      </c>
      <c r="Z48">
        <v>3.5409999999999999</v>
      </c>
      <c r="AA48">
        <v>3.528</v>
      </c>
      <c r="AB48">
        <v>3.52</v>
      </c>
      <c r="AC48">
        <v>3.5129999999999999</v>
      </c>
      <c r="AD48">
        <v>3.4630000000000001</v>
      </c>
      <c r="AE48">
        <v>3.3969999999999998</v>
      </c>
      <c r="AF48">
        <v>3.3359999999999999</v>
      </c>
      <c r="AG48">
        <v>3.2669999999999999</v>
      </c>
      <c r="AH48">
        <v>3.2050000000000001</v>
      </c>
      <c r="AI48">
        <v>3.1190000000000002</v>
      </c>
      <c r="AJ48">
        <v>3.0369999999999999</v>
      </c>
      <c r="AK48">
        <v>2.964</v>
      </c>
      <c r="AL48">
        <v>2.8879999999999999</v>
      </c>
      <c r="AM48">
        <v>2.8039999999999998</v>
      </c>
      <c r="AN48">
        <v>2.71</v>
      </c>
      <c r="AO48">
        <v>2.64</v>
      </c>
      <c r="AP48">
        <v>2.5339999999999998</v>
      </c>
      <c r="AQ48">
        <v>2.48</v>
      </c>
      <c r="AR48">
        <v>2.4119999999999999</v>
      </c>
      <c r="AS48">
        <v>2.3250000000000002</v>
      </c>
      <c r="AT48">
        <v>2.2000000000000002</v>
      </c>
      <c r="AU48">
        <v>2.137</v>
      </c>
      <c r="AV48">
        <v>2.0779999999999998</v>
      </c>
      <c r="AW48">
        <v>2.044</v>
      </c>
      <c r="AX48">
        <v>2.0139999999999998</v>
      </c>
      <c r="AY48">
        <v>2.012</v>
      </c>
      <c r="AZ48">
        <v>2.0209999999999999</v>
      </c>
      <c r="BA48">
        <v>1.982</v>
      </c>
      <c r="BB48">
        <v>1.9279999999999999</v>
      </c>
      <c r="BC48">
        <v>1.9019999999999999</v>
      </c>
      <c r="BD48">
        <v>1.8759999999999999</v>
      </c>
      <c r="BE48">
        <v>1.8380000000000001</v>
      </c>
      <c r="BF48">
        <v>1.819</v>
      </c>
      <c r="BG48">
        <v>1.79</v>
      </c>
      <c r="BH48">
        <v>1.754</v>
      </c>
      <c r="BI48">
        <v>1.74</v>
      </c>
      <c r="BJ48">
        <v>1.7090000000000001</v>
      </c>
      <c r="BK48">
        <v>1.6319999999999999</v>
      </c>
      <c r="BL48">
        <v>1.5549999999999999</v>
      </c>
      <c r="BM48">
        <v>1.5329999999999999</v>
      </c>
    </row>
    <row r="49" spans="1:65" x14ac:dyDescent="0.25">
      <c r="A49" t="s">
        <v>123</v>
      </c>
      <c r="B49" t="s">
        <v>124</v>
      </c>
      <c r="C49" t="e">
        <f>_xlfn.XLOOKUP(B49,'country-codes'!$B$2:$B$250,'country-codes'!$E$2:$E$250)</f>
        <v>#N/A</v>
      </c>
      <c r="D49">
        <v>5.7279132300000004</v>
      </c>
      <c r="E49">
        <v>5.6278891030000002</v>
      </c>
      <c r="F49">
        <v>5.5593662979999996</v>
      </c>
      <c r="G49">
        <v>5.5518305730000002</v>
      </c>
      <c r="H49">
        <v>5.5358075500000004</v>
      </c>
      <c r="I49">
        <v>5.4609764910000003</v>
      </c>
      <c r="J49">
        <v>5.3927076410000003</v>
      </c>
      <c r="K49">
        <v>5.2859392999999999</v>
      </c>
      <c r="L49">
        <v>5.1854980419999999</v>
      </c>
      <c r="M49">
        <v>5.0489052670000003</v>
      </c>
      <c r="N49">
        <v>4.9338260800000002</v>
      </c>
      <c r="O49">
        <v>4.8185360770000001</v>
      </c>
      <c r="P49">
        <v>4.6771374899999998</v>
      </c>
      <c r="Q49">
        <v>4.4866094969999999</v>
      </c>
      <c r="R49">
        <v>4.2850276599999999</v>
      </c>
      <c r="S49">
        <v>4.095228498</v>
      </c>
      <c r="T49">
        <v>3.92367043</v>
      </c>
      <c r="U49">
        <v>3.8264887120000002</v>
      </c>
      <c r="V49">
        <v>3.7261970230000001</v>
      </c>
      <c r="W49">
        <v>3.6447194980000002</v>
      </c>
      <c r="X49">
        <v>3.563321653</v>
      </c>
      <c r="Y49">
        <v>3.4968099110000002</v>
      </c>
      <c r="Z49">
        <v>3.4334940650000001</v>
      </c>
      <c r="AA49">
        <v>3.3595485200000001</v>
      </c>
      <c r="AB49">
        <v>3.2682195620000001</v>
      </c>
      <c r="AC49">
        <v>3.2092095299999999</v>
      </c>
      <c r="AD49">
        <v>3.133472501</v>
      </c>
      <c r="AE49">
        <v>3.048363401</v>
      </c>
      <c r="AF49">
        <v>2.96718094</v>
      </c>
      <c r="AG49">
        <v>2.899754755</v>
      </c>
      <c r="AH49">
        <v>2.804536315</v>
      </c>
      <c r="AI49">
        <v>2.7935918690000001</v>
      </c>
      <c r="AJ49">
        <v>2.7955580009999998</v>
      </c>
      <c r="AK49">
        <v>2.7584636219999998</v>
      </c>
      <c r="AL49">
        <v>2.70568141</v>
      </c>
      <c r="AM49">
        <v>2.6551621669999999</v>
      </c>
      <c r="AN49">
        <v>2.545273801</v>
      </c>
      <c r="AO49">
        <v>2.5216231740000001</v>
      </c>
      <c r="AP49">
        <v>2.4711477409999998</v>
      </c>
      <c r="AQ49">
        <v>2.3923483270000001</v>
      </c>
      <c r="AR49">
        <v>2.285250885</v>
      </c>
      <c r="AS49">
        <v>2.2523370589999998</v>
      </c>
      <c r="AT49">
        <v>2.2153266</v>
      </c>
      <c r="AU49">
        <v>2.1843145480000001</v>
      </c>
      <c r="AV49">
        <v>2.16514586</v>
      </c>
      <c r="AW49">
        <v>2.1331857859999999</v>
      </c>
      <c r="AX49">
        <v>2.1110350879999999</v>
      </c>
      <c r="AY49">
        <v>2.0427558019999998</v>
      </c>
      <c r="AZ49">
        <v>2.0365682700000001</v>
      </c>
      <c r="BA49">
        <v>2.0113088779999999</v>
      </c>
      <c r="BB49">
        <v>1.9420483959999999</v>
      </c>
      <c r="BC49">
        <v>1.9261373340000001</v>
      </c>
      <c r="BD49">
        <v>1.9057858409999999</v>
      </c>
      <c r="BE49">
        <v>1.8595725329999999</v>
      </c>
      <c r="BF49">
        <v>1.833452364</v>
      </c>
      <c r="BG49">
        <v>1.8270019420000001</v>
      </c>
      <c r="BH49">
        <v>1.7842368580000001</v>
      </c>
      <c r="BI49">
        <v>1.7402008680000001</v>
      </c>
      <c r="BJ49">
        <v>1.7118362300000001</v>
      </c>
      <c r="BK49">
        <v>1.6878697540000001</v>
      </c>
      <c r="BL49">
        <v>1.6712894069999999</v>
      </c>
      <c r="BM49">
        <v>1.664522037</v>
      </c>
    </row>
    <row r="50" spans="1:65" x14ac:dyDescent="0.25">
      <c r="A50" t="s">
        <v>125</v>
      </c>
      <c r="B50" t="s">
        <v>126</v>
      </c>
      <c r="C50" t="str">
        <f>_xlfn.XLOOKUP(B50,'country-codes'!$B$2:$B$250,'country-codes'!$E$2:$E$250)</f>
        <v>Americas</v>
      </c>
      <c r="D50">
        <v>4.1289999999999996</v>
      </c>
      <c r="E50">
        <v>4.2649999999999997</v>
      </c>
      <c r="F50">
        <v>4.4210000000000003</v>
      </c>
      <c r="G50">
        <v>4.5590000000000002</v>
      </c>
      <c r="H50">
        <v>4.5279999999999996</v>
      </c>
      <c r="I50">
        <v>4.4589999999999996</v>
      </c>
      <c r="J50">
        <v>4.3780000000000001</v>
      </c>
      <c r="K50">
        <v>4.2939999999999996</v>
      </c>
      <c r="L50">
        <v>4.2119999999999997</v>
      </c>
      <c r="M50">
        <v>4.1180000000000003</v>
      </c>
      <c r="N50">
        <v>4.0010000000000003</v>
      </c>
      <c r="O50">
        <v>3.87</v>
      </c>
      <c r="P50">
        <v>3.7240000000000002</v>
      </c>
      <c r="Q50">
        <v>3.492</v>
      </c>
      <c r="R50">
        <v>3.1989999999999998</v>
      </c>
      <c r="S50">
        <v>2.8530000000000002</v>
      </c>
      <c r="T50">
        <v>2.5190000000000001</v>
      </c>
      <c r="U50">
        <v>2.2130000000000001</v>
      </c>
      <c r="V50">
        <v>1.8740000000000001</v>
      </c>
      <c r="W50">
        <v>1.76</v>
      </c>
      <c r="X50">
        <v>1.619</v>
      </c>
      <c r="Y50">
        <v>1.5640000000000001</v>
      </c>
      <c r="Z50">
        <v>1.756</v>
      </c>
      <c r="AA50">
        <v>1.788</v>
      </c>
      <c r="AB50">
        <v>1.77</v>
      </c>
      <c r="AC50">
        <v>1.7609999999999999</v>
      </c>
      <c r="AD50">
        <v>1.76</v>
      </c>
      <c r="AE50">
        <v>1.802</v>
      </c>
      <c r="AF50">
        <v>1.853</v>
      </c>
      <c r="AG50">
        <v>1.827</v>
      </c>
      <c r="AH50">
        <v>1.804</v>
      </c>
      <c r="AI50">
        <v>1.6579999999999999</v>
      </c>
      <c r="AJ50">
        <v>1.5609999999999999</v>
      </c>
      <c r="AK50">
        <v>1.4910000000000001</v>
      </c>
      <c r="AL50">
        <v>1.4610000000000001</v>
      </c>
      <c r="AM50">
        <v>1.4710000000000001</v>
      </c>
      <c r="AN50">
        <v>1.4370000000000001</v>
      </c>
      <c r="AO50">
        <v>1.5629999999999999</v>
      </c>
      <c r="AP50">
        <v>1.5880000000000001</v>
      </c>
      <c r="AQ50">
        <v>1.6180000000000001</v>
      </c>
      <c r="AR50">
        <v>1.581</v>
      </c>
      <c r="AS50">
        <v>1.5629999999999999</v>
      </c>
      <c r="AT50">
        <v>1.6080000000000001</v>
      </c>
      <c r="AU50">
        <v>1.589</v>
      </c>
      <c r="AV50">
        <v>1.5169999999999999</v>
      </c>
      <c r="AW50">
        <v>1.468</v>
      </c>
      <c r="AX50">
        <v>1.39</v>
      </c>
      <c r="AY50">
        <v>1.4279999999999999</v>
      </c>
      <c r="AZ50">
        <v>1.575</v>
      </c>
      <c r="BA50">
        <v>1.6879999999999999</v>
      </c>
      <c r="BB50">
        <v>1.6930000000000001</v>
      </c>
      <c r="BC50">
        <v>1.756</v>
      </c>
      <c r="BD50">
        <v>1.681</v>
      </c>
      <c r="BE50">
        <v>1.6879999999999999</v>
      </c>
      <c r="BF50">
        <v>1.663</v>
      </c>
      <c r="BG50">
        <v>1.694</v>
      </c>
      <c r="BH50">
        <v>1.609</v>
      </c>
      <c r="BI50">
        <v>1.593</v>
      </c>
      <c r="BJ50">
        <v>1.631</v>
      </c>
      <c r="BK50">
        <v>1.5509999999999999</v>
      </c>
      <c r="BL50">
        <v>1.5</v>
      </c>
      <c r="BM50">
        <v>1.4419999999999999</v>
      </c>
    </row>
    <row r="51" spans="1:65" x14ac:dyDescent="0.25">
      <c r="A51" t="s">
        <v>127</v>
      </c>
      <c r="B51" t="s">
        <v>128</v>
      </c>
      <c r="C51" t="str">
        <f>_xlfn.XLOOKUP(B51,'country-codes'!$B$2:$B$250,'country-codes'!$E$2:$E$250)</f>
        <v>Americas</v>
      </c>
      <c r="D51">
        <v>4.8010000000000002</v>
      </c>
      <c r="E51">
        <v>4.6609999999999996</v>
      </c>
      <c r="F51">
        <v>4.5190000000000001</v>
      </c>
      <c r="G51">
        <v>4.3810000000000002</v>
      </c>
      <c r="H51">
        <v>4.2480000000000002</v>
      </c>
      <c r="I51">
        <v>4.1180000000000003</v>
      </c>
      <c r="J51">
        <v>3.9830000000000001</v>
      </c>
      <c r="K51">
        <v>3.8359999999999999</v>
      </c>
      <c r="L51">
        <v>3.6749999999999998</v>
      </c>
      <c r="M51">
        <v>3.5009999999999999</v>
      </c>
      <c r="N51">
        <v>3.32</v>
      </c>
      <c r="O51">
        <v>3.1419999999999999</v>
      </c>
      <c r="P51">
        <v>2.976</v>
      </c>
      <c r="Q51">
        <v>2.83</v>
      </c>
      <c r="R51">
        <v>2.7050000000000001</v>
      </c>
      <c r="S51">
        <v>2.6040000000000001</v>
      </c>
      <c r="T51">
        <v>2.524</v>
      </c>
      <c r="U51">
        <v>2.4580000000000002</v>
      </c>
      <c r="V51">
        <v>2.4020000000000001</v>
      </c>
      <c r="W51">
        <v>2.3530000000000002</v>
      </c>
      <c r="X51">
        <v>2.3119999999999998</v>
      </c>
      <c r="Y51">
        <v>2.282</v>
      </c>
      <c r="Z51">
        <v>2.262</v>
      </c>
      <c r="AA51">
        <v>2.2530000000000001</v>
      </c>
      <c r="AB51">
        <v>2.254</v>
      </c>
      <c r="AC51">
        <v>2.2610000000000001</v>
      </c>
      <c r="AD51">
        <v>2.2730000000000001</v>
      </c>
      <c r="AE51">
        <v>2.2850000000000001</v>
      </c>
      <c r="AF51">
        <v>2.2970000000000002</v>
      </c>
      <c r="AG51">
        <v>2.3039999999999998</v>
      </c>
      <c r="AH51">
        <v>2.3039999999999998</v>
      </c>
      <c r="AI51">
        <v>2.294</v>
      </c>
      <c r="AJ51">
        <v>2.2759999999999998</v>
      </c>
      <c r="AK51">
        <v>2.2519999999999998</v>
      </c>
      <c r="AL51">
        <v>2.2229999999999999</v>
      </c>
      <c r="AM51">
        <v>2.194</v>
      </c>
      <c r="AN51">
        <v>2.1720000000000002</v>
      </c>
      <c r="AO51">
        <v>2.16</v>
      </c>
      <c r="AP51">
        <v>2.16</v>
      </c>
      <c r="AQ51">
        <v>2.1709999999999998</v>
      </c>
      <c r="AR51">
        <v>2.19</v>
      </c>
      <c r="AS51">
        <v>2.2120000000000002</v>
      </c>
      <c r="AT51">
        <v>2.23</v>
      </c>
      <c r="AU51">
        <v>2.2410000000000001</v>
      </c>
      <c r="AV51">
        <v>2.242</v>
      </c>
      <c r="AW51">
        <v>2.2349999999999999</v>
      </c>
      <c r="AX51">
        <v>2.1</v>
      </c>
      <c r="AY51">
        <v>2</v>
      </c>
      <c r="AZ51">
        <v>2.2000000000000002</v>
      </c>
      <c r="BA51">
        <v>2.1</v>
      </c>
      <c r="BB51">
        <v>2.2000000000000002</v>
      </c>
      <c r="BC51">
        <v>2.1</v>
      </c>
      <c r="BD51">
        <v>2.2000000000000002</v>
      </c>
      <c r="BE51">
        <v>2.1</v>
      </c>
      <c r="BF51">
        <v>2</v>
      </c>
      <c r="BG51">
        <v>1.9</v>
      </c>
      <c r="BH51">
        <v>1.7</v>
      </c>
      <c r="BI51">
        <v>1.5</v>
      </c>
      <c r="BJ51">
        <v>1.7</v>
      </c>
      <c r="BK51">
        <v>1.6</v>
      </c>
      <c r="BL51">
        <v>1.4</v>
      </c>
      <c r="BM51">
        <v>1.3839080459999999</v>
      </c>
    </row>
    <row r="52" spans="1:65" x14ac:dyDescent="0.25">
      <c r="A52" t="s">
        <v>129</v>
      </c>
      <c r="B52" t="s">
        <v>130</v>
      </c>
      <c r="C52" t="str">
        <f>_xlfn.XLOOKUP(B52,'country-codes'!$B$2:$B$250,'country-codes'!$E$2:$E$250)</f>
        <v>Americas</v>
      </c>
    </row>
    <row r="53" spans="1:65" x14ac:dyDescent="0.25">
      <c r="A53" t="s">
        <v>131</v>
      </c>
      <c r="B53" t="s">
        <v>132</v>
      </c>
      <c r="C53" t="str">
        <f>_xlfn.XLOOKUP(B53,'country-codes'!$B$2:$B$250,'country-codes'!$E$2:$E$250)</f>
        <v>Asia</v>
      </c>
      <c r="D53">
        <v>3.512</v>
      </c>
      <c r="E53">
        <v>3.6190000000000002</v>
      </c>
      <c r="F53">
        <v>3.51</v>
      </c>
      <c r="G53">
        <v>3.4940000000000002</v>
      </c>
      <c r="H53">
        <v>3.4089999999999998</v>
      </c>
      <c r="I53">
        <v>3.47</v>
      </c>
      <c r="J53">
        <v>3.395</v>
      </c>
      <c r="K53">
        <v>3.3239999999999998</v>
      </c>
      <c r="L53">
        <v>3.2669999999999999</v>
      </c>
      <c r="M53">
        <v>3.1880000000000002</v>
      </c>
      <c r="N53">
        <v>3.0649999999999999</v>
      </c>
      <c r="O53">
        <v>3.036</v>
      </c>
      <c r="P53">
        <v>2.988</v>
      </c>
      <c r="Q53">
        <v>2.403</v>
      </c>
      <c r="R53">
        <v>2.2799999999999998</v>
      </c>
      <c r="S53">
        <v>2.1070000000000002</v>
      </c>
      <c r="T53">
        <v>2.327</v>
      </c>
      <c r="U53">
        <v>2.089</v>
      </c>
      <c r="V53">
        <v>2.0790000000000002</v>
      </c>
      <c r="W53">
        <v>2.1360000000000001</v>
      </c>
      <c r="X53">
        <v>2.298</v>
      </c>
      <c r="Y53">
        <v>2.1539999999999999</v>
      </c>
      <c r="Z53">
        <v>2.4670000000000001</v>
      </c>
      <c r="AA53">
        <v>2.4990000000000001</v>
      </c>
      <c r="AB53">
        <v>2.516</v>
      </c>
      <c r="AC53">
        <v>2.4340000000000002</v>
      </c>
      <c r="AD53">
        <v>2.4569999999999999</v>
      </c>
      <c r="AE53">
        <v>2.3889999999999998</v>
      </c>
      <c r="AF53">
        <v>2.4769999999999999</v>
      </c>
      <c r="AG53">
        <v>2.371</v>
      </c>
      <c r="AH53">
        <v>2.4049999999999998</v>
      </c>
      <c r="AI53">
        <v>2.3359999999999999</v>
      </c>
      <c r="AJ53">
        <v>2.4609999999999999</v>
      </c>
      <c r="AK53">
        <v>2.2469999999999999</v>
      </c>
      <c r="AL53">
        <v>2.1669999999999998</v>
      </c>
      <c r="AM53">
        <v>2.0329999999999999</v>
      </c>
      <c r="AN53">
        <v>1.9530000000000001</v>
      </c>
      <c r="AO53">
        <v>1.8580000000000001</v>
      </c>
      <c r="AP53">
        <v>1.764</v>
      </c>
      <c r="AQ53">
        <v>1.6739999999999999</v>
      </c>
      <c r="AR53">
        <v>1.637</v>
      </c>
      <c r="AS53">
        <v>1.5629999999999999</v>
      </c>
      <c r="AT53">
        <v>1.498</v>
      </c>
      <c r="AU53">
        <v>1.5089999999999999</v>
      </c>
      <c r="AV53">
        <v>1.5169999999999999</v>
      </c>
      <c r="AW53">
        <v>1.48</v>
      </c>
      <c r="AX53">
        <v>1.5149999999999999</v>
      </c>
      <c r="AY53">
        <v>1.4510000000000001</v>
      </c>
      <c r="AZ53">
        <v>1.48</v>
      </c>
      <c r="BA53">
        <v>1.4810000000000001</v>
      </c>
      <c r="BB53">
        <v>1.4379999999999999</v>
      </c>
      <c r="BC53">
        <v>1.36</v>
      </c>
      <c r="BD53">
        <v>1.3859999999999999</v>
      </c>
      <c r="BE53">
        <v>1.3049999999999999</v>
      </c>
      <c r="BF53">
        <v>1.3149999999999999</v>
      </c>
      <c r="BG53">
        <v>1.3260000000000001</v>
      </c>
      <c r="BH53">
        <v>1.36</v>
      </c>
      <c r="BI53">
        <v>1.3220000000000001</v>
      </c>
      <c r="BJ53">
        <v>1.32</v>
      </c>
      <c r="BK53">
        <v>1.3320000000000001</v>
      </c>
      <c r="BL53">
        <v>1.3280000000000001</v>
      </c>
      <c r="BM53">
        <v>1.321</v>
      </c>
    </row>
    <row r="54" spans="1:65" x14ac:dyDescent="0.25">
      <c r="A54" t="s">
        <v>133</v>
      </c>
      <c r="B54" t="s">
        <v>134</v>
      </c>
      <c r="C54" t="str">
        <f>_xlfn.XLOOKUP(B54,'country-codes'!$B$2:$B$250,'country-codes'!$E$2:$E$250)</f>
        <v>Europe</v>
      </c>
      <c r="D54">
        <v>2.09</v>
      </c>
      <c r="E54">
        <v>2.11</v>
      </c>
      <c r="F54">
        <v>2.12</v>
      </c>
      <c r="G54">
        <v>2.31</v>
      </c>
      <c r="H54">
        <v>2.34</v>
      </c>
      <c r="I54">
        <v>2.1800000000000002</v>
      </c>
      <c r="J54">
        <v>2.02</v>
      </c>
      <c r="K54">
        <v>1.91</v>
      </c>
      <c r="L54">
        <v>1.84</v>
      </c>
      <c r="M54">
        <v>1.87</v>
      </c>
      <c r="N54">
        <v>1.92</v>
      </c>
      <c r="O54">
        <v>2</v>
      </c>
      <c r="P54">
        <v>2.09</v>
      </c>
      <c r="Q54">
        <v>2.31</v>
      </c>
      <c r="R54">
        <v>2.46</v>
      </c>
      <c r="S54">
        <v>2.4300000000000002</v>
      </c>
      <c r="T54">
        <v>2.39</v>
      </c>
      <c r="U54">
        <v>2.34</v>
      </c>
      <c r="V54">
        <v>2.33</v>
      </c>
      <c r="W54">
        <v>2.27</v>
      </c>
      <c r="X54">
        <v>2.08</v>
      </c>
      <c r="Y54">
        <v>2</v>
      </c>
      <c r="Z54">
        <v>2</v>
      </c>
      <c r="AA54">
        <v>1.97</v>
      </c>
      <c r="AB54">
        <v>1.97</v>
      </c>
      <c r="AC54">
        <v>1.95</v>
      </c>
      <c r="AD54">
        <v>1.92</v>
      </c>
      <c r="AE54">
        <v>1.91</v>
      </c>
      <c r="AF54">
        <v>1.94</v>
      </c>
      <c r="AG54">
        <v>1.87</v>
      </c>
      <c r="AH54">
        <v>1.9</v>
      </c>
      <c r="AI54">
        <v>1.86</v>
      </c>
      <c r="AJ54">
        <v>1.71</v>
      </c>
      <c r="AK54">
        <v>1.67</v>
      </c>
      <c r="AL54">
        <v>1.44</v>
      </c>
      <c r="AM54">
        <v>1.28</v>
      </c>
      <c r="AN54">
        <v>1.18</v>
      </c>
      <c r="AO54">
        <v>1.17</v>
      </c>
      <c r="AP54">
        <v>1.1599999999999999</v>
      </c>
      <c r="AQ54">
        <v>1.1299999999999999</v>
      </c>
      <c r="AR54">
        <v>1.1499999999999999</v>
      </c>
      <c r="AS54">
        <v>1.1499999999999999</v>
      </c>
      <c r="AT54">
        <v>1.17</v>
      </c>
      <c r="AU54">
        <v>1.18</v>
      </c>
      <c r="AV54">
        <v>1.23</v>
      </c>
      <c r="AW54">
        <v>1.29</v>
      </c>
      <c r="AX54">
        <v>1.34</v>
      </c>
      <c r="AY54">
        <v>1.45</v>
      </c>
      <c r="AZ54">
        <v>1.51</v>
      </c>
      <c r="BA54">
        <v>1.51</v>
      </c>
      <c r="BB54">
        <v>1.51</v>
      </c>
      <c r="BC54">
        <v>1.43</v>
      </c>
      <c r="BD54">
        <v>1.45</v>
      </c>
      <c r="BE54">
        <v>1.46</v>
      </c>
      <c r="BF54">
        <v>1.53</v>
      </c>
      <c r="BG54">
        <v>1.57</v>
      </c>
      <c r="BH54">
        <v>1.63</v>
      </c>
      <c r="BI54">
        <v>1.69</v>
      </c>
      <c r="BJ54">
        <v>1.71</v>
      </c>
      <c r="BK54">
        <v>1.71</v>
      </c>
      <c r="BL54">
        <v>1.71</v>
      </c>
      <c r="BM54">
        <v>1.83</v>
      </c>
    </row>
    <row r="55" spans="1:65" x14ac:dyDescent="0.25">
      <c r="A55" t="s">
        <v>135</v>
      </c>
      <c r="B55" t="s">
        <v>136</v>
      </c>
      <c r="C55" t="str">
        <f>_xlfn.XLOOKUP(B55,'country-codes'!$B$2:$B$250,'country-codes'!$E$2:$E$250)</f>
        <v>Europe</v>
      </c>
      <c r="D55">
        <v>2.37</v>
      </c>
      <c r="E55">
        <v>2.4500000000000002</v>
      </c>
      <c r="F55">
        <v>2.44</v>
      </c>
      <c r="G55">
        <v>2.5099999999999998</v>
      </c>
      <c r="H55">
        <v>2.54</v>
      </c>
      <c r="I55">
        <v>2.5</v>
      </c>
      <c r="J55">
        <v>2.5299999999999998</v>
      </c>
      <c r="K55">
        <v>2.48</v>
      </c>
      <c r="L55">
        <v>2.38</v>
      </c>
      <c r="M55">
        <v>2.21</v>
      </c>
      <c r="N55">
        <v>2.0299999999999998</v>
      </c>
      <c r="O55">
        <v>1.92</v>
      </c>
      <c r="P55">
        <v>1.71</v>
      </c>
      <c r="Q55">
        <v>1.54</v>
      </c>
      <c r="R55">
        <v>1.51</v>
      </c>
      <c r="S55">
        <v>1.45</v>
      </c>
      <c r="T55">
        <v>1.45</v>
      </c>
      <c r="U55">
        <v>1.4</v>
      </c>
      <c r="V55">
        <v>1.38</v>
      </c>
      <c r="W55">
        <v>1.38</v>
      </c>
      <c r="X55">
        <v>1.44</v>
      </c>
      <c r="Y55">
        <v>1.43</v>
      </c>
      <c r="Z55">
        <v>1.41</v>
      </c>
      <c r="AA55">
        <v>1.33</v>
      </c>
      <c r="AB55">
        <v>1.29</v>
      </c>
      <c r="AC55">
        <v>1.37</v>
      </c>
      <c r="AD55">
        <v>1.43</v>
      </c>
      <c r="AE55">
        <v>1.43</v>
      </c>
      <c r="AF55">
        <v>1.46</v>
      </c>
      <c r="AG55">
        <v>1.42</v>
      </c>
      <c r="AH55">
        <v>1.45</v>
      </c>
      <c r="AI55">
        <v>1.33</v>
      </c>
      <c r="AJ55">
        <v>1.29</v>
      </c>
      <c r="AK55">
        <v>1.28</v>
      </c>
      <c r="AL55">
        <v>1.24</v>
      </c>
      <c r="AM55">
        <v>1.25</v>
      </c>
      <c r="AN55">
        <v>1.3</v>
      </c>
      <c r="AO55">
        <v>1.35</v>
      </c>
      <c r="AP55">
        <v>1.36</v>
      </c>
      <c r="AQ55">
        <v>1.36</v>
      </c>
      <c r="AR55">
        <v>1.38</v>
      </c>
      <c r="AS55">
        <v>1.35</v>
      </c>
      <c r="AT55">
        <v>1.34</v>
      </c>
      <c r="AU55">
        <v>1.34</v>
      </c>
      <c r="AV55">
        <v>1.36</v>
      </c>
      <c r="AW55">
        <v>1.34</v>
      </c>
      <c r="AX55">
        <v>1.33</v>
      </c>
      <c r="AY55">
        <v>1.37</v>
      </c>
      <c r="AZ55">
        <v>1.38</v>
      </c>
      <c r="BA55">
        <v>1.36</v>
      </c>
      <c r="BB55">
        <v>1.39</v>
      </c>
      <c r="BC55">
        <v>1.39</v>
      </c>
      <c r="BD55">
        <v>1.41</v>
      </c>
      <c r="BE55">
        <v>1.42</v>
      </c>
      <c r="BF55">
        <v>1.47</v>
      </c>
      <c r="BG55">
        <v>1.5</v>
      </c>
      <c r="BH55">
        <v>1.6</v>
      </c>
      <c r="BI55">
        <v>1.57</v>
      </c>
      <c r="BJ55">
        <v>1.57</v>
      </c>
      <c r="BK55">
        <v>1.54</v>
      </c>
      <c r="BL55">
        <v>1.53</v>
      </c>
      <c r="BM55">
        <v>1.58</v>
      </c>
    </row>
    <row r="56" spans="1:65" x14ac:dyDescent="0.25">
      <c r="A56" t="s">
        <v>137</v>
      </c>
      <c r="B56" t="s">
        <v>138</v>
      </c>
      <c r="C56" t="str">
        <f>_xlfn.XLOOKUP(B56,'country-codes'!$B$2:$B$250,'country-codes'!$E$2:$E$250)</f>
        <v>Africa</v>
      </c>
      <c r="D56">
        <v>6.8280000000000003</v>
      </c>
      <c r="E56">
        <v>6.8289999999999997</v>
      </c>
      <c r="F56">
        <v>6.8360000000000003</v>
      </c>
      <c r="G56">
        <v>6.8369999999999997</v>
      </c>
      <c r="H56">
        <v>6.8460000000000001</v>
      </c>
      <c r="I56">
        <v>6.8449999999999998</v>
      </c>
      <c r="J56">
        <v>6.8540000000000001</v>
      </c>
      <c r="K56">
        <v>6.8460000000000001</v>
      </c>
      <c r="L56">
        <v>6.8520000000000003</v>
      </c>
      <c r="M56">
        <v>6.8470000000000004</v>
      </c>
      <c r="N56">
        <v>6.8570000000000002</v>
      </c>
      <c r="O56">
        <v>6.8579999999999997</v>
      </c>
      <c r="P56">
        <v>6.8529999999999998</v>
      </c>
      <c r="Q56">
        <v>6.8230000000000004</v>
      </c>
      <c r="R56">
        <v>6.8</v>
      </c>
      <c r="S56">
        <v>6.7690000000000001</v>
      </c>
      <c r="T56">
        <v>6.73</v>
      </c>
      <c r="U56">
        <v>6.694</v>
      </c>
      <c r="V56">
        <v>6.6539999999999999</v>
      </c>
      <c r="W56">
        <v>6.6070000000000002</v>
      </c>
      <c r="X56">
        <v>6.5529999999999999</v>
      </c>
      <c r="Y56">
        <v>6.4909999999999997</v>
      </c>
      <c r="Z56">
        <v>6.4429999999999996</v>
      </c>
      <c r="AA56">
        <v>6.3869999999999996</v>
      </c>
      <c r="AB56">
        <v>6.3280000000000003</v>
      </c>
      <c r="AC56">
        <v>6.2629999999999999</v>
      </c>
      <c r="AD56">
        <v>6.2190000000000003</v>
      </c>
      <c r="AE56">
        <v>6.1710000000000003</v>
      </c>
      <c r="AF56">
        <v>6.117</v>
      </c>
      <c r="AG56">
        <v>6.0549999999999997</v>
      </c>
      <c r="AH56">
        <v>5.9820000000000002</v>
      </c>
      <c r="AI56">
        <v>5.8769999999999998</v>
      </c>
      <c r="AJ56">
        <v>5.774</v>
      </c>
      <c r="AK56">
        <v>5.6630000000000003</v>
      </c>
      <c r="AL56">
        <v>5.5289999999999999</v>
      </c>
      <c r="AM56">
        <v>5.34</v>
      </c>
      <c r="AN56">
        <v>5.1529999999999996</v>
      </c>
      <c r="AO56">
        <v>4.9569999999999999</v>
      </c>
      <c r="AP56">
        <v>4.7770000000000001</v>
      </c>
      <c r="AQ56">
        <v>4.67</v>
      </c>
      <c r="AR56">
        <v>4.5780000000000003</v>
      </c>
      <c r="AS56">
        <v>4.4960000000000004</v>
      </c>
      <c r="AT56">
        <v>4.3789999999999996</v>
      </c>
      <c r="AU56">
        <v>4.2469999999999999</v>
      </c>
      <c r="AV56">
        <v>4.1130000000000004</v>
      </c>
      <c r="AW56">
        <v>3.992</v>
      </c>
      <c r="AX56">
        <v>3.855</v>
      </c>
      <c r="AY56">
        <v>3.7240000000000002</v>
      </c>
      <c r="AZ56">
        <v>3.589</v>
      </c>
      <c r="BA56">
        <v>3.4870000000000001</v>
      </c>
      <c r="BB56">
        <v>3.39</v>
      </c>
      <c r="BC56">
        <v>3.3050000000000002</v>
      </c>
      <c r="BD56">
        <v>3.2370000000000001</v>
      </c>
      <c r="BE56">
        <v>3.1779999999999999</v>
      </c>
      <c r="BF56">
        <v>3.1120000000000001</v>
      </c>
      <c r="BG56">
        <v>3.0659999999999998</v>
      </c>
      <c r="BH56">
        <v>3.0110000000000001</v>
      </c>
      <c r="BI56">
        <v>2.972</v>
      </c>
      <c r="BJ56">
        <v>2.9289999999999998</v>
      </c>
      <c r="BK56">
        <v>2.891</v>
      </c>
      <c r="BL56">
        <v>2.8479999999999999</v>
      </c>
      <c r="BM56">
        <v>2.8039999999999998</v>
      </c>
    </row>
    <row r="57" spans="1:65" x14ac:dyDescent="0.25">
      <c r="A57" t="s">
        <v>139</v>
      </c>
      <c r="B57" t="s">
        <v>140</v>
      </c>
      <c r="C57" t="str">
        <f>_xlfn.XLOOKUP(B57,'country-codes'!$B$2:$B$250,'country-codes'!$E$2:$E$250)</f>
        <v>Americas</v>
      </c>
      <c r="D57">
        <v>6.8659999999999997</v>
      </c>
      <c r="E57">
        <v>5.2779999999999996</v>
      </c>
      <c r="F57">
        <v>5.21</v>
      </c>
      <c r="G57">
        <v>5.2720000000000002</v>
      </c>
      <c r="H57">
        <v>4.8940000000000001</v>
      </c>
      <c r="I57">
        <v>4.8410000000000002</v>
      </c>
      <c r="J57">
        <v>5.8579999999999997</v>
      </c>
      <c r="K57">
        <v>5.1379999999999999</v>
      </c>
      <c r="L57">
        <v>4.9640000000000004</v>
      </c>
      <c r="M57">
        <v>5.46</v>
      </c>
      <c r="N57">
        <v>5.1349999999999998</v>
      </c>
      <c r="O57">
        <v>4.8079999999999998</v>
      </c>
      <c r="P57">
        <v>4.4749999999999996</v>
      </c>
      <c r="Q57">
        <v>4.1349999999999998</v>
      </c>
      <c r="R57">
        <v>3.8439999999999999</v>
      </c>
      <c r="S57">
        <v>3.5760000000000001</v>
      </c>
      <c r="T57">
        <v>3.359</v>
      </c>
      <c r="U57">
        <v>3.2149999999999999</v>
      </c>
      <c r="V57">
        <v>3.1080000000000001</v>
      </c>
      <c r="W57">
        <v>3.0339999999999998</v>
      </c>
      <c r="X57">
        <v>2.9950000000000001</v>
      </c>
      <c r="Y57">
        <v>2.9609999999999999</v>
      </c>
      <c r="Z57">
        <v>2.9609999999999999</v>
      </c>
      <c r="AA57">
        <v>3.165</v>
      </c>
      <c r="AB57">
        <v>2.9060000000000001</v>
      </c>
      <c r="AC57">
        <v>2.9340000000000002</v>
      </c>
      <c r="AD57">
        <v>2.9590000000000001</v>
      </c>
      <c r="AE57">
        <v>2.7970000000000002</v>
      </c>
      <c r="AF57">
        <v>3.016</v>
      </c>
      <c r="AG57">
        <v>2.948</v>
      </c>
      <c r="AH57">
        <v>2.96</v>
      </c>
      <c r="AI57">
        <v>3.0670000000000002</v>
      </c>
      <c r="AJ57">
        <v>3.2810000000000001</v>
      </c>
      <c r="AK57">
        <v>3.1019999999999999</v>
      </c>
      <c r="AL57">
        <v>2.8740000000000001</v>
      </c>
      <c r="AM57">
        <v>2.673</v>
      </c>
      <c r="AN57">
        <v>2.5190000000000001</v>
      </c>
      <c r="AO57">
        <v>2.3919999999999999</v>
      </c>
      <c r="AP57">
        <v>2.3330000000000002</v>
      </c>
      <c r="AQ57">
        <v>2.5539999999999998</v>
      </c>
      <c r="AR57">
        <v>2.351</v>
      </c>
      <c r="AS57">
        <v>2.5419999999999998</v>
      </c>
      <c r="AT57">
        <v>2.2759999999999998</v>
      </c>
      <c r="AU57">
        <v>2.169</v>
      </c>
      <c r="AV57">
        <v>2.125</v>
      </c>
      <c r="AW57">
        <v>2.105</v>
      </c>
      <c r="AX57">
        <v>2.1579999999999999</v>
      </c>
      <c r="AY57">
        <v>2.0939999999999999</v>
      </c>
      <c r="AZ57">
        <v>2.0270000000000001</v>
      </c>
      <c r="BA57">
        <v>1.96</v>
      </c>
      <c r="BB57">
        <v>1.915</v>
      </c>
      <c r="BC57">
        <v>1.871</v>
      </c>
      <c r="BD57">
        <v>1.8240000000000001</v>
      </c>
      <c r="BE57">
        <v>1.772</v>
      </c>
      <c r="BF57">
        <v>1.734</v>
      </c>
      <c r="BG57">
        <v>1.694</v>
      </c>
      <c r="BH57">
        <v>1.657</v>
      </c>
      <c r="BI57">
        <v>1.629</v>
      </c>
      <c r="BJ57">
        <v>1.617</v>
      </c>
      <c r="BK57">
        <v>1.611</v>
      </c>
      <c r="BL57">
        <v>1.597</v>
      </c>
      <c r="BM57">
        <v>1.595</v>
      </c>
    </row>
    <row r="58" spans="1:65" x14ac:dyDescent="0.25">
      <c r="A58" t="s">
        <v>141</v>
      </c>
      <c r="B58" t="s">
        <v>142</v>
      </c>
      <c r="C58" t="str">
        <f>_xlfn.XLOOKUP(B58,'country-codes'!$B$2:$B$250,'country-codes'!$E$2:$E$250)</f>
        <v>Europe</v>
      </c>
      <c r="D58">
        <v>2.57</v>
      </c>
      <c r="E58">
        <v>2.5499999999999998</v>
      </c>
      <c r="F58">
        <v>2.5499999999999998</v>
      </c>
      <c r="G58">
        <v>2.67</v>
      </c>
      <c r="H58">
        <v>2.6</v>
      </c>
      <c r="I58">
        <v>2.61</v>
      </c>
      <c r="J58">
        <v>2.62</v>
      </c>
      <c r="K58">
        <v>2.35</v>
      </c>
      <c r="L58">
        <v>2.12</v>
      </c>
      <c r="M58">
        <v>2</v>
      </c>
      <c r="N58">
        <v>1.95</v>
      </c>
      <c r="O58">
        <v>2.04</v>
      </c>
      <c r="P58">
        <v>2.0299999999999998</v>
      </c>
      <c r="Q58">
        <v>1.92</v>
      </c>
      <c r="R58">
        <v>1.9</v>
      </c>
      <c r="S58">
        <v>1.92</v>
      </c>
      <c r="T58">
        <v>1.75</v>
      </c>
      <c r="U58">
        <v>1.66</v>
      </c>
      <c r="V58">
        <v>1.67</v>
      </c>
      <c r="W58">
        <v>1.6</v>
      </c>
      <c r="X58">
        <v>1.55</v>
      </c>
      <c r="Y58">
        <v>1.44</v>
      </c>
      <c r="Z58">
        <v>1.43</v>
      </c>
      <c r="AA58">
        <v>1.38</v>
      </c>
      <c r="AB58">
        <v>1.4</v>
      </c>
      <c r="AC58">
        <v>1.45</v>
      </c>
      <c r="AD58">
        <v>1.48</v>
      </c>
      <c r="AE58">
        <v>1.5</v>
      </c>
      <c r="AF58">
        <v>1.56</v>
      </c>
      <c r="AG58">
        <v>1.62</v>
      </c>
      <c r="AH58">
        <v>1.67</v>
      </c>
      <c r="AI58">
        <v>1.68</v>
      </c>
      <c r="AJ58">
        <v>1.76</v>
      </c>
      <c r="AK58">
        <v>1.75</v>
      </c>
      <c r="AL58">
        <v>1.81</v>
      </c>
      <c r="AM58">
        <v>1.8</v>
      </c>
      <c r="AN58">
        <v>1.75</v>
      </c>
      <c r="AO58">
        <v>1.75</v>
      </c>
      <c r="AP58">
        <v>1.72</v>
      </c>
      <c r="AQ58">
        <v>1.73</v>
      </c>
      <c r="AR58">
        <v>1.77</v>
      </c>
      <c r="AS58">
        <v>1.74</v>
      </c>
      <c r="AT58">
        <v>1.72</v>
      </c>
      <c r="AU58">
        <v>1.76</v>
      </c>
      <c r="AV58">
        <v>1.78</v>
      </c>
      <c r="AW58">
        <v>1.8</v>
      </c>
      <c r="AX58">
        <v>1.85</v>
      </c>
      <c r="AY58">
        <v>1.84</v>
      </c>
      <c r="AZ58">
        <v>1.89</v>
      </c>
      <c r="BA58">
        <v>1.84</v>
      </c>
      <c r="BB58">
        <v>1.87</v>
      </c>
      <c r="BC58">
        <v>1.75</v>
      </c>
      <c r="BD58">
        <v>1.73</v>
      </c>
      <c r="BE58">
        <v>1.67</v>
      </c>
      <c r="BF58">
        <v>1.69</v>
      </c>
      <c r="BG58">
        <v>1.71</v>
      </c>
      <c r="BH58">
        <v>1.79</v>
      </c>
      <c r="BI58">
        <v>1.75</v>
      </c>
      <c r="BJ58">
        <v>1.73</v>
      </c>
      <c r="BK58">
        <v>1.7</v>
      </c>
      <c r="BL58">
        <v>1.68</v>
      </c>
      <c r="BM58">
        <v>1.72</v>
      </c>
    </row>
    <row r="59" spans="1:65" x14ac:dyDescent="0.25">
      <c r="A59" t="s">
        <v>143</v>
      </c>
      <c r="B59" t="s">
        <v>144</v>
      </c>
      <c r="C59" t="str">
        <f>_xlfn.XLOOKUP(B59,'country-codes'!$B$2:$B$250,'country-codes'!$E$2:$E$250)</f>
        <v>Americas</v>
      </c>
      <c r="D59">
        <v>7.5549999999999997</v>
      </c>
      <c r="E59">
        <v>7.4870000000000001</v>
      </c>
      <c r="F59">
        <v>7.4039999999999999</v>
      </c>
      <c r="G59">
        <v>7.3029999999999999</v>
      </c>
      <c r="H59">
        <v>7.1859999999999999</v>
      </c>
      <c r="I59">
        <v>7.0529999999999999</v>
      </c>
      <c r="J59">
        <v>6.9489999999999998</v>
      </c>
      <c r="K59">
        <v>6.7549999999999999</v>
      </c>
      <c r="L59">
        <v>6.548</v>
      </c>
      <c r="M59">
        <v>6.3659999999999997</v>
      </c>
      <c r="N59">
        <v>6.1840000000000002</v>
      </c>
      <c r="O59">
        <v>6.0090000000000003</v>
      </c>
      <c r="P59">
        <v>5.8410000000000002</v>
      </c>
      <c r="Q59">
        <v>5.6669999999999998</v>
      </c>
      <c r="R59">
        <v>5.44</v>
      </c>
      <c r="S59">
        <v>5.2350000000000003</v>
      </c>
      <c r="T59">
        <v>5.0460000000000003</v>
      </c>
      <c r="U59">
        <v>4.8419999999999996</v>
      </c>
      <c r="V59">
        <v>4.6440000000000001</v>
      </c>
      <c r="W59">
        <v>4.4729999999999999</v>
      </c>
      <c r="X59">
        <v>4.3019999999999996</v>
      </c>
      <c r="Y59">
        <v>4.149</v>
      </c>
      <c r="Z59">
        <v>4.0140000000000002</v>
      </c>
      <c r="AA59">
        <v>3.9470000000000001</v>
      </c>
      <c r="AB59">
        <v>3.8220000000000001</v>
      </c>
      <c r="AC59">
        <v>3.6859999999999999</v>
      </c>
      <c r="AD59">
        <v>3.6030000000000002</v>
      </c>
      <c r="AE59">
        <v>3.528</v>
      </c>
      <c r="AF59">
        <v>3.5</v>
      </c>
      <c r="AG59">
        <v>3.4750000000000001</v>
      </c>
      <c r="AH59">
        <v>3.411</v>
      </c>
      <c r="AI59">
        <v>3.3490000000000002</v>
      </c>
      <c r="AJ59">
        <v>3.2869999999999999</v>
      </c>
      <c r="AK59">
        <v>3.226</v>
      </c>
      <c r="AL59">
        <v>3.1629999999999998</v>
      </c>
      <c r="AM59">
        <v>3.101</v>
      </c>
      <c r="AN59">
        <v>3.04</v>
      </c>
      <c r="AO59">
        <v>2.9529999999999998</v>
      </c>
      <c r="AP59">
        <v>2.8730000000000002</v>
      </c>
      <c r="AQ59">
        <v>2.8650000000000002</v>
      </c>
      <c r="AR59">
        <v>2.859</v>
      </c>
      <c r="AS59">
        <v>2.8119999999999998</v>
      </c>
      <c r="AT59">
        <v>2.774</v>
      </c>
      <c r="AU59">
        <v>2.7210000000000001</v>
      </c>
      <c r="AV59">
        <v>2.6640000000000001</v>
      </c>
      <c r="AW59">
        <v>2.605</v>
      </c>
      <c r="AX59">
        <v>2.5329999999999999</v>
      </c>
      <c r="AY59">
        <v>2.5099999999999998</v>
      </c>
      <c r="AZ59">
        <v>2.5329999999999999</v>
      </c>
      <c r="BA59">
        <v>2.556</v>
      </c>
      <c r="BB59">
        <v>2.5379999999999998</v>
      </c>
      <c r="BC59">
        <v>2.5129999999999999</v>
      </c>
      <c r="BD59">
        <v>2.4849999999999999</v>
      </c>
      <c r="BE59">
        <v>2.4660000000000002</v>
      </c>
      <c r="BF59">
        <v>2.4449999999999998</v>
      </c>
      <c r="BG59">
        <v>2.4300000000000002</v>
      </c>
      <c r="BH59">
        <v>2.4060000000000001</v>
      </c>
      <c r="BI59">
        <v>2.39</v>
      </c>
      <c r="BJ59">
        <v>2.3809999999999998</v>
      </c>
      <c r="BK59">
        <v>2.3439999999999999</v>
      </c>
      <c r="BL59">
        <v>2.3029999999999999</v>
      </c>
      <c r="BM59">
        <v>2.2730000000000001</v>
      </c>
    </row>
    <row r="60" spans="1:65" x14ac:dyDescent="0.25">
      <c r="A60" t="s">
        <v>145</v>
      </c>
      <c r="B60" t="s">
        <v>146</v>
      </c>
      <c r="C60" t="str">
        <f>_xlfn.XLOOKUP(B60,'country-codes'!$B$2:$B$250,'country-codes'!$E$2:$E$250)</f>
        <v>Africa</v>
      </c>
      <c r="D60">
        <v>7.5030000000000001</v>
      </c>
      <c r="E60">
        <v>7.5640000000000001</v>
      </c>
      <c r="F60">
        <v>7.6070000000000002</v>
      </c>
      <c r="G60">
        <v>7.649</v>
      </c>
      <c r="H60">
        <v>7.673</v>
      </c>
      <c r="I60">
        <v>7.6790000000000003</v>
      </c>
      <c r="J60">
        <v>7.6719999999999997</v>
      </c>
      <c r="K60">
        <v>7.6669999999999998</v>
      </c>
      <c r="L60">
        <v>7.6550000000000002</v>
      </c>
      <c r="M60">
        <v>7.6529999999999996</v>
      </c>
      <c r="N60">
        <v>7.6349999999999998</v>
      </c>
      <c r="O60">
        <v>7.6</v>
      </c>
      <c r="P60">
        <v>7.5460000000000003</v>
      </c>
      <c r="Q60">
        <v>7.4909999999999997</v>
      </c>
      <c r="R60">
        <v>7.44</v>
      </c>
      <c r="S60">
        <v>7.3730000000000002</v>
      </c>
      <c r="T60">
        <v>7.306</v>
      </c>
      <c r="U60">
        <v>7.23</v>
      </c>
      <c r="V60">
        <v>7.14</v>
      </c>
      <c r="W60">
        <v>7.0590000000000002</v>
      </c>
      <c r="X60">
        <v>6.952</v>
      </c>
      <c r="Y60">
        <v>6.8079999999999998</v>
      </c>
      <c r="Z60">
        <v>6.6349999999999998</v>
      </c>
      <c r="AA60">
        <v>6.4359999999999999</v>
      </c>
      <c r="AB60">
        <v>6.2190000000000003</v>
      </c>
      <c r="AC60">
        <v>5.9749999999999996</v>
      </c>
      <c r="AD60">
        <v>5.625</v>
      </c>
      <c r="AE60">
        <v>5.327</v>
      </c>
      <c r="AF60">
        <v>5.0590000000000002</v>
      </c>
      <c r="AG60">
        <v>4.8259999999999996</v>
      </c>
      <c r="AH60">
        <v>4.556</v>
      </c>
      <c r="AI60">
        <v>4.3860000000000001</v>
      </c>
      <c r="AJ60">
        <v>4.2569999999999997</v>
      </c>
      <c r="AK60">
        <v>4.0590000000000002</v>
      </c>
      <c r="AL60">
        <v>3.8460000000000001</v>
      </c>
      <c r="AM60">
        <v>3.456</v>
      </c>
      <c r="AN60">
        <v>3.1360000000000001</v>
      </c>
      <c r="AO60">
        <v>2.8969999999999998</v>
      </c>
      <c r="AP60">
        <v>2.7120000000000002</v>
      </c>
      <c r="AQ60">
        <v>2.6240000000000001</v>
      </c>
      <c r="AR60">
        <v>2.5659999999999998</v>
      </c>
      <c r="AS60">
        <v>2.5070000000000001</v>
      </c>
      <c r="AT60">
        <v>2.456</v>
      </c>
      <c r="AU60">
        <v>2.4809999999999999</v>
      </c>
      <c r="AV60">
        <v>2.512</v>
      </c>
      <c r="AW60">
        <v>2.5550000000000002</v>
      </c>
      <c r="AX60">
        <v>2.6040000000000001</v>
      </c>
      <c r="AY60">
        <v>2.677</v>
      </c>
      <c r="AZ60">
        <v>2.7530000000000001</v>
      </c>
      <c r="BA60">
        <v>2.8130000000000002</v>
      </c>
      <c r="BB60">
        <v>2.843</v>
      </c>
      <c r="BC60">
        <v>2.88</v>
      </c>
      <c r="BD60">
        <v>2.956</v>
      </c>
      <c r="BE60">
        <v>2.9569999999999999</v>
      </c>
      <c r="BF60">
        <v>3.004</v>
      </c>
      <c r="BG60">
        <v>3.0409999999999999</v>
      </c>
      <c r="BH60">
        <v>3.0510000000000002</v>
      </c>
      <c r="BI60">
        <v>3.05</v>
      </c>
      <c r="BJ60">
        <v>3.0230000000000001</v>
      </c>
      <c r="BK60">
        <v>2.988</v>
      </c>
      <c r="BL60">
        <v>2.9420000000000002</v>
      </c>
      <c r="BM60">
        <v>2.8889999999999998</v>
      </c>
    </row>
    <row r="61" spans="1:65" x14ac:dyDescent="0.25">
      <c r="A61" t="s">
        <v>147</v>
      </c>
      <c r="B61" t="s">
        <v>148</v>
      </c>
      <c r="C61" t="e">
        <f>_xlfn.XLOOKUP(B61,'country-codes'!$B$2:$B$250,'country-codes'!$E$2:$E$250)</f>
        <v>#N/A</v>
      </c>
      <c r="D61">
        <v>4.8419815609999999</v>
      </c>
      <c r="E61">
        <v>4.3874873379999997</v>
      </c>
      <c r="F61">
        <v>6.026575759</v>
      </c>
      <c r="G61">
        <v>7.0613295689999998</v>
      </c>
      <c r="H61">
        <v>6.4451996879999998</v>
      </c>
      <c r="I61">
        <v>6.3866122450000002</v>
      </c>
      <c r="J61">
        <v>6.1585079069999997</v>
      </c>
      <c r="K61">
        <v>5.7880776620000001</v>
      </c>
      <c r="L61">
        <v>6.2844663829999998</v>
      </c>
      <c r="M61">
        <v>6.0278147039999999</v>
      </c>
      <c r="N61">
        <v>5.9461371229999997</v>
      </c>
      <c r="O61">
        <v>5.5167822290000004</v>
      </c>
      <c r="P61">
        <v>5.1997620729999996</v>
      </c>
      <c r="Q61">
        <v>4.8836591299999998</v>
      </c>
      <c r="R61">
        <v>4.4324325250000003</v>
      </c>
      <c r="S61">
        <v>3.968740162</v>
      </c>
      <c r="T61">
        <v>3.6896662240000002</v>
      </c>
      <c r="U61">
        <v>3.3720628459999999</v>
      </c>
      <c r="V61">
        <v>3.2512582330000002</v>
      </c>
      <c r="W61">
        <v>3.2460114230000001</v>
      </c>
      <c r="X61">
        <v>3.2144117269999999</v>
      </c>
      <c r="Y61">
        <v>3.2203297929999999</v>
      </c>
      <c r="Z61">
        <v>3.3226769730000001</v>
      </c>
      <c r="AA61">
        <v>2.9911425399999998</v>
      </c>
      <c r="AB61">
        <v>2.9894347190000001</v>
      </c>
      <c r="AC61">
        <v>2.962060755</v>
      </c>
      <c r="AD61">
        <v>2.98631541</v>
      </c>
      <c r="AE61">
        <v>2.9849833870000002</v>
      </c>
      <c r="AF61">
        <v>2.7995542059999998</v>
      </c>
      <c r="AG61">
        <v>2.7603967680000001</v>
      </c>
      <c r="AH61">
        <v>2.7338358559999998</v>
      </c>
      <c r="AI61">
        <v>2.3023647569999999</v>
      </c>
      <c r="AJ61">
        <v>2.1659391050000001</v>
      </c>
      <c r="AK61">
        <v>2.0858427690000001</v>
      </c>
      <c r="AL61">
        <v>2.0210380149999998</v>
      </c>
      <c r="AM61">
        <v>1.972921103</v>
      </c>
      <c r="AN61">
        <v>1.931587902</v>
      </c>
      <c r="AO61">
        <v>1.8956771290000001</v>
      </c>
      <c r="AP61">
        <v>1.870469479</v>
      </c>
      <c r="AQ61">
        <v>1.85633559</v>
      </c>
      <c r="AR61">
        <v>1.9131261340000001</v>
      </c>
      <c r="AS61">
        <v>1.8605105980000001</v>
      </c>
      <c r="AT61">
        <v>1.853669681</v>
      </c>
      <c r="AU61">
        <v>1.8471935209999999</v>
      </c>
      <c r="AV61">
        <v>1.865432446</v>
      </c>
      <c r="AW61">
        <v>1.8744176530000001</v>
      </c>
      <c r="AX61">
        <v>1.8868144140000001</v>
      </c>
      <c r="AY61">
        <v>1.9066302479999999</v>
      </c>
      <c r="AZ61">
        <v>1.9291731599999999</v>
      </c>
      <c r="BA61">
        <v>1.9326092319999999</v>
      </c>
      <c r="BB61">
        <v>1.905639259</v>
      </c>
      <c r="BC61">
        <v>1.89326515</v>
      </c>
      <c r="BD61">
        <v>1.9823278179999999</v>
      </c>
      <c r="BE61">
        <v>1.9182012770000001</v>
      </c>
      <c r="BF61">
        <v>1.948956039</v>
      </c>
      <c r="BG61">
        <v>1.8741633230000001</v>
      </c>
      <c r="BH61">
        <v>1.933890771</v>
      </c>
      <c r="BI61">
        <v>1.9526445020000001</v>
      </c>
      <c r="BJ61">
        <v>1.7775947219999999</v>
      </c>
      <c r="BK61">
        <v>1.7377842400000001</v>
      </c>
      <c r="BL61">
        <v>1.597266262</v>
      </c>
      <c r="BM61">
        <v>1.520442061</v>
      </c>
    </row>
    <row r="62" spans="1:65" x14ac:dyDescent="0.25">
      <c r="A62" t="s">
        <v>149</v>
      </c>
      <c r="B62" t="s">
        <v>150</v>
      </c>
      <c r="C62" t="e">
        <f>_xlfn.XLOOKUP(B62,'country-codes'!$B$2:$B$250,'country-codes'!$E$2:$E$250)</f>
        <v>#N/A</v>
      </c>
      <c r="D62">
        <v>6.1665617289999997</v>
      </c>
      <c r="E62">
        <v>6.1770072919999999</v>
      </c>
      <c r="F62">
        <v>6.1871659330000002</v>
      </c>
      <c r="G62">
        <v>6.188622874</v>
      </c>
      <c r="H62">
        <v>6.185763315</v>
      </c>
      <c r="I62">
        <v>6.1557687630000002</v>
      </c>
      <c r="J62">
        <v>6.1116523379999999</v>
      </c>
      <c r="K62">
        <v>6.0696875529999996</v>
      </c>
      <c r="L62">
        <v>6.0194432329999996</v>
      </c>
      <c r="M62">
        <v>5.9662242430000001</v>
      </c>
      <c r="N62">
        <v>5.9145801809999998</v>
      </c>
      <c r="O62">
        <v>5.8561778120000003</v>
      </c>
      <c r="P62">
        <v>5.7846097390000004</v>
      </c>
      <c r="Q62">
        <v>5.7104446419999997</v>
      </c>
      <c r="R62">
        <v>5.6329401969999999</v>
      </c>
      <c r="S62">
        <v>5.5366891579999997</v>
      </c>
      <c r="T62">
        <v>5.4690967629999996</v>
      </c>
      <c r="U62">
        <v>5.3723265509999996</v>
      </c>
      <c r="V62">
        <v>5.2886717750000001</v>
      </c>
      <c r="W62">
        <v>5.2191482379999998</v>
      </c>
      <c r="X62">
        <v>5.1600782809999997</v>
      </c>
      <c r="Y62">
        <v>5.0793010650000001</v>
      </c>
      <c r="Z62">
        <v>5.0040386589999999</v>
      </c>
      <c r="AA62">
        <v>4.9270187310000004</v>
      </c>
      <c r="AB62">
        <v>4.8514459069999996</v>
      </c>
      <c r="AC62">
        <v>4.7463733059999997</v>
      </c>
      <c r="AD62">
        <v>4.661605936</v>
      </c>
      <c r="AE62">
        <v>4.558951017</v>
      </c>
      <c r="AF62">
        <v>4.453363092</v>
      </c>
      <c r="AG62">
        <v>4.348918566</v>
      </c>
      <c r="AH62">
        <v>4.244671984</v>
      </c>
      <c r="AI62">
        <v>4.1497236089999996</v>
      </c>
      <c r="AJ62">
        <v>4.0452279940000002</v>
      </c>
      <c r="AK62">
        <v>3.9493082660000001</v>
      </c>
      <c r="AL62">
        <v>3.8569099950000001</v>
      </c>
      <c r="AM62">
        <v>3.763620924</v>
      </c>
      <c r="AN62">
        <v>3.6741718520000002</v>
      </c>
      <c r="AO62">
        <v>3.5922991089999998</v>
      </c>
      <c r="AP62">
        <v>3.5114258650000001</v>
      </c>
      <c r="AQ62">
        <v>3.439400966</v>
      </c>
      <c r="AR62">
        <v>3.381432158</v>
      </c>
      <c r="AS62">
        <v>3.3276216930000002</v>
      </c>
      <c r="AT62">
        <v>3.251619464</v>
      </c>
      <c r="AU62">
        <v>3.175457073</v>
      </c>
      <c r="AV62">
        <v>3.1149556810000001</v>
      </c>
      <c r="AW62">
        <v>3.0529090299999999</v>
      </c>
      <c r="AX62">
        <v>2.992997715</v>
      </c>
      <c r="AY62">
        <v>2.9490277859999998</v>
      </c>
      <c r="AZ62">
        <v>2.902227844</v>
      </c>
      <c r="BA62">
        <v>2.8570564420000002</v>
      </c>
      <c r="BB62">
        <v>2.8054853909999999</v>
      </c>
      <c r="BC62">
        <v>2.7612812670000002</v>
      </c>
      <c r="BD62">
        <v>2.7216482329999998</v>
      </c>
      <c r="BE62">
        <v>2.6809143290000002</v>
      </c>
      <c r="BF62">
        <v>2.6209452660000001</v>
      </c>
      <c r="BG62">
        <v>2.5891887859999998</v>
      </c>
      <c r="BH62">
        <v>2.554310096</v>
      </c>
      <c r="BI62">
        <v>2.5006492819999999</v>
      </c>
      <c r="BJ62">
        <v>2.4721498419999999</v>
      </c>
      <c r="BK62">
        <v>2.4217151549999998</v>
      </c>
      <c r="BL62">
        <v>2.377635519</v>
      </c>
      <c r="BM62">
        <v>2.350961555</v>
      </c>
    </row>
    <row r="63" spans="1:65" x14ac:dyDescent="0.25">
      <c r="A63" t="s">
        <v>151</v>
      </c>
      <c r="B63" t="s">
        <v>152</v>
      </c>
      <c r="C63" t="e">
        <f>_xlfn.XLOOKUP(B63,'country-codes'!$B$2:$B$250,'country-codes'!$E$2:$E$250)</f>
        <v>#N/A</v>
      </c>
      <c r="D63">
        <v>4.561606018</v>
      </c>
      <c r="E63">
        <v>4.1701245370000004</v>
      </c>
      <c r="F63">
        <v>5.540539742</v>
      </c>
      <c r="G63">
        <v>6.3993696460000002</v>
      </c>
      <c r="H63">
        <v>5.8746183820000004</v>
      </c>
      <c r="I63">
        <v>5.8269281260000003</v>
      </c>
      <c r="J63">
        <v>5.5717081940000002</v>
      </c>
      <c r="K63">
        <v>5.3227503770000002</v>
      </c>
      <c r="L63">
        <v>5.7343985499999999</v>
      </c>
      <c r="M63">
        <v>5.5217186470000001</v>
      </c>
      <c r="N63">
        <v>5.4594525689999998</v>
      </c>
      <c r="O63">
        <v>5.1007305670000003</v>
      </c>
      <c r="P63">
        <v>4.8191461860000002</v>
      </c>
      <c r="Q63">
        <v>4.5490246640000001</v>
      </c>
      <c r="R63">
        <v>4.1469435150000002</v>
      </c>
      <c r="S63">
        <v>3.725019165</v>
      </c>
      <c r="T63">
        <v>3.4734377969999999</v>
      </c>
      <c r="U63">
        <v>3.193987683</v>
      </c>
      <c r="V63">
        <v>3.083300736</v>
      </c>
      <c r="W63">
        <v>3.0865920629999999</v>
      </c>
      <c r="X63">
        <v>3.056688941</v>
      </c>
      <c r="Y63">
        <v>3.0569976140000001</v>
      </c>
      <c r="Z63">
        <v>3.1443708340000001</v>
      </c>
      <c r="AA63">
        <v>2.8497648940000002</v>
      </c>
      <c r="AB63">
        <v>2.840549062</v>
      </c>
      <c r="AC63">
        <v>2.8119313400000001</v>
      </c>
      <c r="AD63">
        <v>2.827211573</v>
      </c>
      <c r="AE63">
        <v>2.8251230610000002</v>
      </c>
      <c r="AF63">
        <v>2.6649687769999999</v>
      </c>
      <c r="AG63">
        <v>2.6234487799999999</v>
      </c>
      <c r="AH63">
        <v>2.6017445960000001</v>
      </c>
      <c r="AI63">
        <v>2.2229933339999999</v>
      </c>
      <c r="AJ63">
        <v>2.103228111</v>
      </c>
      <c r="AK63">
        <v>2.0279870569999998</v>
      </c>
      <c r="AL63">
        <v>1.973303324</v>
      </c>
      <c r="AM63">
        <v>1.925571132</v>
      </c>
      <c r="AN63">
        <v>1.887582149</v>
      </c>
      <c r="AO63">
        <v>1.8528019410000001</v>
      </c>
      <c r="AP63">
        <v>1.8244023060000001</v>
      </c>
      <c r="AQ63">
        <v>1.810468966</v>
      </c>
      <c r="AR63">
        <v>1.8663398449999999</v>
      </c>
      <c r="AS63">
        <v>1.810035783</v>
      </c>
      <c r="AT63">
        <v>1.800201409</v>
      </c>
      <c r="AU63">
        <v>1.792346647</v>
      </c>
      <c r="AV63">
        <v>1.808482156</v>
      </c>
      <c r="AW63">
        <v>1.8137863350000001</v>
      </c>
      <c r="AX63">
        <v>1.8305358540000001</v>
      </c>
      <c r="AY63">
        <v>1.853304029</v>
      </c>
      <c r="AZ63">
        <v>1.873581682</v>
      </c>
      <c r="BA63">
        <v>1.8755416899999999</v>
      </c>
      <c r="BB63">
        <v>1.852566669</v>
      </c>
      <c r="BC63">
        <v>1.844253132</v>
      </c>
      <c r="BD63">
        <v>1.929960932</v>
      </c>
      <c r="BE63">
        <v>1.8667119059999999</v>
      </c>
      <c r="BF63">
        <v>1.895685742</v>
      </c>
      <c r="BG63">
        <v>1.8300318149999999</v>
      </c>
      <c r="BH63">
        <v>1.881301624</v>
      </c>
      <c r="BI63">
        <v>1.894296752</v>
      </c>
      <c r="BJ63">
        <v>1.732836952</v>
      </c>
      <c r="BK63">
        <v>1.692049712</v>
      </c>
      <c r="BL63">
        <v>1.5596701630000001</v>
      </c>
      <c r="BM63">
        <v>1.4894332530000001</v>
      </c>
    </row>
    <row r="64" spans="1:65" x14ac:dyDescent="0.25">
      <c r="A64" t="s">
        <v>153</v>
      </c>
      <c r="B64" t="s">
        <v>154</v>
      </c>
      <c r="C64" t="e">
        <f>_xlfn.XLOOKUP(B64,'country-codes'!$B$2:$B$250,'country-codes'!$E$2:$E$250)</f>
        <v>#N/A</v>
      </c>
      <c r="D64">
        <v>3.1842300680000002</v>
      </c>
      <c r="E64">
        <v>3.146143436</v>
      </c>
      <c r="F64">
        <v>3.0953290619999998</v>
      </c>
      <c r="G64">
        <v>3.0335360250000001</v>
      </c>
      <c r="H64">
        <v>2.9619743430000001</v>
      </c>
      <c r="I64">
        <v>2.9324597419999998</v>
      </c>
      <c r="J64">
        <v>2.9053769979999999</v>
      </c>
      <c r="K64">
        <v>2.8530655039999999</v>
      </c>
      <c r="L64">
        <v>2.8197767530000002</v>
      </c>
      <c r="M64">
        <v>2.814262984</v>
      </c>
      <c r="N64">
        <v>2.8223210920000001</v>
      </c>
      <c r="O64">
        <v>2.83724679</v>
      </c>
      <c r="P64">
        <v>2.8272402159999999</v>
      </c>
      <c r="Q64">
        <v>2.7943851550000001</v>
      </c>
      <c r="R64">
        <v>2.7766459800000001</v>
      </c>
      <c r="S64">
        <v>2.7418994849999998</v>
      </c>
      <c r="T64">
        <v>2.71171154</v>
      </c>
      <c r="U64">
        <v>2.667125548</v>
      </c>
      <c r="V64">
        <v>2.6358309919999998</v>
      </c>
      <c r="W64">
        <v>2.6069394579999998</v>
      </c>
      <c r="X64">
        <v>2.5780373519999999</v>
      </c>
      <c r="Y64">
        <v>2.5674808260000002</v>
      </c>
      <c r="Z64">
        <v>2.6245369369999998</v>
      </c>
      <c r="AA64">
        <v>2.6598506230000001</v>
      </c>
      <c r="AB64">
        <v>2.6345775649999998</v>
      </c>
      <c r="AC64">
        <v>2.6013515599999999</v>
      </c>
      <c r="AD64">
        <v>2.6394143429999999</v>
      </c>
      <c r="AE64">
        <v>2.642311157</v>
      </c>
      <c r="AF64">
        <v>2.5691590130000002</v>
      </c>
      <c r="AG64">
        <v>2.4732140399999998</v>
      </c>
      <c r="AH64">
        <v>2.3742288139999999</v>
      </c>
      <c r="AI64">
        <v>2.2835385279999998</v>
      </c>
      <c r="AJ64">
        <v>2.1487894910000001</v>
      </c>
      <c r="AK64">
        <v>2.0224742490000001</v>
      </c>
      <c r="AL64">
        <v>1.9764029030000001</v>
      </c>
      <c r="AM64">
        <v>1.9211807059999999</v>
      </c>
      <c r="AN64">
        <v>1.8483677119999999</v>
      </c>
      <c r="AO64">
        <v>1.7769980059999999</v>
      </c>
      <c r="AP64">
        <v>1.734829985</v>
      </c>
      <c r="AQ64">
        <v>1.674561765</v>
      </c>
      <c r="AR64">
        <v>1.665584422</v>
      </c>
      <c r="AS64">
        <v>1.6674258740000001</v>
      </c>
      <c r="AT64">
        <v>1.66626841</v>
      </c>
      <c r="AU64">
        <v>1.668667619</v>
      </c>
      <c r="AV64">
        <v>1.7075529599999999</v>
      </c>
      <c r="AW64">
        <v>1.6814747779999999</v>
      </c>
      <c r="AX64">
        <v>1.713674315</v>
      </c>
      <c r="AY64">
        <v>1.7814365759999999</v>
      </c>
      <c r="AZ64">
        <v>1.8524366059999999</v>
      </c>
      <c r="BA64">
        <v>1.865443427</v>
      </c>
      <c r="BB64">
        <v>1.864057914</v>
      </c>
      <c r="BC64">
        <v>1.8654164390000001</v>
      </c>
      <c r="BD64">
        <v>1.9271239600000001</v>
      </c>
      <c r="BE64">
        <v>1.9519245110000001</v>
      </c>
      <c r="BF64">
        <v>1.9968910580000001</v>
      </c>
      <c r="BG64">
        <v>2.0122984939999999</v>
      </c>
      <c r="BH64">
        <v>1.9958029390000001</v>
      </c>
      <c r="BI64">
        <v>1.913015234</v>
      </c>
      <c r="BJ64">
        <v>1.8957741910000001</v>
      </c>
      <c r="BK64">
        <v>1.8630289330000001</v>
      </c>
      <c r="BL64">
        <v>1.8669438460000001</v>
      </c>
      <c r="BM64">
        <v>1.883205166</v>
      </c>
    </row>
    <row r="65" spans="1:65" x14ac:dyDescent="0.25">
      <c r="A65" t="s">
        <v>155</v>
      </c>
      <c r="B65" t="s">
        <v>156</v>
      </c>
      <c r="C65" t="e">
        <f>_xlfn.XLOOKUP(B65,'country-codes'!$B$2:$B$250,'country-codes'!$E$2:$E$250)</f>
        <v>#N/A</v>
      </c>
      <c r="D65">
        <v>2.8314289590000001</v>
      </c>
      <c r="E65">
        <v>2.823682496</v>
      </c>
      <c r="F65">
        <v>2.8014518279999998</v>
      </c>
      <c r="G65">
        <v>2.7969681839999998</v>
      </c>
      <c r="H65">
        <v>2.7872884939999998</v>
      </c>
      <c r="I65">
        <v>2.74307495</v>
      </c>
      <c r="J65">
        <v>2.7086051769999999</v>
      </c>
      <c r="K65">
        <v>2.7090695340000002</v>
      </c>
      <c r="L65">
        <v>2.6533360030000002</v>
      </c>
      <c r="M65">
        <v>2.6030019750000002</v>
      </c>
      <c r="N65">
        <v>2.5554620749999999</v>
      </c>
      <c r="O65">
        <v>2.540324118</v>
      </c>
      <c r="P65">
        <v>2.478122495</v>
      </c>
      <c r="Q65">
        <v>2.4135961479999999</v>
      </c>
      <c r="R65">
        <v>2.3996085489999999</v>
      </c>
      <c r="S65">
        <v>2.344269444</v>
      </c>
      <c r="T65">
        <v>2.3069947069999999</v>
      </c>
      <c r="U65">
        <v>2.250911055</v>
      </c>
      <c r="V65">
        <v>2.2164931210000001</v>
      </c>
      <c r="W65">
        <v>2.192855706</v>
      </c>
      <c r="X65">
        <v>2.1672963250000001</v>
      </c>
      <c r="Y65">
        <v>2.1320886859999999</v>
      </c>
      <c r="Z65">
        <v>2.141634211</v>
      </c>
      <c r="AA65">
        <v>2.1327863819999999</v>
      </c>
      <c r="AB65">
        <v>2.1126987709999998</v>
      </c>
      <c r="AC65">
        <v>2.097809035</v>
      </c>
      <c r="AD65">
        <v>2.1068352529999999</v>
      </c>
      <c r="AE65">
        <v>2.097907658</v>
      </c>
      <c r="AF65">
        <v>2.0693686640000002</v>
      </c>
      <c r="AG65">
        <v>2.0087392070000001</v>
      </c>
      <c r="AH65">
        <v>1.9625824599999999</v>
      </c>
      <c r="AI65">
        <v>1.8994184759999999</v>
      </c>
      <c r="AJ65">
        <v>1.8218968010000001</v>
      </c>
      <c r="AK65">
        <v>1.745722357</v>
      </c>
      <c r="AL65">
        <v>1.704169738</v>
      </c>
      <c r="AM65">
        <v>1.659548236</v>
      </c>
      <c r="AN65">
        <v>1.629277399</v>
      </c>
      <c r="AO65">
        <v>1.6002831740000001</v>
      </c>
      <c r="AP65">
        <v>1.5762315609999999</v>
      </c>
      <c r="AQ65">
        <v>1.548410667</v>
      </c>
      <c r="AR65">
        <v>1.558477415</v>
      </c>
      <c r="AS65">
        <v>1.549493147</v>
      </c>
      <c r="AT65">
        <v>1.5483340999999999</v>
      </c>
      <c r="AU65">
        <v>1.559716173</v>
      </c>
      <c r="AV65">
        <v>1.5919346969999999</v>
      </c>
      <c r="AW65">
        <v>1.5864875279999999</v>
      </c>
      <c r="AX65">
        <v>1.617883851</v>
      </c>
      <c r="AY65">
        <v>1.6616849220000001</v>
      </c>
      <c r="AZ65">
        <v>1.721046501</v>
      </c>
      <c r="BA65">
        <v>1.721963548</v>
      </c>
      <c r="BB65">
        <v>1.728073282</v>
      </c>
      <c r="BC65">
        <v>1.712802068</v>
      </c>
      <c r="BD65">
        <v>1.742286354</v>
      </c>
      <c r="BE65">
        <v>1.735381157</v>
      </c>
      <c r="BF65">
        <v>1.7678865720000001</v>
      </c>
      <c r="BG65">
        <v>1.775759978</v>
      </c>
      <c r="BH65">
        <v>1.781453097</v>
      </c>
      <c r="BI65">
        <v>1.7347661139999999</v>
      </c>
      <c r="BJ65">
        <v>1.7161912720000001</v>
      </c>
      <c r="BK65">
        <v>1.6894354920000001</v>
      </c>
      <c r="BL65">
        <v>1.676464883</v>
      </c>
      <c r="BM65">
        <v>1.6930611289999999</v>
      </c>
    </row>
    <row r="66" spans="1:65" x14ac:dyDescent="0.25">
      <c r="A66" t="s">
        <v>157</v>
      </c>
      <c r="B66" t="s">
        <v>158</v>
      </c>
      <c r="C66" t="str">
        <f>_xlfn.XLOOKUP(B66,'country-codes'!$B$2:$B$250,'country-codes'!$E$2:$E$250)</f>
        <v>Americas</v>
      </c>
      <c r="D66">
        <v>6.7210000000000001</v>
      </c>
      <c r="E66">
        <v>6.7</v>
      </c>
      <c r="F66">
        <v>6.6760000000000002</v>
      </c>
      <c r="G66">
        <v>6.6459999999999999</v>
      </c>
      <c r="H66">
        <v>6.61</v>
      </c>
      <c r="I66">
        <v>6.5640000000000001</v>
      </c>
      <c r="J66">
        <v>6.5069999999999997</v>
      </c>
      <c r="K66">
        <v>6.4359999999999999</v>
      </c>
      <c r="L66">
        <v>6.351</v>
      </c>
      <c r="M66">
        <v>6.2519999999999998</v>
      </c>
      <c r="N66">
        <v>6.1379999999999999</v>
      </c>
      <c r="O66">
        <v>6.0110000000000001</v>
      </c>
      <c r="P66">
        <v>5.8730000000000002</v>
      </c>
      <c r="Q66">
        <v>5.7270000000000003</v>
      </c>
      <c r="R66">
        <v>5.577</v>
      </c>
      <c r="S66">
        <v>5.4260000000000002</v>
      </c>
      <c r="T66">
        <v>5.2759999999999998</v>
      </c>
      <c r="U66">
        <v>5.13</v>
      </c>
      <c r="V66">
        <v>4.9889999999999999</v>
      </c>
      <c r="W66">
        <v>4.8550000000000004</v>
      </c>
      <c r="X66">
        <v>4.7300000000000004</v>
      </c>
      <c r="Y66">
        <v>4.6120000000000001</v>
      </c>
      <c r="Z66">
        <v>4.5010000000000003</v>
      </c>
      <c r="AA66">
        <v>4.3949999999999996</v>
      </c>
      <c r="AB66">
        <v>4.2930000000000001</v>
      </c>
      <c r="AC66">
        <v>4.1950000000000003</v>
      </c>
      <c r="AD66">
        <v>4.0999999999999996</v>
      </c>
      <c r="AE66">
        <v>4.0069999999999997</v>
      </c>
      <c r="AF66">
        <v>3.9169999999999998</v>
      </c>
      <c r="AG66">
        <v>3.8290000000000002</v>
      </c>
      <c r="AH66">
        <v>3.7440000000000002</v>
      </c>
      <c r="AI66">
        <v>3.665</v>
      </c>
      <c r="AJ66">
        <v>3.5910000000000002</v>
      </c>
      <c r="AK66">
        <v>3.524</v>
      </c>
      <c r="AL66">
        <v>3.4609999999999999</v>
      </c>
      <c r="AM66">
        <v>3.403</v>
      </c>
      <c r="AN66">
        <v>3.3450000000000002</v>
      </c>
      <c r="AO66">
        <v>3.2879999999999998</v>
      </c>
      <c r="AP66">
        <v>3.2280000000000002</v>
      </c>
      <c r="AQ66">
        <v>3.1659999999999999</v>
      </c>
      <c r="AR66">
        <v>3.1019999999999999</v>
      </c>
      <c r="AS66">
        <v>3.0369999999999999</v>
      </c>
      <c r="AT66">
        <v>2.972</v>
      </c>
      <c r="AU66">
        <v>2.911</v>
      </c>
      <c r="AV66">
        <v>2.8530000000000002</v>
      </c>
      <c r="AW66">
        <v>2.8</v>
      </c>
      <c r="AX66">
        <v>2.7530000000000001</v>
      </c>
      <c r="AY66">
        <v>2.7109999999999999</v>
      </c>
      <c r="AZ66">
        <v>2.6749999999999998</v>
      </c>
      <c r="BA66">
        <v>2.6429999999999998</v>
      </c>
      <c r="BB66">
        <v>2.6150000000000002</v>
      </c>
      <c r="BC66">
        <v>2.5960000000000001</v>
      </c>
      <c r="BD66">
        <v>2.5169999999999999</v>
      </c>
      <c r="BE66">
        <v>2.419</v>
      </c>
      <c r="BF66">
        <v>2.335</v>
      </c>
      <c r="BG66">
        <v>2.2599999999999998</v>
      </c>
      <c r="BH66">
        <v>2.2010000000000001</v>
      </c>
      <c r="BI66">
        <v>2.1739999999999999</v>
      </c>
      <c r="BJ66">
        <v>2.133</v>
      </c>
      <c r="BK66">
        <v>2.0880000000000001</v>
      </c>
      <c r="BL66">
        <v>2.0510000000000002</v>
      </c>
      <c r="BM66">
        <v>2.0259999999999998</v>
      </c>
    </row>
    <row r="67" spans="1:65" x14ac:dyDescent="0.25">
      <c r="A67" t="s">
        <v>159</v>
      </c>
      <c r="B67" t="s">
        <v>160</v>
      </c>
      <c r="C67" t="str">
        <f>_xlfn.XLOOKUP(B67,'country-codes'!$B$2:$B$250,'country-codes'!$E$2:$E$250)</f>
        <v>Africa</v>
      </c>
      <c r="D67">
        <v>6.7939999999999996</v>
      </c>
      <c r="E67">
        <v>6.7789999999999999</v>
      </c>
      <c r="F67">
        <v>6.7549999999999999</v>
      </c>
      <c r="G67">
        <v>6.718</v>
      </c>
      <c r="H67">
        <v>6.6429999999999998</v>
      </c>
      <c r="I67">
        <v>6.5179999999999998</v>
      </c>
      <c r="J67">
        <v>6.4329999999999998</v>
      </c>
      <c r="K67">
        <v>6.3570000000000002</v>
      </c>
      <c r="L67">
        <v>6.2859999999999996</v>
      </c>
      <c r="M67">
        <v>6.1950000000000003</v>
      </c>
      <c r="N67">
        <v>6.1189999999999998</v>
      </c>
      <c r="O67">
        <v>6.0309999999999997</v>
      </c>
      <c r="P67">
        <v>5.9710000000000001</v>
      </c>
      <c r="Q67">
        <v>5.8879999999999999</v>
      </c>
      <c r="R67">
        <v>5.835</v>
      </c>
      <c r="S67">
        <v>5.7990000000000004</v>
      </c>
      <c r="T67">
        <v>5.7649999999999997</v>
      </c>
      <c r="U67">
        <v>5.7389999999999999</v>
      </c>
      <c r="V67">
        <v>5.7169999999999996</v>
      </c>
      <c r="W67">
        <v>5.7009999999999996</v>
      </c>
      <c r="X67">
        <v>5.5780000000000003</v>
      </c>
      <c r="Y67">
        <v>5.4420000000000002</v>
      </c>
      <c r="Z67">
        <v>5.3710000000000004</v>
      </c>
      <c r="AA67">
        <v>5.3339999999999996</v>
      </c>
      <c r="AB67">
        <v>5.2389999999999999</v>
      </c>
      <c r="AC67">
        <v>5.16</v>
      </c>
      <c r="AD67">
        <v>5.07</v>
      </c>
      <c r="AE67">
        <v>4.9889999999999999</v>
      </c>
      <c r="AF67">
        <v>4.8710000000000004</v>
      </c>
      <c r="AG67">
        <v>4.6849999999999996</v>
      </c>
      <c r="AH67">
        <v>4.484</v>
      </c>
      <c r="AI67">
        <v>4.3040000000000003</v>
      </c>
      <c r="AJ67">
        <v>4.2530000000000001</v>
      </c>
      <c r="AK67">
        <v>4.1029999999999998</v>
      </c>
      <c r="AL67">
        <v>3.9670000000000001</v>
      </c>
      <c r="AM67">
        <v>3.8439999999999999</v>
      </c>
      <c r="AN67">
        <v>3.7330000000000001</v>
      </c>
      <c r="AO67">
        <v>3.6539999999999999</v>
      </c>
      <c r="AP67">
        <v>3.617</v>
      </c>
      <c r="AQ67">
        <v>3.524</v>
      </c>
      <c r="AR67">
        <v>3.4420000000000002</v>
      </c>
      <c r="AS67">
        <v>3.3940000000000001</v>
      </c>
      <c r="AT67">
        <v>3.3180000000000001</v>
      </c>
      <c r="AU67">
        <v>3.2610000000000001</v>
      </c>
      <c r="AV67">
        <v>3.181</v>
      </c>
      <c r="AW67">
        <v>3.1509999999999998</v>
      </c>
      <c r="AX67">
        <v>3.109</v>
      </c>
      <c r="AY67">
        <v>3.12</v>
      </c>
      <c r="AZ67">
        <v>3.101</v>
      </c>
      <c r="BA67">
        <v>3.1080000000000001</v>
      </c>
      <c r="BB67">
        <v>3.2130000000000001</v>
      </c>
      <c r="BC67">
        <v>3.2469999999999999</v>
      </c>
      <c r="BD67">
        <v>3.335</v>
      </c>
      <c r="BE67">
        <v>3.419</v>
      </c>
      <c r="BF67">
        <v>3.4409999999999998</v>
      </c>
      <c r="BG67">
        <v>3.4359999999999999</v>
      </c>
      <c r="BH67">
        <v>3.2029999999999998</v>
      </c>
      <c r="BI67">
        <v>3.1509999999999998</v>
      </c>
      <c r="BJ67">
        <v>3.0979999999999999</v>
      </c>
      <c r="BK67">
        <v>3.0009999999999999</v>
      </c>
      <c r="BL67">
        <v>2.96</v>
      </c>
      <c r="BM67">
        <v>2.9169999999999998</v>
      </c>
    </row>
    <row r="68" spans="1:65" x14ac:dyDescent="0.25">
      <c r="A68" t="s">
        <v>161</v>
      </c>
      <c r="B68" t="s">
        <v>162</v>
      </c>
      <c r="C68" t="e">
        <f>_xlfn.XLOOKUP(B68,'country-codes'!$B$2:$B$250,'country-codes'!$E$2:$E$250)</f>
        <v>#N/A</v>
      </c>
      <c r="D68">
        <v>2.6058637309999999</v>
      </c>
      <c r="E68">
        <v>2.6369747729999999</v>
      </c>
      <c r="F68">
        <v>2.6426199380000002</v>
      </c>
      <c r="G68">
        <v>2.6819353540000002</v>
      </c>
      <c r="H68">
        <v>2.7357366619999999</v>
      </c>
      <c r="I68">
        <v>2.6826799609999998</v>
      </c>
      <c r="J68">
        <v>2.6646640719999999</v>
      </c>
      <c r="K68">
        <v>2.6206389329999999</v>
      </c>
      <c r="L68">
        <v>2.551455099</v>
      </c>
      <c r="M68">
        <v>2.4884361159999999</v>
      </c>
      <c r="N68">
        <v>2.3925099040000002</v>
      </c>
      <c r="O68">
        <v>2.344432447</v>
      </c>
      <c r="P68">
        <v>2.2360709010000002</v>
      </c>
      <c r="Q68">
        <v>2.131013931</v>
      </c>
      <c r="R68">
        <v>2.098109268</v>
      </c>
      <c r="S68">
        <v>2.0216546480000002</v>
      </c>
      <c r="T68">
        <v>1.981640547</v>
      </c>
      <c r="U68">
        <v>1.9062711409999999</v>
      </c>
      <c r="V68">
        <v>1.8508796540000001</v>
      </c>
      <c r="W68">
        <v>1.7997246140000001</v>
      </c>
      <c r="X68">
        <v>1.773436389</v>
      </c>
      <c r="Y68">
        <v>1.7244186100000001</v>
      </c>
      <c r="Z68">
        <v>1.6975806440000001</v>
      </c>
      <c r="AA68">
        <v>1.6389835450000001</v>
      </c>
      <c r="AB68">
        <v>1.6018590660000001</v>
      </c>
      <c r="AC68">
        <v>1.5908684609999999</v>
      </c>
      <c r="AD68">
        <v>1.5799375760000001</v>
      </c>
      <c r="AE68">
        <v>1.5581880539999999</v>
      </c>
      <c r="AF68">
        <v>1.5627802099999999</v>
      </c>
      <c r="AG68">
        <v>1.529667468</v>
      </c>
      <c r="AH68">
        <v>1.5343571039999999</v>
      </c>
      <c r="AI68">
        <v>1.4889305850000001</v>
      </c>
      <c r="AJ68">
        <v>1.4681305149999999</v>
      </c>
      <c r="AK68">
        <v>1.4350838589999999</v>
      </c>
      <c r="AL68">
        <v>1.3978037800000001</v>
      </c>
      <c r="AM68">
        <v>1.3829463820000001</v>
      </c>
      <c r="AN68">
        <v>1.396028002</v>
      </c>
      <c r="AO68">
        <v>1.416507017</v>
      </c>
      <c r="AP68">
        <v>1.417357</v>
      </c>
      <c r="AQ68">
        <v>1.4309502489999999</v>
      </c>
      <c r="AR68">
        <v>1.470528955</v>
      </c>
      <c r="AS68">
        <v>1.4565139549999999</v>
      </c>
      <c r="AT68">
        <v>1.4592513730000001</v>
      </c>
      <c r="AU68">
        <v>1.4736954819999999</v>
      </c>
      <c r="AV68">
        <v>1.496317594</v>
      </c>
      <c r="AW68">
        <v>1.500288061</v>
      </c>
      <c r="AX68">
        <v>1.5238104699999999</v>
      </c>
      <c r="AY68">
        <v>1.5406967570000001</v>
      </c>
      <c r="AZ68">
        <v>1.5812080019999999</v>
      </c>
      <c r="BA68">
        <v>1.5645249219999999</v>
      </c>
      <c r="BB68">
        <v>1.5804415590000001</v>
      </c>
      <c r="BC68">
        <v>1.5618631780000001</v>
      </c>
      <c r="BD68">
        <v>1.5543769890000001</v>
      </c>
      <c r="BE68">
        <v>1.530265352</v>
      </c>
      <c r="BF68">
        <v>1.551353239</v>
      </c>
      <c r="BG68">
        <v>1.549871073</v>
      </c>
      <c r="BH68">
        <v>1.5693969290000001</v>
      </c>
      <c r="BI68">
        <v>1.5438443559999999</v>
      </c>
      <c r="BJ68">
        <v>1.5240685869999999</v>
      </c>
      <c r="BK68">
        <v>1.5049714089999999</v>
      </c>
      <c r="BL68">
        <v>1.4811440810000001</v>
      </c>
      <c r="BM68">
        <v>1.5045102800000001</v>
      </c>
    </row>
    <row r="69" spans="1:65" x14ac:dyDescent="0.25">
      <c r="A69" t="s">
        <v>163</v>
      </c>
      <c r="B69" t="s">
        <v>164</v>
      </c>
      <c r="C69" t="str">
        <f>_xlfn.XLOOKUP(B69,'country-codes'!$B$2:$B$250,'country-codes'!$E$2:$E$250)</f>
        <v>Africa</v>
      </c>
      <c r="D69">
        <v>6.4829999999999997</v>
      </c>
      <c r="E69">
        <v>6.4740000000000002</v>
      </c>
      <c r="F69">
        <v>6.4960000000000004</v>
      </c>
      <c r="G69">
        <v>6.4809999999999999</v>
      </c>
      <c r="H69">
        <v>6.4870000000000001</v>
      </c>
      <c r="I69">
        <v>6.4939999999999998</v>
      </c>
      <c r="J69">
        <v>6.4969999999999999</v>
      </c>
      <c r="K69">
        <v>6.5039999999999996</v>
      </c>
      <c r="L69">
        <v>6.5030000000000001</v>
      </c>
      <c r="M69">
        <v>6.5030000000000001</v>
      </c>
      <c r="N69">
        <v>6.5410000000000004</v>
      </c>
      <c r="O69">
        <v>6.5410000000000004</v>
      </c>
      <c r="P69">
        <v>6.5380000000000003</v>
      </c>
      <c r="Q69">
        <v>6.548</v>
      </c>
      <c r="R69">
        <v>6.5670000000000002</v>
      </c>
      <c r="S69">
        <v>6.5860000000000003</v>
      </c>
      <c r="T69">
        <v>6.6029999999999998</v>
      </c>
      <c r="U69">
        <v>6.6079999999999997</v>
      </c>
      <c r="V69">
        <v>6.6070000000000002</v>
      </c>
      <c r="W69">
        <v>6.6210000000000004</v>
      </c>
      <c r="X69">
        <v>6.6139999999999999</v>
      </c>
      <c r="Y69">
        <v>6.6219999999999999</v>
      </c>
      <c r="Z69">
        <v>6.6340000000000003</v>
      </c>
      <c r="AA69">
        <v>6.6459999999999999</v>
      </c>
      <c r="AB69">
        <v>6.6230000000000002</v>
      </c>
      <c r="AC69">
        <v>6.5869999999999997</v>
      </c>
      <c r="AD69">
        <v>6.5549999999999997</v>
      </c>
      <c r="AE69">
        <v>6.52</v>
      </c>
      <c r="AF69">
        <v>6.4669999999999996</v>
      </c>
      <c r="AG69">
        <v>6.4130000000000003</v>
      </c>
      <c r="AH69">
        <v>6.3380000000000001</v>
      </c>
      <c r="AI69">
        <v>6.242</v>
      </c>
      <c r="AJ69">
        <v>6.1559999999999997</v>
      </c>
      <c r="AK69">
        <v>6.069</v>
      </c>
      <c r="AL69">
        <v>6.0049999999999999</v>
      </c>
      <c r="AM69">
        <v>5.9390000000000001</v>
      </c>
      <c r="AN69">
        <v>5.8410000000000002</v>
      </c>
      <c r="AO69">
        <v>5.7430000000000003</v>
      </c>
      <c r="AP69">
        <v>5.633</v>
      </c>
      <c r="AQ69">
        <v>5.516</v>
      </c>
      <c r="AR69">
        <v>5.3970000000000002</v>
      </c>
      <c r="AS69">
        <v>5.306</v>
      </c>
      <c r="AT69">
        <v>5.2329999999999997</v>
      </c>
      <c r="AU69">
        <v>5.1429999999999998</v>
      </c>
      <c r="AV69">
        <v>5.0359999999999996</v>
      </c>
      <c r="AW69">
        <v>4.9340000000000002</v>
      </c>
      <c r="AX69">
        <v>4.8810000000000002</v>
      </c>
      <c r="AY69">
        <v>4.8120000000000003</v>
      </c>
      <c r="AZ69">
        <v>4.7370000000000001</v>
      </c>
      <c r="BA69">
        <v>4.6559999999999997</v>
      </c>
      <c r="BB69">
        <v>4.5709999999999997</v>
      </c>
      <c r="BC69">
        <v>4.4859999999999998</v>
      </c>
      <c r="BD69">
        <v>4.407</v>
      </c>
      <c r="BE69">
        <v>4.335</v>
      </c>
      <c r="BF69">
        <v>4.2729999999999997</v>
      </c>
      <c r="BG69">
        <v>4.2169999999999996</v>
      </c>
      <c r="BH69">
        <v>4.1639999999999997</v>
      </c>
      <c r="BI69">
        <v>4.1120000000000001</v>
      </c>
      <c r="BJ69">
        <v>4.056</v>
      </c>
      <c r="BK69">
        <v>3.9969999999999999</v>
      </c>
      <c r="BL69">
        <v>3.9329999999999998</v>
      </c>
      <c r="BM69">
        <v>3.867</v>
      </c>
    </row>
    <row r="70" spans="1:65" x14ac:dyDescent="0.25">
      <c r="A70" t="s">
        <v>165</v>
      </c>
      <c r="B70" t="s">
        <v>166</v>
      </c>
      <c r="C70" t="str">
        <f>_xlfn.XLOOKUP(B70,'country-codes'!$B$2:$B$250,'country-codes'!$E$2:$E$250)</f>
        <v>Europe</v>
      </c>
      <c r="D70">
        <v>2.86</v>
      </c>
      <c r="E70">
        <v>2.77</v>
      </c>
      <c r="F70">
        <v>2.8</v>
      </c>
      <c r="G70">
        <v>2.88</v>
      </c>
      <c r="H70">
        <v>3.01</v>
      </c>
      <c r="I70">
        <v>2.94</v>
      </c>
      <c r="J70">
        <v>2.91</v>
      </c>
      <c r="K70">
        <v>2.94</v>
      </c>
      <c r="L70">
        <v>2.87</v>
      </c>
      <c r="M70">
        <v>2.86</v>
      </c>
      <c r="N70">
        <v>2.84</v>
      </c>
      <c r="O70">
        <v>2.9</v>
      </c>
      <c r="P70">
        <v>2.87</v>
      </c>
      <c r="Q70">
        <v>2.84</v>
      </c>
      <c r="R70">
        <v>2.88</v>
      </c>
      <c r="S70">
        <v>2.77</v>
      </c>
      <c r="T70">
        <v>2.77</v>
      </c>
      <c r="U70">
        <v>2.65</v>
      </c>
      <c r="V70">
        <v>2.54</v>
      </c>
      <c r="W70">
        <v>2.37</v>
      </c>
      <c r="X70">
        <v>2.2200000000000002</v>
      </c>
      <c r="Y70">
        <v>2.04</v>
      </c>
      <c r="Z70">
        <v>1.94</v>
      </c>
      <c r="AA70">
        <v>1.8</v>
      </c>
      <c r="AB70">
        <v>1.73</v>
      </c>
      <c r="AC70">
        <v>1.64</v>
      </c>
      <c r="AD70">
        <v>1.56</v>
      </c>
      <c r="AE70">
        <v>1.49</v>
      </c>
      <c r="AF70">
        <v>1.45</v>
      </c>
      <c r="AG70">
        <v>1.4</v>
      </c>
      <c r="AH70">
        <v>1.36</v>
      </c>
      <c r="AI70">
        <v>1.33</v>
      </c>
      <c r="AJ70">
        <v>1.31</v>
      </c>
      <c r="AK70">
        <v>1.26</v>
      </c>
      <c r="AL70">
        <v>1.19</v>
      </c>
      <c r="AM70">
        <v>1.1599999999999999</v>
      </c>
      <c r="AN70">
        <v>1.1399999999999999</v>
      </c>
      <c r="AO70">
        <v>1.1499999999999999</v>
      </c>
      <c r="AP70">
        <v>1.1299999999999999</v>
      </c>
      <c r="AQ70">
        <v>1.17</v>
      </c>
      <c r="AR70">
        <v>1.22</v>
      </c>
      <c r="AS70">
        <v>1.23</v>
      </c>
      <c r="AT70">
        <v>1.25</v>
      </c>
      <c r="AU70">
        <v>1.3</v>
      </c>
      <c r="AV70">
        <v>1.31</v>
      </c>
      <c r="AW70">
        <v>1.33</v>
      </c>
      <c r="AX70">
        <v>1.36</v>
      </c>
      <c r="AY70">
        <v>1.38</v>
      </c>
      <c r="AZ70">
        <v>1.45</v>
      </c>
      <c r="BA70">
        <v>1.38</v>
      </c>
      <c r="BB70">
        <v>1.37</v>
      </c>
      <c r="BC70">
        <v>1.34</v>
      </c>
      <c r="BD70">
        <v>1.32</v>
      </c>
      <c r="BE70">
        <v>1.27</v>
      </c>
      <c r="BF70">
        <v>1.32</v>
      </c>
      <c r="BG70">
        <v>1.33</v>
      </c>
      <c r="BH70">
        <v>1.34</v>
      </c>
      <c r="BI70">
        <v>1.31</v>
      </c>
      <c r="BJ70">
        <v>1.26</v>
      </c>
      <c r="BK70">
        <v>1.23</v>
      </c>
      <c r="BL70">
        <v>1.19</v>
      </c>
      <c r="BM70">
        <v>1.19</v>
      </c>
    </row>
    <row r="71" spans="1:65" x14ac:dyDescent="0.25">
      <c r="A71" t="s">
        <v>167</v>
      </c>
      <c r="B71" t="s">
        <v>168</v>
      </c>
      <c r="C71" t="str">
        <f>_xlfn.XLOOKUP(B71,'country-codes'!$B$2:$B$250,'country-codes'!$E$2:$E$250)</f>
        <v>Europe</v>
      </c>
      <c r="D71">
        <v>1.98</v>
      </c>
      <c r="E71">
        <v>1.98</v>
      </c>
      <c r="F71">
        <v>1.95</v>
      </c>
      <c r="G71">
        <v>1.89</v>
      </c>
      <c r="H71">
        <v>1.94</v>
      </c>
      <c r="I71">
        <v>1.88</v>
      </c>
      <c r="J71">
        <v>1.87</v>
      </c>
      <c r="K71">
        <v>1.9</v>
      </c>
      <c r="L71">
        <v>2.0299999999999998</v>
      </c>
      <c r="M71">
        <v>2.13</v>
      </c>
      <c r="N71">
        <v>2.17</v>
      </c>
      <c r="O71">
        <v>2.19</v>
      </c>
      <c r="P71">
        <v>2.13</v>
      </c>
      <c r="Q71">
        <v>2.06</v>
      </c>
      <c r="R71">
        <v>2.0699999999999998</v>
      </c>
      <c r="S71">
        <v>2.04</v>
      </c>
      <c r="T71">
        <v>2.0699999999999998</v>
      </c>
      <c r="U71">
        <v>2.06</v>
      </c>
      <c r="V71">
        <v>2.02</v>
      </c>
      <c r="W71">
        <v>2</v>
      </c>
      <c r="X71">
        <v>2.02</v>
      </c>
      <c r="Y71">
        <v>2.0699999999999998</v>
      </c>
      <c r="Z71">
        <v>2.0699999999999998</v>
      </c>
      <c r="AA71">
        <v>2.16</v>
      </c>
      <c r="AB71">
        <v>2.17</v>
      </c>
      <c r="AC71">
        <v>2.13</v>
      </c>
      <c r="AD71">
        <v>2.1800000000000002</v>
      </c>
      <c r="AE71">
        <v>2.27</v>
      </c>
      <c r="AF71">
        <v>2.27</v>
      </c>
      <c r="AG71">
        <v>2.2200000000000002</v>
      </c>
      <c r="AH71">
        <v>2.0499999999999998</v>
      </c>
      <c r="AI71">
        <v>1.8</v>
      </c>
      <c r="AJ71">
        <v>1.71</v>
      </c>
      <c r="AK71">
        <v>1.49</v>
      </c>
      <c r="AL71">
        <v>1.42</v>
      </c>
      <c r="AM71">
        <v>1.38</v>
      </c>
      <c r="AN71">
        <v>1.37</v>
      </c>
      <c r="AO71">
        <v>1.32</v>
      </c>
      <c r="AP71">
        <v>1.28</v>
      </c>
      <c r="AQ71">
        <v>1.3</v>
      </c>
      <c r="AR71">
        <v>1.36</v>
      </c>
      <c r="AS71">
        <v>1.32</v>
      </c>
      <c r="AT71">
        <v>1.36</v>
      </c>
      <c r="AU71">
        <v>1.37</v>
      </c>
      <c r="AV71">
        <v>1.47</v>
      </c>
      <c r="AW71">
        <v>1.52</v>
      </c>
      <c r="AX71">
        <v>1.58</v>
      </c>
      <c r="AY71">
        <v>1.69</v>
      </c>
      <c r="AZ71">
        <v>1.72</v>
      </c>
      <c r="BA71">
        <v>1.7</v>
      </c>
      <c r="BB71">
        <v>1.72</v>
      </c>
      <c r="BC71">
        <v>1.61</v>
      </c>
      <c r="BD71">
        <v>1.56</v>
      </c>
      <c r="BE71">
        <v>1.52</v>
      </c>
      <c r="BF71">
        <v>1.54</v>
      </c>
      <c r="BG71">
        <v>1.58</v>
      </c>
      <c r="BH71">
        <v>1.6</v>
      </c>
      <c r="BI71">
        <v>1.59</v>
      </c>
      <c r="BJ71">
        <v>1.67</v>
      </c>
      <c r="BK71">
        <v>1.66</v>
      </c>
      <c r="BL71">
        <v>1.58</v>
      </c>
      <c r="BM71">
        <v>1.61</v>
      </c>
    </row>
    <row r="72" spans="1:65" x14ac:dyDescent="0.25">
      <c r="A72" t="s">
        <v>169</v>
      </c>
      <c r="B72" t="s">
        <v>170</v>
      </c>
      <c r="C72" t="str">
        <f>_xlfn.XLOOKUP(B72,'country-codes'!$B$2:$B$250,'country-codes'!$E$2:$E$250)</f>
        <v>Africa</v>
      </c>
      <c r="D72">
        <v>6.88</v>
      </c>
      <c r="E72">
        <v>6.8769999999999998</v>
      </c>
      <c r="F72">
        <v>6.875</v>
      </c>
      <c r="G72">
        <v>6.8719999999999999</v>
      </c>
      <c r="H72">
        <v>6.867</v>
      </c>
      <c r="I72">
        <v>6.8639999999999999</v>
      </c>
      <c r="J72">
        <v>6.867</v>
      </c>
      <c r="K72">
        <v>6.88</v>
      </c>
      <c r="L72">
        <v>6.9029999999999996</v>
      </c>
      <c r="M72">
        <v>6.9370000000000003</v>
      </c>
      <c r="N72">
        <v>6.9779999999999998</v>
      </c>
      <c r="O72">
        <v>7.02</v>
      </c>
      <c r="P72">
        <v>7.06</v>
      </c>
      <c r="Q72">
        <v>7.0940000000000003</v>
      </c>
      <c r="R72">
        <v>7.1210000000000004</v>
      </c>
      <c r="S72">
        <v>7.1429999999999998</v>
      </c>
      <c r="T72">
        <v>7.1879999999999997</v>
      </c>
      <c r="U72">
        <v>7.2549999999999999</v>
      </c>
      <c r="V72">
        <v>7.2960000000000003</v>
      </c>
      <c r="W72">
        <v>7.31</v>
      </c>
      <c r="X72">
        <v>7.3339999999999996</v>
      </c>
      <c r="Y72">
        <v>7.3570000000000002</v>
      </c>
      <c r="Z72">
        <v>7.3719999999999999</v>
      </c>
      <c r="AA72">
        <v>7.383</v>
      </c>
      <c r="AB72">
        <v>7.4</v>
      </c>
      <c r="AC72">
        <v>7.3780000000000001</v>
      </c>
      <c r="AD72">
        <v>7.359</v>
      </c>
      <c r="AE72">
        <v>7.3380000000000001</v>
      </c>
      <c r="AF72">
        <v>7.3029999999999999</v>
      </c>
      <c r="AG72">
        <v>7.2709999999999999</v>
      </c>
      <c r="AH72">
        <v>7.2380000000000004</v>
      </c>
      <c r="AI72">
        <v>7.2069999999999999</v>
      </c>
      <c r="AJ72">
        <v>7.157</v>
      </c>
      <c r="AK72">
        <v>7.125</v>
      </c>
      <c r="AL72">
        <v>7.0759999999999996</v>
      </c>
      <c r="AM72">
        <v>7.008</v>
      </c>
      <c r="AN72">
        <v>6.923</v>
      </c>
      <c r="AO72">
        <v>6.85</v>
      </c>
      <c r="AP72">
        <v>6.7530000000000001</v>
      </c>
      <c r="AQ72">
        <v>6.6459999999999999</v>
      </c>
      <c r="AR72">
        <v>6.56</v>
      </c>
      <c r="AS72">
        <v>6.4630000000000001</v>
      </c>
      <c r="AT72">
        <v>6.3739999999999997</v>
      </c>
      <c r="AU72">
        <v>6.24</v>
      </c>
      <c r="AV72">
        <v>6.1070000000000002</v>
      </c>
      <c r="AW72">
        <v>5.9729999999999999</v>
      </c>
      <c r="AX72">
        <v>5.8529999999999998</v>
      </c>
      <c r="AY72">
        <v>5.74</v>
      </c>
      <c r="AZ72">
        <v>5.5709999999999997</v>
      </c>
      <c r="BA72">
        <v>5.39</v>
      </c>
      <c r="BB72">
        <v>5.2169999999999996</v>
      </c>
      <c r="BC72">
        <v>5.05</v>
      </c>
      <c r="BD72">
        <v>4.883</v>
      </c>
      <c r="BE72">
        <v>4.7240000000000002</v>
      </c>
      <c r="BF72">
        <v>4.609</v>
      </c>
      <c r="BG72">
        <v>4.5309999999999997</v>
      </c>
      <c r="BH72">
        <v>4.4690000000000003</v>
      </c>
      <c r="BI72">
        <v>4.3899999999999997</v>
      </c>
      <c r="BJ72">
        <v>4.343</v>
      </c>
      <c r="BK72">
        <v>4.3230000000000004</v>
      </c>
      <c r="BL72">
        <v>4.2430000000000003</v>
      </c>
      <c r="BM72">
        <v>4.1589999999999998</v>
      </c>
    </row>
    <row r="73" spans="1:65" x14ac:dyDescent="0.25">
      <c r="A73" t="s">
        <v>171</v>
      </c>
      <c r="B73" t="s">
        <v>172</v>
      </c>
      <c r="C73" t="e">
        <f>_xlfn.XLOOKUP(B73,'country-codes'!$B$2:$B$250,'country-codes'!$E$2:$E$250)</f>
        <v>#N/A</v>
      </c>
      <c r="D73">
        <v>2.5711864539999998</v>
      </c>
      <c r="E73">
        <v>2.570850525</v>
      </c>
      <c r="F73">
        <v>2.5544717280000002</v>
      </c>
      <c r="G73">
        <v>2.5881311669999998</v>
      </c>
      <c r="H73">
        <v>2.6164909170000001</v>
      </c>
      <c r="I73">
        <v>2.562531468</v>
      </c>
      <c r="J73">
        <v>2.5285548790000001</v>
      </c>
      <c r="K73">
        <v>2.5865753069999999</v>
      </c>
      <c r="L73">
        <v>2.5241389189999999</v>
      </c>
      <c r="M73">
        <v>2.444830133</v>
      </c>
      <c r="N73">
        <v>2.353890695</v>
      </c>
      <c r="O73">
        <v>2.3122933080000001</v>
      </c>
      <c r="P73">
        <v>2.2255936219999999</v>
      </c>
      <c r="Q73">
        <v>2.1509886379999998</v>
      </c>
      <c r="R73">
        <v>2.158328155</v>
      </c>
      <c r="S73">
        <v>2.0942905829999998</v>
      </c>
      <c r="T73">
        <v>2.0563913779999998</v>
      </c>
      <c r="U73">
        <v>1.989724228</v>
      </c>
      <c r="V73">
        <v>1.9390674450000001</v>
      </c>
      <c r="W73">
        <v>1.9028705960000001</v>
      </c>
      <c r="X73">
        <v>1.869186888</v>
      </c>
      <c r="Y73">
        <v>1.8184457510000001</v>
      </c>
      <c r="Z73">
        <v>1.7947752669999999</v>
      </c>
      <c r="AA73">
        <v>1.7493787380000001</v>
      </c>
      <c r="AB73">
        <v>1.7289675280000001</v>
      </c>
      <c r="AC73">
        <v>1.7226260980000001</v>
      </c>
      <c r="AD73">
        <v>1.7097317409999999</v>
      </c>
      <c r="AE73">
        <v>1.68436041</v>
      </c>
      <c r="AF73">
        <v>1.6872124509999999</v>
      </c>
      <c r="AG73">
        <v>1.650957896</v>
      </c>
      <c r="AH73">
        <v>1.6352245830000001</v>
      </c>
      <c r="AI73">
        <v>1.584116026</v>
      </c>
      <c r="AJ73">
        <v>1.5453695430000001</v>
      </c>
      <c r="AK73">
        <v>1.502751411</v>
      </c>
      <c r="AL73">
        <v>1.457719322</v>
      </c>
      <c r="AM73">
        <v>1.415090022</v>
      </c>
      <c r="AN73">
        <v>1.41307849</v>
      </c>
      <c r="AO73">
        <v>1.415455307</v>
      </c>
      <c r="AP73">
        <v>1.4051982030000001</v>
      </c>
      <c r="AQ73">
        <v>1.4075323479999999</v>
      </c>
      <c r="AR73">
        <v>1.4409161500000001</v>
      </c>
      <c r="AS73">
        <v>1.4226323869999999</v>
      </c>
      <c r="AT73">
        <v>1.42081554</v>
      </c>
      <c r="AU73">
        <v>1.4322235400000001</v>
      </c>
      <c r="AV73">
        <v>1.4558508029999999</v>
      </c>
      <c r="AW73">
        <v>1.4678542830000001</v>
      </c>
      <c r="AX73">
        <v>1.4945800789999999</v>
      </c>
      <c r="AY73">
        <v>1.516448682</v>
      </c>
      <c r="AZ73">
        <v>1.5663734279999999</v>
      </c>
      <c r="BA73">
        <v>1.5589456260000001</v>
      </c>
      <c r="BB73">
        <v>1.566457354</v>
      </c>
      <c r="BC73">
        <v>1.532606251</v>
      </c>
      <c r="BD73">
        <v>1.5332647960000001</v>
      </c>
      <c r="BE73">
        <v>1.5070844379999999</v>
      </c>
      <c r="BF73">
        <v>1.5351507040000001</v>
      </c>
      <c r="BG73">
        <v>1.5373015839999999</v>
      </c>
      <c r="BH73">
        <v>1.566499404</v>
      </c>
      <c r="BI73">
        <v>1.556296522</v>
      </c>
      <c r="BJ73">
        <v>1.5422447189999999</v>
      </c>
      <c r="BK73">
        <v>1.5251277409999999</v>
      </c>
      <c r="BL73">
        <v>1.503332178</v>
      </c>
      <c r="BM73">
        <v>1.520287808</v>
      </c>
    </row>
    <row r="74" spans="1:65" x14ac:dyDescent="0.25">
      <c r="A74" t="s">
        <v>173</v>
      </c>
      <c r="B74" t="s">
        <v>174</v>
      </c>
      <c r="C74" t="e">
        <f>_xlfn.XLOOKUP(B74,'country-codes'!$B$2:$B$250,'country-codes'!$E$2:$E$250)</f>
        <v>#N/A</v>
      </c>
      <c r="D74">
        <v>5.6036090969999997</v>
      </c>
      <c r="E74">
        <v>5.6257663569999998</v>
      </c>
      <c r="F74">
        <v>5.6772705329999997</v>
      </c>
      <c r="G74">
        <v>5.6851035200000002</v>
      </c>
      <c r="H74">
        <v>5.6904828490000003</v>
      </c>
      <c r="I74">
        <v>5.7145122290000003</v>
      </c>
      <c r="J74">
        <v>5.7352316610000003</v>
      </c>
      <c r="K74">
        <v>5.7460141990000002</v>
      </c>
      <c r="L74">
        <v>5.7581845209999996</v>
      </c>
      <c r="M74">
        <v>5.7799702259999997</v>
      </c>
      <c r="N74">
        <v>5.7968473620000003</v>
      </c>
      <c r="O74">
        <v>5.8184112360000002</v>
      </c>
      <c r="P74">
        <v>5.8216735660000003</v>
      </c>
      <c r="Q74">
        <v>5.8225209040000001</v>
      </c>
      <c r="R74">
        <v>5.8392998870000001</v>
      </c>
      <c r="S74">
        <v>5.8528041269999997</v>
      </c>
      <c r="T74">
        <v>5.8590547170000002</v>
      </c>
      <c r="U74">
        <v>5.8693775730000004</v>
      </c>
      <c r="V74">
        <v>5.8919085999999998</v>
      </c>
      <c r="W74">
        <v>5.8927193359999999</v>
      </c>
      <c r="X74">
        <v>5.8779202189999999</v>
      </c>
      <c r="Y74">
        <v>5.8577362319999997</v>
      </c>
      <c r="Z74">
        <v>5.8530255059999998</v>
      </c>
      <c r="AA74">
        <v>5.8611616959999999</v>
      </c>
      <c r="AB74">
        <v>5.8415006030000001</v>
      </c>
      <c r="AC74">
        <v>5.8021870590000004</v>
      </c>
      <c r="AD74">
        <v>5.7720419850000004</v>
      </c>
      <c r="AE74">
        <v>5.7331863849999998</v>
      </c>
      <c r="AF74">
        <v>5.6973198649999999</v>
      </c>
      <c r="AG74">
        <v>5.6619896230000002</v>
      </c>
      <c r="AH74">
        <v>5.6181367489999996</v>
      </c>
      <c r="AI74">
        <v>5.5698425829999998</v>
      </c>
      <c r="AJ74">
        <v>5.5178240140000003</v>
      </c>
      <c r="AK74">
        <v>5.4658210059999996</v>
      </c>
      <c r="AL74">
        <v>5.4191057530000002</v>
      </c>
      <c r="AM74">
        <v>5.3723133770000002</v>
      </c>
      <c r="AN74">
        <v>5.3119918100000003</v>
      </c>
      <c r="AO74">
        <v>5.2572340869999996</v>
      </c>
      <c r="AP74">
        <v>5.2047967079999999</v>
      </c>
      <c r="AQ74">
        <v>5.1729736720000004</v>
      </c>
      <c r="AR74">
        <v>5.1525045829999998</v>
      </c>
      <c r="AS74">
        <v>5.1267511170000004</v>
      </c>
      <c r="AT74">
        <v>5.1025450130000003</v>
      </c>
      <c r="AU74">
        <v>5.072087657</v>
      </c>
      <c r="AV74">
        <v>5.03489757</v>
      </c>
      <c r="AW74">
        <v>4.9952115539999999</v>
      </c>
      <c r="AX74">
        <v>4.9760037859999997</v>
      </c>
      <c r="AY74">
        <v>4.951452164</v>
      </c>
      <c r="AZ74">
        <v>4.934896792</v>
      </c>
      <c r="BA74">
        <v>4.9071185350000004</v>
      </c>
      <c r="BB74">
        <v>4.8699773210000004</v>
      </c>
      <c r="BC74">
        <v>4.8332880879999998</v>
      </c>
      <c r="BD74">
        <v>4.786631452</v>
      </c>
      <c r="BE74">
        <v>4.7330243999999997</v>
      </c>
      <c r="BF74">
        <v>4.6839581130000001</v>
      </c>
      <c r="BG74">
        <v>4.6425025509999998</v>
      </c>
      <c r="BH74">
        <v>4.5993812329999999</v>
      </c>
      <c r="BI74">
        <v>4.5457119600000002</v>
      </c>
      <c r="BJ74">
        <v>4.500340005</v>
      </c>
      <c r="BK74">
        <v>4.4598057630000003</v>
      </c>
      <c r="BL74">
        <v>4.4121617960000004</v>
      </c>
      <c r="BM74">
        <v>4.3590599909999996</v>
      </c>
    </row>
    <row r="75" spans="1:65" x14ac:dyDescent="0.25">
      <c r="A75" t="s">
        <v>175</v>
      </c>
      <c r="B75" t="s">
        <v>176</v>
      </c>
      <c r="C75" t="str">
        <f>_xlfn.XLOOKUP(B75,'country-codes'!$B$2:$B$250,'country-codes'!$E$2:$E$250)</f>
        <v>Europe</v>
      </c>
      <c r="D75">
        <v>2.72</v>
      </c>
      <c r="E75">
        <v>2.72</v>
      </c>
      <c r="F75">
        <v>2.68</v>
      </c>
      <c r="G75">
        <v>2.68</v>
      </c>
      <c r="H75">
        <v>2.59</v>
      </c>
      <c r="I75">
        <v>2.48</v>
      </c>
      <c r="J75">
        <v>2.41</v>
      </c>
      <c r="K75">
        <v>2.3199999999999998</v>
      </c>
      <c r="L75">
        <v>2.14</v>
      </c>
      <c r="M75">
        <v>1.93</v>
      </c>
      <c r="N75">
        <v>1.83</v>
      </c>
      <c r="O75">
        <v>1.68</v>
      </c>
      <c r="P75">
        <v>1.58</v>
      </c>
      <c r="Q75">
        <v>1.49</v>
      </c>
      <c r="R75">
        <v>1.61</v>
      </c>
      <c r="S75">
        <v>1.68</v>
      </c>
      <c r="T75">
        <v>1.7</v>
      </c>
      <c r="U75">
        <v>1.68</v>
      </c>
      <c r="V75">
        <v>1.64</v>
      </c>
      <c r="W75">
        <v>1.64</v>
      </c>
      <c r="X75">
        <v>1.63</v>
      </c>
      <c r="Y75">
        <v>1.64</v>
      </c>
      <c r="Z75">
        <v>1.71</v>
      </c>
      <c r="AA75">
        <v>1.74</v>
      </c>
      <c r="AB75">
        <v>1.69</v>
      </c>
      <c r="AC75">
        <v>1.64</v>
      </c>
      <c r="AD75">
        <v>1.6</v>
      </c>
      <c r="AE75">
        <v>1.59</v>
      </c>
      <c r="AF75">
        <v>1.69</v>
      </c>
      <c r="AG75">
        <v>1.71</v>
      </c>
      <c r="AH75">
        <v>1.78</v>
      </c>
      <c r="AI75">
        <v>1.79</v>
      </c>
      <c r="AJ75">
        <v>1.85</v>
      </c>
      <c r="AK75">
        <v>1.81</v>
      </c>
      <c r="AL75">
        <v>1.85</v>
      </c>
      <c r="AM75">
        <v>1.81</v>
      </c>
      <c r="AN75">
        <v>1.78</v>
      </c>
      <c r="AO75">
        <v>1.75</v>
      </c>
      <c r="AP75">
        <v>1.7</v>
      </c>
      <c r="AQ75">
        <v>1.73</v>
      </c>
      <c r="AR75">
        <v>1.73</v>
      </c>
      <c r="AS75">
        <v>1.73</v>
      </c>
      <c r="AT75">
        <v>1.72</v>
      </c>
      <c r="AU75">
        <v>1.76</v>
      </c>
      <c r="AV75">
        <v>1.8</v>
      </c>
      <c r="AW75">
        <v>1.8</v>
      </c>
      <c r="AX75">
        <v>1.84</v>
      </c>
      <c r="AY75">
        <v>1.83</v>
      </c>
      <c r="AZ75">
        <v>1.85</v>
      </c>
      <c r="BA75">
        <v>1.86</v>
      </c>
      <c r="BB75">
        <v>1.87</v>
      </c>
      <c r="BC75">
        <v>1.83</v>
      </c>
      <c r="BD75">
        <v>1.8</v>
      </c>
      <c r="BE75">
        <v>1.75</v>
      </c>
      <c r="BF75">
        <v>1.71</v>
      </c>
      <c r="BG75">
        <v>1.65</v>
      </c>
      <c r="BH75">
        <v>1.57</v>
      </c>
      <c r="BI75">
        <v>1.49</v>
      </c>
      <c r="BJ75">
        <v>1.41</v>
      </c>
      <c r="BK75">
        <v>1.35</v>
      </c>
      <c r="BL75">
        <v>1.37</v>
      </c>
      <c r="BM75">
        <v>1.46</v>
      </c>
    </row>
    <row r="76" spans="1:65" x14ac:dyDescent="0.25">
      <c r="A76" t="s">
        <v>177</v>
      </c>
      <c r="B76" t="s">
        <v>178</v>
      </c>
      <c r="C76" t="str">
        <f>_xlfn.XLOOKUP(B76,'country-codes'!$B$2:$B$250,'country-codes'!$E$2:$E$250)</f>
        <v>Oceania</v>
      </c>
      <c r="D76">
        <v>6.4610000000000003</v>
      </c>
      <c r="E76">
        <v>6.2809999999999997</v>
      </c>
      <c r="F76">
        <v>6.085</v>
      </c>
      <c r="G76">
        <v>5.9580000000000002</v>
      </c>
      <c r="H76">
        <v>5.8239999999999998</v>
      </c>
      <c r="I76">
        <v>5.64</v>
      </c>
      <c r="J76">
        <v>5.4470000000000001</v>
      </c>
      <c r="K76">
        <v>5.2380000000000004</v>
      </c>
      <c r="L76">
        <v>5.03</v>
      </c>
      <c r="M76">
        <v>4.8360000000000003</v>
      </c>
      <c r="N76">
        <v>4.6589999999999998</v>
      </c>
      <c r="O76">
        <v>4.4880000000000004</v>
      </c>
      <c r="P76">
        <v>4.298</v>
      </c>
      <c r="Q76">
        <v>4.1580000000000004</v>
      </c>
      <c r="R76">
        <v>4.069</v>
      </c>
      <c r="S76">
        <v>4.0970000000000004</v>
      </c>
      <c r="T76">
        <v>4.0919999999999996</v>
      </c>
      <c r="U76">
        <v>4.069</v>
      </c>
      <c r="V76">
        <v>4.048</v>
      </c>
      <c r="W76">
        <v>4.0330000000000004</v>
      </c>
      <c r="X76">
        <v>3.98</v>
      </c>
      <c r="Y76">
        <v>3.9239999999999999</v>
      </c>
      <c r="Z76">
        <v>3.87</v>
      </c>
      <c r="AA76">
        <v>3.7989999999999999</v>
      </c>
      <c r="AB76">
        <v>3.722</v>
      </c>
      <c r="AC76">
        <v>3.6240000000000001</v>
      </c>
      <c r="AD76">
        <v>3.5350000000000001</v>
      </c>
      <c r="AE76">
        <v>3.4969999999999999</v>
      </c>
      <c r="AF76">
        <v>3.4569999999999999</v>
      </c>
      <c r="AG76">
        <v>3.427</v>
      </c>
      <c r="AH76">
        <v>3.4140000000000001</v>
      </c>
      <c r="AI76">
        <v>3.38</v>
      </c>
      <c r="AJ76">
        <v>3.355</v>
      </c>
      <c r="AK76">
        <v>3.3149999999999999</v>
      </c>
      <c r="AL76">
        <v>3.2730000000000001</v>
      </c>
      <c r="AM76">
        <v>3.2669999999999999</v>
      </c>
      <c r="AN76">
        <v>3.262</v>
      </c>
      <c r="AO76">
        <v>3.2</v>
      </c>
      <c r="AP76">
        <v>3.1280000000000001</v>
      </c>
      <c r="AQ76">
        <v>3.073</v>
      </c>
      <c r="AR76">
        <v>3.0259999999999998</v>
      </c>
      <c r="AS76">
        <v>2.9990000000000001</v>
      </c>
      <c r="AT76">
        <v>2.976</v>
      </c>
      <c r="AU76">
        <v>2.956</v>
      </c>
      <c r="AV76">
        <v>2.9239999999999999</v>
      </c>
      <c r="AW76">
        <v>2.8849999999999998</v>
      </c>
      <c r="AX76">
        <v>2.911</v>
      </c>
      <c r="AY76">
        <v>2.8860000000000001</v>
      </c>
      <c r="AZ76">
        <v>2.859</v>
      </c>
      <c r="BA76">
        <v>2.806</v>
      </c>
      <c r="BB76">
        <v>2.746</v>
      </c>
      <c r="BC76">
        <v>2.6850000000000001</v>
      </c>
      <c r="BD76">
        <v>2.6659999999999999</v>
      </c>
      <c r="BE76">
        <v>2.6619999999999999</v>
      </c>
      <c r="BF76">
        <v>2.657</v>
      </c>
      <c r="BG76">
        <v>2.6419999999999999</v>
      </c>
      <c r="BH76">
        <v>2.605</v>
      </c>
      <c r="BI76">
        <v>2.5569999999999999</v>
      </c>
      <c r="BJ76">
        <v>2.5299999999999998</v>
      </c>
      <c r="BK76">
        <v>2.5190000000000001</v>
      </c>
      <c r="BL76">
        <v>2.4950000000000001</v>
      </c>
      <c r="BM76">
        <v>2.4750000000000001</v>
      </c>
    </row>
    <row r="77" spans="1:65" x14ac:dyDescent="0.25">
      <c r="A77" t="s">
        <v>179</v>
      </c>
      <c r="B77" t="s">
        <v>180</v>
      </c>
      <c r="C77" t="str">
        <f>_xlfn.XLOOKUP(B77,'country-codes'!$B$2:$B$250,'country-codes'!$E$2:$E$250)</f>
        <v>Europe</v>
      </c>
      <c r="D77">
        <v>2.85</v>
      </c>
      <c r="E77">
        <v>2.87</v>
      </c>
      <c r="F77">
        <v>2.89</v>
      </c>
      <c r="G77">
        <v>2.89</v>
      </c>
      <c r="H77">
        <v>2.87</v>
      </c>
      <c r="I77">
        <v>2.84</v>
      </c>
      <c r="J77">
        <v>2.8</v>
      </c>
      <c r="K77">
        <v>2.75</v>
      </c>
      <c r="L77">
        <v>2.69</v>
      </c>
      <c r="M77">
        <v>2.62</v>
      </c>
      <c r="N77">
        <v>2.5499999999999998</v>
      </c>
      <c r="O77">
        <v>2.4700000000000002</v>
      </c>
      <c r="P77">
        <v>2.38</v>
      </c>
      <c r="Q77">
        <v>2.2799999999999998</v>
      </c>
      <c r="R77">
        <v>2.1800000000000002</v>
      </c>
      <c r="S77">
        <v>2.09</v>
      </c>
      <c r="T77">
        <v>2.0099999999999998</v>
      </c>
      <c r="U77">
        <v>1.94</v>
      </c>
      <c r="V77">
        <v>1.89</v>
      </c>
      <c r="W77">
        <v>1.87</v>
      </c>
      <c r="X77">
        <v>1.85</v>
      </c>
      <c r="Y77">
        <v>1.85</v>
      </c>
      <c r="Z77">
        <v>1.86</v>
      </c>
      <c r="AA77">
        <v>1.86</v>
      </c>
      <c r="AB77">
        <v>1.86</v>
      </c>
      <c r="AC77">
        <v>1.86</v>
      </c>
      <c r="AD77">
        <v>1.85</v>
      </c>
      <c r="AE77">
        <v>1.83</v>
      </c>
      <c r="AF77">
        <v>1.81</v>
      </c>
      <c r="AG77">
        <v>1.79</v>
      </c>
      <c r="AH77">
        <v>1.77</v>
      </c>
      <c r="AI77">
        <v>1.75</v>
      </c>
      <c r="AJ77">
        <v>1.74</v>
      </c>
      <c r="AK77">
        <v>1.73</v>
      </c>
      <c r="AL77">
        <v>1.73</v>
      </c>
      <c r="AM77">
        <v>1.74</v>
      </c>
      <c r="AN77">
        <v>1.75</v>
      </c>
      <c r="AO77">
        <v>1.77</v>
      </c>
      <c r="AP77">
        <v>1.78</v>
      </c>
      <c r="AQ77">
        <v>1.81</v>
      </c>
      <c r="AR77">
        <v>1.89</v>
      </c>
      <c r="AS77">
        <v>1.9</v>
      </c>
      <c r="AT77">
        <v>1.88</v>
      </c>
      <c r="AU77">
        <v>1.89</v>
      </c>
      <c r="AV77">
        <v>1.92</v>
      </c>
      <c r="AW77">
        <v>1.94</v>
      </c>
      <c r="AX77">
        <v>2</v>
      </c>
      <c r="AY77">
        <v>1.98</v>
      </c>
      <c r="AZ77">
        <v>2.0099999999999998</v>
      </c>
      <c r="BA77">
        <v>2</v>
      </c>
      <c r="BB77">
        <v>2.0299999999999998</v>
      </c>
      <c r="BC77">
        <v>2.0099999999999998</v>
      </c>
      <c r="BD77">
        <v>2.0099999999999998</v>
      </c>
      <c r="BE77">
        <v>1.99</v>
      </c>
      <c r="BF77">
        <v>2</v>
      </c>
      <c r="BG77">
        <v>1.96</v>
      </c>
      <c r="BH77">
        <v>1.92</v>
      </c>
      <c r="BI77">
        <v>1.89</v>
      </c>
      <c r="BJ77">
        <v>1.87</v>
      </c>
      <c r="BK77">
        <v>1.86</v>
      </c>
      <c r="BL77">
        <v>1.83</v>
      </c>
      <c r="BM77">
        <v>1.83</v>
      </c>
    </row>
    <row r="78" spans="1:65" x14ac:dyDescent="0.25">
      <c r="A78" t="s">
        <v>181</v>
      </c>
      <c r="B78" t="s">
        <v>182</v>
      </c>
      <c r="C78" t="str">
        <f>_xlfn.XLOOKUP(B78,'country-codes'!$B$2:$B$250,'country-codes'!$E$2:$E$250)</f>
        <v>Europe</v>
      </c>
      <c r="N78">
        <v>3.4180000000000001</v>
      </c>
      <c r="O78">
        <v>3.2149999999999999</v>
      </c>
      <c r="P78">
        <v>3.2559999999999998</v>
      </c>
      <c r="Q78">
        <v>3.22</v>
      </c>
      <c r="R78">
        <v>3.0649999999999999</v>
      </c>
      <c r="S78">
        <v>2.9020000000000001</v>
      </c>
      <c r="T78">
        <v>2.738</v>
      </c>
      <c r="U78">
        <v>2.6840000000000002</v>
      </c>
      <c r="V78">
        <v>2.597</v>
      </c>
      <c r="W78">
        <v>2.6960000000000002</v>
      </c>
      <c r="X78">
        <v>2.4630000000000001</v>
      </c>
      <c r="Y78">
        <v>2.4670000000000001</v>
      </c>
      <c r="Z78">
        <v>2.3479999999999999</v>
      </c>
      <c r="AA78">
        <v>2.161</v>
      </c>
      <c r="AB78">
        <v>2.1669999999999998</v>
      </c>
      <c r="AC78">
        <v>2.2810000000000001</v>
      </c>
      <c r="AD78">
        <v>2.41</v>
      </c>
      <c r="AE78">
        <v>2.3620000000000001</v>
      </c>
      <c r="AF78">
        <v>2.5720000000000001</v>
      </c>
      <c r="AG78">
        <v>2.706</v>
      </c>
      <c r="AH78">
        <v>2.798</v>
      </c>
      <c r="AI78">
        <v>2.6280000000000001</v>
      </c>
      <c r="AJ78">
        <v>2.524</v>
      </c>
      <c r="AK78">
        <v>2.5089999999999999</v>
      </c>
      <c r="AL78">
        <v>2.3919999999999999</v>
      </c>
      <c r="AM78">
        <v>2.456</v>
      </c>
      <c r="AN78">
        <v>2.5840000000000001</v>
      </c>
      <c r="AO78">
        <v>2.5139999999999998</v>
      </c>
      <c r="AP78">
        <v>2.3359999999999999</v>
      </c>
      <c r="AQ78">
        <v>2.3250000000000002</v>
      </c>
      <c r="AR78">
        <v>2.5819999999999999</v>
      </c>
      <c r="AS78">
        <v>2.3359999999999999</v>
      </c>
      <c r="AT78">
        <v>2.5590000000000002</v>
      </c>
      <c r="AU78">
        <v>2.54</v>
      </c>
      <c r="AV78">
        <v>2.5920000000000001</v>
      </c>
      <c r="AW78">
        <v>2.637</v>
      </c>
      <c r="AX78">
        <v>2.5030000000000001</v>
      </c>
      <c r="AY78">
        <v>2.5659999999999998</v>
      </c>
      <c r="AZ78">
        <v>2.5790000000000002</v>
      </c>
      <c r="BA78">
        <v>2.375</v>
      </c>
      <c r="BB78">
        <v>2.5139999999999998</v>
      </c>
      <c r="BC78">
        <v>2.3109999999999999</v>
      </c>
      <c r="BD78">
        <v>2.5720000000000001</v>
      </c>
      <c r="BE78">
        <v>2.5369999999999999</v>
      </c>
      <c r="BF78">
        <v>2.5630000000000002</v>
      </c>
      <c r="BG78">
        <v>2.427</v>
      </c>
      <c r="BH78">
        <v>2.625</v>
      </c>
      <c r="BI78">
        <v>2.4790000000000001</v>
      </c>
      <c r="BJ78">
        <v>2.5009999999999999</v>
      </c>
      <c r="BK78">
        <v>2.4079999999999999</v>
      </c>
      <c r="BL78">
        <v>2.323</v>
      </c>
      <c r="BM78">
        <v>2.2930000000000001</v>
      </c>
    </row>
    <row r="79" spans="1:65" x14ac:dyDescent="0.25">
      <c r="A79" t="s">
        <v>183</v>
      </c>
      <c r="B79" t="s">
        <v>184</v>
      </c>
      <c r="C79" t="str">
        <f>_xlfn.XLOOKUP(B79,'country-codes'!$B$2:$B$250,'country-codes'!$E$2:$E$250)</f>
        <v>Oceania</v>
      </c>
      <c r="D79">
        <v>6.6859999999999999</v>
      </c>
      <c r="E79">
        <v>6.6970000000000001</v>
      </c>
      <c r="F79">
        <v>6.7</v>
      </c>
      <c r="G79">
        <v>6.7119999999999997</v>
      </c>
      <c r="H79">
        <v>6.734</v>
      </c>
      <c r="I79">
        <v>6.7329999999999997</v>
      </c>
      <c r="J79">
        <v>6.78</v>
      </c>
      <c r="K79">
        <v>6.8150000000000004</v>
      </c>
      <c r="L79">
        <v>6.86</v>
      </c>
      <c r="M79">
        <v>6.8890000000000002</v>
      </c>
      <c r="N79">
        <v>6.9379999999999997</v>
      </c>
      <c r="O79">
        <v>6.9249999999999998</v>
      </c>
      <c r="P79">
        <v>6.8940000000000001</v>
      </c>
      <c r="Q79">
        <v>6.8419999999999996</v>
      </c>
      <c r="R79">
        <v>6.77</v>
      </c>
      <c r="S79">
        <v>6.6820000000000004</v>
      </c>
      <c r="T79">
        <v>6.5860000000000003</v>
      </c>
      <c r="U79">
        <v>6.49</v>
      </c>
      <c r="V79">
        <v>6.3979999999999997</v>
      </c>
      <c r="W79">
        <v>6.3109999999999999</v>
      </c>
      <c r="X79">
        <v>6.2229999999999999</v>
      </c>
      <c r="Y79">
        <v>6.1289999999999996</v>
      </c>
      <c r="Z79">
        <v>6.02</v>
      </c>
      <c r="AA79">
        <v>5.8940000000000001</v>
      </c>
      <c r="AB79">
        <v>5.7519999999999998</v>
      </c>
      <c r="AC79">
        <v>5.6</v>
      </c>
      <c r="AD79">
        <v>5.4459999999999997</v>
      </c>
      <c r="AE79">
        <v>5.2990000000000004</v>
      </c>
      <c r="AF79">
        <v>5.1669999999999998</v>
      </c>
      <c r="AG79">
        <v>5.0519999999999996</v>
      </c>
      <c r="AH79">
        <v>4.9580000000000002</v>
      </c>
      <c r="AI79">
        <v>4.8819999999999997</v>
      </c>
      <c r="AJ79">
        <v>4.82</v>
      </c>
      <c r="AK79">
        <v>4.766</v>
      </c>
      <c r="AL79">
        <v>4.7160000000000002</v>
      </c>
      <c r="AM79">
        <v>4.6550000000000002</v>
      </c>
      <c r="AN79">
        <v>4.617</v>
      </c>
      <c r="AO79">
        <v>4.55</v>
      </c>
      <c r="AP79">
        <v>4.4790000000000001</v>
      </c>
      <c r="AQ79">
        <v>4.3949999999999996</v>
      </c>
      <c r="AR79">
        <v>4.2789999999999999</v>
      </c>
      <c r="AS79">
        <v>4.1159999999999997</v>
      </c>
      <c r="AT79">
        <v>3.9609999999999999</v>
      </c>
      <c r="AU79">
        <v>3.82</v>
      </c>
      <c r="AV79">
        <v>3.706</v>
      </c>
      <c r="AW79">
        <v>3.5979999999999999</v>
      </c>
      <c r="AX79">
        <v>3.4889999999999999</v>
      </c>
      <c r="AY79">
        <v>3.4089999999999998</v>
      </c>
      <c r="AZ79">
        <v>3.3450000000000002</v>
      </c>
      <c r="BA79">
        <v>3.2949999999999999</v>
      </c>
      <c r="BB79">
        <v>3.2360000000000002</v>
      </c>
      <c r="BC79">
        <v>3.18</v>
      </c>
      <c r="BD79">
        <v>3.13</v>
      </c>
      <c r="BE79">
        <v>3.0870000000000002</v>
      </c>
      <c r="BF79">
        <v>3.032</v>
      </c>
      <c r="BG79">
        <v>2.9710000000000001</v>
      </c>
      <c r="BH79">
        <v>2.9420000000000002</v>
      </c>
      <c r="BI79">
        <v>2.8929999999999998</v>
      </c>
      <c r="BJ79">
        <v>2.84</v>
      </c>
      <c r="BK79">
        <v>2.8010000000000002</v>
      </c>
      <c r="BL79">
        <v>2.754</v>
      </c>
      <c r="BM79">
        <v>2.7109999999999999</v>
      </c>
    </row>
    <row r="80" spans="1:65" x14ac:dyDescent="0.25">
      <c r="A80" t="s">
        <v>185</v>
      </c>
      <c r="B80" t="s">
        <v>186</v>
      </c>
      <c r="C80" t="str">
        <f>_xlfn.XLOOKUP(B80,'country-codes'!$B$2:$B$250,'country-codes'!$E$2:$E$250)</f>
        <v>Africa</v>
      </c>
      <c r="D80">
        <v>4.4219999999999997</v>
      </c>
      <c r="E80">
        <v>4.5039999999999996</v>
      </c>
      <c r="F80">
        <v>4.5869999999999997</v>
      </c>
      <c r="G80">
        <v>4.649</v>
      </c>
      <c r="H80">
        <v>4.7130000000000001</v>
      </c>
      <c r="I80">
        <v>4.7850000000000001</v>
      </c>
      <c r="J80">
        <v>4.8609999999999998</v>
      </c>
      <c r="K80">
        <v>4.9189999999999996</v>
      </c>
      <c r="L80">
        <v>4.984</v>
      </c>
      <c r="M80">
        <v>5.0490000000000004</v>
      </c>
      <c r="N80">
        <v>5.0970000000000004</v>
      </c>
      <c r="O80">
        <v>5.1630000000000003</v>
      </c>
      <c r="P80">
        <v>5.2370000000000001</v>
      </c>
      <c r="Q80">
        <v>5.2869999999999999</v>
      </c>
      <c r="R80">
        <v>5.327</v>
      </c>
      <c r="S80">
        <v>5.391</v>
      </c>
      <c r="T80">
        <v>5.4569999999999999</v>
      </c>
      <c r="U80">
        <v>5.516</v>
      </c>
      <c r="V80">
        <v>5.5679999999999996</v>
      </c>
      <c r="W80">
        <v>5.6079999999999997</v>
      </c>
      <c r="X80">
        <v>5.6639999999999997</v>
      </c>
      <c r="Y80">
        <v>5.726</v>
      </c>
      <c r="Z80">
        <v>5.74</v>
      </c>
      <c r="AA80">
        <v>5.7590000000000003</v>
      </c>
      <c r="AB80">
        <v>5.7329999999999997</v>
      </c>
      <c r="AC80">
        <v>5.7130000000000001</v>
      </c>
      <c r="AD80">
        <v>5.6879999999999997</v>
      </c>
      <c r="AE80">
        <v>5.6669999999999998</v>
      </c>
      <c r="AF80">
        <v>5.6230000000000002</v>
      </c>
      <c r="AG80">
        <v>5.55</v>
      </c>
      <c r="AH80">
        <v>5.4589999999999996</v>
      </c>
      <c r="AI80">
        <v>5.3730000000000002</v>
      </c>
      <c r="AJ80">
        <v>5.2889999999999997</v>
      </c>
      <c r="AK80">
        <v>5.1859999999999999</v>
      </c>
      <c r="AL80">
        <v>5.0439999999999996</v>
      </c>
      <c r="AM80">
        <v>4.8840000000000003</v>
      </c>
      <c r="AN80">
        <v>4.742</v>
      </c>
      <c r="AO80">
        <v>4.657</v>
      </c>
      <c r="AP80">
        <v>4.5759999999999996</v>
      </c>
      <c r="AQ80">
        <v>4.5019999999999998</v>
      </c>
      <c r="AR80">
        <v>4.4690000000000003</v>
      </c>
      <c r="AS80">
        <v>4.4169999999999998</v>
      </c>
      <c r="AT80">
        <v>4.3600000000000003</v>
      </c>
      <c r="AU80">
        <v>4.2990000000000004</v>
      </c>
      <c r="AV80">
        <v>4.2519999999999998</v>
      </c>
      <c r="AW80">
        <v>4.21</v>
      </c>
      <c r="AX80">
        <v>4.17</v>
      </c>
      <c r="AY80">
        <v>4.1420000000000003</v>
      </c>
      <c r="AZ80">
        <v>4.1180000000000003</v>
      </c>
      <c r="BA80">
        <v>4.1379999999999999</v>
      </c>
      <c r="BB80">
        <v>4.1529999999999996</v>
      </c>
      <c r="BC80">
        <v>4.1509999999999998</v>
      </c>
      <c r="BD80">
        <v>4.0860000000000003</v>
      </c>
      <c r="BE80">
        <v>4.0190000000000001</v>
      </c>
      <c r="BF80">
        <v>3.9529999999999998</v>
      </c>
      <c r="BG80">
        <v>3.8889999999999998</v>
      </c>
      <c r="BH80">
        <v>3.8170000000000002</v>
      </c>
      <c r="BI80">
        <v>3.7519999999999998</v>
      </c>
      <c r="BJ80">
        <v>3.6789999999999998</v>
      </c>
      <c r="BK80">
        <v>3.6150000000000002</v>
      </c>
      <c r="BL80">
        <v>3.548</v>
      </c>
      <c r="BM80">
        <v>3.4910000000000001</v>
      </c>
    </row>
    <row r="81" spans="1:65" x14ac:dyDescent="0.25">
      <c r="A81" t="s">
        <v>187</v>
      </c>
      <c r="B81" t="s">
        <v>188</v>
      </c>
      <c r="C81" t="str">
        <f>_xlfn.XLOOKUP(B81,'country-codes'!$B$2:$B$250,'country-codes'!$E$2:$E$250)</f>
        <v>Europe</v>
      </c>
      <c r="D81">
        <v>2.69</v>
      </c>
      <c r="E81">
        <v>2.78</v>
      </c>
      <c r="F81">
        <v>2.86</v>
      </c>
      <c r="G81">
        <v>2.88</v>
      </c>
      <c r="H81">
        <v>2.93</v>
      </c>
      <c r="I81">
        <v>2.86</v>
      </c>
      <c r="J81">
        <v>2.78</v>
      </c>
      <c r="K81">
        <v>2.68</v>
      </c>
      <c r="L81">
        <v>2.6</v>
      </c>
      <c r="M81">
        <v>2.5099999999999998</v>
      </c>
      <c r="N81">
        <v>2.44</v>
      </c>
      <c r="O81">
        <v>2.41</v>
      </c>
      <c r="P81">
        <v>2.2000000000000002</v>
      </c>
      <c r="Q81">
        <v>2.04</v>
      </c>
      <c r="R81">
        <v>1.92</v>
      </c>
      <c r="S81">
        <v>1.81</v>
      </c>
      <c r="T81">
        <v>1.74</v>
      </c>
      <c r="U81">
        <v>1.69</v>
      </c>
      <c r="V81">
        <v>1.75</v>
      </c>
      <c r="W81">
        <v>1.86</v>
      </c>
      <c r="X81">
        <v>1.9</v>
      </c>
      <c r="Y81">
        <v>1.82</v>
      </c>
      <c r="Z81">
        <v>1.78</v>
      </c>
      <c r="AA81">
        <v>1.77</v>
      </c>
      <c r="AB81">
        <v>1.77</v>
      </c>
      <c r="AC81">
        <v>1.79</v>
      </c>
      <c r="AD81">
        <v>1.78</v>
      </c>
      <c r="AE81">
        <v>1.81</v>
      </c>
      <c r="AF81">
        <v>1.82</v>
      </c>
      <c r="AG81">
        <v>1.79</v>
      </c>
      <c r="AH81">
        <v>1.83</v>
      </c>
      <c r="AI81">
        <v>1.82</v>
      </c>
      <c r="AJ81">
        <v>1.79</v>
      </c>
      <c r="AK81">
        <v>1.76</v>
      </c>
      <c r="AL81">
        <v>1.74</v>
      </c>
      <c r="AM81">
        <v>1.71</v>
      </c>
      <c r="AN81">
        <v>1.73</v>
      </c>
      <c r="AO81">
        <v>1.72</v>
      </c>
      <c r="AP81">
        <v>1.71</v>
      </c>
      <c r="AQ81">
        <v>1.68</v>
      </c>
      <c r="AR81">
        <v>1.64</v>
      </c>
      <c r="AS81">
        <v>1.63</v>
      </c>
      <c r="AT81">
        <v>1.63</v>
      </c>
      <c r="AU81">
        <v>1.7</v>
      </c>
      <c r="AV81">
        <v>1.75</v>
      </c>
      <c r="AW81">
        <v>1.76</v>
      </c>
      <c r="AX81">
        <v>1.82</v>
      </c>
      <c r="AY81">
        <v>1.86</v>
      </c>
      <c r="AZ81">
        <v>1.91</v>
      </c>
      <c r="BA81">
        <v>1.89</v>
      </c>
      <c r="BB81">
        <v>1.92</v>
      </c>
      <c r="BC81">
        <v>1.91</v>
      </c>
      <c r="BD81">
        <v>1.92</v>
      </c>
      <c r="BE81">
        <v>1.83</v>
      </c>
      <c r="BF81">
        <v>1.81</v>
      </c>
      <c r="BG81">
        <v>1.8</v>
      </c>
      <c r="BH81">
        <v>1.79</v>
      </c>
      <c r="BI81">
        <v>1.74</v>
      </c>
      <c r="BJ81">
        <v>1.68</v>
      </c>
      <c r="BK81">
        <v>1.63</v>
      </c>
      <c r="BL81">
        <v>1.56</v>
      </c>
      <c r="BM81">
        <v>1.56</v>
      </c>
    </row>
    <row r="82" spans="1:65" x14ac:dyDescent="0.25">
      <c r="A82" t="s">
        <v>189</v>
      </c>
      <c r="B82" t="s">
        <v>190</v>
      </c>
      <c r="C82" t="str">
        <f>_xlfn.XLOOKUP(B82,'country-codes'!$B$2:$B$250,'country-codes'!$E$2:$E$250)</f>
        <v>Asia</v>
      </c>
      <c r="D82">
        <v>2.9420000000000002</v>
      </c>
      <c r="E82">
        <v>2.9430000000000001</v>
      </c>
      <c r="F82">
        <v>2.9369999999999998</v>
      </c>
      <c r="G82">
        <v>2.9489999999999998</v>
      </c>
      <c r="H82">
        <v>2.87</v>
      </c>
      <c r="I82">
        <v>2.7810000000000001</v>
      </c>
      <c r="J82">
        <v>2.7290000000000001</v>
      </c>
      <c r="K82">
        <v>2.7320000000000002</v>
      </c>
      <c r="L82">
        <v>2.6789999999999998</v>
      </c>
      <c r="M82">
        <v>2.6669999999999998</v>
      </c>
      <c r="N82">
        <v>2.67</v>
      </c>
      <c r="O82">
        <v>2.677</v>
      </c>
      <c r="P82">
        <v>2.6579999999999999</v>
      </c>
      <c r="Q82">
        <v>2.6059999999999999</v>
      </c>
      <c r="R82">
        <v>2.5499999999999998</v>
      </c>
      <c r="S82">
        <v>2.5299999999999998</v>
      </c>
      <c r="T82">
        <v>2.4870000000000001</v>
      </c>
      <c r="U82">
        <v>2.427</v>
      </c>
      <c r="V82">
        <v>2.399</v>
      </c>
      <c r="W82">
        <v>2.3639999999999999</v>
      </c>
      <c r="X82">
        <v>2.327</v>
      </c>
      <c r="Y82">
        <v>2.3109999999999999</v>
      </c>
      <c r="Z82">
        <v>2.2949999999999999</v>
      </c>
      <c r="AA82">
        <v>2.3090000000000002</v>
      </c>
      <c r="AB82">
        <v>2.3370000000000002</v>
      </c>
      <c r="AC82">
        <v>2.3439999999999999</v>
      </c>
      <c r="AD82">
        <v>2.3210000000000002</v>
      </c>
      <c r="AE82">
        <v>2.2530000000000001</v>
      </c>
      <c r="AF82">
        <v>2.2320000000000002</v>
      </c>
      <c r="AG82">
        <v>2.2589999999999999</v>
      </c>
      <c r="AH82">
        <v>2.306</v>
      </c>
      <c r="AI82">
        <v>2.262</v>
      </c>
      <c r="AJ82">
        <v>2.1339999999999999</v>
      </c>
      <c r="AK82">
        <v>2.012</v>
      </c>
      <c r="AL82">
        <v>1.917</v>
      </c>
      <c r="AM82">
        <v>1.853</v>
      </c>
      <c r="AN82">
        <v>1.792</v>
      </c>
      <c r="AO82">
        <v>1.742</v>
      </c>
      <c r="AP82">
        <v>1.6870000000000001</v>
      </c>
      <c r="AQ82">
        <v>1.629</v>
      </c>
      <c r="AR82">
        <v>1.601</v>
      </c>
      <c r="AS82">
        <v>1.57</v>
      </c>
      <c r="AT82">
        <v>1.5629999999999999</v>
      </c>
      <c r="AU82">
        <v>1.55</v>
      </c>
      <c r="AV82">
        <v>1.5920000000000001</v>
      </c>
      <c r="AW82">
        <v>1.61</v>
      </c>
      <c r="AX82">
        <v>1.6220000000000001</v>
      </c>
      <c r="AY82">
        <v>1.6739999999999999</v>
      </c>
      <c r="AZ82">
        <v>1.762</v>
      </c>
      <c r="BA82">
        <v>1.871</v>
      </c>
      <c r="BB82">
        <v>1.919</v>
      </c>
      <c r="BC82">
        <v>1.9179999999999999</v>
      </c>
      <c r="BD82">
        <v>1.9379999999999999</v>
      </c>
      <c r="BE82">
        <v>2.0169999999999999</v>
      </c>
      <c r="BF82">
        <v>2.1150000000000002</v>
      </c>
      <c r="BG82">
        <v>2.2040000000000002</v>
      </c>
      <c r="BH82">
        <v>2.198</v>
      </c>
      <c r="BI82">
        <v>2.1440000000000001</v>
      </c>
      <c r="BJ82">
        <v>2.1139999999999999</v>
      </c>
      <c r="BK82">
        <v>2.0110000000000001</v>
      </c>
      <c r="BL82">
        <v>1.9710000000000001</v>
      </c>
      <c r="BM82">
        <v>2.081</v>
      </c>
    </row>
    <row r="83" spans="1:65" x14ac:dyDescent="0.25">
      <c r="A83" t="s">
        <v>191</v>
      </c>
      <c r="B83" t="s">
        <v>192</v>
      </c>
      <c r="C83" t="str">
        <f>_xlfn.XLOOKUP(B83,'country-codes'!$B$2:$B$250,'country-codes'!$E$2:$E$250)</f>
        <v>Africa</v>
      </c>
      <c r="D83">
        <v>6.8470000000000004</v>
      </c>
      <c r="E83">
        <v>6.8860000000000001</v>
      </c>
      <c r="F83">
        <v>6.9470000000000001</v>
      </c>
      <c r="G83">
        <v>6.98</v>
      </c>
      <c r="H83">
        <v>6.931</v>
      </c>
      <c r="I83">
        <v>6.89</v>
      </c>
      <c r="J83">
        <v>6.875</v>
      </c>
      <c r="K83">
        <v>6.91</v>
      </c>
      <c r="L83">
        <v>6.9109999999999996</v>
      </c>
      <c r="M83">
        <v>6.9610000000000003</v>
      </c>
      <c r="N83">
        <v>6.9530000000000003</v>
      </c>
      <c r="O83">
        <v>6.9370000000000003</v>
      </c>
      <c r="P83">
        <v>6.907</v>
      </c>
      <c r="Q83">
        <v>6.8710000000000004</v>
      </c>
      <c r="R83">
        <v>6.827</v>
      </c>
      <c r="S83">
        <v>6.77</v>
      </c>
      <c r="T83">
        <v>6.7229999999999999</v>
      </c>
      <c r="U83">
        <v>6.6790000000000003</v>
      </c>
      <c r="V83">
        <v>6.6109999999999998</v>
      </c>
      <c r="W83">
        <v>6.5590000000000002</v>
      </c>
      <c r="X83">
        <v>6.52</v>
      </c>
      <c r="Y83">
        <v>6.4740000000000002</v>
      </c>
      <c r="Z83">
        <v>6.3769999999999998</v>
      </c>
      <c r="AA83">
        <v>6.3109999999999999</v>
      </c>
      <c r="AB83">
        <v>6.24</v>
      </c>
      <c r="AC83">
        <v>6.1929999999999996</v>
      </c>
      <c r="AD83">
        <v>6.1449999999999996</v>
      </c>
      <c r="AE83">
        <v>6.0860000000000003</v>
      </c>
      <c r="AF83">
        <v>5.96</v>
      </c>
      <c r="AG83">
        <v>5.8289999999999997</v>
      </c>
      <c r="AH83">
        <v>5.7119999999999997</v>
      </c>
      <c r="AI83">
        <v>5.5869999999999997</v>
      </c>
      <c r="AJ83">
        <v>5.4649999999999999</v>
      </c>
      <c r="AK83">
        <v>5.3620000000000001</v>
      </c>
      <c r="AL83">
        <v>5.19</v>
      </c>
      <c r="AM83">
        <v>5.0670000000000002</v>
      </c>
      <c r="AN83">
        <v>4.931</v>
      </c>
      <c r="AO83">
        <v>4.8650000000000002</v>
      </c>
      <c r="AP83">
        <v>4.8360000000000003</v>
      </c>
      <c r="AQ83">
        <v>4.8380000000000001</v>
      </c>
      <c r="AR83">
        <v>4.8540000000000001</v>
      </c>
      <c r="AS83">
        <v>4.7939999999999996</v>
      </c>
      <c r="AT83">
        <v>4.7229999999999999</v>
      </c>
      <c r="AU83">
        <v>4.6269999999999998</v>
      </c>
      <c r="AV83">
        <v>4.5309999999999997</v>
      </c>
      <c r="AW83">
        <v>4.5380000000000003</v>
      </c>
      <c r="AX83">
        <v>4.41</v>
      </c>
      <c r="AY83">
        <v>4.3070000000000004</v>
      </c>
      <c r="AZ83">
        <v>4.25</v>
      </c>
      <c r="BA83">
        <v>4.2140000000000004</v>
      </c>
      <c r="BB83">
        <v>4.2060000000000004</v>
      </c>
      <c r="BC83">
        <v>4.1929999999999996</v>
      </c>
      <c r="BD83">
        <v>4.1829999999999998</v>
      </c>
      <c r="BE83">
        <v>4.1360000000000001</v>
      </c>
      <c r="BF83">
        <v>4.05</v>
      </c>
      <c r="BG83">
        <v>4.05</v>
      </c>
      <c r="BH83">
        <v>3.911</v>
      </c>
      <c r="BI83">
        <v>3.7130000000000001</v>
      </c>
      <c r="BJ83">
        <v>3.7309999999999999</v>
      </c>
      <c r="BK83">
        <v>3.6829999999999998</v>
      </c>
      <c r="BL83">
        <v>3.6230000000000002</v>
      </c>
      <c r="BM83">
        <v>3.5630000000000002</v>
      </c>
    </row>
    <row r="84" spans="1:65" x14ac:dyDescent="0.25">
      <c r="A84" t="s">
        <v>193</v>
      </c>
      <c r="B84" t="s">
        <v>194</v>
      </c>
      <c r="C84" t="str">
        <f>_xlfn.XLOOKUP(B84,'country-codes'!$B$2:$B$250,'country-codes'!$E$2:$E$250)</f>
        <v>Europe</v>
      </c>
      <c r="D84">
        <v>3.012</v>
      </c>
      <c r="E84">
        <v>3.177</v>
      </c>
      <c r="F84">
        <v>3.5169999999999999</v>
      </c>
      <c r="G84">
        <v>3.9990000000000001</v>
      </c>
      <c r="H84">
        <v>3.819</v>
      </c>
      <c r="I84">
        <v>3.9239999999999999</v>
      </c>
      <c r="J84">
        <v>3.3490000000000002</v>
      </c>
      <c r="K84">
        <v>2.8980000000000001</v>
      </c>
      <c r="L84">
        <v>2.802</v>
      </c>
      <c r="M84">
        <v>2.78</v>
      </c>
      <c r="N84">
        <v>2.794</v>
      </c>
      <c r="O84">
        <v>2.79</v>
      </c>
      <c r="P84">
        <v>2.7170000000000001</v>
      </c>
      <c r="Q84">
        <v>2.6680000000000001</v>
      </c>
      <c r="R84">
        <v>2.637</v>
      </c>
      <c r="S84">
        <v>2.6179999999999999</v>
      </c>
      <c r="T84">
        <v>2.6120000000000001</v>
      </c>
      <c r="U84">
        <v>2.6349999999999998</v>
      </c>
      <c r="V84">
        <v>2.6659999999999999</v>
      </c>
      <c r="W84">
        <v>2.7290000000000001</v>
      </c>
      <c r="X84">
        <v>2.7989999999999999</v>
      </c>
      <c r="Y84">
        <v>2.7250000000000001</v>
      </c>
      <c r="Z84">
        <v>2.6429999999999998</v>
      </c>
      <c r="AA84">
        <v>2.5659999999999998</v>
      </c>
      <c r="AB84">
        <v>2.512</v>
      </c>
      <c r="AC84">
        <v>2.4689999999999999</v>
      </c>
      <c r="AD84">
        <v>2.4420000000000002</v>
      </c>
      <c r="AE84">
        <v>2.4220000000000002</v>
      </c>
      <c r="AF84">
        <v>2.411</v>
      </c>
      <c r="AG84">
        <v>2.4209999999999998</v>
      </c>
      <c r="AH84">
        <v>2.4430000000000001</v>
      </c>
      <c r="AI84">
        <v>2.464</v>
      </c>
      <c r="AJ84">
        <v>2.484</v>
      </c>
      <c r="AK84">
        <v>2.4980000000000002</v>
      </c>
      <c r="AL84">
        <v>2.5179999999999998</v>
      </c>
      <c r="AM84">
        <v>2.536</v>
      </c>
      <c r="AN84">
        <v>2.52</v>
      </c>
      <c r="AO84">
        <v>2.335</v>
      </c>
      <c r="AP84">
        <v>2.1779999999999999</v>
      </c>
      <c r="AQ84">
        <v>2.0409999999999999</v>
      </c>
      <c r="AR84">
        <v>1.919</v>
      </c>
      <c r="AS84">
        <v>1.8</v>
      </c>
      <c r="AT84">
        <v>1.6659999999999999</v>
      </c>
      <c r="AU84">
        <v>1.659</v>
      </c>
      <c r="AV84">
        <v>1.6779999999999999</v>
      </c>
      <c r="AW84">
        <v>1.6970000000000001</v>
      </c>
      <c r="AX84">
        <v>1.7130000000000001</v>
      </c>
      <c r="AY84">
        <v>1.736</v>
      </c>
      <c r="AZ84">
        <v>1.762</v>
      </c>
      <c r="BA84">
        <v>1.7969999999999999</v>
      </c>
      <c r="BB84">
        <v>1.8380000000000001</v>
      </c>
      <c r="BC84">
        <v>1.8720000000000001</v>
      </c>
      <c r="BD84">
        <v>1.893</v>
      </c>
      <c r="BE84">
        <v>1.8340000000000001</v>
      </c>
      <c r="BF84">
        <v>2.0139999999999998</v>
      </c>
      <c r="BG84">
        <v>2.1859999999999999</v>
      </c>
      <c r="BH84">
        <v>1.94</v>
      </c>
      <c r="BI84">
        <v>1.895</v>
      </c>
      <c r="BJ84">
        <v>1.879</v>
      </c>
      <c r="BK84">
        <v>1.863</v>
      </c>
      <c r="BL84">
        <v>1.855</v>
      </c>
      <c r="BM84">
        <v>1.8480000000000001</v>
      </c>
    </row>
    <row r="85" spans="1:65" x14ac:dyDescent="0.25">
      <c r="A85" t="s">
        <v>195</v>
      </c>
      <c r="B85" t="s">
        <v>196</v>
      </c>
      <c r="C85" t="str">
        <f>_xlfn.XLOOKUP(B85,'country-codes'!$B$2:$B$250,'country-codes'!$E$2:$E$250)</f>
        <v>Africa</v>
      </c>
      <c r="D85">
        <v>6.1120000000000001</v>
      </c>
      <c r="E85">
        <v>6.1260000000000003</v>
      </c>
      <c r="F85">
        <v>6.14</v>
      </c>
      <c r="G85">
        <v>6.1529999999999996</v>
      </c>
      <c r="H85">
        <v>6.1660000000000004</v>
      </c>
      <c r="I85">
        <v>6.1779999999999999</v>
      </c>
      <c r="J85">
        <v>6.19</v>
      </c>
      <c r="K85">
        <v>6.202</v>
      </c>
      <c r="L85">
        <v>6.2140000000000004</v>
      </c>
      <c r="M85">
        <v>6.2279999999999998</v>
      </c>
      <c r="N85">
        <v>6.2430000000000003</v>
      </c>
      <c r="O85">
        <v>6.2619999999999996</v>
      </c>
      <c r="P85">
        <v>6.2830000000000004</v>
      </c>
      <c r="Q85">
        <v>6.3079999999999998</v>
      </c>
      <c r="R85">
        <v>6.3360000000000003</v>
      </c>
      <c r="S85">
        <v>6.367</v>
      </c>
      <c r="T85">
        <v>6.4</v>
      </c>
      <c r="U85">
        <v>6.4340000000000002</v>
      </c>
      <c r="V85">
        <v>6.4669999999999996</v>
      </c>
      <c r="W85">
        <v>6.5369999999999999</v>
      </c>
      <c r="X85">
        <v>6.5410000000000004</v>
      </c>
      <c r="Y85">
        <v>6.556</v>
      </c>
      <c r="Z85">
        <v>6.5750000000000002</v>
      </c>
      <c r="AA85">
        <v>6.5860000000000003</v>
      </c>
      <c r="AB85">
        <v>6.5970000000000004</v>
      </c>
      <c r="AC85">
        <v>6.61</v>
      </c>
      <c r="AD85">
        <v>6.641</v>
      </c>
      <c r="AE85">
        <v>6.6669999999999998</v>
      </c>
      <c r="AF85">
        <v>6.6639999999999997</v>
      </c>
      <c r="AG85">
        <v>6.6550000000000002</v>
      </c>
      <c r="AH85">
        <v>6.6269999999999998</v>
      </c>
      <c r="AI85">
        <v>6.5919999999999996</v>
      </c>
      <c r="AJ85">
        <v>6.5529999999999999</v>
      </c>
      <c r="AK85">
        <v>6.492</v>
      </c>
      <c r="AL85">
        <v>6.4089999999999998</v>
      </c>
      <c r="AM85">
        <v>6.335</v>
      </c>
      <c r="AN85">
        <v>6.2489999999999997</v>
      </c>
      <c r="AO85">
        <v>6.1619999999999999</v>
      </c>
      <c r="AP85">
        <v>6.0759999999999996</v>
      </c>
      <c r="AQ85">
        <v>6.0090000000000003</v>
      </c>
      <c r="AR85">
        <v>5.9359999999999999</v>
      </c>
      <c r="AS85">
        <v>5.85</v>
      </c>
      <c r="AT85">
        <v>5.7930000000000001</v>
      </c>
      <c r="AU85">
        <v>5.7370000000000001</v>
      </c>
      <c r="AV85">
        <v>5.7190000000000003</v>
      </c>
      <c r="AW85">
        <v>5.6980000000000004</v>
      </c>
      <c r="AX85">
        <v>5.6589999999999998</v>
      </c>
      <c r="AY85">
        <v>5.617</v>
      </c>
      <c r="AZ85">
        <v>5.5579999999999998</v>
      </c>
      <c r="BA85">
        <v>5.508</v>
      </c>
      <c r="BB85">
        <v>5.3970000000000002</v>
      </c>
      <c r="BC85">
        <v>5.2960000000000003</v>
      </c>
      <c r="BD85">
        <v>5.1950000000000003</v>
      </c>
      <c r="BE85">
        <v>5.1159999999999997</v>
      </c>
      <c r="BF85">
        <v>5.0490000000000004</v>
      </c>
      <c r="BG85">
        <v>5.0220000000000002</v>
      </c>
      <c r="BH85">
        <v>4.9260000000000002</v>
      </c>
      <c r="BI85">
        <v>4.7889999999999997</v>
      </c>
      <c r="BJ85">
        <v>4.6689999999999996</v>
      </c>
      <c r="BK85">
        <v>4.5759999999999996</v>
      </c>
      <c r="BL85">
        <v>4.4889999999999999</v>
      </c>
      <c r="BM85">
        <v>4.399</v>
      </c>
    </row>
    <row r="86" spans="1:65" x14ac:dyDescent="0.25">
      <c r="A86" t="s">
        <v>197</v>
      </c>
      <c r="B86" t="s">
        <v>198</v>
      </c>
      <c r="C86" t="str">
        <f>_xlfn.XLOOKUP(B86,'country-codes'!$B$2:$B$250,'country-codes'!$E$2:$E$250)</f>
        <v>Africa</v>
      </c>
      <c r="D86">
        <v>6.2460000000000004</v>
      </c>
      <c r="E86">
        <v>6.2279999999999998</v>
      </c>
      <c r="F86">
        <v>6.2130000000000001</v>
      </c>
      <c r="G86">
        <v>6.202</v>
      </c>
      <c r="H86">
        <v>6.1950000000000003</v>
      </c>
      <c r="I86">
        <v>6.1920000000000002</v>
      </c>
      <c r="J86">
        <v>6.1829999999999998</v>
      </c>
      <c r="K86">
        <v>6.2060000000000004</v>
      </c>
      <c r="L86">
        <v>6.2210000000000001</v>
      </c>
      <c r="M86">
        <v>6.2460000000000004</v>
      </c>
      <c r="N86">
        <v>6.2569999999999997</v>
      </c>
      <c r="O86">
        <v>6.2750000000000004</v>
      </c>
      <c r="P86">
        <v>6.3209999999999997</v>
      </c>
      <c r="Q86">
        <v>6.367</v>
      </c>
      <c r="R86">
        <v>6.3819999999999997</v>
      </c>
      <c r="S86">
        <v>6.4050000000000002</v>
      </c>
      <c r="T86">
        <v>6.4329999999999998</v>
      </c>
      <c r="U86">
        <v>6.4290000000000003</v>
      </c>
      <c r="V86">
        <v>6.4210000000000003</v>
      </c>
      <c r="W86">
        <v>6.41</v>
      </c>
      <c r="X86">
        <v>6.4039999999999999</v>
      </c>
      <c r="Y86">
        <v>6.4</v>
      </c>
      <c r="Z86">
        <v>6.3879999999999999</v>
      </c>
      <c r="AA86">
        <v>6.3780000000000001</v>
      </c>
      <c r="AB86">
        <v>6.3650000000000002</v>
      </c>
      <c r="AC86">
        <v>6.3440000000000003</v>
      </c>
      <c r="AD86">
        <v>6.3319999999999999</v>
      </c>
      <c r="AE86">
        <v>6.2930000000000001</v>
      </c>
      <c r="AF86">
        <v>6.2610000000000001</v>
      </c>
      <c r="AG86">
        <v>6.2380000000000004</v>
      </c>
      <c r="AH86">
        <v>6.218</v>
      </c>
      <c r="AI86">
        <v>6.173</v>
      </c>
      <c r="AJ86">
        <v>6.1050000000000004</v>
      </c>
      <c r="AK86">
        <v>6.0430000000000001</v>
      </c>
      <c r="AL86">
        <v>6.0369999999999999</v>
      </c>
      <c r="AM86">
        <v>6.008</v>
      </c>
      <c r="AN86">
        <v>5.9560000000000004</v>
      </c>
      <c r="AO86">
        <v>5.9219999999999997</v>
      </c>
      <c r="AP86">
        <v>5.93</v>
      </c>
      <c r="AQ86">
        <v>5.8710000000000004</v>
      </c>
      <c r="AR86">
        <v>5.8010000000000002</v>
      </c>
      <c r="AS86">
        <v>5.7519999999999998</v>
      </c>
      <c r="AT86">
        <v>5.7279999999999998</v>
      </c>
      <c r="AU86">
        <v>5.6989999999999998</v>
      </c>
      <c r="AV86">
        <v>5.7050000000000001</v>
      </c>
      <c r="AW86">
        <v>5.7190000000000003</v>
      </c>
      <c r="AX86">
        <v>5.7569999999999997</v>
      </c>
      <c r="AY86">
        <v>5.734</v>
      </c>
      <c r="AZ86">
        <v>5.7080000000000002</v>
      </c>
      <c r="BA86">
        <v>5.6849999999999996</v>
      </c>
      <c r="BB86">
        <v>5.6689999999999996</v>
      </c>
      <c r="BC86">
        <v>5.64</v>
      </c>
      <c r="BD86">
        <v>5.5860000000000003</v>
      </c>
      <c r="BE86">
        <v>5.51</v>
      </c>
      <c r="BF86">
        <v>5.4160000000000004</v>
      </c>
      <c r="BG86">
        <v>5.3140000000000001</v>
      </c>
      <c r="BH86">
        <v>5.1970000000000001</v>
      </c>
      <c r="BI86">
        <v>5.0910000000000002</v>
      </c>
      <c r="BJ86">
        <v>4.9720000000000004</v>
      </c>
      <c r="BK86">
        <v>4.8689999999999998</v>
      </c>
      <c r="BL86">
        <v>4.7770000000000001</v>
      </c>
      <c r="BM86">
        <v>4.6840000000000002</v>
      </c>
    </row>
    <row r="87" spans="1:65" x14ac:dyDescent="0.25">
      <c r="A87" t="s">
        <v>199</v>
      </c>
      <c r="B87" t="s">
        <v>200</v>
      </c>
      <c r="C87" t="str">
        <f>_xlfn.XLOOKUP(B87,'country-codes'!$B$2:$B$250,'country-codes'!$E$2:$E$250)</f>
        <v>Africa</v>
      </c>
      <c r="D87">
        <v>5.9210000000000003</v>
      </c>
      <c r="E87">
        <v>5.931</v>
      </c>
      <c r="F87">
        <v>5.9409999999999998</v>
      </c>
      <c r="G87">
        <v>5.9509999999999996</v>
      </c>
      <c r="H87">
        <v>5.9610000000000003</v>
      </c>
      <c r="I87">
        <v>5.9710000000000001</v>
      </c>
      <c r="J87">
        <v>5.9820000000000002</v>
      </c>
      <c r="K87">
        <v>5.9939999999999998</v>
      </c>
      <c r="L87">
        <v>6.008</v>
      </c>
      <c r="M87">
        <v>6.024</v>
      </c>
      <c r="N87">
        <v>6.0410000000000004</v>
      </c>
      <c r="O87">
        <v>6.06</v>
      </c>
      <c r="P87">
        <v>6.0780000000000003</v>
      </c>
      <c r="Q87">
        <v>6.0979999999999999</v>
      </c>
      <c r="R87">
        <v>6.12</v>
      </c>
      <c r="S87">
        <v>6.15</v>
      </c>
      <c r="T87">
        <v>6.1920000000000002</v>
      </c>
      <c r="U87">
        <v>6.2489999999999997</v>
      </c>
      <c r="V87">
        <v>6.32</v>
      </c>
      <c r="W87">
        <v>6.4009999999999998</v>
      </c>
      <c r="X87">
        <v>6.4870000000000001</v>
      </c>
      <c r="Y87">
        <v>6.569</v>
      </c>
      <c r="Z87">
        <v>6.64</v>
      </c>
      <c r="AA87">
        <v>6.694</v>
      </c>
      <c r="AB87">
        <v>6.7270000000000003</v>
      </c>
      <c r="AC87">
        <v>6.7389999999999999</v>
      </c>
      <c r="AD87">
        <v>6.734</v>
      </c>
      <c r="AE87">
        <v>6.7169999999999996</v>
      </c>
      <c r="AF87">
        <v>6.6929999999999996</v>
      </c>
      <c r="AG87">
        <v>6.6630000000000003</v>
      </c>
      <c r="AH87">
        <v>6.5069999999999997</v>
      </c>
      <c r="AI87">
        <v>6.452</v>
      </c>
      <c r="AJ87">
        <v>6.4020000000000001</v>
      </c>
      <c r="AK87">
        <v>6.3230000000000004</v>
      </c>
      <c r="AL87">
        <v>6.258</v>
      </c>
      <c r="AM87">
        <v>6.1719999999999997</v>
      </c>
      <c r="AN87">
        <v>6.0919999999999996</v>
      </c>
      <c r="AO87">
        <v>6.008</v>
      </c>
      <c r="AP87">
        <v>5.8979999999999997</v>
      </c>
      <c r="AQ87">
        <v>5.7930000000000001</v>
      </c>
      <c r="AR87">
        <v>5.72</v>
      </c>
      <c r="AS87">
        <v>5.63</v>
      </c>
      <c r="AT87">
        <v>5.6120000000000001</v>
      </c>
      <c r="AU87">
        <v>5.5659999999999998</v>
      </c>
      <c r="AV87">
        <v>5.5</v>
      </c>
      <c r="AW87">
        <v>5.4539999999999997</v>
      </c>
      <c r="AX87">
        <v>5.4169999999999998</v>
      </c>
      <c r="AY87">
        <v>5.399</v>
      </c>
      <c r="AZ87">
        <v>5.274</v>
      </c>
      <c r="BA87">
        <v>5.1520000000000001</v>
      </c>
      <c r="BB87">
        <v>5.0609999999999999</v>
      </c>
      <c r="BC87">
        <v>5.0469999999999997</v>
      </c>
      <c r="BD87">
        <v>5.0030000000000001</v>
      </c>
      <c r="BE87">
        <v>4.9370000000000003</v>
      </c>
      <c r="BF87">
        <v>4.8019999999999996</v>
      </c>
      <c r="BG87">
        <v>4.6710000000000003</v>
      </c>
      <c r="BH87">
        <v>4.5309999999999997</v>
      </c>
      <c r="BI87">
        <v>4.3579999999999997</v>
      </c>
      <c r="BJ87">
        <v>4.2629999999999999</v>
      </c>
      <c r="BK87">
        <v>4.1719999999999997</v>
      </c>
      <c r="BL87">
        <v>4.0940000000000003</v>
      </c>
      <c r="BM87">
        <v>4.0049999999999999</v>
      </c>
    </row>
    <row r="88" spans="1:65" x14ac:dyDescent="0.25">
      <c r="A88" t="s">
        <v>201</v>
      </c>
      <c r="B88" t="s">
        <v>202</v>
      </c>
      <c r="C88" t="str">
        <f>_xlfn.XLOOKUP(B88,'country-codes'!$B$2:$B$250,'country-codes'!$E$2:$E$250)</f>
        <v>Africa</v>
      </c>
      <c r="D88">
        <v>5.6529999999999996</v>
      </c>
      <c r="E88">
        <v>5.6609999999999996</v>
      </c>
      <c r="F88">
        <v>5.673</v>
      </c>
      <c r="G88">
        <v>5.69</v>
      </c>
      <c r="H88">
        <v>5.7110000000000003</v>
      </c>
      <c r="I88">
        <v>5.734</v>
      </c>
      <c r="J88">
        <v>5.7560000000000002</v>
      </c>
      <c r="K88">
        <v>5.7759999999999998</v>
      </c>
      <c r="L88">
        <v>5.7910000000000004</v>
      </c>
      <c r="M88">
        <v>5.8019999999999996</v>
      </c>
      <c r="N88">
        <v>5.8079999999999998</v>
      </c>
      <c r="O88">
        <v>5.8079999999999998</v>
      </c>
      <c r="P88">
        <v>5.8049999999999997</v>
      </c>
      <c r="Q88">
        <v>5.8</v>
      </c>
      <c r="R88">
        <v>5.7949999999999999</v>
      </c>
      <c r="S88">
        <v>5.7910000000000004</v>
      </c>
      <c r="T88">
        <v>5.7910000000000004</v>
      </c>
      <c r="U88">
        <v>5.7949999999999999</v>
      </c>
      <c r="V88">
        <v>5.8040000000000003</v>
      </c>
      <c r="W88">
        <v>5.8170000000000002</v>
      </c>
      <c r="X88">
        <v>5.835</v>
      </c>
      <c r="Y88">
        <v>5.8559999999999999</v>
      </c>
      <c r="Z88">
        <v>5.88</v>
      </c>
      <c r="AA88">
        <v>5.9029999999999996</v>
      </c>
      <c r="AB88">
        <v>5.9260000000000002</v>
      </c>
      <c r="AC88">
        <v>5.9459999999999997</v>
      </c>
      <c r="AD88">
        <v>5.9619999999999997</v>
      </c>
      <c r="AE88">
        <v>5.9740000000000002</v>
      </c>
      <c r="AF88">
        <v>5.9820000000000002</v>
      </c>
      <c r="AG88">
        <v>5.9859999999999998</v>
      </c>
      <c r="AH88">
        <v>5.9870000000000001</v>
      </c>
      <c r="AI88">
        <v>5.9850000000000003</v>
      </c>
      <c r="AJ88">
        <v>5.984</v>
      </c>
      <c r="AK88">
        <v>5.9809999999999999</v>
      </c>
      <c r="AL88">
        <v>5.9779999999999998</v>
      </c>
      <c r="AM88">
        <v>5.9710000000000001</v>
      </c>
      <c r="AN88">
        <v>5.96</v>
      </c>
      <c r="AO88">
        <v>5.9409999999999998</v>
      </c>
      <c r="AP88">
        <v>5.9139999999999997</v>
      </c>
      <c r="AQ88">
        <v>5.8780000000000001</v>
      </c>
      <c r="AR88">
        <v>5.8339999999999996</v>
      </c>
      <c r="AS88">
        <v>5.7850000000000001</v>
      </c>
      <c r="AT88">
        <v>5.7309999999999999</v>
      </c>
      <c r="AU88">
        <v>5.6749999999999998</v>
      </c>
      <c r="AV88">
        <v>5.6180000000000003</v>
      </c>
      <c r="AW88">
        <v>5.5590000000000002</v>
      </c>
      <c r="AX88">
        <v>5.4980000000000002</v>
      </c>
      <c r="AY88">
        <v>5.4329999999999998</v>
      </c>
      <c r="AZ88">
        <v>5.3630000000000004</v>
      </c>
      <c r="BA88">
        <v>5.2880000000000003</v>
      </c>
      <c r="BB88">
        <v>5.2089999999999996</v>
      </c>
      <c r="BC88">
        <v>5.1260000000000003</v>
      </c>
      <c r="BD88">
        <v>5.04</v>
      </c>
      <c r="BE88">
        <v>4.952</v>
      </c>
      <c r="BF88">
        <v>4.8630000000000004</v>
      </c>
      <c r="BG88">
        <v>4.774</v>
      </c>
      <c r="BH88">
        <v>4.6859999999999999</v>
      </c>
      <c r="BI88">
        <v>4.5990000000000002</v>
      </c>
      <c r="BJ88">
        <v>4.5129999999999999</v>
      </c>
      <c r="BK88">
        <v>4.4290000000000003</v>
      </c>
      <c r="BL88">
        <v>4.3460000000000001</v>
      </c>
      <c r="BM88">
        <v>4.266</v>
      </c>
    </row>
    <row r="89" spans="1:65" x14ac:dyDescent="0.25">
      <c r="A89" t="s">
        <v>203</v>
      </c>
      <c r="B89" t="s">
        <v>204</v>
      </c>
      <c r="C89" t="str">
        <f>_xlfn.XLOOKUP(B89,'country-codes'!$B$2:$B$250,'country-codes'!$E$2:$E$250)</f>
        <v>Europe</v>
      </c>
      <c r="D89">
        <v>2.23</v>
      </c>
      <c r="E89">
        <v>2.13</v>
      </c>
      <c r="F89">
        <v>2.16</v>
      </c>
      <c r="G89">
        <v>2.14</v>
      </c>
      <c r="H89">
        <v>2.2400000000000002</v>
      </c>
      <c r="I89">
        <v>2.25</v>
      </c>
      <c r="J89">
        <v>2.3199999999999998</v>
      </c>
      <c r="K89">
        <v>2.4500000000000002</v>
      </c>
      <c r="L89">
        <v>2.42</v>
      </c>
      <c r="M89">
        <v>2.36</v>
      </c>
      <c r="N89">
        <v>2.4</v>
      </c>
      <c r="O89">
        <v>2.3199999999999998</v>
      </c>
      <c r="P89">
        <v>2.3199999999999998</v>
      </c>
      <c r="Q89">
        <v>2.27</v>
      </c>
      <c r="R89">
        <v>2.38</v>
      </c>
      <c r="S89">
        <v>2.33</v>
      </c>
      <c r="T89">
        <v>2.35</v>
      </c>
      <c r="U89">
        <v>2.27</v>
      </c>
      <c r="V89">
        <v>2.2799999999999998</v>
      </c>
      <c r="W89">
        <v>2.2599999999999998</v>
      </c>
      <c r="X89">
        <v>2.23</v>
      </c>
      <c r="Y89">
        <v>2.09</v>
      </c>
      <c r="Z89">
        <v>2.0299999999999998</v>
      </c>
      <c r="AA89">
        <v>1.94</v>
      </c>
      <c r="AB89">
        <v>1.83</v>
      </c>
      <c r="AC89">
        <v>1.67</v>
      </c>
      <c r="AD89">
        <v>1.6</v>
      </c>
      <c r="AE89">
        <v>1.5</v>
      </c>
      <c r="AF89">
        <v>1.5</v>
      </c>
      <c r="AG89">
        <v>1.4</v>
      </c>
      <c r="AH89">
        <v>1.39</v>
      </c>
      <c r="AI89">
        <v>1.37</v>
      </c>
      <c r="AJ89">
        <v>1.36</v>
      </c>
      <c r="AK89">
        <v>1.32</v>
      </c>
      <c r="AL89">
        <v>1.33</v>
      </c>
      <c r="AM89">
        <v>1.28</v>
      </c>
      <c r="AN89">
        <v>1.26</v>
      </c>
      <c r="AO89">
        <v>1.27</v>
      </c>
      <c r="AP89">
        <v>1.24</v>
      </c>
      <c r="AQ89">
        <v>1.23</v>
      </c>
      <c r="AR89">
        <v>1.25</v>
      </c>
      <c r="AS89">
        <v>1.25</v>
      </c>
      <c r="AT89">
        <v>1.28</v>
      </c>
      <c r="AU89">
        <v>1.29</v>
      </c>
      <c r="AV89">
        <v>1.31</v>
      </c>
      <c r="AW89">
        <v>1.34</v>
      </c>
      <c r="AX89">
        <v>1.4</v>
      </c>
      <c r="AY89">
        <v>1.41</v>
      </c>
      <c r="AZ89">
        <v>1.5</v>
      </c>
      <c r="BA89">
        <v>1.5</v>
      </c>
      <c r="BB89">
        <v>1.48</v>
      </c>
      <c r="BC89">
        <v>1.4</v>
      </c>
      <c r="BD89">
        <v>1.34</v>
      </c>
      <c r="BE89">
        <v>1.29</v>
      </c>
      <c r="BF89">
        <v>1.3</v>
      </c>
      <c r="BG89">
        <v>1.33</v>
      </c>
      <c r="BH89">
        <v>1.38</v>
      </c>
      <c r="BI89">
        <v>1.35</v>
      </c>
      <c r="BJ89">
        <v>1.35</v>
      </c>
      <c r="BK89">
        <v>1.34</v>
      </c>
      <c r="BL89">
        <v>1.39</v>
      </c>
      <c r="BM89">
        <v>1.39</v>
      </c>
    </row>
    <row r="90" spans="1:65" x14ac:dyDescent="0.25">
      <c r="A90" t="s">
        <v>205</v>
      </c>
      <c r="B90" t="s">
        <v>206</v>
      </c>
      <c r="C90" t="str">
        <f>_xlfn.XLOOKUP(B90,'country-codes'!$B$2:$B$250,'country-codes'!$E$2:$E$250)</f>
        <v>Americas</v>
      </c>
      <c r="D90">
        <v>6.7430000000000003</v>
      </c>
      <c r="E90">
        <v>6.6269999999999998</v>
      </c>
      <c r="F90">
        <v>6.4420000000000002</v>
      </c>
      <c r="G90">
        <v>6.1959999999999997</v>
      </c>
      <c r="H90">
        <v>5.9059999999999997</v>
      </c>
      <c r="I90">
        <v>5.5970000000000004</v>
      </c>
      <c r="J90">
        <v>5.3</v>
      </c>
      <c r="K90">
        <v>5.04</v>
      </c>
      <c r="L90">
        <v>4.835</v>
      </c>
      <c r="M90">
        <v>4.6900000000000004</v>
      </c>
      <c r="N90">
        <v>4.516</v>
      </c>
      <c r="O90">
        <v>4.4269999999999996</v>
      </c>
      <c r="P90">
        <v>4.3369999999999997</v>
      </c>
      <c r="Q90">
        <v>4.258</v>
      </c>
      <c r="R90">
        <v>4.1669999999999998</v>
      </c>
      <c r="S90">
        <v>4.0229999999999997</v>
      </c>
      <c r="T90">
        <v>3.8809999999999998</v>
      </c>
      <c r="U90">
        <v>3.75</v>
      </c>
      <c r="V90">
        <v>3.6749999999999998</v>
      </c>
      <c r="W90">
        <v>3.68</v>
      </c>
      <c r="X90">
        <v>3.6320000000000001</v>
      </c>
      <c r="Y90">
        <v>3.2040000000000002</v>
      </c>
      <c r="Z90">
        <v>3.3319999999999999</v>
      </c>
      <c r="AA90">
        <v>3.4470000000000001</v>
      </c>
      <c r="AB90">
        <v>3.3159999999999998</v>
      </c>
      <c r="AC90">
        <v>3.54</v>
      </c>
      <c r="AD90">
        <v>3.698</v>
      </c>
      <c r="AE90">
        <v>3.7719999999999998</v>
      </c>
      <c r="AF90">
        <v>3.4289999999999998</v>
      </c>
      <c r="AG90">
        <v>3.5830000000000002</v>
      </c>
      <c r="AH90">
        <v>3.4889999999999999</v>
      </c>
      <c r="AI90">
        <v>3.5059999999999998</v>
      </c>
      <c r="AJ90">
        <v>3.323</v>
      </c>
      <c r="AK90">
        <v>3.109</v>
      </c>
      <c r="AL90">
        <v>3.0350000000000001</v>
      </c>
      <c r="AM90">
        <v>2.9889999999999999</v>
      </c>
      <c r="AN90">
        <v>2.9870000000000001</v>
      </c>
      <c r="AO90">
        <v>2.9889999999999999</v>
      </c>
      <c r="AP90">
        <v>2.6520000000000001</v>
      </c>
      <c r="AQ90">
        <v>2.536</v>
      </c>
      <c r="AR90">
        <v>2.5819999999999999</v>
      </c>
      <c r="AS90">
        <v>2.512</v>
      </c>
      <c r="AT90">
        <v>2.4550000000000001</v>
      </c>
      <c r="AU90">
        <v>2.4089999999999998</v>
      </c>
      <c r="AV90">
        <v>2.3730000000000002</v>
      </c>
      <c r="AW90">
        <v>2.3439999999999999</v>
      </c>
      <c r="AX90">
        <v>2.3210000000000002</v>
      </c>
      <c r="AY90">
        <v>2.3010000000000002</v>
      </c>
      <c r="AZ90">
        <v>2.282</v>
      </c>
      <c r="BA90">
        <v>2.262</v>
      </c>
      <c r="BB90">
        <v>2.2400000000000002</v>
      </c>
      <c r="BC90">
        <v>2.2170000000000001</v>
      </c>
      <c r="BD90">
        <v>2.194</v>
      </c>
      <c r="BE90">
        <v>2.1709999999999998</v>
      </c>
      <c r="BF90">
        <v>2.1480000000000001</v>
      </c>
      <c r="BG90">
        <v>2.1259999999999999</v>
      </c>
      <c r="BH90">
        <v>2.1040000000000001</v>
      </c>
      <c r="BI90">
        <v>2.0830000000000002</v>
      </c>
      <c r="BJ90">
        <v>2.0630000000000002</v>
      </c>
      <c r="BK90">
        <v>2.0419999999999998</v>
      </c>
      <c r="BL90">
        <v>2.0230000000000001</v>
      </c>
      <c r="BM90">
        <v>2.004</v>
      </c>
    </row>
    <row r="91" spans="1:65" x14ac:dyDescent="0.25">
      <c r="A91" t="s">
        <v>207</v>
      </c>
      <c r="B91" t="s">
        <v>208</v>
      </c>
      <c r="C91" t="str">
        <f>_xlfn.XLOOKUP(B91,'country-codes'!$B$2:$B$250,'country-codes'!$E$2:$E$250)</f>
        <v>Americas</v>
      </c>
      <c r="S91">
        <v>2.3450000000000002</v>
      </c>
      <c r="T91">
        <v>2.2549999999999999</v>
      </c>
      <c r="U91">
        <v>2.3490000000000002</v>
      </c>
      <c r="V91">
        <v>2.1970000000000001</v>
      </c>
      <c r="W91">
        <v>2.1869999999999998</v>
      </c>
      <c r="X91">
        <v>2.4350000000000001</v>
      </c>
      <c r="Y91">
        <v>2.3319999999999999</v>
      </c>
      <c r="Z91">
        <v>2.2360000000000002</v>
      </c>
      <c r="AA91">
        <v>2.0539999999999998</v>
      </c>
      <c r="AB91">
        <v>2.1070000000000002</v>
      </c>
      <c r="AC91">
        <v>2.2410000000000001</v>
      </c>
      <c r="AD91">
        <v>2.044</v>
      </c>
      <c r="AE91">
        <v>2.0830000000000002</v>
      </c>
      <c r="AF91">
        <v>2.3170000000000002</v>
      </c>
      <c r="AG91">
        <v>2.2989999999999999</v>
      </c>
      <c r="AH91">
        <v>2.444</v>
      </c>
      <c r="AI91">
        <v>2.4209999999999998</v>
      </c>
      <c r="AJ91">
        <v>2.6070000000000002</v>
      </c>
      <c r="AK91">
        <v>2.5779999999999998</v>
      </c>
      <c r="AL91">
        <v>2.5270000000000001</v>
      </c>
      <c r="AM91">
        <v>2.512</v>
      </c>
      <c r="AN91">
        <v>2.4929999999999999</v>
      </c>
      <c r="AO91">
        <v>2.69</v>
      </c>
      <c r="AP91">
        <v>2.4569999999999999</v>
      </c>
      <c r="AQ91">
        <v>2.415</v>
      </c>
      <c r="AR91">
        <v>2.3290000000000002</v>
      </c>
      <c r="AS91">
        <v>2.5099999999999998</v>
      </c>
      <c r="AT91">
        <v>2.5659999999999998</v>
      </c>
      <c r="AU91">
        <v>2.3719999999999999</v>
      </c>
      <c r="AV91">
        <v>2.415</v>
      </c>
      <c r="AW91">
        <v>2.3769999999999998</v>
      </c>
      <c r="AX91">
        <v>2.2559999999999998</v>
      </c>
      <c r="AY91">
        <v>2.2989999999999999</v>
      </c>
      <c r="AZ91">
        <v>2.2469999999999999</v>
      </c>
      <c r="BA91">
        <v>2.359</v>
      </c>
      <c r="BB91">
        <v>2.1949999999999998</v>
      </c>
      <c r="BC91">
        <v>2.117</v>
      </c>
      <c r="BD91">
        <v>2.0190000000000001</v>
      </c>
      <c r="BE91">
        <v>2.077</v>
      </c>
      <c r="BF91">
        <v>2.0369999999999999</v>
      </c>
      <c r="BG91">
        <v>2.0099999999999998</v>
      </c>
      <c r="BH91">
        <v>2</v>
      </c>
      <c r="BI91">
        <v>2.09</v>
      </c>
      <c r="BJ91">
        <v>2</v>
      </c>
      <c r="BK91">
        <v>2.08</v>
      </c>
      <c r="BL91">
        <v>2.0190000000000001</v>
      </c>
      <c r="BM91">
        <v>1.8</v>
      </c>
    </row>
    <row r="92" spans="1:65" x14ac:dyDescent="0.25">
      <c r="A92" t="s">
        <v>209</v>
      </c>
      <c r="B92" t="s">
        <v>210</v>
      </c>
      <c r="C92" t="str">
        <f>_xlfn.XLOOKUP(B92,'country-codes'!$B$2:$B$250,'country-codes'!$E$2:$E$250)</f>
        <v>Americas</v>
      </c>
      <c r="D92">
        <v>6.9550000000000001</v>
      </c>
      <c r="E92">
        <v>6.9329999999999998</v>
      </c>
      <c r="F92">
        <v>6.89</v>
      </c>
      <c r="G92">
        <v>6.8689999999999998</v>
      </c>
      <c r="H92">
        <v>6.8470000000000004</v>
      </c>
      <c r="I92">
        <v>6.8230000000000004</v>
      </c>
      <c r="J92">
        <v>6.7990000000000004</v>
      </c>
      <c r="K92">
        <v>6.7539999999999996</v>
      </c>
      <c r="L92">
        <v>6.7060000000000004</v>
      </c>
      <c r="M92">
        <v>6.6550000000000002</v>
      </c>
      <c r="N92">
        <v>6.6</v>
      </c>
      <c r="O92">
        <v>6.5460000000000003</v>
      </c>
      <c r="P92">
        <v>6.5110000000000001</v>
      </c>
      <c r="Q92">
        <v>6.4870000000000001</v>
      </c>
      <c r="R92">
        <v>6.4580000000000002</v>
      </c>
      <c r="S92">
        <v>6.41</v>
      </c>
      <c r="T92">
        <v>6.3680000000000003</v>
      </c>
      <c r="U92">
        <v>6.319</v>
      </c>
      <c r="V92">
        <v>6.2610000000000001</v>
      </c>
      <c r="W92">
        <v>6.2160000000000002</v>
      </c>
      <c r="X92">
        <v>6.1710000000000003</v>
      </c>
      <c r="Y92">
        <v>6.1210000000000004</v>
      </c>
      <c r="Z92">
        <v>6.0570000000000004</v>
      </c>
      <c r="AA92">
        <v>5.976</v>
      </c>
      <c r="AB92">
        <v>5.8550000000000004</v>
      </c>
      <c r="AC92">
        <v>5.7290000000000001</v>
      </c>
      <c r="AD92">
        <v>5.6630000000000003</v>
      </c>
      <c r="AE92">
        <v>5.6390000000000002</v>
      </c>
      <c r="AF92">
        <v>5.6210000000000004</v>
      </c>
      <c r="AG92">
        <v>5.5590000000000002</v>
      </c>
      <c r="AH92">
        <v>5.48</v>
      </c>
      <c r="AI92">
        <v>5.3769999999999998</v>
      </c>
      <c r="AJ92">
        <v>5.3140000000000001</v>
      </c>
      <c r="AK92">
        <v>5.2539999999999996</v>
      </c>
      <c r="AL92">
        <v>5.1909999999999998</v>
      </c>
      <c r="AM92">
        <v>5.1050000000000004</v>
      </c>
      <c r="AN92">
        <v>5.008</v>
      </c>
      <c r="AO92">
        <v>4.9059999999999997</v>
      </c>
      <c r="AP92">
        <v>4.8</v>
      </c>
      <c r="AQ92">
        <v>4.6870000000000003</v>
      </c>
      <c r="AR92">
        <v>4.5830000000000002</v>
      </c>
      <c r="AS92">
        <v>4.5019999999999998</v>
      </c>
      <c r="AT92">
        <v>4.3710000000000004</v>
      </c>
      <c r="AU92">
        <v>4.25</v>
      </c>
      <c r="AV92">
        <v>4.1340000000000003</v>
      </c>
      <c r="AW92">
        <v>3.9740000000000002</v>
      </c>
      <c r="AX92">
        <v>3.8450000000000002</v>
      </c>
      <c r="AY92">
        <v>3.7160000000000002</v>
      </c>
      <c r="AZ92">
        <v>3.5710000000000002</v>
      </c>
      <c r="BA92">
        <v>3.4649999999999999</v>
      </c>
      <c r="BB92">
        <v>3.375</v>
      </c>
      <c r="BC92">
        <v>3.2919999999999998</v>
      </c>
      <c r="BD92">
        <v>3.2189999999999999</v>
      </c>
      <c r="BE92">
        <v>3.1509999999999998</v>
      </c>
      <c r="BF92">
        <v>3.0880000000000001</v>
      </c>
      <c r="BG92">
        <v>3.0289999999999999</v>
      </c>
      <c r="BH92">
        <v>2.9729999999999999</v>
      </c>
      <c r="BI92">
        <v>2.8570000000000002</v>
      </c>
      <c r="BJ92">
        <v>2.7429999999999999</v>
      </c>
      <c r="BK92">
        <v>2.61</v>
      </c>
      <c r="BL92">
        <v>2.484</v>
      </c>
      <c r="BM92">
        <v>2.395</v>
      </c>
    </row>
    <row r="93" spans="1:65" x14ac:dyDescent="0.25">
      <c r="A93" t="s">
        <v>211</v>
      </c>
      <c r="B93" t="s">
        <v>212</v>
      </c>
      <c r="C93" t="str">
        <f>_xlfn.XLOOKUP(B93,'country-codes'!$B$2:$B$250,'country-codes'!$E$2:$E$250)</f>
        <v>Oceania</v>
      </c>
      <c r="D93">
        <v>5.9059999999999997</v>
      </c>
      <c r="E93">
        <v>5.9420000000000002</v>
      </c>
      <c r="F93">
        <v>5.9139999999999997</v>
      </c>
      <c r="G93">
        <v>5.5590000000000002</v>
      </c>
      <c r="H93">
        <v>5.375</v>
      </c>
      <c r="I93">
        <v>5.1429999999999998</v>
      </c>
      <c r="J93">
        <v>5.1849999999999996</v>
      </c>
      <c r="K93">
        <v>4.7990000000000004</v>
      </c>
      <c r="L93">
        <v>4.5549999999999997</v>
      </c>
      <c r="M93">
        <v>4.6740000000000004</v>
      </c>
      <c r="N93">
        <v>4.5359999999999996</v>
      </c>
      <c r="O93">
        <v>4.3710000000000004</v>
      </c>
      <c r="P93">
        <v>4.1980000000000004</v>
      </c>
      <c r="Q93">
        <v>4.0410000000000004</v>
      </c>
      <c r="R93">
        <v>3.9660000000000002</v>
      </c>
      <c r="S93">
        <v>3.911</v>
      </c>
      <c r="T93">
        <v>3.8380000000000001</v>
      </c>
      <c r="U93">
        <v>3.6360000000000001</v>
      </c>
      <c r="V93">
        <v>3.35</v>
      </c>
      <c r="W93">
        <v>3.27</v>
      </c>
      <c r="X93">
        <v>3.2480000000000002</v>
      </c>
      <c r="Y93">
        <v>3.1560000000000001</v>
      </c>
      <c r="Z93">
        <v>3.081</v>
      </c>
      <c r="AA93">
        <v>3.2189999999999999</v>
      </c>
      <c r="AB93">
        <v>3.0590000000000002</v>
      </c>
      <c r="AC93">
        <v>3.1429999999999998</v>
      </c>
      <c r="AD93">
        <v>3.1890000000000001</v>
      </c>
      <c r="AE93">
        <v>3.1389999999999998</v>
      </c>
      <c r="AF93">
        <v>3.0830000000000002</v>
      </c>
      <c r="AG93">
        <v>3.0649999999999999</v>
      </c>
      <c r="AH93">
        <v>3.048</v>
      </c>
      <c r="AI93">
        <v>3.0409999999999999</v>
      </c>
      <c r="AJ93">
        <v>3.0339999999999998</v>
      </c>
      <c r="AK93">
        <v>3.0270000000000001</v>
      </c>
      <c r="AL93">
        <v>3.0259999999999998</v>
      </c>
      <c r="AM93">
        <v>3.024</v>
      </c>
      <c r="AN93">
        <v>3.0329999999999999</v>
      </c>
      <c r="AO93">
        <v>3.0350000000000001</v>
      </c>
      <c r="AP93">
        <v>3.0449999999999999</v>
      </c>
      <c r="AQ93">
        <v>3.0259999999999998</v>
      </c>
      <c r="AR93">
        <v>3.0070000000000001</v>
      </c>
      <c r="AS93">
        <v>2.9569999999999999</v>
      </c>
      <c r="AT93">
        <v>2.706</v>
      </c>
      <c r="AU93">
        <v>2.782</v>
      </c>
      <c r="AV93">
        <v>2.9129999999999998</v>
      </c>
      <c r="AW93">
        <v>2.7629999999999999</v>
      </c>
      <c r="AX93">
        <v>2.9420000000000002</v>
      </c>
      <c r="AY93">
        <v>3.0339999999999998</v>
      </c>
      <c r="AZ93">
        <v>3.02</v>
      </c>
      <c r="BA93">
        <v>2.9870000000000001</v>
      </c>
      <c r="BB93">
        <v>2.9729999999999999</v>
      </c>
      <c r="BC93">
        <v>2.8650000000000002</v>
      </c>
      <c r="BD93">
        <v>3.1150000000000002</v>
      </c>
      <c r="BE93">
        <v>2.8740000000000001</v>
      </c>
      <c r="BF93">
        <v>2.9430000000000001</v>
      </c>
      <c r="BG93">
        <v>2.9220000000000002</v>
      </c>
      <c r="BH93">
        <v>2.952</v>
      </c>
      <c r="BI93">
        <v>2.8050000000000002</v>
      </c>
      <c r="BJ93">
        <v>2.6709999999999998</v>
      </c>
      <c r="BK93">
        <v>2.6230000000000002</v>
      </c>
      <c r="BL93">
        <v>2.593</v>
      </c>
      <c r="BM93">
        <v>2.569</v>
      </c>
    </row>
    <row r="94" spans="1:65" x14ac:dyDescent="0.25">
      <c r="A94" t="s">
        <v>213</v>
      </c>
      <c r="B94" t="s">
        <v>214</v>
      </c>
      <c r="C94" t="str">
        <f>_xlfn.XLOOKUP(B94,'country-codes'!$B$2:$B$250,'country-codes'!$E$2:$E$250)</f>
        <v>Americas</v>
      </c>
      <c r="D94">
        <v>6.3719999999999999</v>
      </c>
      <c r="E94">
        <v>6.3049999999999997</v>
      </c>
      <c r="F94">
        <v>6.226</v>
      </c>
      <c r="G94">
        <v>6.14</v>
      </c>
      <c r="H94">
        <v>6.05</v>
      </c>
      <c r="I94">
        <v>5.9569999999999999</v>
      </c>
      <c r="J94">
        <v>5.86</v>
      </c>
      <c r="K94">
        <v>5.7560000000000002</v>
      </c>
      <c r="L94">
        <v>5.6420000000000003</v>
      </c>
      <c r="M94">
        <v>5.5170000000000003</v>
      </c>
      <c r="N94">
        <v>5.38</v>
      </c>
      <c r="O94">
        <v>5.226</v>
      </c>
      <c r="P94">
        <v>5.0570000000000004</v>
      </c>
      <c r="Q94">
        <v>4.8769999999999998</v>
      </c>
      <c r="R94">
        <v>4.6890000000000001</v>
      </c>
      <c r="S94">
        <v>4.5030000000000001</v>
      </c>
      <c r="T94">
        <v>4.327</v>
      </c>
      <c r="U94">
        <v>4.1689999999999996</v>
      </c>
      <c r="V94">
        <v>4.0309999999999997</v>
      </c>
      <c r="W94">
        <v>3.915</v>
      </c>
      <c r="X94">
        <v>3.8170000000000002</v>
      </c>
      <c r="Y94">
        <v>3.7280000000000002</v>
      </c>
      <c r="Z94">
        <v>3.64</v>
      </c>
      <c r="AA94">
        <v>3.548</v>
      </c>
      <c r="AB94">
        <v>3.452</v>
      </c>
      <c r="AC94">
        <v>3.3540000000000001</v>
      </c>
      <c r="AD94">
        <v>3.2629999999999999</v>
      </c>
      <c r="AE94">
        <v>3.1859999999999999</v>
      </c>
      <c r="AF94">
        <v>3.1269999999999998</v>
      </c>
      <c r="AG94">
        <v>3.089</v>
      </c>
      <c r="AH94">
        <v>3.069</v>
      </c>
      <c r="AI94">
        <v>3.0630000000000002</v>
      </c>
      <c r="AJ94">
        <v>3.0659999999999998</v>
      </c>
      <c r="AK94">
        <v>3.0710000000000002</v>
      </c>
      <c r="AL94">
        <v>3.0739999999999998</v>
      </c>
      <c r="AM94">
        <v>3.0739999999999998</v>
      </c>
      <c r="AN94">
        <v>3.069</v>
      </c>
      <c r="AO94">
        <v>3.0609999999999999</v>
      </c>
      <c r="AP94">
        <v>3.05</v>
      </c>
      <c r="AQ94">
        <v>3.036</v>
      </c>
      <c r="AR94">
        <v>3.0169999999999999</v>
      </c>
      <c r="AS94">
        <v>2.992</v>
      </c>
      <c r="AT94">
        <v>2.9609999999999999</v>
      </c>
      <c r="AU94">
        <v>2.9239999999999999</v>
      </c>
      <c r="AV94">
        <v>2.883</v>
      </c>
      <c r="AW94">
        <v>2.84</v>
      </c>
      <c r="AX94">
        <v>2.7970000000000002</v>
      </c>
      <c r="AY94">
        <v>2.7549999999999999</v>
      </c>
      <c r="AZ94">
        <v>2.718</v>
      </c>
      <c r="BA94">
        <v>2.6840000000000002</v>
      </c>
      <c r="BB94">
        <v>2.6549999999999998</v>
      </c>
      <c r="BC94">
        <v>2.63</v>
      </c>
      <c r="BD94">
        <v>2.6059999999999999</v>
      </c>
      <c r="BE94">
        <v>2.5819999999999999</v>
      </c>
      <c r="BF94">
        <v>2.5579999999999998</v>
      </c>
      <c r="BG94">
        <v>2.5339999999999998</v>
      </c>
      <c r="BH94">
        <v>2.5089999999999999</v>
      </c>
      <c r="BI94">
        <v>2.4849999999999999</v>
      </c>
      <c r="BJ94">
        <v>2.4620000000000002</v>
      </c>
      <c r="BK94">
        <v>2.44</v>
      </c>
      <c r="BL94">
        <v>2.4180000000000001</v>
      </c>
      <c r="BM94">
        <v>2.3969999999999998</v>
      </c>
    </row>
    <row r="95" spans="1:65" x14ac:dyDescent="0.25">
      <c r="A95" t="s">
        <v>215</v>
      </c>
      <c r="B95" t="s">
        <v>216</v>
      </c>
      <c r="C95" t="e">
        <f>_xlfn.XLOOKUP(B95,'country-codes'!$B$2:$B$250,'country-codes'!$E$2:$E$250)</f>
        <v>#N/A</v>
      </c>
      <c r="D95">
        <v>3.0194365830000001</v>
      </c>
      <c r="E95">
        <v>3.0105160369999999</v>
      </c>
      <c r="F95">
        <v>2.9676043349999999</v>
      </c>
      <c r="G95">
        <v>2.9465205860000001</v>
      </c>
      <c r="H95">
        <v>2.924792649</v>
      </c>
      <c r="I95">
        <v>2.8280220969999998</v>
      </c>
      <c r="J95">
        <v>2.6659360689999998</v>
      </c>
      <c r="K95">
        <v>2.715274746</v>
      </c>
      <c r="L95">
        <v>2.6355235299999999</v>
      </c>
      <c r="M95">
        <v>2.5870008969999998</v>
      </c>
      <c r="N95">
        <v>2.546197346</v>
      </c>
      <c r="O95">
        <v>2.4776545460000001</v>
      </c>
      <c r="P95">
        <v>2.3375296489999999</v>
      </c>
      <c r="Q95">
        <v>2.2515731030000001</v>
      </c>
      <c r="R95">
        <v>2.205129023</v>
      </c>
      <c r="S95">
        <v>2.1142674669999999</v>
      </c>
      <c r="T95">
        <v>2.06202386</v>
      </c>
      <c r="U95">
        <v>2.0271018010000001</v>
      </c>
      <c r="V95">
        <v>1.9852266949999999</v>
      </c>
      <c r="W95">
        <v>1.993744663</v>
      </c>
      <c r="X95">
        <v>1.981751319</v>
      </c>
      <c r="Y95">
        <v>1.936645162</v>
      </c>
      <c r="Z95">
        <v>1.9216364459999999</v>
      </c>
      <c r="AA95">
        <v>1.8799548230000001</v>
      </c>
      <c r="AB95">
        <v>1.8554313650000001</v>
      </c>
      <c r="AC95">
        <v>1.8521979420000001</v>
      </c>
      <c r="AD95">
        <v>1.8299797870000001</v>
      </c>
      <c r="AE95">
        <v>1.8246514490000001</v>
      </c>
      <c r="AF95">
        <v>1.844118819</v>
      </c>
      <c r="AG95">
        <v>1.8358422270000001</v>
      </c>
      <c r="AH95">
        <v>1.850801251</v>
      </c>
      <c r="AI95">
        <v>1.823838589</v>
      </c>
      <c r="AJ95">
        <v>1.801951407</v>
      </c>
      <c r="AK95">
        <v>1.766080273</v>
      </c>
      <c r="AL95">
        <v>1.746737486</v>
      </c>
      <c r="AM95">
        <v>1.709780963</v>
      </c>
      <c r="AN95">
        <v>1.702606091</v>
      </c>
      <c r="AO95">
        <v>1.6922930810000001</v>
      </c>
      <c r="AP95">
        <v>1.679477385</v>
      </c>
      <c r="AQ95">
        <v>1.674738807</v>
      </c>
      <c r="AR95">
        <v>1.7053465619999999</v>
      </c>
      <c r="AS95">
        <v>1.668539532</v>
      </c>
      <c r="AT95">
        <v>1.6525509819999999</v>
      </c>
      <c r="AU95">
        <v>1.66000817</v>
      </c>
      <c r="AV95">
        <v>1.66838379</v>
      </c>
      <c r="AW95">
        <v>1.667220267</v>
      </c>
      <c r="AX95">
        <v>1.7074445659999999</v>
      </c>
      <c r="AY95">
        <v>1.733651485</v>
      </c>
      <c r="AZ95">
        <v>1.7428501329999999</v>
      </c>
      <c r="BA95">
        <v>1.71620083</v>
      </c>
      <c r="BB95">
        <v>1.7027791430000001</v>
      </c>
      <c r="BC95">
        <v>1.684656339</v>
      </c>
      <c r="BD95">
        <v>1.6923068139999999</v>
      </c>
      <c r="BE95">
        <v>1.659337839</v>
      </c>
      <c r="BF95">
        <v>1.671888397</v>
      </c>
      <c r="BG95">
        <v>1.6696580700000001</v>
      </c>
      <c r="BH95">
        <v>1.664966556</v>
      </c>
      <c r="BI95">
        <v>1.632352601</v>
      </c>
      <c r="BJ95">
        <v>1.6051022850000001</v>
      </c>
      <c r="BK95">
        <v>1.5763833309999999</v>
      </c>
      <c r="BL95">
        <v>1.533048287</v>
      </c>
      <c r="BM95">
        <v>1.5447884439999999</v>
      </c>
    </row>
    <row r="96" spans="1:65" x14ac:dyDescent="0.25">
      <c r="A96" t="s">
        <v>217</v>
      </c>
      <c r="B96" t="s">
        <v>218</v>
      </c>
      <c r="C96" t="str">
        <f>_xlfn.XLOOKUP(B96,'country-codes'!$B$2:$B$250,'country-codes'!$E$2:$E$250)</f>
        <v>Asia</v>
      </c>
      <c r="D96">
        <v>5.0670000000000002</v>
      </c>
      <c r="E96">
        <v>5.1680000000000001</v>
      </c>
      <c r="F96">
        <v>5.1449999999999996</v>
      </c>
      <c r="G96">
        <v>5.0890000000000004</v>
      </c>
      <c r="H96">
        <v>5.0119999999999996</v>
      </c>
      <c r="I96">
        <v>4.92</v>
      </c>
      <c r="J96">
        <v>4.4589999999999996</v>
      </c>
      <c r="K96">
        <v>4.0430000000000001</v>
      </c>
      <c r="L96">
        <v>3.76</v>
      </c>
      <c r="M96">
        <v>3.7160000000000002</v>
      </c>
      <c r="N96">
        <v>3.4849999999999999</v>
      </c>
      <c r="O96">
        <v>3.4590000000000001</v>
      </c>
      <c r="P96">
        <v>3.3149999999999999</v>
      </c>
      <c r="Q96">
        <v>3.177</v>
      </c>
      <c r="R96">
        <v>2.9670000000000001</v>
      </c>
      <c r="S96">
        <v>2.6659999999999999</v>
      </c>
      <c r="T96">
        <v>2.48</v>
      </c>
      <c r="U96">
        <v>2.3759999999999999</v>
      </c>
      <c r="V96">
        <v>2.2719999999999998</v>
      </c>
      <c r="W96">
        <v>2.12</v>
      </c>
      <c r="X96">
        <v>2.0470000000000002</v>
      </c>
      <c r="Y96">
        <v>1.9330000000000001</v>
      </c>
      <c r="Z96">
        <v>1.86</v>
      </c>
      <c r="AA96">
        <v>1.722</v>
      </c>
      <c r="AB96">
        <v>1.5589999999999999</v>
      </c>
      <c r="AC96">
        <v>1.4910000000000001</v>
      </c>
      <c r="AD96">
        <v>1.367</v>
      </c>
      <c r="AE96">
        <v>1.3109999999999999</v>
      </c>
      <c r="AF96">
        <v>1.4</v>
      </c>
      <c r="AG96">
        <v>1.296</v>
      </c>
      <c r="AH96">
        <v>1.272</v>
      </c>
      <c r="AI96">
        <v>1.2809999999999999</v>
      </c>
      <c r="AJ96">
        <v>1.347</v>
      </c>
      <c r="AK96">
        <v>1.3420000000000001</v>
      </c>
      <c r="AL96">
        <v>1.355</v>
      </c>
      <c r="AM96">
        <v>1.2949999999999999</v>
      </c>
      <c r="AN96">
        <v>1.1910000000000001</v>
      </c>
      <c r="AO96">
        <v>1.127</v>
      </c>
      <c r="AP96">
        <v>1.016</v>
      </c>
      <c r="AQ96">
        <v>0.98099999999999998</v>
      </c>
      <c r="AR96">
        <v>1.032</v>
      </c>
      <c r="AS96">
        <v>0.93100000000000005</v>
      </c>
      <c r="AT96">
        <v>0.94099999999999995</v>
      </c>
      <c r="AU96">
        <v>0.90100000000000002</v>
      </c>
      <c r="AV96">
        <v>0.92200000000000004</v>
      </c>
      <c r="AW96">
        <v>0.95899999999999996</v>
      </c>
      <c r="AX96">
        <v>0.98399999999999999</v>
      </c>
      <c r="AY96">
        <v>1.028</v>
      </c>
      <c r="AZ96">
        <v>1.0640000000000001</v>
      </c>
      <c r="BA96">
        <v>1.0549999999999999</v>
      </c>
      <c r="BB96">
        <v>1.127</v>
      </c>
      <c r="BC96">
        <v>1.204</v>
      </c>
      <c r="BD96">
        <v>1.2849999999999999</v>
      </c>
      <c r="BE96">
        <v>1.125</v>
      </c>
      <c r="BF96">
        <v>1.2350000000000001</v>
      </c>
      <c r="BG96">
        <v>1.196</v>
      </c>
      <c r="BH96">
        <v>1.2050000000000001</v>
      </c>
      <c r="BI96">
        <v>1.1279999999999999</v>
      </c>
      <c r="BJ96">
        <v>1.08</v>
      </c>
      <c r="BK96">
        <v>1.0640000000000001</v>
      </c>
      <c r="BL96">
        <v>0.88300000000000001</v>
      </c>
      <c r="BM96">
        <v>0.77200000000000002</v>
      </c>
    </row>
    <row r="97" spans="1:65" x14ac:dyDescent="0.25">
      <c r="A97" t="s">
        <v>219</v>
      </c>
      <c r="B97" t="s">
        <v>220</v>
      </c>
      <c r="C97" t="str">
        <f>_xlfn.XLOOKUP(B97,'country-codes'!$B$2:$B$250,'country-codes'!$E$2:$E$250)</f>
        <v>Americas</v>
      </c>
      <c r="D97">
        <v>7.4580000000000002</v>
      </c>
      <c r="E97">
        <v>7.4480000000000004</v>
      </c>
      <c r="F97">
        <v>7.4429999999999996</v>
      </c>
      <c r="G97">
        <v>7.4409999999999998</v>
      </c>
      <c r="H97">
        <v>7.4429999999999996</v>
      </c>
      <c r="I97">
        <v>7.4420000000000002</v>
      </c>
      <c r="J97">
        <v>7.3840000000000003</v>
      </c>
      <c r="K97">
        <v>7.3339999999999996</v>
      </c>
      <c r="L97">
        <v>7.2889999999999997</v>
      </c>
      <c r="M97">
        <v>7.2290000000000001</v>
      </c>
      <c r="N97">
        <v>7.17</v>
      </c>
      <c r="O97">
        <v>7.1239999999999997</v>
      </c>
      <c r="P97">
        <v>7.0819999999999999</v>
      </c>
      <c r="Q97">
        <v>7.008</v>
      </c>
      <c r="R97">
        <v>6.9210000000000003</v>
      </c>
      <c r="S97">
        <v>6.8579999999999997</v>
      </c>
      <c r="T97">
        <v>6.7939999999999996</v>
      </c>
      <c r="U97">
        <v>6.7009999999999996</v>
      </c>
      <c r="V97">
        <v>6.6040000000000001</v>
      </c>
      <c r="W97">
        <v>6.4989999999999997</v>
      </c>
      <c r="X97">
        <v>6.3929999999999998</v>
      </c>
      <c r="Y97">
        <v>6.282</v>
      </c>
      <c r="Z97">
        <v>6.1639999999999997</v>
      </c>
      <c r="AA97">
        <v>6.048</v>
      </c>
      <c r="AB97">
        <v>5.9210000000000003</v>
      </c>
      <c r="AC97">
        <v>5.806</v>
      </c>
      <c r="AD97">
        <v>5.7069999999999999</v>
      </c>
      <c r="AE97">
        <v>5.6040000000000001</v>
      </c>
      <c r="AF97">
        <v>5.4960000000000004</v>
      </c>
      <c r="AG97">
        <v>5.3949999999999996</v>
      </c>
      <c r="AH97">
        <v>5.2910000000000004</v>
      </c>
      <c r="AI97">
        <v>5.1829999999999998</v>
      </c>
      <c r="AJ97">
        <v>5.0890000000000004</v>
      </c>
      <c r="AK97">
        <v>4.9950000000000001</v>
      </c>
      <c r="AL97">
        <v>4.891</v>
      </c>
      <c r="AM97">
        <v>4.758</v>
      </c>
      <c r="AN97">
        <v>4.6390000000000002</v>
      </c>
      <c r="AO97">
        <v>4.5270000000000001</v>
      </c>
      <c r="AP97">
        <v>4.4480000000000004</v>
      </c>
      <c r="AQ97">
        <v>4.3609999999999998</v>
      </c>
      <c r="AR97">
        <v>4.2370000000000001</v>
      </c>
      <c r="AS97">
        <v>4.0979999999999999</v>
      </c>
      <c r="AT97">
        <v>3.956</v>
      </c>
      <c r="AU97">
        <v>3.8149999999999999</v>
      </c>
      <c r="AV97">
        <v>3.677</v>
      </c>
      <c r="AW97">
        <v>3.5449999999999999</v>
      </c>
      <c r="AX97">
        <v>3.419</v>
      </c>
      <c r="AY97">
        <v>3.2959999999999998</v>
      </c>
      <c r="AZ97">
        <v>3.177</v>
      </c>
      <c r="BA97">
        <v>3.0630000000000002</v>
      </c>
      <c r="BB97">
        <v>2.9569999999999999</v>
      </c>
      <c r="BC97">
        <v>2.86</v>
      </c>
      <c r="BD97">
        <v>2.774</v>
      </c>
      <c r="BE97">
        <v>2.6989999999999998</v>
      </c>
      <c r="BF97">
        <v>2.6349999999999998</v>
      </c>
      <c r="BG97">
        <v>2.581</v>
      </c>
      <c r="BH97">
        <v>2.536</v>
      </c>
      <c r="BI97">
        <v>2.496</v>
      </c>
      <c r="BJ97">
        <v>2.46</v>
      </c>
      <c r="BK97">
        <v>2.427</v>
      </c>
      <c r="BL97">
        <v>2.3940000000000001</v>
      </c>
      <c r="BM97">
        <v>2.363</v>
      </c>
    </row>
    <row r="98" spans="1:65" x14ac:dyDescent="0.25">
      <c r="A98" t="s">
        <v>221</v>
      </c>
      <c r="B98" t="s">
        <v>222</v>
      </c>
      <c r="C98" t="e">
        <f>_xlfn.XLOOKUP(B98,'country-codes'!$B$2:$B$250,'country-codes'!$E$2:$E$250)</f>
        <v>#N/A</v>
      </c>
      <c r="D98">
        <v>6.7028204999999996</v>
      </c>
      <c r="E98">
        <v>6.7222656150000004</v>
      </c>
      <c r="F98">
        <v>6.744506898</v>
      </c>
      <c r="G98">
        <v>6.7647253770000004</v>
      </c>
      <c r="H98">
        <v>6.7790947639999999</v>
      </c>
      <c r="I98">
        <v>6.7936233350000004</v>
      </c>
      <c r="J98">
        <v>6.8120748730000003</v>
      </c>
      <c r="K98">
        <v>6.8330592230000002</v>
      </c>
      <c r="L98">
        <v>6.854935405</v>
      </c>
      <c r="M98">
        <v>6.8736587240000002</v>
      </c>
      <c r="N98">
        <v>6.8893830439999997</v>
      </c>
      <c r="O98">
        <v>6.9067861160000001</v>
      </c>
      <c r="P98">
        <v>6.9181726489999997</v>
      </c>
      <c r="Q98">
        <v>6.9210074749999997</v>
      </c>
      <c r="R98">
        <v>6.9279453030000004</v>
      </c>
      <c r="S98">
        <v>6.9307367199999996</v>
      </c>
      <c r="T98">
        <v>6.932527221</v>
      </c>
      <c r="U98">
        <v>6.9377169639999998</v>
      </c>
      <c r="V98">
        <v>6.9335237569999997</v>
      </c>
      <c r="W98">
        <v>6.9257513590000004</v>
      </c>
      <c r="X98">
        <v>6.9092143930000001</v>
      </c>
      <c r="Y98">
        <v>6.8890920019999999</v>
      </c>
      <c r="Z98">
        <v>6.8619702900000004</v>
      </c>
      <c r="AA98">
        <v>6.839286703</v>
      </c>
      <c r="AB98">
        <v>6.816022448</v>
      </c>
      <c r="AC98">
        <v>6.7885034109999998</v>
      </c>
      <c r="AD98">
        <v>6.7615094390000001</v>
      </c>
      <c r="AE98">
        <v>6.7318292839999998</v>
      </c>
      <c r="AF98">
        <v>6.6828943689999996</v>
      </c>
      <c r="AG98">
        <v>6.6354204369999996</v>
      </c>
      <c r="AH98">
        <v>6.5817661039999997</v>
      </c>
      <c r="AI98">
        <v>6.5282353989999997</v>
      </c>
      <c r="AJ98">
        <v>6.4783054269999996</v>
      </c>
      <c r="AK98">
        <v>6.4271817520000001</v>
      </c>
      <c r="AL98">
        <v>6.3697898779999997</v>
      </c>
      <c r="AM98">
        <v>6.3195553220000003</v>
      </c>
      <c r="AN98">
        <v>6.2627775870000004</v>
      </c>
      <c r="AO98">
        <v>6.2123275720000004</v>
      </c>
      <c r="AP98">
        <v>6.1576142279999999</v>
      </c>
      <c r="AQ98">
        <v>6.104486273</v>
      </c>
      <c r="AR98">
        <v>6.047038014</v>
      </c>
      <c r="AS98">
        <v>5.9870764029999997</v>
      </c>
      <c r="AT98">
        <v>5.9307002219999996</v>
      </c>
      <c r="AU98">
        <v>5.8719084080000004</v>
      </c>
      <c r="AV98">
        <v>5.8100551969999996</v>
      </c>
      <c r="AW98">
        <v>5.7557251020000004</v>
      </c>
      <c r="AX98">
        <v>5.6972545959999996</v>
      </c>
      <c r="AY98">
        <v>5.6296461009999996</v>
      </c>
      <c r="AZ98">
        <v>5.5611826110000004</v>
      </c>
      <c r="BA98">
        <v>5.4953620220000001</v>
      </c>
      <c r="BB98">
        <v>5.4227917269999999</v>
      </c>
      <c r="BC98">
        <v>5.3402810519999999</v>
      </c>
      <c r="BD98">
        <v>5.2521987149999996</v>
      </c>
      <c r="BE98">
        <v>5.1762377879999999</v>
      </c>
      <c r="BF98">
        <v>5.0992495059999996</v>
      </c>
      <c r="BG98">
        <v>5.0327471020000001</v>
      </c>
      <c r="BH98">
        <v>4.9625580349999998</v>
      </c>
      <c r="BI98">
        <v>4.8890331979999999</v>
      </c>
      <c r="BJ98">
        <v>4.8237427220000004</v>
      </c>
      <c r="BK98">
        <v>4.7624117469999998</v>
      </c>
      <c r="BL98">
        <v>4.6915403759999998</v>
      </c>
      <c r="BM98">
        <v>4.6202996770000002</v>
      </c>
    </row>
    <row r="99" spans="1:65" x14ac:dyDescent="0.25">
      <c r="A99" t="s">
        <v>223</v>
      </c>
      <c r="B99" t="s">
        <v>224</v>
      </c>
      <c r="C99" t="str">
        <f>_xlfn.XLOOKUP(B99,'country-codes'!$B$2:$B$250,'country-codes'!$E$2:$E$250)</f>
        <v>Europe</v>
      </c>
      <c r="D99">
        <v>2.2320000000000002</v>
      </c>
      <c r="E99">
        <v>2.218</v>
      </c>
      <c r="F99">
        <v>2.1960000000000002</v>
      </c>
      <c r="G99">
        <v>2.1709999999999998</v>
      </c>
      <c r="H99">
        <v>2.173</v>
      </c>
      <c r="I99">
        <v>2.2109999999999999</v>
      </c>
      <c r="J99">
        <v>2.1930000000000001</v>
      </c>
      <c r="K99">
        <v>2.1070000000000002</v>
      </c>
      <c r="L99">
        <v>2.0259999999999998</v>
      </c>
      <c r="M99">
        <v>1.9530000000000001</v>
      </c>
      <c r="N99">
        <v>1.917</v>
      </c>
      <c r="O99">
        <v>1.9610000000000001</v>
      </c>
      <c r="P99">
        <v>1.992</v>
      </c>
      <c r="Q99">
        <v>1.998</v>
      </c>
      <c r="R99">
        <v>1.9770000000000001</v>
      </c>
      <c r="S99">
        <v>1.956</v>
      </c>
      <c r="T99">
        <v>1.9419999999999999</v>
      </c>
      <c r="U99">
        <v>1.946</v>
      </c>
      <c r="V99">
        <v>1.946</v>
      </c>
      <c r="W99">
        <v>1.9339999999999999</v>
      </c>
      <c r="X99">
        <v>1.92</v>
      </c>
      <c r="Y99">
        <v>1.913</v>
      </c>
      <c r="Z99">
        <v>1.9</v>
      </c>
      <c r="AA99">
        <v>1.88</v>
      </c>
      <c r="AB99">
        <v>1.87</v>
      </c>
      <c r="AC99">
        <v>1.82</v>
      </c>
      <c r="AD99">
        <v>1.76</v>
      </c>
      <c r="AE99">
        <v>1.64</v>
      </c>
      <c r="AF99">
        <v>1.79</v>
      </c>
      <c r="AG99">
        <v>1.63</v>
      </c>
      <c r="AH99">
        <v>1.63</v>
      </c>
      <c r="AI99">
        <v>1.53</v>
      </c>
      <c r="AJ99">
        <v>1.48</v>
      </c>
      <c r="AK99">
        <v>1.52</v>
      </c>
      <c r="AL99">
        <v>1.47</v>
      </c>
      <c r="AM99">
        <v>1.58</v>
      </c>
      <c r="AN99">
        <v>1.67</v>
      </c>
      <c r="AO99">
        <v>1.69</v>
      </c>
      <c r="AP99">
        <v>1.45</v>
      </c>
      <c r="AQ99">
        <v>1.38</v>
      </c>
      <c r="AR99">
        <v>1.39</v>
      </c>
      <c r="AS99">
        <v>1.46</v>
      </c>
      <c r="AT99">
        <v>1.42</v>
      </c>
      <c r="AU99">
        <v>1.41</v>
      </c>
      <c r="AV99">
        <v>1.43</v>
      </c>
      <c r="AW99">
        <v>1.5</v>
      </c>
      <c r="AX99">
        <v>1.47</v>
      </c>
      <c r="AY99">
        <v>1.48</v>
      </c>
      <c r="AZ99">
        <v>1.47</v>
      </c>
      <c r="BA99">
        <v>1.5</v>
      </c>
      <c r="BB99">
        <v>1.46</v>
      </c>
      <c r="BC99">
        <v>1.41</v>
      </c>
      <c r="BD99">
        <v>1.52</v>
      </c>
      <c r="BE99">
        <v>1.46</v>
      </c>
      <c r="BF99">
        <v>1.46</v>
      </c>
      <c r="BG99">
        <v>1.41</v>
      </c>
      <c r="BH99">
        <v>1.43</v>
      </c>
      <c r="BI99">
        <v>1.42</v>
      </c>
      <c r="BJ99">
        <v>1.47</v>
      </c>
      <c r="BK99">
        <v>1.47</v>
      </c>
      <c r="BL99">
        <v>1.48</v>
      </c>
      <c r="BM99">
        <v>1.62</v>
      </c>
    </row>
    <row r="100" spans="1:65" x14ac:dyDescent="0.25">
      <c r="A100" t="s">
        <v>225</v>
      </c>
      <c r="B100" t="s">
        <v>226</v>
      </c>
      <c r="C100" t="str">
        <f>_xlfn.XLOOKUP(B100,'country-codes'!$B$2:$B$250,'country-codes'!$E$2:$E$250)</f>
        <v>Americas</v>
      </c>
      <c r="D100">
        <v>6.2080000000000002</v>
      </c>
      <c r="E100">
        <v>6.2</v>
      </c>
      <c r="F100">
        <v>6.194</v>
      </c>
      <c r="G100">
        <v>6.1820000000000004</v>
      </c>
      <c r="H100">
        <v>6.1749999999999998</v>
      </c>
      <c r="I100">
        <v>6.1230000000000002</v>
      </c>
      <c r="J100">
        <v>6.0709999999999997</v>
      </c>
      <c r="K100">
        <v>6.0270000000000001</v>
      </c>
      <c r="L100">
        <v>5.9740000000000002</v>
      </c>
      <c r="M100">
        <v>5.9249999999999998</v>
      </c>
      <c r="N100">
        <v>5.87</v>
      </c>
      <c r="O100">
        <v>5.7969999999999997</v>
      </c>
      <c r="P100">
        <v>5.7220000000000004</v>
      </c>
      <c r="Q100">
        <v>5.6479999999999997</v>
      </c>
      <c r="R100">
        <v>5.6630000000000003</v>
      </c>
      <c r="S100">
        <v>5.6870000000000003</v>
      </c>
      <c r="T100">
        <v>5.6909999999999998</v>
      </c>
      <c r="U100">
        <v>5.681</v>
      </c>
      <c r="V100">
        <v>5.673</v>
      </c>
      <c r="W100">
        <v>5.6689999999999996</v>
      </c>
      <c r="X100">
        <v>5.65</v>
      </c>
      <c r="Y100">
        <v>5.673</v>
      </c>
      <c r="Z100">
        <v>5.6970000000000001</v>
      </c>
      <c r="AA100">
        <v>5.6559999999999997</v>
      </c>
      <c r="AB100">
        <v>5.6319999999999997</v>
      </c>
      <c r="AC100">
        <v>5.6239999999999997</v>
      </c>
      <c r="AD100">
        <v>5.6070000000000002</v>
      </c>
      <c r="AE100">
        <v>5.593</v>
      </c>
      <c r="AF100">
        <v>5.5659999999999998</v>
      </c>
      <c r="AG100">
        <v>5.532</v>
      </c>
      <c r="AH100">
        <v>5.4829999999999997</v>
      </c>
      <c r="AI100">
        <v>5.3170000000000002</v>
      </c>
      <c r="AJ100">
        <v>5.2080000000000002</v>
      </c>
      <c r="AK100">
        <v>5.0990000000000002</v>
      </c>
      <c r="AL100">
        <v>4.9909999999999997</v>
      </c>
      <c r="AM100">
        <v>4.8840000000000003</v>
      </c>
      <c r="AN100">
        <v>4.7770000000000001</v>
      </c>
      <c r="AO100">
        <v>4.6689999999999996</v>
      </c>
      <c r="AP100">
        <v>4.5609999999999999</v>
      </c>
      <c r="AQ100">
        <v>4.452</v>
      </c>
      <c r="AR100">
        <v>4.3899999999999997</v>
      </c>
      <c r="AS100">
        <v>4.2480000000000002</v>
      </c>
      <c r="AT100">
        <v>4.125</v>
      </c>
      <c r="AU100">
        <v>4.0380000000000003</v>
      </c>
      <c r="AV100">
        <v>3.9390000000000001</v>
      </c>
      <c r="AW100">
        <v>3.8330000000000002</v>
      </c>
      <c r="AX100">
        <v>3.7349999999999999</v>
      </c>
      <c r="AY100">
        <v>3.6429999999999998</v>
      </c>
      <c r="AZ100">
        <v>3.5670000000000002</v>
      </c>
      <c r="BA100">
        <v>3.508</v>
      </c>
      <c r="BB100">
        <v>3.47</v>
      </c>
      <c r="BC100">
        <v>3.411</v>
      </c>
      <c r="BD100">
        <v>3.302</v>
      </c>
      <c r="BE100">
        <v>3.2160000000000002</v>
      </c>
      <c r="BF100">
        <v>3.157</v>
      </c>
      <c r="BG100">
        <v>3.1080000000000001</v>
      </c>
      <c r="BH100">
        <v>3.0619999999999998</v>
      </c>
      <c r="BI100">
        <v>3.016</v>
      </c>
      <c r="BJ100">
        <v>2.9590000000000001</v>
      </c>
      <c r="BK100">
        <v>2.919</v>
      </c>
      <c r="BL100">
        <v>2.8690000000000002</v>
      </c>
      <c r="BM100">
        <v>2.8140000000000001</v>
      </c>
    </row>
    <row r="101" spans="1:65" x14ac:dyDescent="0.25">
      <c r="A101" t="s">
        <v>227</v>
      </c>
      <c r="B101" t="s">
        <v>228</v>
      </c>
      <c r="C101" t="str">
        <f>_xlfn.XLOOKUP(B101,'country-codes'!$B$2:$B$250,'country-codes'!$E$2:$E$250)</f>
        <v>Europe</v>
      </c>
      <c r="D101">
        <v>2.02</v>
      </c>
      <c r="E101">
        <v>1.94</v>
      </c>
      <c r="F101">
        <v>1.79</v>
      </c>
      <c r="G101">
        <v>1.82</v>
      </c>
      <c r="H101">
        <v>1.82</v>
      </c>
      <c r="I101">
        <v>1.82</v>
      </c>
      <c r="J101">
        <v>1.89</v>
      </c>
      <c r="K101">
        <v>2.0099999999999998</v>
      </c>
      <c r="L101">
        <v>2.06</v>
      </c>
      <c r="M101">
        <v>2.04</v>
      </c>
      <c r="N101">
        <v>1.98</v>
      </c>
      <c r="O101">
        <v>1.93</v>
      </c>
      <c r="P101">
        <v>1.93</v>
      </c>
      <c r="Q101">
        <v>1.93</v>
      </c>
      <c r="R101">
        <v>2.27</v>
      </c>
      <c r="S101">
        <v>2.35</v>
      </c>
      <c r="T101">
        <v>2.23</v>
      </c>
      <c r="U101">
        <v>2.15</v>
      </c>
      <c r="V101">
        <v>2.06</v>
      </c>
      <c r="W101">
        <v>2.0099999999999998</v>
      </c>
      <c r="X101">
        <v>1.91</v>
      </c>
      <c r="Y101">
        <v>1.88</v>
      </c>
      <c r="Z101">
        <v>1.8</v>
      </c>
      <c r="AA101">
        <v>1.75</v>
      </c>
      <c r="AB101">
        <v>1.75</v>
      </c>
      <c r="AC101">
        <v>1.85</v>
      </c>
      <c r="AD101">
        <v>1.84</v>
      </c>
      <c r="AE101">
        <v>1.82</v>
      </c>
      <c r="AF101">
        <v>1.81</v>
      </c>
      <c r="AG101">
        <v>1.82</v>
      </c>
      <c r="AH101">
        <v>1.87</v>
      </c>
      <c r="AI101">
        <v>1.87</v>
      </c>
      <c r="AJ101">
        <v>1.77</v>
      </c>
      <c r="AK101">
        <v>1.68</v>
      </c>
      <c r="AL101">
        <v>1.64</v>
      </c>
      <c r="AM101">
        <v>1.57</v>
      </c>
      <c r="AN101">
        <v>1.46</v>
      </c>
      <c r="AO101">
        <v>1.37</v>
      </c>
      <c r="AP101">
        <v>1.32</v>
      </c>
      <c r="AQ101">
        <v>1.28</v>
      </c>
      <c r="AR101">
        <v>1.32</v>
      </c>
      <c r="AS101">
        <v>1.31</v>
      </c>
      <c r="AT101">
        <v>1.3</v>
      </c>
      <c r="AU101">
        <v>1.27</v>
      </c>
      <c r="AV101">
        <v>1.28</v>
      </c>
      <c r="AW101">
        <v>1.31</v>
      </c>
      <c r="AX101">
        <v>1.34</v>
      </c>
      <c r="AY101">
        <v>1.32</v>
      </c>
      <c r="AZ101">
        <v>1.35</v>
      </c>
      <c r="BA101">
        <v>1.32</v>
      </c>
      <c r="BB101">
        <v>1.25</v>
      </c>
      <c r="BC101">
        <v>1.23</v>
      </c>
      <c r="BD101">
        <v>1.34</v>
      </c>
      <c r="BE101">
        <v>1.35</v>
      </c>
      <c r="BF101">
        <v>1.44</v>
      </c>
      <c r="BG101">
        <v>1.45</v>
      </c>
      <c r="BH101">
        <v>1.53</v>
      </c>
      <c r="BI101">
        <v>1.54</v>
      </c>
      <c r="BJ101">
        <v>1.55</v>
      </c>
      <c r="BK101">
        <v>1.55</v>
      </c>
      <c r="BL101">
        <v>1.59</v>
      </c>
      <c r="BM101">
        <v>1.59</v>
      </c>
    </row>
    <row r="102" spans="1:65" x14ac:dyDescent="0.25">
      <c r="A102" t="s">
        <v>229</v>
      </c>
      <c r="B102" t="s">
        <v>230</v>
      </c>
      <c r="C102" t="e">
        <f>_xlfn.XLOOKUP(B102,'country-codes'!$B$2:$B$250,'country-codes'!$E$2:$E$250)</f>
        <v>#N/A</v>
      </c>
      <c r="D102">
        <v>4.9700945990000003</v>
      </c>
      <c r="E102">
        <v>4.7677740550000003</v>
      </c>
      <c r="F102">
        <v>5.5128353810000004</v>
      </c>
      <c r="G102">
        <v>5.9771087850000004</v>
      </c>
      <c r="H102">
        <v>5.6826415370000003</v>
      </c>
      <c r="I102">
        <v>5.6347156150000002</v>
      </c>
      <c r="J102">
        <v>5.50253747</v>
      </c>
      <c r="K102">
        <v>5.3181410839999996</v>
      </c>
      <c r="L102">
        <v>5.5163117980000003</v>
      </c>
      <c r="M102">
        <v>5.3668149759999997</v>
      </c>
      <c r="N102">
        <v>5.3027075960000003</v>
      </c>
      <c r="O102">
        <v>5.0801451240000004</v>
      </c>
      <c r="P102">
        <v>4.89916266</v>
      </c>
      <c r="Q102">
        <v>4.7247678430000004</v>
      </c>
      <c r="R102">
        <v>4.4895652410000002</v>
      </c>
      <c r="S102">
        <v>4.2318394420000001</v>
      </c>
      <c r="T102">
        <v>4.0807847050000001</v>
      </c>
      <c r="U102">
        <v>3.8930845390000002</v>
      </c>
      <c r="V102">
        <v>3.7949211319999998</v>
      </c>
      <c r="W102">
        <v>3.759087541</v>
      </c>
      <c r="X102">
        <v>3.7186951000000001</v>
      </c>
      <c r="Y102">
        <v>3.6903332789999999</v>
      </c>
      <c r="Z102">
        <v>3.717503051</v>
      </c>
      <c r="AA102">
        <v>3.536319529</v>
      </c>
      <c r="AB102">
        <v>3.5079668800000001</v>
      </c>
      <c r="AC102">
        <v>3.4576309780000001</v>
      </c>
      <c r="AD102">
        <v>3.4493252750000001</v>
      </c>
      <c r="AE102">
        <v>3.412685432</v>
      </c>
      <c r="AF102">
        <v>3.2762817979999999</v>
      </c>
      <c r="AG102">
        <v>3.2084911759999999</v>
      </c>
      <c r="AH102">
        <v>3.1460757789999998</v>
      </c>
      <c r="AI102">
        <v>2.8890190929999999</v>
      </c>
      <c r="AJ102">
        <v>2.7743535129999999</v>
      </c>
      <c r="AK102">
        <v>2.6896018750000001</v>
      </c>
      <c r="AL102">
        <v>2.6206867800000002</v>
      </c>
      <c r="AM102">
        <v>2.5555965230000002</v>
      </c>
      <c r="AN102">
        <v>2.4968278380000002</v>
      </c>
      <c r="AO102">
        <v>2.4427218800000001</v>
      </c>
      <c r="AP102">
        <v>2.4006564529999999</v>
      </c>
      <c r="AQ102">
        <v>2.3640047989999999</v>
      </c>
      <c r="AR102">
        <v>2.3741414719999998</v>
      </c>
      <c r="AS102">
        <v>2.3299331030000001</v>
      </c>
      <c r="AT102">
        <v>2.2960355670000001</v>
      </c>
      <c r="AU102">
        <v>2.2658372889999998</v>
      </c>
      <c r="AV102">
        <v>2.2572434480000001</v>
      </c>
      <c r="AW102">
        <v>2.2376757359999999</v>
      </c>
      <c r="AX102">
        <v>2.2207132939999998</v>
      </c>
      <c r="AY102">
        <v>2.2137331549999999</v>
      </c>
      <c r="AZ102">
        <v>2.2153593909999998</v>
      </c>
      <c r="BA102">
        <v>2.2070227330000001</v>
      </c>
      <c r="BB102">
        <v>2.1806350480000001</v>
      </c>
      <c r="BC102">
        <v>2.1604220010000001</v>
      </c>
      <c r="BD102">
        <v>2.1909996540000001</v>
      </c>
      <c r="BE102">
        <v>2.148372642</v>
      </c>
      <c r="BF102">
        <v>2.1401941440000001</v>
      </c>
      <c r="BG102">
        <v>2.1005718660000001</v>
      </c>
      <c r="BH102">
        <v>2.1107008409999999</v>
      </c>
      <c r="BI102">
        <v>2.0907440419999999</v>
      </c>
      <c r="BJ102">
        <v>2.001389063</v>
      </c>
      <c r="BK102">
        <v>1.950307206</v>
      </c>
      <c r="BL102">
        <v>1.867045305</v>
      </c>
      <c r="BM102">
        <v>1.824445667</v>
      </c>
    </row>
    <row r="103" spans="1:65" x14ac:dyDescent="0.25">
      <c r="A103" t="s">
        <v>231</v>
      </c>
      <c r="B103" t="s">
        <v>232</v>
      </c>
      <c r="C103" t="e">
        <f>_xlfn.XLOOKUP(B103,'country-codes'!$B$2:$B$250,'country-codes'!$E$2:$E$250)</f>
        <v>#N/A</v>
      </c>
      <c r="D103">
        <v>5.2511698710000001</v>
      </c>
      <c r="E103">
        <v>5.0892048680000004</v>
      </c>
      <c r="F103">
        <v>5.7105626430000003</v>
      </c>
      <c r="G103">
        <v>6.095418757</v>
      </c>
      <c r="H103">
        <v>5.8542691859999998</v>
      </c>
      <c r="I103">
        <v>5.8156898339999996</v>
      </c>
      <c r="J103">
        <v>5.7066869880000004</v>
      </c>
      <c r="K103">
        <v>5.5556858849999999</v>
      </c>
      <c r="L103">
        <v>5.7187327190000001</v>
      </c>
      <c r="M103">
        <v>5.5950788759999996</v>
      </c>
      <c r="N103">
        <v>5.5424097659999996</v>
      </c>
      <c r="O103">
        <v>5.3584890339999998</v>
      </c>
      <c r="P103">
        <v>5.2077162489999997</v>
      </c>
      <c r="Q103">
        <v>5.060382744</v>
      </c>
      <c r="R103">
        <v>4.8643050649999999</v>
      </c>
      <c r="S103">
        <v>4.6505505530000004</v>
      </c>
      <c r="T103">
        <v>4.5247206110000002</v>
      </c>
      <c r="U103">
        <v>4.367528525</v>
      </c>
      <c r="V103">
        <v>4.2848663550000001</v>
      </c>
      <c r="W103">
        <v>4.2528237979999997</v>
      </c>
      <c r="X103">
        <v>4.2154917650000003</v>
      </c>
      <c r="Y103">
        <v>4.1864548920000004</v>
      </c>
      <c r="Z103">
        <v>4.2020331190000002</v>
      </c>
      <c r="AA103">
        <v>4.0444094430000002</v>
      </c>
      <c r="AB103">
        <v>4.0120208420000001</v>
      </c>
      <c r="AC103">
        <v>3.9594602339999998</v>
      </c>
      <c r="AD103">
        <v>3.9408573609999999</v>
      </c>
      <c r="AE103">
        <v>3.8984860910000001</v>
      </c>
      <c r="AF103">
        <v>3.773753422</v>
      </c>
      <c r="AG103">
        <v>3.7082173950000001</v>
      </c>
      <c r="AH103">
        <v>3.6453369690000001</v>
      </c>
      <c r="AI103">
        <v>3.423819747</v>
      </c>
      <c r="AJ103">
        <v>3.3179306849999999</v>
      </c>
      <c r="AK103">
        <v>3.2374997630000002</v>
      </c>
      <c r="AL103">
        <v>3.1715744629999998</v>
      </c>
      <c r="AM103">
        <v>3.1085065140000001</v>
      </c>
      <c r="AN103">
        <v>3.0481005360000002</v>
      </c>
      <c r="AO103">
        <v>2.9943690279999999</v>
      </c>
      <c r="AP103">
        <v>2.9493204130000001</v>
      </c>
      <c r="AQ103">
        <v>2.9132367399999999</v>
      </c>
      <c r="AR103">
        <v>2.9149648880000001</v>
      </c>
      <c r="AS103">
        <v>2.8735889160000001</v>
      </c>
      <c r="AT103">
        <v>2.841406477</v>
      </c>
      <c r="AU103">
        <v>2.8090636010000001</v>
      </c>
      <c r="AV103">
        <v>2.79483047</v>
      </c>
      <c r="AW103">
        <v>2.7717219360000001</v>
      </c>
      <c r="AX103">
        <v>2.7533059529999999</v>
      </c>
      <c r="AY103">
        <v>2.746212044</v>
      </c>
      <c r="AZ103">
        <v>2.7432383900000001</v>
      </c>
      <c r="BA103">
        <v>2.7305257300000001</v>
      </c>
      <c r="BB103">
        <v>2.7018750869999999</v>
      </c>
      <c r="BC103">
        <v>2.6778151019999998</v>
      </c>
      <c r="BD103">
        <v>2.6931417419999999</v>
      </c>
      <c r="BE103">
        <v>2.6554752119999998</v>
      </c>
      <c r="BF103">
        <v>2.6431933029999999</v>
      </c>
      <c r="BG103">
        <v>2.6085653600000001</v>
      </c>
      <c r="BH103">
        <v>2.6124014500000001</v>
      </c>
      <c r="BI103">
        <v>2.5914791629999998</v>
      </c>
      <c r="BJ103">
        <v>2.522793998</v>
      </c>
      <c r="BK103">
        <v>2.4836164009999999</v>
      </c>
      <c r="BL103">
        <v>2.418866897</v>
      </c>
      <c r="BM103">
        <v>2.3845853620000002</v>
      </c>
    </row>
    <row r="104" spans="1:65" x14ac:dyDescent="0.25">
      <c r="A104" t="s">
        <v>233</v>
      </c>
      <c r="B104" t="s">
        <v>234</v>
      </c>
      <c r="C104" t="e">
        <f>_xlfn.XLOOKUP(B104,'country-codes'!$B$2:$B$250,'country-codes'!$E$2:$E$250)</f>
        <v>#N/A</v>
      </c>
      <c r="D104">
        <v>6.6226523129999997</v>
      </c>
      <c r="E104">
        <v>6.6374059909999996</v>
      </c>
      <c r="F104">
        <v>6.6550733329999998</v>
      </c>
      <c r="G104">
        <v>6.6572788940000001</v>
      </c>
      <c r="H104">
        <v>6.665535964</v>
      </c>
      <c r="I104">
        <v>6.6695907659999998</v>
      </c>
      <c r="J104">
        <v>6.670377867</v>
      </c>
      <c r="K104">
        <v>6.6790630059999998</v>
      </c>
      <c r="L104">
        <v>6.6778659960000004</v>
      </c>
      <c r="M104">
        <v>6.6785745649999999</v>
      </c>
      <c r="N104">
        <v>6.6840351599999996</v>
      </c>
      <c r="O104">
        <v>6.6889502539999999</v>
      </c>
      <c r="P104">
        <v>6.6864415619999997</v>
      </c>
      <c r="Q104">
        <v>6.6692865829999999</v>
      </c>
      <c r="R104">
        <v>6.6533539949999998</v>
      </c>
      <c r="S104">
        <v>6.6359785860000002</v>
      </c>
      <c r="T104">
        <v>6.6148534940000001</v>
      </c>
      <c r="U104">
        <v>6.591571998</v>
      </c>
      <c r="V104">
        <v>6.580159256</v>
      </c>
      <c r="W104">
        <v>6.5631311090000004</v>
      </c>
      <c r="X104">
        <v>6.5339719780000003</v>
      </c>
      <c r="Y104">
        <v>6.495528856</v>
      </c>
      <c r="Z104">
        <v>6.4482146489999996</v>
      </c>
      <c r="AA104">
        <v>6.392386718</v>
      </c>
      <c r="AB104">
        <v>6.3379564430000004</v>
      </c>
      <c r="AC104">
        <v>6.2693162190000002</v>
      </c>
      <c r="AD104">
        <v>6.1947663210000004</v>
      </c>
      <c r="AE104">
        <v>6.1143788040000002</v>
      </c>
      <c r="AF104">
        <v>6.0291227010000004</v>
      </c>
      <c r="AG104">
        <v>5.9581291680000001</v>
      </c>
      <c r="AH104">
        <v>5.875846117</v>
      </c>
      <c r="AI104">
        <v>5.7931539040000004</v>
      </c>
      <c r="AJ104">
        <v>5.7045737269999996</v>
      </c>
      <c r="AK104">
        <v>5.6193156039999996</v>
      </c>
      <c r="AL104">
        <v>5.5413879039999996</v>
      </c>
      <c r="AM104">
        <v>5.4630436409999996</v>
      </c>
      <c r="AN104">
        <v>5.373159212</v>
      </c>
      <c r="AO104">
        <v>5.2995862249999997</v>
      </c>
      <c r="AP104">
        <v>5.217493706</v>
      </c>
      <c r="AQ104">
        <v>5.1553280030000002</v>
      </c>
      <c r="AR104">
        <v>5.0924326459999998</v>
      </c>
      <c r="AS104">
        <v>5.0324527899999998</v>
      </c>
      <c r="AT104">
        <v>4.9783279389999997</v>
      </c>
      <c r="AU104">
        <v>4.9090247829999996</v>
      </c>
      <c r="AV104">
        <v>4.8446967980000002</v>
      </c>
      <c r="AW104">
        <v>4.7796655250000004</v>
      </c>
      <c r="AX104">
        <v>4.7248612010000004</v>
      </c>
      <c r="AY104">
        <v>4.6834523709999996</v>
      </c>
      <c r="AZ104">
        <v>4.6310797719999997</v>
      </c>
      <c r="BA104">
        <v>4.5717039909999997</v>
      </c>
      <c r="BB104">
        <v>4.503698516</v>
      </c>
      <c r="BC104">
        <v>4.4361834939999998</v>
      </c>
      <c r="BD104">
        <v>4.3708971219999997</v>
      </c>
      <c r="BE104">
        <v>4.3190387499999998</v>
      </c>
      <c r="BF104">
        <v>4.2623258789999996</v>
      </c>
      <c r="BG104">
        <v>4.2122818779999998</v>
      </c>
      <c r="BH104">
        <v>4.1633968880000003</v>
      </c>
      <c r="BI104">
        <v>4.1059037099999998</v>
      </c>
      <c r="BJ104">
        <v>4.0633061110000002</v>
      </c>
      <c r="BK104">
        <v>4.0211806570000004</v>
      </c>
      <c r="BL104">
        <v>3.9707178170000001</v>
      </c>
      <c r="BM104">
        <v>3.9210269499999999</v>
      </c>
    </row>
    <row r="105" spans="1:65" x14ac:dyDescent="0.25">
      <c r="A105" t="s">
        <v>235</v>
      </c>
      <c r="B105" t="s">
        <v>236</v>
      </c>
      <c r="C105" t="e">
        <f>_xlfn.XLOOKUP(B105,'country-codes'!$B$2:$B$250,'country-codes'!$E$2:$E$250)</f>
        <v>#N/A</v>
      </c>
      <c r="D105">
        <v>6.6070806490000002</v>
      </c>
      <c r="E105">
        <v>6.6214156470000001</v>
      </c>
      <c r="F105">
        <v>6.6411272229999998</v>
      </c>
      <c r="G105">
        <v>6.6415924239999997</v>
      </c>
      <c r="H105">
        <v>6.656080642</v>
      </c>
      <c r="I105">
        <v>6.668298762</v>
      </c>
      <c r="J105">
        <v>6.6706083630000004</v>
      </c>
      <c r="K105">
        <v>6.6710187029999997</v>
      </c>
      <c r="L105">
        <v>6.6680072270000004</v>
      </c>
      <c r="M105">
        <v>6.6725152779999997</v>
      </c>
      <c r="N105">
        <v>6.682222007</v>
      </c>
      <c r="O105">
        <v>6.7030843400000002</v>
      </c>
      <c r="P105">
        <v>6.7151890099999996</v>
      </c>
      <c r="Q105">
        <v>6.7261600399999999</v>
      </c>
      <c r="R105">
        <v>6.7405878489999997</v>
      </c>
      <c r="S105">
        <v>6.7526258500000003</v>
      </c>
      <c r="T105">
        <v>6.7474439759999996</v>
      </c>
      <c r="U105">
        <v>6.7432898630000002</v>
      </c>
      <c r="V105">
        <v>6.7334502040000004</v>
      </c>
      <c r="W105">
        <v>6.6957867819999999</v>
      </c>
      <c r="X105">
        <v>6.6525235870000001</v>
      </c>
      <c r="Y105">
        <v>6.6103571419999998</v>
      </c>
      <c r="Z105">
        <v>6.5703628680000001</v>
      </c>
      <c r="AA105">
        <v>6.5272191169999996</v>
      </c>
      <c r="AB105">
        <v>6.4713322230000001</v>
      </c>
      <c r="AC105">
        <v>6.4090592749999997</v>
      </c>
      <c r="AD105">
        <v>6.3580512990000004</v>
      </c>
      <c r="AE105">
        <v>6.2918098630000001</v>
      </c>
      <c r="AF105">
        <v>6.2315200810000002</v>
      </c>
      <c r="AG105">
        <v>6.1769177759999998</v>
      </c>
      <c r="AH105">
        <v>6.1072159089999998</v>
      </c>
      <c r="AI105">
        <v>6.0518592939999998</v>
      </c>
      <c r="AJ105">
        <v>5.9658992230000001</v>
      </c>
      <c r="AK105">
        <v>5.8730865110000003</v>
      </c>
      <c r="AL105">
        <v>5.7792048999999999</v>
      </c>
      <c r="AM105">
        <v>5.7052072520000001</v>
      </c>
      <c r="AN105">
        <v>5.6035073720000002</v>
      </c>
      <c r="AO105">
        <v>5.4963594520000001</v>
      </c>
      <c r="AP105">
        <v>5.3936105960000003</v>
      </c>
      <c r="AQ105">
        <v>5.3359529329999997</v>
      </c>
      <c r="AR105">
        <v>5.2739789789999998</v>
      </c>
      <c r="AS105">
        <v>5.2064141619999997</v>
      </c>
      <c r="AT105">
        <v>5.1537952530000002</v>
      </c>
      <c r="AU105">
        <v>5.0715949509999998</v>
      </c>
      <c r="AV105">
        <v>5.0063547100000001</v>
      </c>
      <c r="AW105">
        <v>4.9370304669999996</v>
      </c>
      <c r="AX105">
        <v>4.8905043839999998</v>
      </c>
      <c r="AY105">
        <v>4.8919532439999998</v>
      </c>
      <c r="AZ105">
        <v>4.8604039180000003</v>
      </c>
      <c r="BA105">
        <v>4.8015919020000002</v>
      </c>
      <c r="BB105">
        <v>4.7278183179999997</v>
      </c>
      <c r="BC105">
        <v>4.6575450920000003</v>
      </c>
      <c r="BD105">
        <v>4.5868855770000003</v>
      </c>
      <c r="BE105">
        <v>4.5275655019999999</v>
      </c>
      <c r="BF105">
        <v>4.4572771060000003</v>
      </c>
      <c r="BG105">
        <v>4.3972997649999996</v>
      </c>
      <c r="BH105">
        <v>4.3457162489999996</v>
      </c>
      <c r="BI105">
        <v>4.286965564</v>
      </c>
      <c r="BJ105">
        <v>4.2355739610000001</v>
      </c>
      <c r="BK105">
        <v>4.1847894449999998</v>
      </c>
      <c r="BL105">
        <v>4.1324421200000003</v>
      </c>
      <c r="BM105">
        <v>4.08093621</v>
      </c>
    </row>
    <row r="106" spans="1:65" x14ac:dyDescent="0.25">
      <c r="A106" t="s">
        <v>237</v>
      </c>
      <c r="B106" t="s">
        <v>238</v>
      </c>
      <c r="C106" t="str">
        <f>_xlfn.XLOOKUP(B106,'country-codes'!$B$2:$B$250,'country-codes'!$E$2:$E$250)</f>
        <v>Asia</v>
      </c>
      <c r="D106">
        <v>5.5469999999999997</v>
      </c>
      <c r="E106">
        <v>5.57</v>
      </c>
      <c r="F106">
        <v>5.5890000000000004</v>
      </c>
      <c r="G106">
        <v>5.6040000000000001</v>
      </c>
      <c r="H106">
        <v>5.6139999999999999</v>
      </c>
      <c r="I106">
        <v>5.6159999999999997</v>
      </c>
      <c r="J106">
        <v>5.601</v>
      </c>
      <c r="K106">
        <v>5.577</v>
      </c>
      <c r="L106">
        <v>5.54</v>
      </c>
      <c r="M106">
        <v>5.5060000000000002</v>
      </c>
      <c r="N106">
        <v>5.4470000000000001</v>
      </c>
      <c r="O106">
        <v>5.3630000000000004</v>
      </c>
      <c r="P106">
        <v>5.2910000000000004</v>
      </c>
      <c r="Q106">
        <v>5.2169999999999996</v>
      </c>
      <c r="R106">
        <v>5.093</v>
      </c>
      <c r="S106">
        <v>5.0350000000000001</v>
      </c>
      <c r="T106">
        <v>4.923</v>
      </c>
      <c r="U106">
        <v>4.8090000000000002</v>
      </c>
      <c r="V106">
        <v>4.7149999999999999</v>
      </c>
      <c r="W106">
        <v>4.6130000000000004</v>
      </c>
      <c r="X106">
        <v>4.4930000000000003</v>
      </c>
      <c r="Y106">
        <v>4.359</v>
      </c>
      <c r="Z106">
        <v>4.2489999999999997</v>
      </c>
      <c r="AA106">
        <v>4.0949999999999998</v>
      </c>
      <c r="AB106">
        <v>3.9409999999999998</v>
      </c>
      <c r="AC106">
        <v>3.7109999999999999</v>
      </c>
      <c r="AD106">
        <v>3.5270000000000001</v>
      </c>
      <c r="AE106">
        <v>3.42</v>
      </c>
      <c r="AF106">
        <v>3.331</v>
      </c>
      <c r="AG106">
        <v>3.2229999999999999</v>
      </c>
      <c r="AH106">
        <v>3.0979999999999999</v>
      </c>
      <c r="AI106">
        <v>3.056</v>
      </c>
      <c r="AJ106">
        <v>2.9420000000000002</v>
      </c>
      <c r="AK106">
        <v>2.8820000000000001</v>
      </c>
      <c r="AL106">
        <v>2.8380000000000001</v>
      </c>
      <c r="AM106">
        <v>2.798</v>
      </c>
      <c r="AN106">
        <v>2.77</v>
      </c>
      <c r="AO106">
        <v>2.738</v>
      </c>
      <c r="AP106">
        <v>2.6549999999999998</v>
      </c>
      <c r="AQ106">
        <v>2.5779999999999998</v>
      </c>
      <c r="AR106">
        <v>2.536</v>
      </c>
      <c r="AS106">
        <v>2.4969999999999999</v>
      </c>
      <c r="AT106">
        <v>2.456</v>
      </c>
      <c r="AU106">
        <v>2.4279999999999999</v>
      </c>
      <c r="AV106">
        <v>2.4180000000000001</v>
      </c>
      <c r="AW106">
        <v>2.4329999999999998</v>
      </c>
      <c r="AX106">
        <v>2.4529999999999998</v>
      </c>
      <c r="AY106">
        <v>2.4910000000000001</v>
      </c>
      <c r="AZ106">
        <v>2.4790000000000001</v>
      </c>
      <c r="BA106">
        <v>2.4590000000000001</v>
      </c>
      <c r="BB106">
        <v>2.452</v>
      </c>
      <c r="BC106">
        <v>2.4990000000000001</v>
      </c>
      <c r="BD106">
        <v>2.4900000000000002</v>
      </c>
      <c r="BE106">
        <v>2.427</v>
      </c>
      <c r="BF106">
        <v>2.3889999999999998</v>
      </c>
      <c r="BG106">
        <v>2.3450000000000002</v>
      </c>
      <c r="BH106">
        <v>2.3090000000000002</v>
      </c>
      <c r="BI106">
        <v>2.262</v>
      </c>
      <c r="BJ106">
        <v>2.234</v>
      </c>
      <c r="BK106">
        <v>2.2149999999999999</v>
      </c>
      <c r="BL106">
        <v>2.194</v>
      </c>
      <c r="BM106">
        <v>2.1749999999999998</v>
      </c>
    </row>
    <row r="107" spans="1:65" x14ac:dyDescent="0.25">
      <c r="A107" t="s">
        <v>239</v>
      </c>
      <c r="B107" t="s">
        <v>240</v>
      </c>
      <c r="C107" t="e">
        <f>_xlfn.XLOOKUP(B107,'country-codes'!$B$2:$B$250,'country-codes'!$E$2:$E$250)</f>
        <v>#N/A</v>
      </c>
      <c r="D107">
        <v>6.6293903150000002</v>
      </c>
      <c r="E107">
        <v>6.6443243269999996</v>
      </c>
      <c r="F107">
        <v>6.6610994620000001</v>
      </c>
      <c r="G107">
        <v>6.6640481109999996</v>
      </c>
      <c r="H107">
        <v>6.6696095849999999</v>
      </c>
      <c r="I107">
        <v>6.6701464699999997</v>
      </c>
      <c r="J107">
        <v>6.6702788450000003</v>
      </c>
      <c r="K107">
        <v>6.6825157510000004</v>
      </c>
      <c r="L107">
        <v>6.682095533</v>
      </c>
      <c r="M107">
        <v>6.6811753239999998</v>
      </c>
      <c r="N107">
        <v>6.6848149760000002</v>
      </c>
      <c r="O107">
        <v>6.6828536769999998</v>
      </c>
      <c r="P107">
        <v>6.6740063019999996</v>
      </c>
      <c r="Q107">
        <v>6.6446179660000002</v>
      </c>
      <c r="R107">
        <v>6.6154067789999997</v>
      </c>
      <c r="S107">
        <v>6.5850463980000002</v>
      </c>
      <c r="T107">
        <v>6.5566641580000002</v>
      </c>
      <c r="U107">
        <v>6.5245731569999998</v>
      </c>
      <c r="V107">
        <v>6.5121341429999999</v>
      </c>
      <c r="W107">
        <v>6.5039122989999996</v>
      </c>
      <c r="X107">
        <v>6.4802131889999997</v>
      </c>
      <c r="Y107">
        <v>6.4424593159999999</v>
      </c>
      <c r="Z107">
        <v>6.3911655620000003</v>
      </c>
      <c r="AA107">
        <v>6.3292713960000002</v>
      </c>
      <c r="AB107">
        <v>6.2755977989999998</v>
      </c>
      <c r="AC107">
        <v>6.2038900149999998</v>
      </c>
      <c r="AD107">
        <v>6.1180435910000002</v>
      </c>
      <c r="AE107">
        <v>6.0307303120000002</v>
      </c>
      <c r="AF107">
        <v>5.9334033159999997</v>
      </c>
      <c r="AG107">
        <v>5.8543659049999999</v>
      </c>
      <c r="AH107">
        <v>5.7657445530000002</v>
      </c>
      <c r="AI107">
        <v>5.6696407070000001</v>
      </c>
      <c r="AJ107">
        <v>5.5802092549999998</v>
      </c>
      <c r="AK107">
        <v>5.4990546870000001</v>
      </c>
      <c r="AL107">
        <v>5.4287965739999997</v>
      </c>
      <c r="AM107">
        <v>5.348279453</v>
      </c>
      <c r="AN107">
        <v>5.2634616349999996</v>
      </c>
      <c r="AO107">
        <v>5.2053476969999997</v>
      </c>
      <c r="AP107">
        <v>5.1327175079999998</v>
      </c>
      <c r="AQ107">
        <v>5.0679839639999997</v>
      </c>
      <c r="AR107">
        <v>5.0039932269999996</v>
      </c>
      <c r="AS107">
        <v>4.9470781239999999</v>
      </c>
      <c r="AT107">
        <v>4.8920764669999999</v>
      </c>
      <c r="AU107">
        <v>4.8291802639999997</v>
      </c>
      <c r="AV107">
        <v>4.7652564059999998</v>
      </c>
      <c r="AW107">
        <v>4.7023243020000001</v>
      </c>
      <c r="AX107">
        <v>4.6434803359999997</v>
      </c>
      <c r="AY107">
        <v>4.5809638399999999</v>
      </c>
      <c r="AZ107">
        <v>4.5181931329999996</v>
      </c>
      <c r="BA107">
        <v>4.4583470390000004</v>
      </c>
      <c r="BB107">
        <v>4.3929764049999998</v>
      </c>
      <c r="BC107">
        <v>4.3268097210000001</v>
      </c>
      <c r="BD107">
        <v>4.264414607</v>
      </c>
      <c r="BE107">
        <v>4.2165007369999996</v>
      </c>
      <c r="BF107">
        <v>4.1667455740000001</v>
      </c>
      <c r="BG107">
        <v>4.1218532369999998</v>
      </c>
      <c r="BH107">
        <v>4.0746143479999999</v>
      </c>
      <c r="BI107">
        <v>4.0180148539999996</v>
      </c>
      <c r="BJ107">
        <v>3.9798771589999999</v>
      </c>
      <c r="BK107">
        <v>3.942136986</v>
      </c>
      <c r="BL107">
        <v>3.892719262</v>
      </c>
      <c r="BM107">
        <v>3.8439612869999999</v>
      </c>
    </row>
    <row r="108" spans="1:65" x14ac:dyDescent="0.25">
      <c r="A108" t="s">
        <v>241</v>
      </c>
      <c r="B108" t="s">
        <v>242</v>
      </c>
      <c r="C108" t="str">
        <f>_xlfn.XLOOKUP(B108,'country-codes'!$B$2:$B$250,'country-codes'!$E$2:$E$250)</f>
        <v>Europe</v>
      </c>
      <c r="D108">
        <v>2.875</v>
      </c>
      <c r="E108">
        <v>2.7719999999999998</v>
      </c>
      <c r="F108">
        <v>2.661</v>
      </c>
      <c r="G108">
        <v>2.69</v>
      </c>
      <c r="H108">
        <v>2.6930000000000001</v>
      </c>
      <c r="I108">
        <v>2.6629999999999998</v>
      </c>
      <c r="J108">
        <v>2.5880000000000001</v>
      </c>
      <c r="K108">
        <v>2.4969999999999999</v>
      </c>
      <c r="L108">
        <v>2.4329999999999998</v>
      </c>
      <c r="M108">
        <v>2.379</v>
      </c>
      <c r="N108">
        <v>2.9790000000000001</v>
      </c>
      <c r="O108">
        <v>2.95</v>
      </c>
      <c r="P108">
        <v>2.9079999999999999</v>
      </c>
      <c r="Q108">
        <v>2.62</v>
      </c>
      <c r="R108">
        <v>2.3239999999999998</v>
      </c>
      <c r="S108">
        <v>2.0539999999999998</v>
      </c>
      <c r="T108">
        <v>2.0049999999999999</v>
      </c>
      <c r="U108">
        <v>1.9630000000000001</v>
      </c>
      <c r="V108">
        <v>1.9390000000000001</v>
      </c>
      <c r="W108">
        <v>1.929</v>
      </c>
      <c r="X108">
        <v>1.91</v>
      </c>
      <c r="Y108">
        <v>1.905</v>
      </c>
      <c r="Z108">
        <v>1.887</v>
      </c>
      <c r="AA108">
        <v>1.8779999999999999</v>
      </c>
      <c r="AB108">
        <v>1.87</v>
      </c>
      <c r="AC108">
        <v>1.871</v>
      </c>
      <c r="AD108">
        <v>1.8779999999999999</v>
      </c>
      <c r="AE108">
        <v>1.889</v>
      </c>
      <c r="AF108">
        <v>1.895</v>
      </c>
      <c r="AG108">
        <v>1.909</v>
      </c>
      <c r="AH108">
        <v>1.9239999999999999</v>
      </c>
      <c r="AI108">
        <v>1.925</v>
      </c>
      <c r="AJ108">
        <v>1.8260000000000001</v>
      </c>
      <c r="AK108">
        <v>1.823</v>
      </c>
      <c r="AL108">
        <v>1.9</v>
      </c>
      <c r="AM108">
        <v>1.8220000000000001</v>
      </c>
      <c r="AN108">
        <v>1.7170000000000001</v>
      </c>
      <c r="AO108">
        <v>1.8120000000000001</v>
      </c>
      <c r="AP108">
        <v>1.9</v>
      </c>
      <c r="AQ108">
        <v>1.798</v>
      </c>
      <c r="AR108">
        <v>1.694</v>
      </c>
      <c r="AS108">
        <v>1.778</v>
      </c>
      <c r="AT108">
        <v>1.853</v>
      </c>
      <c r="AU108">
        <v>1.7669999999999999</v>
      </c>
      <c r="AV108">
        <v>1.762</v>
      </c>
      <c r="AW108">
        <v>1.851</v>
      </c>
      <c r="AX108">
        <v>1.8939999999999999</v>
      </c>
      <c r="AY108">
        <v>1.9390000000000001</v>
      </c>
      <c r="AZ108">
        <v>2.0659999999999998</v>
      </c>
      <c r="BA108">
        <v>2.19</v>
      </c>
      <c r="BB108">
        <v>2.17</v>
      </c>
      <c r="BC108">
        <v>1.956</v>
      </c>
      <c r="BD108">
        <v>1.885</v>
      </c>
      <c r="BE108">
        <v>1.853</v>
      </c>
      <c r="BF108">
        <v>1.7370000000000001</v>
      </c>
      <c r="BG108">
        <v>1.7110000000000001</v>
      </c>
      <c r="BH108">
        <v>1.6910000000000001</v>
      </c>
      <c r="BI108">
        <v>1.677</v>
      </c>
      <c r="BJ108">
        <v>1.621</v>
      </c>
      <c r="BK108">
        <v>1.6140000000000001</v>
      </c>
      <c r="BL108">
        <v>1.569</v>
      </c>
      <c r="BM108">
        <v>1.5640000000000001</v>
      </c>
    </row>
    <row r="109" spans="1:65" x14ac:dyDescent="0.25">
      <c r="A109" t="s">
        <v>243</v>
      </c>
      <c r="B109" t="s">
        <v>244</v>
      </c>
      <c r="C109" t="str">
        <f>_xlfn.XLOOKUP(B109,'country-codes'!$B$2:$B$250,'country-codes'!$E$2:$E$250)</f>
        <v>Asia</v>
      </c>
      <c r="D109">
        <v>5.9210000000000003</v>
      </c>
      <c r="E109">
        <v>5.9370000000000003</v>
      </c>
      <c r="F109">
        <v>5.9530000000000003</v>
      </c>
      <c r="G109">
        <v>5.9690000000000003</v>
      </c>
      <c r="H109">
        <v>5.9790000000000001</v>
      </c>
      <c r="I109">
        <v>5.9409999999999998</v>
      </c>
      <c r="J109">
        <v>5.8810000000000002</v>
      </c>
      <c r="K109">
        <v>5.8250000000000002</v>
      </c>
      <c r="L109">
        <v>5.76</v>
      </c>
      <c r="M109">
        <v>5.6840000000000002</v>
      </c>
      <c r="N109">
        <v>5.6239999999999997</v>
      </c>
      <c r="O109">
        <v>5.5650000000000004</v>
      </c>
      <c r="P109">
        <v>5.4820000000000002</v>
      </c>
      <c r="Q109">
        <v>5.4020000000000001</v>
      </c>
      <c r="R109">
        <v>5.3250000000000002</v>
      </c>
      <c r="S109">
        <v>5.1950000000000003</v>
      </c>
      <c r="T109">
        <v>5.13</v>
      </c>
      <c r="U109">
        <v>5.0069999999999997</v>
      </c>
      <c r="V109">
        <v>4.8879999999999999</v>
      </c>
      <c r="W109">
        <v>4.8079999999999998</v>
      </c>
      <c r="X109">
        <v>4.7750000000000004</v>
      </c>
      <c r="Y109">
        <v>4.6980000000000004</v>
      </c>
      <c r="Z109">
        <v>4.62</v>
      </c>
      <c r="AA109">
        <v>4.5650000000000004</v>
      </c>
      <c r="AB109">
        <v>4.516</v>
      </c>
      <c r="AC109">
        <v>4.4320000000000004</v>
      </c>
      <c r="AD109">
        <v>4.399</v>
      </c>
      <c r="AE109">
        <v>4.3109999999999999</v>
      </c>
      <c r="AF109">
        <v>4.2220000000000004</v>
      </c>
      <c r="AG109">
        <v>4.1319999999999997</v>
      </c>
      <c r="AH109">
        <v>4.0449999999999999</v>
      </c>
      <c r="AI109">
        <v>3.9590000000000001</v>
      </c>
      <c r="AJ109">
        <v>3.8769999999999998</v>
      </c>
      <c r="AK109">
        <v>3.7989999999999999</v>
      </c>
      <c r="AL109">
        <v>3.7229999999999999</v>
      </c>
      <c r="AM109">
        <v>3.6509999999999998</v>
      </c>
      <c r="AN109">
        <v>3.5819999999999999</v>
      </c>
      <c r="AO109">
        <v>3.5139999999999998</v>
      </c>
      <c r="AP109">
        <v>3.4460000000000002</v>
      </c>
      <c r="AQ109">
        <v>3.383</v>
      </c>
      <c r="AR109">
        <v>3.35</v>
      </c>
      <c r="AS109">
        <v>3.3029999999999999</v>
      </c>
      <c r="AT109">
        <v>3.2170000000000001</v>
      </c>
      <c r="AU109">
        <v>3.1219999999999999</v>
      </c>
      <c r="AV109">
        <v>3.0459999999999998</v>
      </c>
      <c r="AW109">
        <v>2.9580000000000002</v>
      </c>
      <c r="AX109">
        <v>2.8639999999999999</v>
      </c>
      <c r="AY109">
        <v>2.7839999999999998</v>
      </c>
      <c r="AZ109">
        <v>2.718</v>
      </c>
      <c r="BA109">
        <v>2.673</v>
      </c>
      <c r="BB109">
        <v>2.6030000000000002</v>
      </c>
      <c r="BC109">
        <v>2.536</v>
      </c>
      <c r="BD109">
        <v>2.4670000000000001</v>
      </c>
      <c r="BE109">
        <v>2.4060000000000001</v>
      </c>
      <c r="BF109">
        <v>2.306</v>
      </c>
      <c r="BG109">
        <v>2.2869999999999999</v>
      </c>
      <c r="BH109">
        <v>2.2730000000000001</v>
      </c>
      <c r="BI109">
        <v>2.2000000000000002</v>
      </c>
      <c r="BJ109">
        <v>2.177</v>
      </c>
      <c r="BK109">
        <v>2.109</v>
      </c>
      <c r="BL109">
        <v>2.0510000000000002</v>
      </c>
      <c r="BM109">
        <v>2.0310000000000001</v>
      </c>
    </row>
    <row r="110" spans="1:65" x14ac:dyDescent="0.25">
      <c r="A110" t="s">
        <v>245</v>
      </c>
      <c r="B110" t="s">
        <v>246</v>
      </c>
      <c r="C110" t="e">
        <f>_xlfn.XLOOKUP(B110,'country-codes'!$B$2:$B$250,'country-codes'!$E$2:$E$250)</f>
        <v>#N/A</v>
      </c>
    </row>
    <row r="111" spans="1:65" x14ac:dyDescent="0.25">
      <c r="A111" t="s">
        <v>247</v>
      </c>
      <c r="B111" t="s">
        <v>248</v>
      </c>
      <c r="C111" t="str">
        <f>_xlfn.XLOOKUP(B111,'country-codes'!$B$2:$B$250,'country-codes'!$E$2:$E$250)</f>
        <v>Europe</v>
      </c>
      <c r="D111">
        <v>3.78</v>
      </c>
      <c r="E111">
        <v>3.78</v>
      </c>
      <c r="F111">
        <v>3.92</v>
      </c>
      <c r="G111">
        <v>4.01</v>
      </c>
      <c r="H111">
        <v>4.07</v>
      </c>
      <c r="I111">
        <v>4.04</v>
      </c>
      <c r="J111">
        <v>3.94</v>
      </c>
      <c r="K111">
        <v>3.84</v>
      </c>
      <c r="L111">
        <v>3.77</v>
      </c>
      <c r="M111">
        <v>3.83</v>
      </c>
      <c r="N111">
        <v>3.85</v>
      </c>
      <c r="O111">
        <v>3.93</v>
      </c>
      <c r="P111">
        <v>3.84</v>
      </c>
      <c r="Q111">
        <v>3.71</v>
      </c>
      <c r="R111">
        <v>3.59</v>
      </c>
      <c r="S111">
        <v>3.37</v>
      </c>
      <c r="T111">
        <v>3.29</v>
      </c>
      <c r="U111">
        <v>3.24</v>
      </c>
      <c r="V111">
        <v>3.21</v>
      </c>
      <c r="W111">
        <v>3.21</v>
      </c>
      <c r="X111">
        <v>3.21</v>
      </c>
      <c r="Y111">
        <v>3.05</v>
      </c>
      <c r="Z111">
        <v>2.94</v>
      </c>
      <c r="AA111">
        <v>2.74</v>
      </c>
      <c r="AB111">
        <v>2.58</v>
      </c>
      <c r="AC111">
        <v>2.48</v>
      </c>
      <c r="AD111">
        <v>2.44</v>
      </c>
      <c r="AE111">
        <v>2.3199999999999998</v>
      </c>
      <c r="AF111">
        <v>2.17</v>
      </c>
      <c r="AG111">
        <v>2.08</v>
      </c>
      <c r="AH111">
        <v>2.11</v>
      </c>
      <c r="AI111">
        <v>2.08</v>
      </c>
      <c r="AJ111">
        <v>1.99</v>
      </c>
      <c r="AK111">
        <v>1.9</v>
      </c>
      <c r="AL111">
        <v>1.85</v>
      </c>
      <c r="AM111">
        <v>1.84</v>
      </c>
      <c r="AN111">
        <v>1.88</v>
      </c>
      <c r="AO111">
        <v>1.93</v>
      </c>
      <c r="AP111">
        <v>1.94</v>
      </c>
      <c r="AQ111">
        <v>1.9</v>
      </c>
      <c r="AR111">
        <v>1.89</v>
      </c>
      <c r="AS111">
        <v>1.94</v>
      </c>
      <c r="AT111">
        <v>1.97</v>
      </c>
      <c r="AU111">
        <v>1.96</v>
      </c>
      <c r="AV111">
        <v>1.93</v>
      </c>
      <c r="AW111">
        <v>1.86</v>
      </c>
      <c r="AX111">
        <v>1.91</v>
      </c>
      <c r="AY111">
        <v>2.0099999999999998</v>
      </c>
      <c r="AZ111">
        <v>2.06</v>
      </c>
      <c r="BA111">
        <v>2.06</v>
      </c>
      <c r="BB111">
        <v>2.0499999999999998</v>
      </c>
      <c r="BC111">
        <v>2.0299999999999998</v>
      </c>
      <c r="BD111">
        <v>1.98</v>
      </c>
      <c r="BE111">
        <v>1.93</v>
      </c>
      <c r="BF111">
        <v>1.89</v>
      </c>
      <c r="BG111">
        <v>1.85</v>
      </c>
      <c r="BH111">
        <v>1.81</v>
      </c>
      <c r="BI111">
        <v>1.77</v>
      </c>
      <c r="BJ111">
        <v>1.75</v>
      </c>
      <c r="BK111">
        <v>1.71</v>
      </c>
      <c r="BL111">
        <v>1.63</v>
      </c>
      <c r="BM111">
        <v>1.72</v>
      </c>
    </row>
    <row r="112" spans="1:65" x14ac:dyDescent="0.25">
      <c r="A112" t="s">
        <v>249</v>
      </c>
      <c r="B112" t="s">
        <v>250</v>
      </c>
      <c r="C112" t="str">
        <f>_xlfn.XLOOKUP(B112,'country-codes'!$B$2:$B$250,'country-codes'!$E$2:$E$250)</f>
        <v>Asia</v>
      </c>
      <c r="D112">
        <v>7.3010000000000002</v>
      </c>
      <c r="E112">
        <v>7.2270000000000003</v>
      </c>
      <c r="F112">
        <v>7.2240000000000002</v>
      </c>
      <c r="G112">
        <v>7.181</v>
      </c>
      <c r="H112">
        <v>7.1310000000000002</v>
      </c>
      <c r="I112">
        <v>7.1059999999999999</v>
      </c>
      <c r="J112">
        <v>7.0750000000000002</v>
      </c>
      <c r="K112">
        <v>7.0510000000000002</v>
      </c>
      <c r="L112">
        <v>6.9740000000000002</v>
      </c>
      <c r="M112">
        <v>6.899</v>
      </c>
      <c r="N112">
        <v>6.7069999999999999</v>
      </c>
      <c r="O112">
        <v>6.51</v>
      </c>
      <c r="P112">
        <v>6.25</v>
      </c>
      <c r="Q112">
        <v>6.1059999999999999</v>
      </c>
      <c r="R112">
        <v>6.0419999999999998</v>
      </c>
      <c r="S112">
        <v>6.008</v>
      </c>
      <c r="T112">
        <v>6.1360000000000001</v>
      </c>
      <c r="U112">
        <v>6.2030000000000003</v>
      </c>
      <c r="V112">
        <v>6.3319999999999999</v>
      </c>
      <c r="W112">
        <v>6.5309999999999997</v>
      </c>
      <c r="X112">
        <v>6.5839999999999996</v>
      </c>
      <c r="Y112">
        <v>6.5579999999999998</v>
      </c>
      <c r="Z112">
        <v>6.5540000000000003</v>
      </c>
      <c r="AA112">
        <v>6.5110000000000001</v>
      </c>
      <c r="AB112">
        <v>6.4359999999999999</v>
      </c>
      <c r="AC112">
        <v>6.2640000000000002</v>
      </c>
      <c r="AD112">
        <v>6.0119999999999996</v>
      </c>
      <c r="AE112">
        <v>5.69</v>
      </c>
      <c r="AF112">
        <v>5.3869999999999996</v>
      </c>
      <c r="AG112">
        <v>5.1079999999999997</v>
      </c>
      <c r="AH112">
        <v>4.8630000000000004</v>
      </c>
      <c r="AI112">
        <v>4.5060000000000002</v>
      </c>
      <c r="AJ112">
        <v>4.0819999999999999</v>
      </c>
      <c r="AK112">
        <v>3.6829999999999998</v>
      </c>
      <c r="AL112">
        <v>3.2709999999999999</v>
      </c>
      <c r="AM112">
        <v>2.8849999999999998</v>
      </c>
      <c r="AN112">
        <v>2.5659999999999998</v>
      </c>
      <c r="AO112">
        <v>2.3330000000000002</v>
      </c>
      <c r="AP112">
        <v>2.1970000000000001</v>
      </c>
      <c r="AQ112">
        <v>2.0990000000000002</v>
      </c>
      <c r="AR112">
        <v>2.016</v>
      </c>
      <c r="AS112">
        <v>1.94</v>
      </c>
      <c r="AT112">
        <v>1.865</v>
      </c>
      <c r="AU112">
        <v>1.8240000000000001</v>
      </c>
      <c r="AV112">
        <v>1.796</v>
      </c>
      <c r="AW112">
        <v>1.7749999999999999</v>
      </c>
      <c r="AX112">
        <v>1.7709999999999999</v>
      </c>
      <c r="AY112">
        <v>1.768</v>
      </c>
      <c r="AZ112">
        <v>1.7669999999999999</v>
      </c>
      <c r="BA112">
        <v>1.766</v>
      </c>
      <c r="BB112">
        <v>1.768</v>
      </c>
      <c r="BC112">
        <v>1.8</v>
      </c>
      <c r="BD112">
        <v>1.8859999999999999</v>
      </c>
      <c r="BE112">
        <v>1.9610000000000001</v>
      </c>
      <c r="BF112">
        <v>2.036</v>
      </c>
      <c r="BG112">
        <v>2.0529999999999999</v>
      </c>
      <c r="BH112">
        <v>2.0699999999999998</v>
      </c>
      <c r="BI112">
        <v>2.0739999999999998</v>
      </c>
      <c r="BJ112">
        <v>1.968</v>
      </c>
      <c r="BK112">
        <v>1.77</v>
      </c>
      <c r="BL112">
        <v>1.708</v>
      </c>
      <c r="BM112">
        <v>1.6919999999999999</v>
      </c>
    </row>
    <row r="113" spans="1:65" x14ac:dyDescent="0.25">
      <c r="A113" t="s">
        <v>251</v>
      </c>
      <c r="B113" t="s">
        <v>252</v>
      </c>
      <c r="C113" t="str">
        <f>_xlfn.XLOOKUP(B113,'country-codes'!$B$2:$B$250,'country-codes'!$E$2:$E$250)</f>
        <v>Asia</v>
      </c>
      <c r="D113">
        <v>5.3</v>
      </c>
      <c r="E113">
        <v>5.8</v>
      </c>
      <c r="F113">
        <v>6.8689999999999998</v>
      </c>
      <c r="G113">
        <v>6.9009999999999998</v>
      </c>
      <c r="H113">
        <v>6.9279999999999999</v>
      </c>
      <c r="I113">
        <v>6.9450000000000003</v>
      </c>
      <c r="J113">
        <v>6.97</v>
      </c>
      <c r="K113">
        <v>6.9969999999999999</v>
      </c>
      <c r="L113">
        <v>7.0460000000000003</v>
      </c>
      <c r="M113">
        <v>7.0990000000000002</v>
      </c>
      <c r="N113">
        <v>7.0789999999999997</v>
      </c>
      <c r="O113">
        <v>7.056</v>
      </c>
      <c r="P113">
        <v>7.008</v>
      </c>
      <c r="Q113">
        <v>6.9630000000000001</v>
      </c>
      <c r="R113">
        <v>6.9279999999999999</v>
      </c>
      <c r="S113">
        <v>6.875</v>
      </c>
      <c r="T113">
        <v>6.8140000000000001</v>
      </c>
      <c r="U113">
        <v>6.7539999999999996</v>
      </c>
      <c r="V113">
        <v>6.6929999999999996</v>
      </c>
      <c r="W113">
        <v>6.6289999999999996</v>
      </c>
      <c r="X113">
        <v>6.5670000000000002</v>
      </c>
      <c r="Y113">
        <v>6.5140000000000002</v>
      </c>
      <c r="Z113">
        <v>6.45</v>
      </c>
      <c r="AA113">
        <v>6.3890000000000002</v>
      </c>
      <c r="AB113">
        <v>6.3259999999999996</v>
      </c>
      <c r="AC113">
        <v>6.2480000000000002</v>
      </c>
      <c r="AD113">
        <v>6.1760000000000002</v>
      </c>
      <c r="AE113">
        <v>6.0990000000000002</v>
      </c>
      <c r="AF113">
        <v>6.0179999999999998</v>
      </c>
      <c r="AG113">
        <v>5.944</v>
      </c>
      <c r="AH113">
        <v>5.8840000000000003</v>
      </c>
      <c r="AI113">
        <v>5.81</v>
      </c>
      <c r="AJ113">
        <v>5.72</v>
      </c>
      <c r="AK113">
        <v>5.64</v>
      </c>
      <c r="AL113">
        <v>5.5279999999999996</v>
      </c>
      <c r="AM113">
        <v>5.3979999999999997</v>
      </c>
      <c r="AN113">
        <v>5.2850000000000001</v>
      </c>
      <c r="AO113">
        <v>5.2439999999999998</v>
      </c>
      <c r="AP113">
        <v>5.1539999999999999</v>
      </c>
      <c r="AQ113">
        <v>5.056</v>
      </c>
      <c r="AR113">
        <v>4.9480000000000004</v>
      </c>
      <c r="AS113">
        <v>4.8369999999999997</v>
      </c>
      <c r="AT113">
        <v>4.7060000000000004</v>
      </c>
      <c r="AU113">
        <v>4.6150000000000002</v>
      </c>
      <c r="AV113">
        <v>4.5750000000000002</v>
      </c>
      <c r="AW113">
        <v>4.4749999999999996</v>
      </c>
      <c r="AX113">
        <v>4.4359999999999999</v>
      </c>
      <c r="AY113">
        <v>4.3710000000000004</v>
      </c>
      <c r="AZ113">
        <v>4.3419999999999996</v>
      </c>
      <c r="BA113">
        <v>4.3620000000000001</v>
      </c>
      <c r="BB113">
        <v>4.4290000000000003</v>
      </c>
      <c r="BC113">
        <v>4.5359999999999996</v>
      </c>
      <c r="BD113">
        <v>4.4770000000000003</v>
      </c>
      <c r="BE113">
        <v>4.3780000000000001</v>
      </c>
      <c r="BF113">
        <v>4.2830000000000004</v>
      </c>
      <c r="BG113">
        <v>4.09</v>
      </c>
      <c r="BH113">
        <v>3.9</v>
      </c>
      <c r="BI113">
        <v>3.73</v>
      </c>
      <c r="BJ113">
        <v>3.6589999999999998</v>
      </c>
      <c r="BK113">
        <v>3.6040000000000001</v>
      </c>
      <c r="BL113">
        <v>3.5510000000000002</v>
      </c>
      <c r="BM113">
        <v>3.496</v>
      </c>
    </row>
    <row r="114" spans="1:65" x14ac:dyDescent="0.25">
      <c r="A114" t="s">
        <v>253</v>
      </c>
      <c r="B114" t="s">
        <v>254</v>
      </c>
      <c r="C114" t="str">
        <f>_xlfn.XLOOKUP(B114,'country-codes'!$B$2:$B$250,'country-codes'!$E$2:$E$250)</f>
        <v>Europe</v>
      </c>
      <c r="D114">
        <v>4.29</v>
      </c>
      <c r="E114">
        <v>3.88</v>
      </c>
      <c r="F114">
        <v>3.98</v>
      </c>
      <c r="G114">
        <v>3.99</v>
      </c>
      <c r="H114">
        <v>3.88</v>
      </c>
      <c r="I114">
        <v>3.73</v>
      </c>
      <c r="J114">
        <v>3.59</v>
      </c>
      <c r="K114">
        <v>3.28</v>
      </c>
      <c r="L114">
        <v>3.06</v>
      </c>
      <c r="M114">
        <v>2.99</v>
      </c>
      <c r="N114">
        <v>2.81</v>
      </c>
      <c r="O114">
        <v>2.92</v>
      </c>
      <c r="P114">
        <v>3.09</v>
      </c>
      <c r="Q114">
        <v>2.94</v>
      </c>
      <c r="R114">
        <v>2.66</v>
      </c>
      <c r="S114">
        <v>2.65</v>
      </c>
      <c r="T114">
        <v>2.52</v>
      </c>
      <c r="U114">
        <v>2.31</v>
      </c>
      <c r="V114">
        <v>2.35</v>
      </c>
      <c r="W114">
        <v>2.4900000000000002</v>
      </c>
      <c r="X114">
        <v>2.48</v>
      </c>
      <c r="Y114">
        <v>2.33</v>
      </c>
      <c r="Z114">
        <v>2.27</v>
      </c>
      <c r="AA114">
        <v>2.2400000000000002</v>
      </c>
      <c r="AB114">
        <v>2.08</v>
      </c>
      <c r="AC114">
        <v>1.93</v>
      </c>
      <c r="AD114">
        <v>1.92</v>
      </c>
      <c r="AE114">
        <v>2.06</v>
      </c>
      <c r="AF114">
        <v>2.2599999999999998</v>
      </c>
      <c r="AG114">
        <v>2.19</v>
      </c>
      <c r="AH114">
        <v>2.2999999999999998</v>
      </c>
      <c r="AI114">
        <v>2.1800000000000002</v>
      </c>
      <c r="AJ114">
        <v>2.21</v>
      </c>
      <c r="AK114">
        <v>2.2200000000000002</v>
      </c>
      <c r="AL114">
        <v>2.14</v>
      </c>
      <c r="AM114">
        <v>2.08</v>
      </c>
      <c r="AN114">
        <v>2.12</v>
      </c>
      <c r="AO114">
        <v>2.04</v>
      </c>
      <c r="AP114">
        <v>2.0499999999999998</v>
      </c>
      <c r="AQ114">
        <v>1.99</v>
      </c>
      <c r="AR114">
        <v>2.08</v>
      </c>
      <c r="AS114">
        <v>1.95</v>
      </c>
      <c r="AT114">
        <v>1.93</v>
      </c>
      <c r="AU114">
        <v>1.99</v>
      </c>
      <c r="AV114">
        <v>2.04</v>
      </c>
      <c r="AW114">
        <v>2.0499999999999998</v>
      </c>
      <c r="AX114">
        <v>2.08</v>
      </c>
      <c r="AY114">
        <v>2.09</v>
      </c>
      <c r="AZ114">
        <v>2.15</v>
      </c>
      <c r="BA114">
        <v>2.23</v>
      </c>
      <c r="BB114">
        <v>2.2000000000000002</v>
      </c>
      <c r="BC114">
        <v>2.02</v>
      </c>
      <c r="BD114">
        <v>2.04</v>
      </c>
      <c r="BE114">
        <v>1.93</v>
      </c>
      <c r="BF114">
        <v>1.93</v>
      </c>
      <c r="BG114">
        <v>1.8</v>
      </c>
      <c r="BH114">
        <v>1.74</v>
      </c>
      <c r="BI114">
        <v>1.71</v>
      </c>
      <c r="BJ114">
        <v>1.71</v>
      </c>
      <c r="BK114">
        <v>1.74</v>
      </c>
      <c r="BL114">
        <v>1.72</v>
      </c>
      <c r="BM114">
        <v>1.82</v>
      </c>
    </row>
    <row r="115" spans="1:65" x14ac:dyDescent="0.25">
      <c r="A115" t="s">
        <v>255</v>
      </c>
      <c r="B115" t="s">
        <v>256</v>
      </c>
      <c r="C115" t="str">
        <f>_xlfn.XLOOKUP(B115,'country-codes'!$B$2:$B$250,'country-codes'!$E$2:$E$250)</f>
        <v>Asia</v>
      </c>
      <c r="D115">
        <v>3.8660000000000001</v>
      </c>
      <c r="E115">
        <v>3.8580000000000001</v>
      </c>
      <c r="F115">
        <v>3.85</v>
      </c>
      <c r="G115">
        <v>3.8380000000000001</v>
      </c>
      <c r="H115">
        <v>3.8260000000000001</v>
      </c>
      <c r="I115">
        <v>3.8140000000000001</v>
      </c>
      <c r="J115">
        <v>3.802</v>
      </c>
      <c r="K115">
        <v>3.79</v>
      </c>
      <c r="L115">
        <v>3.786</v>
      </c>
      <c r="M115">
        <v>3.782</v>
      </c>
      <c r="N115">
        <v>3.778</v>
      </c>
      <c r="O115">
        <v>3.774</v>
      </c>
      <c r="P115">
        <v>3.77</v>
      </c>
      <c r="Q115">
        <v>3.698</v>
      </c>
      <c r="R115">
        <v>3.6259999999999999</v>
      </c>
      <c r="S115">
        <v>3.5539999999999998</v>
      </c>
      <c r="T115">
        <v>3.4820000000000002</v>
      </c>
      <c r="U115">
        <v>3.41</v>
      </c>
      <c r="V115">
        <v>3.3540000000000001</v>
      </c>
      <c r="W115">
        <v>3.298</v>
      </c>
      <c r="X115">
        <v>3.242</v>
      </c>
      <c r="Y115">
        <v>3.1859999999999999</v>
      </c>
      <c r="Z115">
        <v>3.13</v>
      </c>
      <c r="AA115">
        <v>3.1059999999999999</v>
      </c>
      <c r="AB115">
        <v>3.0819999999999999</v>
      </c>
      <c r="AC115">
        <v>3.0579999999999998</v>
      </c>
      <c r="AD115">
        <v>3.0339999999999998</v>
      </c>
      <c r="AE115">
        <v>3.01</v>
      </c>
      <c r="AF115">
        <v>2.948</v>
      </c>
      <c r="AG115">
        <v>2.8860000000000001</v>
      </c>
      <c r="AH115">
        <v>2.8239999999999998</v>
      </c>
      <c r="AI115">
        <v>2.762</v>
      </c>
      <c r="AJ115">
        <v>2.7</v>
      </c>
      <c r="AK115">
        <v>2.8</v>
      </c>
      <c r="AL115">
        <v>2.9</v>
      </c>
      <c r="AM115">
        <v>2.9</v>
      </c>
      <c r="AN115">
        <v>2.9</v>
      </c>
      <c r="AO115">
        <v>2.94</v>
      </c>
      <c r="AP115">
        <v>2.98</v>
      </c>
      <c r="AQ115">
        <v>2.9649999999999999</v>
      </c>
      <c r="AR115">
        <v>2.95</v>
      </c>
      <c r="AS115">
        <v>2.92</v>
      </c>
      <c r="AT115">
        <v>2.89</v>
      </c>
      <c r="AU115">
        <v>2.95</v>
      </c>
      <c r="AV115">
        <v>2.9</v>
      </c>
      <c r="AW115">
        <v>2.84</v>
      </c>
      <c r="AX115">
        <v>2.88</v>
      </c>
      <c r="AY115">
        <v>2.9</v>
      </c>
      <c r="AZ115">
        <v>2.96</v>
      </c>
      <c r="BA115">
        <v>2.96</v>
      </c>
      <c r="BB115">
        <v>3.03</v>
      </c>
      <c r="BC115">
        <v>2.98</v>
      </c>
      <c r="BD115">
        <v>3.05</v>
      </c>
      <c r="BE115">
        <v>3.03</v>
      </c>
      <c r="BF115">
        <v>3.08</v>
      </c>
      <c r="BG115">
        <v>3.09</v>
      </c>
      <c r="BH115">
        <v>3.11</v>
      </c>
      <c r="BI115">
        <v>3.11</v>
      </c>
      <c r="BJ115">
        <v>3.09</v>
      </c>
      <c r="BK115">
        <v>3.01</v>
      </c>
      <c r="BL115">
        <v>2.9</v>
      </c>
      <c r="BM115">
        <v>3</v>
      </c>
    </row>
    <row r="116" spans="1:65" x14ac:dyDescent="0.25">
      <c r="A116" t="s">
        <v>257</v>
      </c>
      <c r="B116" t="s">
        <v>258</v>
      </c>
      <c r="C116" t="str">
        <f>_xlfn.XLOOKUP(B116,'country-codes'!$B$2:$B$250,'country-codes'!$E$2:$E$250)</f>
        <v>Europe</v>
      </c>
      <c r="D116">
        <v>2.4</v>
      </c>
      <c r="E116">
        <v>2.44</v>
      </c>
      <c r="F116">
        <v>2.46</v>
      </c>
      <c r="G116">
        <v>2.5099999999999998</v>
      </c>
      <c r="H116">
        <v>2.66</v>
      </c>
      <c r="I116">
        <v>2.6</v>
      </c>
      <c r="J116">
        <v>2.58</v>
      </c>
      <c r="K116">
        <v>2.5</v>
      </c>
      <c r="L116">
        <v>2.46</v>
      </c>
      <c r="M116">
        <v>2.4700000000000002</v>
      </c>
      <c r="N116">
        <v>2.38</v>
      </c>
      <c r="O116">
        <v>2.4</v>
      </c>
      <c r="P116">
        <v>2.35</v>
      </c>
      <c r="Q116">
        <v>2.2999999999999998</v>
      </c>
      <c r="R116">
        <v>2.2799999999999998</v>
      </c>
      <c r="S116">
        <v>2.17</v>
      </c>
      <c r="T116">
        <v>2.04</v>
      </c>
      <c r="U116">
        <v>1.93</v>
      </c>
      <c r="V116">
        <v>1.84</v>
      </c>
      <c r="W116">
        <v>1.73</v>
      </c>
      <c r="X116">
        <v>1.64</v>
      </c>
      <c r="Y116">
        <v>1.58</v>
      </c>
      <c r="Z116">
        <v>1.56</v>
      </c>
      <c r="AA116">
        <v>1.51</v>
      </c>
      <c r="AB116">
        <v>1.46</v>
      </c>
      <c r="AC116">
        <v>1.42</v>
      </c>
      <c r="AD116">
        <v>1.35</v>
      </c>
      <c r="AE116">
        <v>1.33</v>
      </c>
      <c r="AF116">
        <v>1.36</v>
      </c>
      <c r="AG116">
        <v>1.33</v>
      </c>
      <c r="AH116">
        <v>1.33</v>
      </c>
      <c r="AI116">
        <v>1.3</v>
      </c>
      <c r="AJ116">
        <v>1.3</v>
      </c>
      <c r="AK116">
        <v>1.25</v>
      </c>
      <c r="AL116">
        <v>1.21</v>
      </c>
      <c r="AM116">
        <v>1.19</v>
      </c>
      <c r="AN116">
        <v>1.2</v>
      </c>
      <c r="AO116">
        <v>1.22</v>
      </c>
      <c r="AP116">
        <v>1.22</v>
      </c>
      <c r="AQ116">
        <v>1.23</v>
      </c>
      <c r="AR116">
        <v>1.26</v>
      </c>
      <c r="AS116">
        <v>1.25</v>
      </c>
      <c r="AT116">
        <v>1.27</v>
      </c>
      <c r="AU116">
        <v>1.29</v>
      </c>
      <c r="AV116">
        <v>1.34</v>
      </c>
      <c r="AW116">
        <v>1.34</v>
      </c>
      <c r="AX116">
        <v>1.37</v>
      </c>
      <c r="AY116">
        <v>1.4</v>
      </c>
      <c r="AZ116">
        <v>1.45</v>
      </c>
      <c r="BA116">
        <v>1.45</v>
      </c>
      <c r="BB116">
        <v>1.46</v>
      </c>
      <c r="BC116">
        <v>1.44</v>
      </c>
      <c r="BD116">
        <v>1.43</v>
      </c>
      <c r="BE116">
        <v>1.39</v>
      </c>
      <c r="BF116">
        <v>1.37</v>
      </c>
      <c r="BG116">
        <v>1.35</v>
      </c>
      <c r="BH116">
        <v>1.34</v>
      </c>
      <c r="BI116">
        <v>1.32</v>
      </c>
      <c r="BJ116">
        <v>1.29</v>
      </c>
      <c r="BK116">
        <v>1.27</v>
      </c>
      <c r="BL116">
        <v>1.24</v>
      </c>
      <c r="BM116">
        <v>1.25</v>
      </c>
    </row>
    <row r="117" spans="1:65" x14ac:dyDescent="0.25">
      <c r="A117" t="s">
        <v>259</v>
      </c>
      <c r="B117" t="s">
        <v>260</v>
      </c>
      <c r="C117" t="str">
        <f>_xlfn.XLOOKUP(B117,'country-codes'!$B$2:$B$250,'country-codes'!$E$2:$E$250)</f>
        <v>Americas</v>
      </c>
      <c r="D117">
        <v>5.58</v>
      </c>
      <c r="E117">
        <v>5.4459999999999997</v>
      </c>
      <c r="F117">
        <v>5.3780000000000001</v>
      </c>
      <c r="G117">
        <v>5.5090000000000003</v>
      </c>
      <c r="H117">
        <v>5.6840000000000002</v>
      </c>
      <c r="I117">
        <v>5.7469999999999999</v>
      </c>
      <c r="J117">
        <v>5.83</v>
      </c>
      <c r="K117">
        <v>5.8470000000000004</v>
      </c>
      <c r="L117">
        <v>5.8170000000000002</v>
      </c>
      <c r="M117">
        <v>5.7480000000000002</v>
      </c>
      <c r="N117">
        <v>5.6379999999999999</v>
      </c>
      <c r="O117">
        <v>5.5</v>
      </c>
      <c r="P117">
        <v>5.2919999999999998</v>
      </c>
      <c r="Q117">
        <v>5.0289999999999999</v>
      </c>
      <c r="R117">
        <v>4.7560000000000002</v>
      </c>
      <c r="S117">
        <v>4.4989999999999997</v>
      </c>
      <c r="T117">
        <v>4.218</v>
      </c>
      <c r="U117">
        <v>4.1150000000000002</v>
      </c>
      <c r="V117">
        <v>3.9649999999999999</v>
      </c>
      <c r="W117">
        <v>3.839</v>
      </c>
      <c r="X117">
        <v>3.7330000000000001</v>
      </c>
      <c r="Y117">
        <v>3.6429999999999998</v>
      </c>
      <c r="Z117">
        <v>3.5590000000000002</v>
      </c>
      <c r="AA117">
        <v>3.4769999999999999</v>
      </c>
      <c r="AB117">
        <v>3.3940000000000001</v>
      </c>
      <c r="AC117">
        <v>3.3079999999999998</v>
      </c>
      <c r="AD117">
        <v>3.2229999999999999</v>
      </c>
      <c r="AE117">
        <v>3.1419999999999999</v>
      </c>
      <c r="AF117">
        <v>3.069</v>
      </c>
      <c r="AG117">
        <v>3.0030000000000001</v>
      </c>
      <c r="AH117">
        <v>2.8540000000000001</v>
      </c>
      <c r="AI117">
        <v>2.9060000000000001</v>
      </c>
      <c r="AJ117">
        <v>2.952</v>
      </c>
      <c r="AK117">
        <v>2.9620000000000002</v>
      </c>
      <c r="AL117">
        <v>2.9390000000000001</v>
      </c>
      <c r="AM117">
        <v>2.8809999999999998</v>
      </c>
      <c r="AN117">
        <v>2.6739999999999999</v>
      </c>
      <c r="AO117">
        <v>2.6589999999999998</v>
      </c>
      <c r="AP117">
        <v>2.5939999999999999</v>
      </c>
      <c r="AQ117">
        <v>2.4470000000000001</v>
      </c>
      <c r="AR117">
        <v>2.21</v>
      </c>
      <c r="AS117">
        <v>2.173</v>
      </c>
      <c r="AT117">
        <v>2.149</v>
      </c>
      <c r="AU117">
        <v>2.13</v>
      </c>
      <c r="AV117">
        <v>2.1269999999999998</v>
      </c>
      <c r="AW117">
        <v>2.0630000000000002</v>
      </c>
      <c r="AX117">
        <v>2.069</v>
      </c>
      <c r="AY117">
        <v>1.9079999999999999</v>
      </c>
      <c r="AZ117">
        <v>1.89</v>
      </c>
      <c r="BA117">
        <v>1.8640000000000001</v>
      </c>
      <c r="BB117">
        <v>1.742</v>
      </c>
      <c r="BC117">
        <v>1.728</v>
      </c>
      <c r="BD117">
        <v>1.696</v>
      </c>
      <c r="BE117">
        <v>1.6359999999999999</v>
      </c>
      <c r="BF117">
        <v>1.569</v>
      </c>
      <c r="BG117">
        <v>1.5880000000000001</v>
      </c>
      <c r="BH117">
        <v>1.516</v>
      </c>
      <c r="BI117">
        <v>1.44</v>
      </c>
      <c r="BJ117">
        <v>1.3879999999999999</v>
      </c>
      <c r="BK117">
        <v>1.37</v>
      </c>
      <c r="BL117">
        <v>1.3580000000000001</v>
      </c>
      <c r="BM117">
        <v>1.3520000000000001</v>
      </c>
    </row>
    <row r="118" spans="1:65" x14ac:dyDescent="0.25">
      <c r="A118" t="s">
        <v>261</v>
      </c>
      <c r="B118" t="s">
        <v>262</v>
      </c>
      <c r="C118" t="str">
        <f>_xlfn.XLOOKUP(B118,'country-codes'!$B$2:$B$250,'country-codes'!$E$2:$E$250)</f>
        <v>Asia</v>
      </c>
      <c r="D118">
        <v>7.6689999999999996</v>
      </c>
      <c r="E118">
        <v>7.7690000000000001</v>
      </c>
      <c r="F118">
        <v>7.8470000000000004</v>
      </c>
      <c r="G118">
        <v>7.9189999999999996</v>
      </c>
      <c r="H118">
        <v>7.9850000000000003</v>
      </c>
      <c r="I118">
        <v>8.0779999999999994</v>
      </c>
      <c r="J118">
        <v>8.0909999999999993</v>
      </c>
      <c r="K118">
        <v>8.1069999999999993</v>
      </c>
      <c r="L118">
        <v>8.1199999999999992</v>
      </c>
      <c r="M118">
        <v>8.1280000000000001</v>
      </c>
      <c r="N118">
        <v>8.109</v>
      </c>
      <c r="O118">
        <v>8.0890000000000004</v>
      </c>
      <c r="P118">
        <v>8.0589999999999993</v>
      </c>
      <c r="Q118">
        <v>8.016</v>
      </c>
      <c r="R118">
        <v>7.9550000000000001</v>
      </c>
      <c r="S118">
        <v>7.891</v>
      </c>
      <c r="T118">
        <v>7.81</v>
      </c>
      <c r="U118">
        <v>7.7080000000000002</v>
      </c>
      <c r="V118">
        <v>7.58</v>
      </c>
      <c r="W118">
        <v>7.4279999999999999</v>
      </c>
      <c r="X118">
        <v>7.266</v>
      </c>
      <c r="Y118">
        <v>7.1</v>
      </c>
      <c r="Z118">
        <v>6.9279999999999999</v>
      </c>
      <c r="AA118">
        <v>6.7679999999999998</v>
      </c>
      <c r="AB118">
        <v>6.6109999999999998</v>
      </c>
      <c r="AC118">
        <v>6.4580000000000002</v>
      </c>
      <c r="AD118">
        <v>6.3150000000000004</v>
      </c>
      <c r="AE118">
        <v>6.1180000000000003</v>
      </c>
      <c r="AF118">
        <v>5.9329999999999998</v>
      </c>
      <c r="AG118">
        <v>5.7309999999999999</v>
      </c>
      <c r="AH118">
        <v>5.4779999999999998</v>
      </c>
      <c r="AI118">
        <v>5.2850000000000001</v>
      </c>
      <c r="AJ118">
        <v>5.1070000000000002</v>
      </c>
      <c r="AK118">
        <v>4.9550000000000001</v>
      </c>
      <c r="AL118">
        <v>4.8070000000000004</v>
      </c>
      <c r="AM118">
        <v>4.6619999999999999</v>
      </c>
      <c r="AN118">
        <v>4.5119999999999996</v>
      </c>
      <c r="AO118">
        <v>4.3369999999999997</v>
      </c>
      <c r="AP118">
        <v>4.1639999999999997</v>
      </c>
      <c r="AQ118">
        <v>4.0369999999999999</v>
      </c>
      <c r="AR118">
        <v>3.9209999999999998</v>
      </c>
      <c r="AS118">
        <v>3.8530000000000002</v>
      </c>
      <c r="AT118">
        <v>3.8319999999999999</v>
      </c>
      <c r="AU118">
        <v>3.8380000000000001</v>
      </c>
      <c r="AV118">
        <v>3.8010000000000002</v>
      </c>
      <c r="AW118">
        <v>3.7789999999999999</v>
      </c>
      <c r="AX118">
        <v>3.802</v>
      </c>
      <c r="AY118">
        <v>3.847</v>
      </c>
      <c r="AZ118">
        <v>3.8919999999999999</v>
      </c>
      <c r="BA118">
        <v>3.8420000000000001</v>
      </c>
      <c r="BB118">
        <v>3.778</v>
      </c>
      <c r="BC118">
        <v>3.681</v>
      </c>
      <c r="BD118">
        <v>3.5590000000000002</v>
      </c>
      <c r="BE118">
        <v>3.4359999999999999</v>
      </c>
      <c r="BF118">
        <v>3.31</v>
      </c>
      <c r="BG118">
        <v>3.1749999999999998</v>
      </c>
      <c r="BH118">
        <v>3.077</v>
      </c>
      <c r="BI118">
        <v>3.0270000000000001</v>
      </c>
      <c r="BJ118">
        <v>2.9729999999999999</v>
      </c>
      <c r="BK118">
        <v>2.9180000000000001</v>
      </c>
      <c r="BL118">
        <v>2.8730000000000002</v>
      </c>
      <c r="BM118">
        <v>2.83</v>
      </c>
    </row>
    <row r="119" spans="1:65" x14ac:dyDescent="0.25">
      <c r="A119" t="s">
        <v>263</v>
      </c>
      <c r="B119" t="s">
        <v>264</v>
      </c>
      <c r="C119" t="str">
        <f>_xlfn.XLOOKUP(B119,'country-codes'!$B$2:$B$250,'country-codes'!$E$2:$E$250)</f>
        <v>Asia</v>
      </c>
      <c r="D119">
        <v>2</v>
      </c>
      <c r="E119">
        <v>1.96</v>
      </c>
      <c r="F119">
        <v>1.98</v>
      </c>
      <c r="G119">
        <v>2</v>
      </c>
      <c r="H119">
        <v>2.0499999999999998</v>
      </c>
      <c r="I119">
        <v>2.14</v>
      </c>
      <c r="J119">
        <v>1.58</v>
      </c>
      <c r="K119">
        <v>2.23</v>
      </c>
      <c r="L119">
        <v>2.13</v>
      </c>
      <c r="M119">
        <v>2.13</v>
      </c>
      <c r="N119">
        <v>2.13</v>
      </c>
      <c r="O119">
        <v>2.16</v>
      </c>
      <c r="P119">
        <v>2.14</v>
      </c>
      <c r="Q119">
        <v>2.14</v>
      </c>
      <c r="R119">
        <v>2.0499999999999998</v>
      </c>
      <c r="S119">
        <v>1.91</v>
      </c>
      <c r="T119">
        <v>1.85</v>
      </c>
      <c r="U119">
        <v>1.8</v>
      </c>
      <c r="V119">
        <v>1.79</v>
      </c>
      <c r="W119">
        <v>1.77</v>
      </c>
      <c r="X119">
        <v>1.75</v>
      </c>
      <c r="Y119">
        <v>1.74</v>
      </c>
      <c r="Z119">
        <v>1.77</v>
      </c>
      <c r="AA119">
        <v>1.8</v>
      </c>
      <c r="AB119">
        <v>1.81</v>
      </c>
      <c r="AC119">
        <v>1.76</v>
      </c>
      <c r="AD119">
        <v>1.72</v>
      </c>
      <c r="AE119">
        <v>1.69</v>
      </c>
      <c r="AF119">
        <v>1.66</v>
      </c>
      <c r="AG119">
        <v>1.57</v>
      </c>
      <c r="AH119">
        <v>1.54</v>
      </c>
      <c r="AI119">
        <v>1.53</v>
      </c>
      <c r="AJ119">
        <v>1.5</v>
      </c>
      <c r="AK119">
        <v>1.46</v>
      </c>
      <c r="AL119">
        <v>1.5</v>
      </c>
      <c r="AM119">
        <v>1.42</v>
      </c>
      <c r="AN119">
        <v>1.43</v>
      </c>
      <c r="AO119">
        <v>1.39</v>
      </c>
      <c r="AP119">
        <v>1.38</v>
      </c>
      <c r="AQ119">
        <v>1.34</v>
      </c>
      <c r="AR119">
        <v>1.36</v>
      </c>
      <c r="AS119">
        <v>1.33</v>
      </c>
      <c r="AT119">
        <v>1.32</v>
      </c>
      <c r="AU119">
        <v>1.29</v>
      </c>
      <c r="AV119">
        <v>1.29</v>
      </c>
      <c r="AW119">
        <v>1.26</v>
      </c>
      <c r="AX119">
        <v>1.32</v>
      </c>
      <c r="AY119">
        <v>1.34</v>
      </c>
      <c r="AZ119">
        <v>1.37</v>
      </c>
      <c r="BA119">
        <v>1.37</v>
      </c>
      <c r="BB119">
        <v>1.39</v>
      </c>
      <c r="BC119">
        <v>1.39</v>
      </c>
      <c r="BD119">
        <v>1.41</v>
      </c>
      <c r="BE119">
        <v>1.43</v>
      </c>
      <c r="BF119">
        <v>1.42</v>
      </c>
      <c r="BG119">
        <v>1.45</v>
      </c>
      <c r="BH119">
        <v>1.44</v>
      </c>
      <c r="BI119">
        <v>1.43</v>
      </c>
      <c r="BJ119">
        <v>1.42</v>
      </c>
      <c r="BK119">
        <v>1.36</v>
      </c>
      <c r="BL119">
        <v>1.33</v>
      </c>
      <c r="BM119">
        <v>1.3</v>
      </c>
    </row>
    <row r="120" spans="1:65" x14ac:dyDescent="0.25">
      <c r="A120" t="s">
        <v>265</v>
      </c>
      <c r="B120" t="s">
        <v>266</v>
      </c>
      <c r="C120" t="str">
        <f>_xlfn.XLOOKUP(B120,'country-codes'!$B$2:$B$250,'country-codes'!$E$2:$E$250)</f>
        <v>Asia</v>
      </c>
      <c r="D120">
        <v>4.53</v>
      </c>
      <c r="E120">
        <v>4.4859999999999998</v>
      </c>
      <c r="F120">
        <v>4.4039999999999999</v>
      </c>
      <c r="G120">
        <v>4.3410000000000002</v>
      </c>
      <c r="H120">
        <v>4.2190000000000003</v>
      </c>
      <c r="I120">
        <v>4.1109999999999998</v>
      </c>
      <c r="J120">
        <v>4.008</v>
      </c>
      <c r="K120">
        <v>3.8769999999999998</v>
      </c>
      <c r="L120">
        <v>3.681</v>
      </c>
      <c r="M120">
        <v>3.5369999999999999</v>
      </c>
      <c r="N120">
        <v>3.5289999999999999</v>
      </c>
      <c r="O120">
        <v>3.5449999999999999</v>
      </c>
      <c r="P120">
        <v>3.5659999999999998</v>
      </c>
      <c r="Q120">
        <v>3.51</v>
      </c>
      <c r="R120">
        <v>3.4529999999999998</v>
      </c>
      <c r="S120">
        <v>3.3929999999999998</v>
      </c>
      <c r="T120">
        <v>3.3330000000000002</v>
      </c>
      <c r="U120">
        <v>3.2679999999999998</v>
      </c>
      <c r="V120">
        <v>3.165</v>
      </c>
      <c r="W120">
        <v>3.0190000000000001</v>
      </c>
      <c r="X120">
        <v>2.9</v>
      </c>
      <c r="Y120">
        <v>2.95</v>
      </c>
      <c r="Z120">
        <v>3</v>
      </c>
      <c r="AA120">
        <v>3.04</v>
      </c>
      <c r="AB120">
        <v>3.08</v>
      </c>
      <c r="AC120">
        <v>3.08</v>
      </c>
      <c r="AD120">
        <v>3.1349999999999998</v>
      </c>
      <c r="AE120">
        <v>3.19</v>
      </c>
      <c r="AF120">
        <v>3.13</v>
      </c>
      <c r="AG120">
        <v>2.82</v>
      </c>
      <c r="AH120">
        <v>2.72</v>
      </c>
      <c r="AI120">
        <v>2.61</v>
      </c>
      <c r="AJ120">
        <v>2.5</v>
      </c>
      <c r="AK120">
        <v>2.2999999999999998</v>
      </c>
      <c r="AL120">
        <v>2.2799999999999998</v>
      </c>
      <c r="AM120">
        <v>2.2599999999999998</v>
      </c>
      <c r="AN120">
        <v>2.13</v>
      </c>
      <c r="AO120">
        <v>2</v>
      </c>
      <c r="AP120">
        <v>1.8</v>
      </c>
      <c r="AQ120">
        <v>1.8</v>
      </c>
      <c r="AR120">
        <v>1.8</v>
      </c>
      <c r="AS120">
        <v>1.9</v>
      </c>
      <c r="AT120">
        <v>2</v>
      </c>
      <c r="AU120">
        <v>2.0299999999999998</v>
      </c>
      <c r="AV120">
        <v>2.21</v>
      </c>
      <c r="AW120">
        <v>2.2200000000000002</v>
      </c>
      <c r="AX120">
        <v>2.36</v>
      </c>
      <c r="AY120">
        <v>2.4700000000000002</v>
      </c>
      <c r="AZ120">
        <v>2.68</v>
      </c>
      <c r="BA120">
        <v>2.5499999999999998</v>
      </c>
      <c r="BB120">
        <v>2.59</v>
      </c>
      <c r="BC120">
        <v>2.59</v>
      </c>
      <c r="BD120">
        <v>2.62</v>
      </c>
      <c r="BE120">
        <v>2.64</v>
      </c>
      <c r="BF120">
        <v>2.73</v>
      </c>
      <c r="BG120">
        <v>2.74</v>
      </c>
      <c r="BH120">
        <v>2.77</v>
      </c>
      <c r="BI120">
        <v>2.75</v>
      </c>
      <c r="BJ120">
        <v>2.84</v>
      </c>
      <c r="BK120">
        <v>2.9</v>
      </c>
      <c r="BL120">
        <v>3.13</v>
      </c>
      <c r="BM120">
        <v>3.32</v>
      </c>
    </row>
    <row r="121" spans="1:65" x14ac:dyDescent="0.25">
      <c r="A121" t="s">
        <v>267</v>
      </c>
      <c r="B121" t="s">
        <v>268</v>
      </c>
      <c r="C121" t="str">
        <f>_xlfn.XLOOKUP(B121,'country-codes'!$B$2:$B$250,'country-codes'!$E$2:$E$250)</f>
        <v>Africa</v>
      </c>
      <c r="D121">
        <v>7.6319999999999997</v>
      </c>
      <c r="E121">
        <v>7.718</v>
      </c>
      <c r="F121">
        <v>7.8029999999999999</v>
      </c>
      <c r="G121">
        <v>7.8639999999999999</v>
      </c>
      <c r="H121">
        <v>7.92</v>
      </c>
      <c r="I121">
        <v>8.0280000000000005</v>
      </c>
      <c r="J121">
        <v>8.0559999999999992</v>
      </c>
      <c r="K121">
        <v>8.0459999999999994</v>
      </c>
      <c r="L121">
        <v>8.0380000000000003</v>
      </c>
      <c r="M121">
        <v>8.0310000000000006</v>
      </c>
      <c r="N121">
        <v>8.0239999999999991</v>
      </c>
      <c r="O121">
        <v>8.0030000000000001</v>
      </c>
      <c r="P121">
        <v>7.9749999999999996</v>
      </c>
      <c r="Q121">
        <v>7.9390000000000001</v>
      </c>
      <c r="R121">
        <v>7.907</v>
      </c>
      <c r="S121">
        <v>7.8769999999999998</v>
      </c>
      <c r="T121">
        <v>7.843</v>
      </c>
      <c r="U121">
        <v>7.8029999999999999</v>
      </c>
      <c r="V121">
        <v>7.7460000000000004</v>
      </c>
      <c r="W121">
        <v>7.6790000000000003</v>
      </c>
      <c r="X121">
        <v>7.5979999999999999</v>
      </c>
      <c r="Y121">
        <v>7.5129999999999999</v>
      </c>
      <c r="Z121">
        <v>7.4020000000000001</v>
      </c>
      <c r="AA121">
        <v>7.2629999999999999</v>
      </c>
      <c r="AB121">
        <v>7.1230000000000002</v>
      </c>
      <c r="AC121">
        <v>6.9749999999999996</v>
      </c>
      <c r="AD121">
        <v>6.8479999999999999</v>
      </c>
      <c r="AE121">
        <v>6.6820000000000004</v>
      </c>
      <c r="AF121">
        <v>6.5049999999999999</v>
      </c>
      <c r="AG121">
        <v>6.3230000000000004</v>
      </c>
      <c r="AH121">
        <v>6.1289999999999996</v>
      </c>
      <c r="AI121">
        <v>5.9349999999999996</v>
      </c>
      <c r="AJ121">
        <v>5.7460000000000004</v>
      </c>
      <c r="AK121">
        <v>5.5739999999999998</v>
      </c>
      <c r="AL121">
        <v>5.4459999999999997</v>
      </c>
      <c r="AM121">
        <v>5.3659999999999997</v>
      </c>
      <c r="AN121">
        <v>5.306</v>
      </c>
      <c r="AO121">
        <v>5.26</v>
      </c>
      <c r="AP121">
        <v>5.2460000000000004</v>
      </c>
      <c r="AQ121">
        <v>5.181</v>
      </c>
      <c r="AR121">
        <v>5.1369999999999996</v>
      </c>
      <c r="AS121">
        <v>5.0910000000000002</v>
      </c>
      <c r="AT121">
        <v>5.016</v>
      </c>
      <c r="AU121">
        <v>4.907</v>
      </c>
      <c r="AV121">
        <v>4.83</v>
      </c>
      <c r="AW121">
        <v>4.7839999999999998</v>
      </c>
      <c r="AX121">
        <v>4.7480000000000002</v>
      </c>
      <c r="AY121">
        <v>4.7190000000000003</v>
      </c>
      <c r="AZ121">
        <v>4.6459999999999999</v>
      </c>
      <c r="BA121">
        <v>4.5140000000000002</v>
      </c>
      <c r="BB121">
        <v>4.367</v>
      </c>
      <c r="BC121">
        <v>4.2190000000000003</v>
      </c>
      <c r="BD121">
        <v>4.0880000000000001</v>
      </c>
      <c r="BE121">
        <v>3.952</v>
      </c>
      <c r="BF121">
        <v>3.8439999999999999</v>
      </c>
      <c r="BG121">
        <v>3.8</v>
      </c>
      <c r="BH121">
        <v>3.7240000000000002</v>
      </c>
      <c r="BI121">
        <v>3.6429999999999998</v>
      </c>
      <c r="BJ121">
        <v>3.58</v>
      </c>
      <c r="BK121">
        <v>3.4689999999999999</v>
      </c>
      <c r="BL121">
        <v>3.3969999999999998</v>
      </c>
      <c r="BM121">
        <v>3.335</v>
      </c>
    </row>
    <row r="122" spans="1:65" x14ac:dyDescent="0.25">
      <c r="A122" t="s">
        <v>269</v>
      </c>
      <c r="B122" t="s">
        <v>270</v>
      </c>
      <c r="C122" t="str">
        <f>_xlfn.XLOOKUP(B122,'country-codes'!$B$2:$B$250,'country-codes'!$E$2:$E$250)</f>
        <v>Asia</v>
      </c>
      <c r="D122">
        <v>5.3760000000000003</v>
      </c>
      <c r="E122">
        <v>5.4340000000000002</v>
      </c>
      <c r="F122">
        <v>5.484</v>
      </c>
      <c r="G122">
        <v>5.51</v>
      </c>
      <c r="H122">
        <v>5.4649999999999999</v>
      </c>
      <c r="I122">
        <v>5.4109999999999996</v>
      </c>
      <c r="J122">
        <v>5.3010000000000002</v>
      </c>
      <c r="K122">
        <v>5.2009999999999996</v>
      </c>
      <c r="L122">
        <v>5.0880000000000001</v>
      </c>
      <c r="M122">
        <v>5.0419999999999998</v>
      </c>
      <c r="N122">
        <v>5.01</v>
      </c>
      <c r="O122">
        <v>4.9710000000000001</v>
      </c>
      <c r="P122">
        <v>4.9619999999999997</v>
      </c>
      <c r="Q122">
        <v>4.8470000000000004</v>
      </c>
      <c r="R122">
        <v>4.726</v>
      </c>
      <c r="S122">
        <v>4.657</v>
      </c>
      <c r="T122">
        <v>4.6139999999999999</v>
      </c>
      <c r="U122">
        <v>4.577</v>
      </c>
      <c r="V122">
        <v>4.4939999999999998</v>
      </c>
      <c r="W122">
        <v>4.3739999999999997</v>
      </c>
      <c r="X122">
        <v>4.2169999999999996</v>
      </c>
      <c r="Y122">
        <v>4.2039999999999997</v>
      </c>
      <c r="Z122">
        <v>4.1920000000000002</v>
      </c>
      <c r="AA122">
        <v>4.1790000000000003</v>
      </c>
      <c r="AB122">
        <v>4.2320000000000002</v>
      </c>
      <c r="AC122">
        <v>4.2050000000000001</v>
      </c>
      <c r="AD122">
        <v>4.218</v>
      </c>
      <c r="AE122">
        <v>4.1459999999999999</v>
      </c>
      <c r="AF122">
        <v>4.0069999999999997</v>
      </c>
      <c r="AG122">
        <v>3.875</v>
      </c>
      <c r="AH122">
        <v>3.63</v>
      </c>
      <c r="AI122">
        <v>3.58</v>
      </c>
      <c r="AJ122">
        <v>3.52</v>
      </c>
      <c r="AK122">
        <v>3.2</v>
      </c>
      <c r="AL122">
        <v>2.9</v>
      </c>
      <c r="AM122">
        <v>3.1</v>
      </c>
      <c r="AN122">
        <v>2.8</v>
      </c>
      <c r="AO122">
        <v>2.6</v>
      </c>
      <c r="AP122">
        <v>2.7</v>
      </c>
      <c r="AQ122">
        <v>2.6</v>
      </c>
      <c r="AR122">
        <v>2.4</v>
      </c>
      <c r="AS122">
        <v>2.4</v>
      </c>
      <c r="AT122">
        <v>2.4</v>
      </c>
      <c r="AU122">
        <v>2.5</v>
      </c>
      <c r="AV122">
        <v>2.6</v>
      </c>
      <c r="AW122">
        <v>2.5</v>
      </c>
      <c r="AX122">
        <v>2.7</v>
      </c>
      <c r="AY122">
        <v>2.7</v>
      </c>
      <c r="AZ122">
        <v>2.8</v>
      </c>
      <c r="BA122">
        <v>2.9</v>
      </c>
      <c r="BB122">
        <v>3.1</v>
      </c>
      <c r="BC122">
        <v>3.1</v>
      </c>
      <c r="BD122">
        <v>3.2</v>
      </c>
      <c r="BE122">
        <v>3.1</v>
      </c>
      <c r="BF122">
        <v>3.2</v>
      </c>
      <c r="BG122">
        <v>3.2</v>
      </c>
      <c r="BH122">
        <v>3.1</v>
      </c>
      <c r="BI122">
        <v>3</v>
      </c>
      <c r="BJ122">
        <v>3.3</v>
      </c>
      <c r="BK122">
        <v>3.3</v>
      </c>
      <c r="BL122">
        <v>3</v>
      </c>
      <c r="BM122">
        <v>2.89</v>
      </c>
    </row>
    <row r="123" spans="1:65" x14ac:dyDescent="0.25">
      <c r="A123" t="s">
        <v>271</v>
      </c>
      <c r="B123" t="s">
        <v>272</v>
      </c>
      <c r="C123" t="str">
        <f>_xlfn.XLOOKUP(B123,'country-codes'!$B$2:$B$250,'country-codes'!$E$2:$E$250)</f>
        <v>Asia</v>
      </c>
      <c r="D123">
        <v>6.2510000000000003</v>
      </c>
      <c r="E123">
        <v>6.1219999999999999</v>
      </c>
      <c r="F123">
        <v>5.9960000000000004</v>
      </c>
      <c r="G123">
        <v>5.8520000000000003</v>
      </c>
      <c r="H123">
        <v>5.8620000000000001</v>
      </c>
      <c r="I123">
        <v>5.8230000000000004</v>
      </c>
      <c r="J123">
        <v>5.7690000000000001</v>
      </c>
      <c r="K123">
        <v>5.7119999999999997</v>
      </c>
      <c r="L123">
        <v>5.6479999999999997</v>
      </c>
      <c r="M123">
        <v>5.5590000000000002</v>
      </c>
      <c r="N123">
        <v>5.72</v>
      </c>
      <c r="O123">
        <v>5.8659999999999997</v>
      </c>
      <c r="P123">
        <v>5.9909999999999997</v>
      </c>
      <c r="Q123">
        <v>5.5590000000000002</v>
      </c>
      <c r="R123">
        <v>4.7969999999999997</v>
      </c>
      <c r="S123">
        <v>4.1029999999999998</v>
      </c>
      <c r="T123">
        <v>3.4089999999999998</v>
      </c>
      <c r="U123">
        <v>2.7160000000000002</v>
      </c>
      <c r="V123">
        <v>3.3380000000000001</v>
      </c>
      <c r="W123">
        <v>4.556</v>
      </c>
      <c r="X123">
        <v>5.774</v>
      </c>
      <c r="Y123">
        <v>6.0419999999999998</v>
      </c>
      <c r="Z123">
        <v>6.1929999999999996</v>
      </c>
      <c r="AA123">
        <v>6.2960000000000003</v>
      </c>
      <c r="AB123">
        <v>6.3380000000000001</v>
      </c>
      <c r="AC123">
        <v>6.3129999999999997</v>
      </c>
      <c r="AD123">
        <v>6.226</v>
      </c>
      <c r="AE123">
        <v>6.0970000000000004</v>
      </c>
      <c r="AF123">
        <v>5.944</v>
      </c>
      <c r="AG123">
        <v>5.7229999999999999</v>
      </c>
      <c r="AH123">
        <v>5.6440000000000001</v>
      </c>
      <c r="AI123">
        <v>5.5650000000000004</v>
      </c>
      <c r="AJ123">
        <v>5.4470000000000001</v>
      </c>
      <c r="AK123">
        <v>5.274</v>
      </c>
      <c r="AL123">
        <v>5.0519999999999996</v>
      </c>
      <c r="AM123">
        <v>4.8239999999999998</v>
      </c>
      <c r="AN123">
        <v>4.5940000000000003</v>
      </c>
      <c r="AO123">
        <v>4.391</v>
      </c>
      <c r="AP123">
        <v>4.1390000000000002</v>
      </c>
      <c r="AQ123">
        <v>3.9220000000000002</v>
      </c>
      <c r="AR123">
        <v>3.7719999999999998</v>
      </c>
      <c r="AS123">
        <v>3.6520000000000001</v>
      </c>
      <c r="AT123">
        <v>3.5550000000000002</v>
      </c>
      <c r="AU123">
        <v>3.4420000000000002</v>
      </c>
      <c r="AV123">
        <v>3.3450000000000002</v>
      </c>
      <c r="AW123">
        <v>3.2440000000000002</v>
      </c>
      <c r="AX123">
        <v>3.145</v>
      </c>
      <c r="AY123">
        <v>3.0840000000000001</v>
      </c>
      <c r="AZ123">
        <v>2.9689999999999999</v>
      </c>
      <c r="BA123">
        <v>2.871</v>
      </c>
      <c r="BB123">
        <v>2.774</v>
      </c>
      <c r="BC123">
        <v>2.7010000000000001</v>
      </c>
      <c r="BD123">
        <v>2.6640000000000001</v>
      </c>
      <c r="BE123">
        <v>2.62</v>
      </c>
      <c r="BF123">
        <v>2.589</v>
      </c>
      <c r="BG123">
        <v>2.5499999999999998</v>
      </c>
      <c r="BH123">
        <v>2.512</v>
      </c>
      <c r="BI123">
        <v>2.4729999999999999</v>
      </c>
      <c r="BJ123">
        <v>2.4350000000000001</v>
      </c>
      <c r="BK123">
        <v>2.4020000000000001</v>
      </c>
      <c r="BL123">
        <v>2.3809999999999998</v>
      </c>
      <c r="BM123">
        <v>2.3439999999999999</v>
      </c>
    </row>
    <row r="124" spans="1:65" x14ac:dyDescent="0.25">
      <c r="A124" t="s">
        <v>273</v>
      </c>
      <c r="B124" t="s">
        <v>274</v>
      </c>
      <c r="C124" t="str">
        <f>_xlfn.XLOOKUP(B124,'country-codes'!$B$2:$B$250,'country-codes'!$E$2:$E$250)</f>
        <v>Oceania</v>
      </c>
      <c r="D124">
        <v>6.5529999999999999</v>
      </c>
      <c r="E124">
        <v>6.625</v>
      </c>
      <c r="F124">
        <v>6.5570000000000004</v>
      </c>
      <c r="G124">
        <v>6.4859999999999998</v>
      </c>
      <c r="H124">
        <v>6.4109999999999996</v>
      </c>
      <c r="I124">
        <v>6.3630000000000004</v>
      </c>
      <c r="J124">
        <v>6.3079999999999998</v>
      </c>
      <c r="K124">
        <v>6.1459999999999999</v>
      </c>
      <c r="L124">
        <v>5.9710000000000001</v>
      </c>
      <c r="M124">
        <v>5.7850000000000001</v>
      </c>
      <c r="N124">
        <v>5.5869999999999997</v>
      </c>
      <c r="O124">
        <v>5.3970000000000002</v>
      </c>
      <c r="P124">
        <v>5.2569999999999997</v>
      </c>
      <c r="Q124">
        <v>5.1440000000000001</v>
      </c>
      <c r="R124">
        <v>5.0789999999999997</v>
      </c>
      <c r="S124">
        <v>5.0289999999999999</v>
      </c>
      <c r="T124">
        <v>4.9870000000000001</v>
      </c>
      <c r="U124">
        <v>4.99</v>
      </c>
      <c r="V124">
        <v>4.9960000000000004</v>
      </c>
      <c r="W124">
        <v>4.9960000000000004</v>
      </c>
      <c r="X124">
        <v>4.99</v>
      </c>
      <c r="Y124">
        <v>4.9880000000000004</v>
      </c>
      <c r="Z124">
        <v>4.9820000000000002</v>
      </c>
      <c r="AA124">
        <v>4.9539999999999997</v>
      </c>
      <c r="AB124">
        <v>4.9409999999999998</v>
      </c>
      <c r="AC124">
        <v>4.9349999999999996</v>
      </c>
      <c r="AD124">
        <v>4.8890000000000002</v>
      </c>
      <c r="AE124">
        <v>4.8220000000000001</v>
      </c>
      <c r="AF124">
        <v>4.7539999999999996</v>
      </c>
      <c r="AG124">
        <v>4.7</v>
      </c>
      <c r="AH124">
        <v>4.6369999999999996</v>
      </c>
      <c r="AI124">
        <v>4.5940000000000003</v>
      </c>
      <c r="AJ124">
        <v>4.5270000000000001</v>
      </c>
      <c r="AK124">
        <v>4.4569999999999999</v>
      </c>
      <c r="AL124">
        <v>4.4180000000000001</v>
      </c>
      <c r="AM124">
        <v>4.3849999999999998</v>
      </c>
      <c r="AN124">
        <v>4.3899999999999997</v>
      </c>
      <c r="AO124">
        <v>4.3250000000000002</v>
      </c>
      <c r="AP124">
        <v>4.2530000000000001</v>
      </c>
      <c r="AQ124">
        <v>4.1580000000000004</v>
      </c>
      <c r="AR124">
        <v>4.0650000000000004</v>
      </c>
      <c r="AS124">
        <v>3.9580000000000002</v>
      </c>
      <c r="AT124">
        <v>3.847</v>
      </c>
      <c r="AU124">
        <v>3.7440000000000002</v>
      </c>
      <c r="AV124">
        <v>3.7810000000000001</v>
      </c>
      <c r="AW124">
        <v>3.7989999999999999</v>
      </c>
      <c r="AX124">
        <v>3.8370000000000002</v>
      </c>
      <c r="AY124">
        <v>3.879</v>
      </c>
      <c r="AZ124">
        <v>3.9049999999999998</v>
      </c>
      <c r="BA124">
        <v>3.8889999999999998</v>
      </c>
      <c r="BB124">
        <v>3.8759999999999999</v>
      </c>
      <c r="BC124">
        <v>3.8570000000000002</v>
      </c>
      <c r="BD124">
        <v>3.774</v>
      </c>
      <c r="BE124">
        <v>3.6890000000000001</v>
      </c>
      <c r="BF124">
        <v>3.5990000000000002</v>
      </c>
      <c r="BG124">
        <v>3.53</v>
      </c>
      <c r="BH124">
        <v>3.4710000000000001</v>
      </c>
      <c r="BI124">
        <v>3.431</v>
      </c>
      <c r="BJ124">
        <v>3.41</v>
      </c>
      <c r="BK124">
        <v>3.3679999999999999</v>
      </c>
      <c r="BL124">
        <v>3.3330000000000002</v>
      </c>
      <c r="BM124">
        <v>3.3039999999999998</v>
      </c>
    </row>
    <row r="125" spans="1:65" x14ac:dyDescent="0.25">
      <c r="A125" t="s">
        <v>275</v>
      </c>
      <c r="B125" t="s">
        <v>276</v>
      </c>
      <c r="C125" t="str">
        <f>_xlfn.XLOOKUP(B125,'country-codes'!$B$2:$B$250,'country-codes'!$E$2:$E$250)</f>
        <v>Americas</v>
      </c>
      <c r="D125">
        <v>7.1689999999999996</v>
      </c>
      <c r="E125">
        <v>6.9240000000000004</v>
      </c>
      <c r="F125">
        <v>6.6870000000000003</v>
      </c>
      <c r="G125">
        <v>6.7350000000000003</v>
      </c>
      <c r="H125">
        <v>6.6609999999999996</v>
      </c>
      <c r="I125">
        <v>6.5350000000000001</v>
      </c>
      <c r="J125">
        <v>6.2729999999999997</v>
      </c>
      <c r="K125">
        <v>5.8650000000000002</v>
      </c>
      <c r="L125">
        <v>5.4980000000000002</v>
      </c>
      <c r="M125">
        <v>5.2629999999999999</v>
      </c>
      <c r="N125">
        <v>5.0069999999999997</v>
      </c>
      <c r="O125">
        <v>4.7750000000000004</v>
      </c>
      <c r="P125">
        <v>4.3550000000000004</v>
      </c>
      <c r="Q125">
        <v>4.1399999999999997</v>
      </c>
      <c r="R125">
        <v>3.98</v>
      </c>
      <c r="S125">
        <v>3.851</v>
      </c>
      <c r="T125">
        <v>3.7730000000000001</v>
      </c>
      <c r="U125">
        <v>3.6459999999999999</v>
      </c>
      <c r="V125">
        <v>3.419</v>
      </c>
      <c r="W125">
        <v>3.331</v>
      </c>
      <c r="X125">
        <v>3.3450000000000002</v>
      </c>
      <c r="Y125">
        <v>3.3919999999999999</v>
      </c>
      <c r="Z125">
        <v>3.4510000000000001</v>
      </c>
      <c r="AA125">
        <v>3.2480000000000002</v>
      </c>
      <c r="AB125">
        <v>3.0550000000000002</v>
      </c>
      <c r="AC125">
        <v>3.004</v>
      </c>
      <c r="AD125">
        <v>2.8620000000000001</v>
      </c>
      <c r="AE125">
        <v>2.7690000000000001</v>
      </c>
      <c r="AF125">
        <v>2.7440000000000002</v>
      </c>
      <c r="AG125">
        <v>2.78</v>
      </c>
      <c r="AH125">
        <v>2.7930000000000001</v>
      </c>
      <c r="AI125">
        <v>2.6219999999999999</v>
      </c>
      <c r="AJ125">
        <v>2.448</v>
      </c>
      <c r="AK125">
        <v>2.4020000000000001</v>
      </c>
      <c r="AL125">
        <v>2.35</v>
      </c>
      <c r="AM125">
        <v>2.36</v>
      </c>
      <c r="AN125">
        <v>2.3250000000000002</v>
      </c>
      <c r="AO125">
        <v>2.3929999999999998</v>
      </c>
      <c r="AP125">
        <v>2.3759999999999999</v>
      </c>
      <c r="AQ125">
        <v>2.327</v>
      </c>
      <c r="AR125">
        <v>2.1960000000000002</v>
      </c>
      <c r="AS125">
        <v>2.0859999999999999</v>
      </c>
      <c r="AT125">
        <v>2.0379999999999998</v>
      </c>
      <c r="AU125">
        <v>2.004</v>
      </c>
      <c r="AV125">
        <v>1.964</v>
      </c>
      <c r="AW125">
        <v>1.931</v>
      </c>
      <c r="AX125">
        <v>1.9019999999999999</v>
      </c>
      <c r="AY125">
        <v>1.871</v>
      </c>
      <c r="AZ125">
        <v>1.833</v>
      </c>
      <c r="BA125">
        <v>1.8</v>
      </c>
      <c r="BB125">
        <v>1.762</v>
      </c>
      <c r="BC125">
        <v>1.74</v>
      </c>
      <c r="BD125">
        <v>1.7130000000000001</v>
      </c>
      <c r="BE125">
        <v>1.6819999999999999</v>
      </c>
      <c r="BF125">
        <v>1.665</v>
      </c>
      <c r="BG125">
        <v>1.643</v>
      </c>
      <c r="BH125">
        <v>1.633</v>
      </c>
      <c r="BI125">
        <v>1.61</v>
      </c>
      <c r="BJ125">
        <v>1.587</v>
      </c>
      <c r="BK125">
        <v>1.5680000000000001</v>
      </c>
      <c r="BL125">
        <v>1.55</v>
      </c>
      <c r="BM125">
        <v>1.5309999999999999</v>
      </c>
    </row>
    <row r="126" spans="1:65" x14ac:dyDescent="0.25">
      <c r="A126" t="s">
        <v>277</v>
      </c>
      <c r="B126" t="s">
        <v>278</v>
      </c>
      <c r="C126" t="str">
        <f>_xlfn.XLOOKUP(B126,'country-codes'!$B$2:$B$250,'country-codes'!$E$2:$E$250)</f>
        <v>Asia</v>
      </c>
      <c r="D126">
        <v>5.9489999999999998</v>
      </c>
      <c r="E126">
        <v>5.81</v>
      </c>
      <c r="F126">
        <v>5.6239999999999997</v>
      </c>
      <c r="G126">
        <v>5.407</v>
      </c>
      <c r="H126">
        <v>5.1879999999999997</v>
      </c>
      <c r="I126">
        <v>4.9950000000000001</v>
      </c>
      <c r="J126">
        <v>4.8099999999999996</v>
      </c>
      <c r="K126">
        <v>4.6340000000000003</v>
      </c>
      <c r="L126">
        <v>4.4889999999999999</v>
      </c>
      <c r="M126">
        <v>4.47</v>
      </c>
      <c r="N126">
        <v>4.53</v>
      </c>
      <c r="O126">
        <v>4.54</v>
      </c>
      <c r="P126">
        <v>4.12</v>
      </c>
      <c r="Q126">
        <v>4.07</v>
      </c>
      <c r="R126">
        <v>3.77</v>
      </c>
      <c r="S126">
        <v>3.43</v>
      </c>
      <c r="T126">
        <v>3</v>
      </c>
      <c r="U126">
        <v>2.99</v>
      </c>
      <c r="V126">
        <v>2.64</v>
      </c>
      <c r="W126">
        <v>2.9</v>
      </c>
      <c r="X126">
        <v>2.82</v>
      </c>
      <c r="Y126">
        <v>2.57</v>
      </c>
      <c r="Z126">
        <v>2.39</v>
      </c>
      <c r="AA126">
        <v>2.06</v>
      </c>
      <c r="AB126">
        <v>1.74</v>
      </c>
      <c r="AC126">
        <v>1.66</v>
      </c>
      <c r="AD126">
        <v>1.58</v>
      </c>
      <c r="AE126">
        <v>1.53</v>
      </c>
      <c r="AF126">
        <v>1.55</v>
      </c>
      <c r="AG126">
        <v>1.56</v>
      </c>
      <c r="AH126">
        <v>1.57</v>
      </c>
      <c r="AI126">
        <v>1.71</v>
      </c>
      <c r="AJ126">
        <v>1.76</v>
      </c>
      <c r="AK126">
        <v>1.6539999999999999</v>
      </c>
      <c r="AL126">
        <v>1.6559999999999999</v>
      </c>
      <c r="AM126">
        <v>1.6339999999999999</v>
      </c>
      <c r="AN126">
        <v>1.5740000000000001</v>
      </c>
      <c r="AO126">
        <v>1.5369999999999999</v>
      </c>
      <c r="AP126">
        <v>1.464</v>
      </c>
      <c r="AQ126">
        <v>1.425</v>
      </c>
      <c r="AR126">
        <v>1.48</v>
      </c>
      <c r="AS126">
        <v>1.3089999999999999</v>
      </c>
      <c r="AT126">
        <v>1.1779999999999999</v>
      </c>
      <c r="AU126">
        <v>1.1910000000000001</v>
      </c>
      <c r="AV126">
        <v>1.1639999999999999</v>
      </c>
      <c r="AW126">
        <v>1.085</v>
      </c>
      <c r="AX126">
        <v>1.1319999999999999</v>
      </c>
      <c r="AY126">
        <v>1.2589999999999999</v>
      </c>
      <c r="AZ126">
        <v>1.1919999999999999</v>
      </c>
      <c r="BA126">
        <v>1.149</v>
      </c>
      <c r="BB126">
        <v>1.226</v>
      </c>
      <c r="BC126">
        <v>1.244</v>
      </c>
      <c r="BD126">
        <v>1.2969999999999999</v>
      </c>
      <c r="BE126">
        <v>1.1870000000000001</v>
      </c>
      <c r="BF126">
        <v>1.2050000000000001</v>
      </c>
      <c r="BG126">
        <v>1.2390000000000001</v>
      </c>
      <c r="BH126">
        <v>1.1719999999999999</v>
      </c>
      <c r="BI126">
        <v>1.052</v>
      </c>
      <c r="BJ126">
        <v>0.97699999999999998</v>
      </c>
      <c r="BK126">
        <v>0.91800000000000004</v>
      </c>
      <c r="BL126">
        <v>0.83699999999999997</v>
      </c>
      <c r="BM126">
        <v>0.80800000000000005</v>
      </c>
    </row>
    <row r="127" spans="1:65" x14ac:dyDescent="0.25">
      <c r="A127" t="s">
        <v>279</v>
      </c>
      <c r="B127" t="s">
        <v>280</v>
      </c>
      <c r="C127" t="str">
        <f>_xlfn.XLOOKUP(B127,'country-codes'!$B$2:$B$250,'country-codes'!$E$2:$E$250)</f>
        <v>Asia</v>
      </c>
      <c r="D127">
        <v>7.1619999999999999</v>
      </c>
      <c r="E127">
        <v>7.2110000000000003</v>
      </c>
      <c r="F127">
        <v>7.2519999999999998</v>
      </c>
      <c r="G127">
        <v>7.2960000000000003</v>
      </c>
      <c r="H127">
        <v>7.3090000000000002</v>
      </c>
      <c r="I127">
        <v>7.3250000000000002</v>
      </c>
      <c r="J127">
        <v>7.343</v>
      </c>
      <c r="K127">
        <v>7.32</v>
      </c>
      <c r="L127">
        <v>7.26</v>
      </c>
      <c r="M127">
        <v>7.1379999999999999</v>
      </c>
      <c r="N127">
        <v>6.9530000000000003</v>
      </c>
      <c r="O127">
        <v>6.7610000000000001</v>
      </c>
      <c r="P127">
        <v>6.5640000000000001</v>
      </c>
      <c r="Q127">
        <v>6.3840000000000003</v>
      </c>
      <c r="R127">
        <v>6.2169999999999996</v>
      </c>
      <c r="S127">
        <v>6.0940000000000003</v>
      </c>
      <c r="T127">
        <v>5.98</v>
      </c>
      <c r="U127">
        <v>5.8460000000000001</v>
      </c>
      <c r="V127">
        <v>5.6980000000000004</v>
      </c>
      <c r="W127">
        <v>5.5369999999999999</v>
      </c>
      <c r="X127">
        <v>5.391</v>
      </c>
      <c r="Y127">
        <v>5.226</v>
      </c>
      <c r="Z127">
        <v>5.0540000000000003</v>
      </c>
      <c r="AA127">
        <v>4.8490000000000002</v>
      </c>
      <c r="AB127">
        <v>4.6059999999999999</v>
      </c>
      <c r="AC127">
        <v>4.3239999999999998</v>
      </c>
      <c r="AD127">
        <v>4.0460000000000003</v>
      </c>
      <c r="AE127">
        <v>3.8029999999999999</v>
      </c>
      <c r="AF127">
        <v>3.6269999999999998</v>
      </c>
      <c r="AG127">
        <v>3.4649999999999999</v>
      </c>
      <c r="AH127">
        <v>3.3180000000000001</v>
      </c>
      <c r="AI127">
        <v>3.1779999999999999</v>
      </c>
      <c r="AJ127">
        <v>3.0680000000000001</v>
      </c>
      <c r="AK127">
        <v>2.988</v>
      </c>
      <c r="AL127">
        <v>2.9969999999999999</v>
      </c>
      <c r="AM127">
        <v>3.0459999999999998</v>
      </c>
      <c r="AN127">
        <v>3.0590000000000002</v>
      </c>
      <c r="AO127">
        <v>2.9710000000000001</v>
      </c>
      <c r="AP127">
        <v>2.8780000000000001</v>
      </c>
      <c r="AQ127">
        <v>2.7909999999999999</v>
      </c>
      <c r="AR127">
        <v>2.7370000000000001</v>
      </c>
      <c r="AS127">
        <v>2.7149999999999999</v>
      </c>
      <c r="AT127">
        <v>2.6930000000000001</v>
      </c>
      <c r="AU127">
        <v>2.6909999999999998</v>
      </c>
      <c r="AV127">
        <v>2.6859999999999999</v>
      </c>
      <c r="AW127">
        <v>2.6619999999999999</v>
      </c>
      <c r="AX127">
        <v>2.6030000000000002</v>
      </c>
      <c r="AY127">
        <v>2.516</v>
      </c>
      <c r="AZ127">
        <v>2.4220000000000002</v>
      </c>
      <c r="BA127">
        <v>2.34</v>
      </c>
      <c r="BB127">
        <v>2.2570000000000001</v>
      </c>
      <c r="BC127">
        <v>2.2000000000000002</v>
      </c>
      <c r="BD127">
        <v>2.1680000000000001</v>
      </c>
      <c r="BE127">
        <v>2.153</v>
      </c>
      <c r="BF127">
        <v>2.1560000000000001</v>
      </c>
      <c r="BG127">
        <v>2.16</v>
      </c>
      <c r="BH127">
        <v>2.157</v>
      </c>
      <c r="BI127">
        <v>2.161</v>
      </c>
      <c r="BJ127">
        <v>2.165</v>
      </c>
      <c r="BK127">
        <v>2.1589999999999998</v>
      </c>
      <c r="BL127">
        <v>2.14</v>
      </c>
      <c r="BM127">
        <v>2.11</v>
      </c>
    </row>
    <row r="128" spans="1:65" x14ac:dyDescent="0.25">
      <c r="A128" t="s">
        <v>281</v>
      </c>
      <c r="B128" t="s">
        <v>282</v>
      </c>
      <c r="C128" t="e">
        <f>_xlfn.XLOOKUP(B128,'country-codes'!$B$2:$B$250,'country-codes'!$E$2:$E$250)</f>
        <v>#N/A</v>
      </c>
      <c r="D128">
        <v>5.9594492450000001</v>
      </c>
      <c r="E128">
        <v>5.9579261509999997</v>
      </c>
      <c r="F128">
        <v>5.9488377139999997</v>
      </c>
      <c r="G128">
        <v>5.9250932089999999</v>
      </c>
      <c r="H128">
        <v>5.8720604439999997</v>
      </c>
      <c r="I128">
        <v>5.7936454839999998</v>
      </c>
      <c r="J128">
        <v>5.7067654189999999</v>
      </c>
      <c r="K128">
        <v>5.6065940129999996</v>
      </c>
      <c r="L128">
        <v>5.4983274499999997</v>
      </c>
      <c r="M128">
        <v>5.4071039069999998</v>
      </c>
      <c r="N128">
        <v>5.3129497929999996</v>
      </c>
      <c r="O128">
        <v>5.2117235529999997</v>
      </c>
      <c r="P128">
        <v>5.1114414159999999</v>
      </c>
      <c r="Q128">
        <v>5.0111509329999997</v>
      </c>
      <c r="R128">
        <v>4.8879048679999997</v>
      </c>
      <c r="S128">
        <v>4.7788139320000003</v>
      </c>
      <c r="T128">
        <v>4.6787806989999998</v>
      </c>
      <c r="U128">
        <v>4.5795163250000002</v>
      </c>
      <c r="V128">
        <v>4.48175203</v>
      </c>
      <c r="W128">
        <v>4.3704786630000001</v>
      </c>
      <c r="X128">
        <v>4.2590711920000004</v>
      </c>
      <c r="Y128">
        <v>4.1555570189999997</v>
      </c>
      <c r="Z128">
        <v>4.0570319890000004</v>
      </c>
      <c r="AA128">
        <v>3.9522412340000002</v>
      </c>
      <c r="AB128">
        <v>3.8517367569999998</v>
      </c>
      <c r="AC128">
        <v>3.7531066540000002</v>
      </c>
      <c r="AD128">
        <v>3.654701121</v>
      </c>
      <c r="AE128">
        <v>3.5587710559999999</v>
      </c>
      <c r="AF128">
        <v>3.4614920850000002</v>
      </c>
      <c r="AG128">
        <v>3.3796802229999998</v>
      </c>
      <c r="AH128">
        <v>3.2981231719999999</v>
      </c>
      <c r="AI128">
        <v>3.2181233260000002</v>
      </c>
      <c r="AJ128">
        <v>3.1403691120000001</v>
      </c>
      <c r="AK128">
        <v>3.0811040059999999</v>
      </c>
      <c r="AL128">
        <v>3.0158848840000001</v>
      </c>
      <c r="AM128">
        <v>2.9539787980000001</v>
      </c>
      <c r="AN128">
        <v>2.8807056860000002</v>
      </c>
      <c r="AO128">
        <v>2.8160679690000001</v>
      </c>
      <c r="AP128">
        <v>2.7548819670000002</v>
      </c>
      <c r="AQ128">
        <v>2.6956857319999998</v>
      </c>
      <c r="AR128">
        <v>2.6295783680000002</v>
      </c>
      <c r="AS128">
        <v>2.5626465949999999</v>
      </c>
      <c r="AT128">
        <v>2.4978817040000001</v>
      </c>
      <c r="AU128">
        <v>2.4343935459999999</v>
      </c>
      <c r="AV128">
        <v>2.39686625</v>
      </c>
      <c r="AW128">
        <v>2.3585125229999999</v>
      </c>
      <c r="AX128">
        <v>2.3130954479999999</v>
      </c>
      <c r="AY128">
        <v>2.2700436919999998</v>
      </c>
      <c r="AZ128">
        <v>2.2346799609999999</v>
      </c>
      <c r="BA128">
        <v>2.2126396540000002</v>
      </c>
      <c r="BB128">
        <v>2.1890764599999999</v>
      </c>
      <c r="BC128">
        <v>2.1700065130000001</v>
      </c>
      <c r="BD128">
        <v>2.1362124119999999</v>
      </c>
      <c r="BE128">
        <v>2.109938079</v>
      </c>
      <c r="BF128">
        <v>2.0920197219999999</v>
      </c>
      <c r="BG128">
        <v>2.0689507950000001</v>
      </c>
      <c r="BH128">
        <v>2.016102305</v>
      </c>
      <c r="BI128">
        <v>2.0001472840000001</v>
      </c>
      <c r="BJ128">
        <v>1.9754194119999999</v>
      </c>
      <c r="BK128">
        <v>1.925378867</v>
      </c>
      <c r="BL128">
        <v>1.884535646</v>
      </c>
      <c r="BM128">
        <v>1.8520137130000001</v>
      </c>
    </row>
    <row r="129" spans="1:65" x14ac:dyDescent="0.25">
      <c r="A129" t="s">
        <v>283</v>
      </c>
      <c r="B129" t="s">
        <v>284</v>
      </c>
      <c r="C129" t="str">
        <f>_xlfn.XLOOKUP(B129,'country-codes'!$B$2:$B$250,'country-codes'!$E$2:$E$250)</f>
        <v>Asia</v>
      </c>
      <c r="D129">
        <v>6.2919999999999998</v>
      </c>
      <c r="E129">
        <v>6.31</v>
      </c>
      <c r="F129">
        <v>6.3129999999999997</v>
      </c>
      <c r="G129">
        <v>6.3179999999999996</v>
      </c>
      <c r="H129">
        <v>6.3129999999999997</v>
      </c>
      <c r="I129">
        <v>6.3159999999999998</v>
      </c>
      <c r="J129">
        <v>6.3070000000000004</v>
      </c>
      <c r="K129">
        <v>6.306</v>
      </c>
      <c r="L129">
        <v>6.298</v>
      </c>
      <c r="M129">
        <v>6.3010000000000002</v>
      </c>
      <c r="N129">
        <v>6.31</v>
      </c>
      <c r="O129">
        <v>6.2949999999999999</v>
      </c>
      <c r="P129">
        <v>6.2839999999999998</v>
      </c>
      <c r="Q129">
        <v>6.2809999999999997</v>
      </c>
      <c r="R129">
        <v>6.2889999999999997</v>
      </c>
      <c r="S129">
        <v>6.2869999999999999</v>
      </c>
      <c r="T129">
        <v>6.2889999999999997</v>
      </c>
      <c r="U129">
        <v>6.2930000000000001</v>
      </c>
      <c r="V129">
        <v>6.298</v>
      </c>
      <c r="W129">
        <v>6.3140000000000001</v>
      </c>
      <c r="X129">
        <v>6.3319999999999999</v>
      </c>
      <c r="Y129">
        <v>6.35</v>
      </c>
      <c r="Z129">
        <v>6.3689999999999998</v>
      </c>
      <c r="AA129">
        <v>6.3760000000000003</v>
      </c>
      <c r="AB129">
        <v>6.3810000000000002</v>
      </c>
      <c r="AC129">
        <v>6.3609999999999998</v>
      </c>
      <c r="AD129">
        <v>6.3209999999999997</v>
      </c>
      <c r="AE129">
        <v>6.2729999999999997</v>
      </c>
      <c r="AF129">
        <v>6.21</v>
      </c>
      <c r="AG129">
        <v>6.1529999999999996</v>
      </c>
      <c r="AH129">
        <v>6.0839999999999996</v>
      </c>
      <c r="AI129">
        <v>5.9960000000000004</v>
      </c>
      <c r="AJ129">
        <v>5.8819999999999997</v>
      </c>
      <c r="AK129">
        <v>5.75</v>
      </c>
      <c r="AL129">
        <v>5.548</v>
      </c>
      <c r="AM129">
        <v>5.3460000000000001</v>
      </c>
      <c r="AN129">
        <v>5.1479999999999997</v>
      </c>
      <c r="AO129">
        <v>4.9640000000000004</v>
      </c>
      <c r="AP129">
        <v>4.7759999999999998</v>
      </c>
      <c r="AQ129">
        <v>4.6550000000000002</v>
      </c>
      <c r="AR129">
        <v>4.4000000000000004</v>
      </c>
      <c r="AS129">
        <v>4.2089999999999996</v>
      </c>
      <c r="AT129">
        <v>4.0369999999999999</v>
      </c>
      <c r="AU129">
        <v>3.911</v>
      </c>
      <c r="AV129">
        <v>3.8079999999999998</v>
      </c>
      <c r="AW129">
        <v>3.673</v>
      </c>
      <c r="AX129">
        <v>3.597</v>
      </c>
      <c r="AY129">
        <v>3.4940000000000002</v>
      </c>
      <c r="AZ129">
        <v>3.375</v>
      </c>
      <c r="BA129">
        <v>3.2639999999999998</v>
      </c>
      <c r="BB129">
        <v>3.145</v>
      </c>
      <c r="BC129">
        <v>3.0489999999999999</v>
      </c>
      <c r="BD129">
        <v>2.9529999999999998</v>
      </c>
      <c r="BE129">
        <v>2.8719999999999999</v>
      </c>
      <c r="BF129">
        <v>2.802</v>
      </c>
      <c r="BG129">
        <v>2.766</v>
      </c>
      <c r="BH129">
        <v>2.722</v>
      </c>
      <c r="BI129">
        <v>2.6709999999999998</v>
      </c>
      <c r="BJ129">
        <v>2.6190000000000002</v>
      </c>
      <c r="BK129">
        <v>2.5710000000000002</v>
      </c>
      <c r="BL129">
        <v>2.5409999999999999</v>
      </c>
      <c r="BM129">
        <v>2.496</v>
      </c>
    </row>
    <row r="130" spans="1:65" x14ac:dyDescent="0.25">
      <c r="A130" t="s">
        <v>285</v>
      </c>
      <c r="B130" t="s">
        <v>286</v>
      </c>
      <c r="C130" t="str">
        <f>_xlfn.XLOOKUP(B130,'country-codes'!$B$2:$B$250,'country-codes'!$E$2:$E$250)</f>
        <v>Asia</v>
      </c>
      <c r="D130">
        <v>5.8179999999999996</v>
      </c>
      <c r="E130">
        <v>5.8090000000000002</v>
      </c>
      <c r="F130">
        <v>5.7969999999999997</v>
      </c>
      <c r="G130">
        <v>5.7789999999999999</v>
      </c>
      <c r="H130">
        <v>5.7240000000000002</v>
      </c>
      <c r="I130">
        <v>5.6470000000000002</v>
      </c>
      <c r="J130">
        <v>5.57</v>
      </c>
      <c r="K130">
        <v>5.4850000000000003</v>
      </c>
      <c r="L130">
        <v>5.3819999999999997</v>
      </c>
      <c r="M130">
        <v>5.2789999999999999</v>
      </c>
      <c r="N130">
        <v>5.1680000000000001</v>
      </c>
      <c r="O130">
        <v>5.0419999999999998</v>
      </c>
      <c r="P130">
        <v>4.9329999999999998</v>
      </c>
      <c r="Q130">
        <v>4.8049999999999997</v>
      </c>
      <c r="R130">
        <v>4.6849999999999996</v>
      </c>
      <c r="S130">
        <v>4.5590000000000002</v>
      </c>
      <c r="T130">
        <v>4.4180000000000001</v>
      </c>
      <c r="U130">
        <v>4.3079999999999998</v>
      </c>
      <c r="V130">
        <v>4.1959999999999997</v>
      </c>
      <c r="W130">
        <v>4.0910000000000002</v>
      </c>
      <c r="X130">
        <v>4.032</v>
      </c>
      <c r="Y130">
        <v>3.984</v>
      </c>
      <c r="Z130">
        <v>3.8849999999999998</v>
      </c>
      <c r="AA130">
        <v>3.7890000000000001</v>
      </c>
      <c r="AB130">
        <v>3.7040000000000002</v>
      </c>
      <c r="AC130">
        <v>3.5870000000000002</v>
      </c>
      <c r="AD130">
        <v>3.5009999999999999</v>
      </c>
      <c r="AE130">
        <v>3.431</v>
      </c>
      <c r="AF130">
        <v>3.4</v>
      </c>
      <c r="AG130">
        <v>3.391</v>
      </c>
      <c r="AH130">
        <v>3.2949999999999999</v>
      </c>
      <c r="AI130">
        <v>3.19</v>
      </c>
      <c r="AJ130">
        <v>3.081</v>
      </c>
      <c r="AK130">
        <v>2.97</v>
      </c>
      <c r="AL130">
        <v>2.8679999999999999</v>
      </c>
      <c r="AM130">
        <v>2.7810000000000001</v>
      </c>
      <c r="AN130">
        <v>2.7360000000000002</v>
      </c>
      <c r="AO130">
        <v>2.6589999999999998</v>
      </c>
      <c r="AP130">
        <v>2.6</v>
      </c>
      <c r="AQ130">
        <v>2.5499999999999998</v>
      </c>
      <c r="AR130">
        <v>2.4990000000000001</v>
      </c>
      <c r="AS130">
        <v>2.4620000000000002</v>
      </c>
      <c r="AT130">
        <v>2.41</v>
      </c>
      <c r="AU130">
        <v>2.3450000000000002</v>
      </c>
      <c r="AV130">
        <v>2.27</v>
      </c>
      <c r="AW130">
        <v>2.2029999999999998</v>
      </c>
      <c r="AX130">
        <v>2.157</v>
      </c>
      <c r="AY130">
        <v>2.11</v>
      </c>
      <c r="AZ130">
        <v>2.081</v>
      </c>
      <c r="BA130">
        <v>2.085</v>
      </c>
      <c r="BB130">
        <v>2.1259999999999999</v>
      </c>
      <c r="BC130">
        <v>2.1619999999999999</v>
      </c>
      <c r="BD130">
        <v>2.169</v>
      </c>
      <c r="BE130">
        <v>2.1720000000000002</v>
      </c>
      <c r="BF130">
        <v>2.1819999999999999</v>
      </c>
      <c r="BG130">
        <v>2.1779999999999999</v>
      </c>
      <c r="BH130">
        <v>2.1829999999999998</v>
      </c>
      <c r="BI130">
        <v>2.173</v>
      </c>
      <c r="BJ130">
        <v>2.1480000000000001</v>
      </c>
      <c r="BK130">
        <v>2.13</v>
      </c>
      <c r="BL130">
        <v>2.1030000000000002</v>
      </c>
      <c r="BM130">
        <v>2.0910000000000002</v>
      </c>
    </row>
    <row r="131" spans="1:65" x14ac:dyDescent="0.25">
      <c r="A131" t="s">
        <v>287</v>
      </c>
      <c r="B131" t="s">
        <v>288</v>
      </c>
      <c r="C131" t="str">
        <f>_xlfn.XLOOKUP(B131,'country-codes'!$B$2:$B$250,'country-codes'!$E$2:$E$250)</f>
        <v>Africa</v>
      </c>
      <c r="D131">
        <v>6.391</v>
      </c>
      <c r="E131">
        <v>6.4459999999999997</v>
      </c>
      <c r="F131">
        <v>6.5039999999999996</v>
      </c>
      <c r="G131">
        <v>6.556</v>
      </c>
      <c r="H131">
        <v>6.585</v>
      </c>
      <c r="I131">
        <v>6.617</v>
      </c>
      <c r="J131">
        <v>6.6280000000000001</v>
      </c>
      <c r="K131">
        <v>6.65</v>
      </c>
      <c r="L131">
        <v>6.657</v>
      </c>
      <c r="M131">
        <v>6.6440000000000001</v>
      </c>
      <c r="N131">
        <v>6.5780000000000003</v>
      </c>
      <c r="O131">
        <v>6.5419999999999998</v>
      </c>
      <c r="P131">
        <v>6.5990000000000002</v>
      </c>
      <c r="Q131">
        <v>6.6509999999999998</v>
      </c>
      <c r="R131">
        <v>6.6909999999999998</v>
      </c>
      <c r="S131">
        <v>6.7439999999999998</v>
      </c>
      <c r="T131">
        <v>6.7930000000000001</v>
      </c>
      <c r="U131">
        <v>6.8410000000000002</v>
      </c>
      <c r="V131">
        <v>6.8840000000000003</v>
      </c>
      <c r="W131">
        <v>6.9189999999999996</v>
      </c>
      <c r="X131">
        <v>6.8719999999999999</v>
      </c>
      <c r="Y131">
        <v>6.8339999999999996</v>
      </c>
      <c r="Z131">
        <v>6.7880000000000003</v>
      </c>
      <c r="AA131">
        <v>6.76</v>
      </c>
      <c r="AB131">
        <v>6.7279999999999998</v>
      </c>
      <c r="AC131">
        <v>6.6929999999999996</v>
      </c>
      <c r="AD131">
        <v>6.6379999999999999</v>
      </c>
      <c r="AE131">
        <v>6.5720000000000001</v>
      </c>
      <c r="AF131">
        <v>6.5069999999999997</v>
      </c>
      <c r="AG131">
        <v>6.4340000000000002</v>
      </c>
      <c r="AH131">
        <v>6.37</v>
      </c>
      <c r="AI131">
        <v>6.3230000000000004</v>
      </c>
      <c r="AJ131">
        <v>6.2770000000000001</v>
      </c>
      <c r="AK131">
        <v>6.2460000000000004</v>
      </c>
      <c r="AL131">
        <v>6.21</v>
      </c>
      <c r="AM131">
        <v>6.173</v>
      </c>
      <c r="AN131">
        <v>6.1289999999999996</v>
      </c>
      <c r="AO131">
        <v>6.0789999999999997</v>
      </c>
      <c r="AP131">
        <v>6.0170000000000003</v>
      </c>
      <c r="AQ131">
        <v>5.9530000000000003</v>
      </c>
      <c r="AR131">
        <v>5.875</v>
      </c>
      <c r="AS131">
        <v>5.774</v>
      </c>
      <c r="AT131">
        <v>5.6529999999999996</v>
      </c>
      <c r="AU131">
        <v>5.5469999999999997</v>
      </c>
      <c r="AV131">
        <v>5.5060000000000002</v>
      </c>
      <c r="AW131">
        <v>5.5190000000000001</v>
      </c>
      <c r="AX131">
        <v>5.53</v>
      </c>
      <c r="AY131">
        <v>5.4619999999999997</v>
      </c>
      <c r="AZ131">
        <v>5.3280000000000003</v>
      </c>
      <c r="BA131">
        <v>5.1740000000000004</v>
      </c>
      <c r="BB131">
        <v>5.0579999999999998</v>
      </c>
      <c r="BC131">
        <v>4.97</v>
      </c>
      <c r="BD131">
        <v>4.8810000000000002</v>
      </c>
      <c r="BE131">
        <v>4.7489999999999997</v>
      </c>
      <c r="BF131">
        <v>4.6219999999999999</v>
      </c>
      <c r="BG131">
        <v>4.5229999999999997</v>
      </c>
      <c r="BH131">
        <v>4.4610000000000003</v>
      </c>
      <c r="BI131">
        <v>4.3959999999999999</v>
      </c>
      <c r="BJ131">
        <v>4.3360000000000003</v>
      </c>
      <c r="BK131">
        <v>4.2569999999999997</v>
      </c>
      <c r="BL131">
        <v>4.1740000000000004</v>
      </c>
      <c r="BM131">
        <v>4.0890000000000004</v>
      </c>
    </row>
    <row r="132" spans="1:65" x14ac:dyDescent="0.25">
      <c r="A132" t="s">
        <v>289</v>
      </c>
      <c r="B132" t="s">
        <v>290</v>
      </c>
      <c r="C132" t="str">
        <f>_xlfn.XLOOKUP(B132,'country-codes'!$B$2:$B$250,'country-codes'!$E$2:$E$250)</f>
        <v>Africa</v>
      </c>
      <c r="D132">
        <v>7.3730000000000002</v>
      </c>
      <c r="E132">
        <v>7.4459999999999997</v>
      </c>
      <c r="F132">
        <v>7.5510000000000002</v>
      </c>
      <c r="G132">
        <v>7.6970000000000001</v>
      </c>
      <c r="H132">
        <v>7.8170000000000002</v>
      </c>
      <c r="I132">
        <v>7.9119999999999999</v>
      </c>
      <c r="J132">
        <v>7.9939999999999998</v>
      </c>
      <c r="K132">
        <v>8.0239999999999991</v>
      </c>
      <c r="L132">
        <v>8.0449999999999999</v>
      </c>
      <c r="M132">
        <v>8.0749999999999993</v>
      </c>
      <c r="N132">
        <v>8.0969999999999995</v>
      </c>
      <c r="O132">
        <v>8.1329999999999991</v>
      </c>
      <c r="P132">
        <v>8.0990000000000002</v>
      </c>
      <c r="Q132">
        <v>8.0679999999999996</v>
      </c>
      <c r="R132">
        <v>8.0220000000000002</v>
      </c>
      <c r="S132">
        <v>7.9640000000000004</v>
      </c>
      <c r="T132">
        <v>7.9</v>
      </c>
      <c r="U132">
        <v>7.8150000000000004</v>
      </c>
      <c r="V132">
        <v>7.7140000000000004</v>
      </c>
      <c r="W132">
        <v>7.5810000000000004</v>
      </c>
      <c r="X132">
        <v>7.2190000000000003</v>
      </c>
      <c r="Y132">
        <v>7.0229999999999997</v>
      </c>
      <c r="Z132">
        <v>6.8259999999999996</v>
      </c>
      <c r="AA132">
        <v>6.63</v>
      </c>
      <c r="AB132">
        <v>6.4349999999999996</v>
      </c>
      <c r="AC132">
        <v>6.2359999999999998</v>
      </c>
      <c r="AD132">
        <v>6.0229999999999997</v>
      </c>
      <c r="AE132">
        <v>5.79</v>
      </c>
      <c r="AF132">
        <v>5.5330000000000004</v>
      </c>
      <c r="AG132">
        <v>5.2560000000000002</v>
      </c>
      <c r="AH132">
        <v>4.9660000000000002</v>
      </c>
      <c r="AI132">
        <v>4.67</v>
      </c>
      <c r="AJ132">
        <v>4.3810000000000002</v>
      </c>
      <c r="AK132">
        <v>4.109</v>
      </c>
      <c r="AL132">
        <v>3.859</v>
      </c>
      <c r="AM132">
        <v>3.6360000000000001</v>
      </c>
      <c r="AN132">
        <v>3.4390000000000001</v>
      </c>
      <c r="AO132">
        <v>3.2650000000000001</v>
      </c>
      <c r="AP132">
        <v>3.109</v>
      </c>
      <c r="AQ132">
        <v>2.97</v>
      </c>
      <c r="AR132">
        <v>2.851</v>
      </c>
      <c r="AS132">
        <v>2.9710000000000001</v>
      </c>
      <c r="AT132">
        <v>2.911</v>
      </c>
      <c r="AU132">
        <v>2.8570000000000002</v>
      </c>
      <c r="AV132">
        <v>2.8079999999999998</v>
      </c>
      <c r="AW132">
        <v>2.7650000000000001</v>
      </c>
      <c r="AX132">
        <v>2.6989999999999998</v>
      </c>
      <c r="AY132">
        <v>2.6480000000000001</v>
      </c>
      <c r="AZ132">
        <v>2.5990000000000002</v>
      </c>
      <c r="BA132">
        <v>2.556</v>
      </c>
      <c r="BB132">
        <v>2.6030000000000002</v>
      </c>
      <c r="BC132">
        <v>2.6459999999999999</v>
      </c>
      <c r="BD132">
        <v>2.68</v>
      </c>
      <c r="BE132">
        <v>2.7160000000000002</v>
      </c>
      <c r="BF132">
        <v>2.754</v>
      </c>
      <c r="BG132">
        <v>2.7109999999999999</v>
      </c>
      <c r="BH132">
        <v>2.673</v>
      </c>
      <c r="BI132">
        <v>2.6259999999999999</v>
      </c>
      <c r="BJ132">
        <v>2.581</v>
      </c>
      <c r="BK132">
        <v>2.5390000000000001</v>
      </c>
      <c r="BL132">
        <v>2.5070000000000001</v>
      </c>
      <c r="BM132">
        <v>2.4620000000000002</v>
      </c>
    </row>
    <row r="133" spans="1:65" x14ac:dyDescent="0.25">
      <c r="A133" t="s">
        <v>291</v>
      </c>
      <c r="B133" t="s">
        <v>292</v>
      </c>
      <c r="C133" t="str">
        <f>_xlfn.XLOOKUP(B133,'country-codes'!$B$2:$B$250,'country-codes'!$E$2:$E$250)</f>
        <v>Americas</v>
      </c>
      <c r="D133">
        <v>6.9669999999999996</v>
      </c>
      <c r="E133">
        <v>6.931</v>
      </c>
      <c r="F133">
        <v>6.88</v>
      </c>
      <c r="G133">
        <v>6.8209999999999997</v>
      </c>
      <c r="H133">
        <v>6.758</v>
      </c>
      <c r="I133">
        <v>6.6879999999999997</v>
      </c>
      <c r="J133">
        <v>6.6070000000000002</v>
      </c>
      <c r="K133">
        <v>6.508</v>
      </c>
      <c r="L133">
        <v>6.3869999999999996</v>
      </c>
      <c r="M133">
        <v>6.2489999999999997</v>
      </c>
      <c r="N133">
        <v>6.101</v>
      </c>
      <c r="O133">
        <v>5.9530000000000003</v>
      </c>
      <c r="P133">
        <v>5.8129999999999997</v>
      </c>
      <c r="Q133">
        <v>5.6859999999999999</v>
      </c>
      <c r="R133">
        <v>5.5709999999999997</v>
      </c>
      <c r="S133">
        <v>5.4619999999999997</v>
      </c>
      <c r="T133">
        <v>5.3470000000000004</v>
      </c>
      <c r="U133">
        <v>5.2160000000000002</v>
      </c>
      <c r="V133">
        <v>5.0640000000000001</v>
      </c>
      <c r="W133">
        <v>4.891</v>
      </c>
      <c r="X133">
        <v>4.7030000000000003</v>
      </c>
      <c r="Y133">
        <v>4.5119999999999996</v>
      </c>
      <c r="Z133">
        <v>4.3280000000000003</v>
      </c>
      <c r="AA133">
        <v>4.1609999999999996</v>
      </c>
      <c r="AB133">
        <v>4.0140000000000002</v>
      </c>
      <c r="AC133">
        <v>3.8879999999999999</v>
      </c>
      <c r="AD133">
        <v>3.7810000000000001</v>
      </c>
      <c r="AE133">
        <v>3.6829999999999998</v>
      </c>
      <c r="AF133">
        <v>3.589</v>
      </c>
      <c r="AG133">
        <v>3.4950000000000001</v>
      </c>
      <c r="AH133">
        <v>3.399</v>
      </c>
      <c r="AI133">
        <v>3.302</v>
      </c>
      <c r="AJ133">
        <v>3.2029999999999998</v>
      </c>
      <c r="AK133">
        <v>3.1040000000000001</v>
      </c>
      <c r="AL133">
        <v>3.0009999999999999</v>
      </c>
      <c r="AM133">
        <v>2.8919999999999999</v>
      </c>
      <c r="AN133">
        <v>2.7719999999999998</v>
      </c>
      <c r="AO133">
        <v>2.641</v>
      </c>
      <c r="AP133">
        <v>2.4990000000000001</v>
      </c>
      <c r="AQ133">
        <v>2.35</v>
      </c>
      <c r="AR133">
        <v>2.202</v>
      </c>
      <c r="AS133">
        <v>2.06</v>
      </c>
      <c r="AT133">
        <v>1.9330000000000001</v>
      </c>
      <c r="AU133">
        <v>1.8260000000000001</v>
      </c>
      <c r="AV133">
        <v>1.74</v>
      </c>
      <c r="AW133">
        <v>1.675</v>
      </c>
      <c r="AX133">
        <v>1.63</v>
      </c>
      <c r="AY133">
        <v>1.5980000000000001</v>
      </c>
      <c r="AZ133">
        <v>1.5740000000000001</v>
      </c>
      <c r="BA133">
        <v>1.5549999999999999</v>
      </c>
      <c r="BB133">
        <v>1.538</v>
      </c>
      <c r="BC133">
        <v>1.522</v>
      </c>
      <c r="BD133">
        <v>1.508</v>
      </c>
      <c r="BE133">
        <v>1.496</v>
      </c>
      <c r="BF133">
        <v>1.4850000000000001</v>
      </c>
      <c r="BG133">
        <v>1.4730000000000001</v>
      </c>
      <c r="BH133">
        <v>1.4610000000000001</v>
      </c>
      <c r="BI133">
        <v>1.448</v>
      </c>
      <c r="BJ133">
        <v>1.4359999999999999</v>
      </c>
      <c r="BK133">
        <v>1.4239999999999999</v>
      </c>
      <c r="BL133">
        <v>1.411</v>
      </c>
      <c r="BM133">
        <v>1.399</v>
      </c>
    </row>
    <row r="134" spans="1:65" x14ac:dyDescent="0.25">
      <c r="A134" t="s">
        <v>293</v>
      </c>
      <c r="B134" t="s">
        <v>294</v>
      </c>
      <c r="C134" t="e">
        <f>_xlfn.XLOOKUP(B134,'country-codes'!$B$2:$B$250,'country-codes'!$E$2:$E$250)</f>
        <v>#N/A</v>
      </c>
      <c r="D134">
        <v>5.865888548</v>
      </c>
      <c r="E134">
        <v>5.8585739669999999</v>
      </c>
      <c r="F134">
        <v>5.8451288290000001</v>
      </c>
      <c r="G134">
        <v>5.8208499729999996</v>
      </c>
      <c r="H134">
        <v>5.7627077350000002</v>
      </c>
      <c r="I134">
        <v>5.6845602509999997</v>
      </c>
      <c r="J134">
        <v>5.5959661489999997</v>
      </c>
      <c r="K134">
        <v>5.4945617369999997</v>
      </c>
      <c r="L134">
        <v>5.3863866600000003</v>
      </c>
      <c r="M134">
        <v>5.2933939939999997</v>
      </c>
      <c r="N134">
        <v>5.1978724769999998</v>
      </c>
      <c r="O134">
        <v>5.0984108150000003</v>
      </c>
      <c r="P134">
        <v>4.996842386</v>
      </c>
      <c r="Q134">
        <v>4.8960400169999998</v>
      </c>
      <c r="R134">
        <v>4.7768388689999997</v>
      </c>
      <c r="S134">
        <v>4.6700172679999996</v>
      </c>
      <c r="T134">
        <v>4.573633579</v>
      </c>
      <c r="U134">
        <v>4.4772864950000004</v>
      </c>
      <c r="V134">
        <v>4.3822530530000003</v>
      </c>
      <c r="W134">
        <v>4.2747860500000003</v>
      </c>
      <c r="X134">
        <v>4.1677668900000002</v>
      </c>
      <c r="Y134">
        <v>4.0684561280000002</v>
      </c>
      <c r="Z134">
        <v>3.9741493810000001</v>
      </c>
      <c r="AA134">
        <v>3.8742854219999998</v>
      </c>
      <c r="AB134">
        <v>3.779299237</v>
      </c>
      <c r="AC134">
        <v>3.6878183139999998</v>
      </c>
      <c r="AD134">
        <v>3.596474781</v>
      </c>
      <c r="AE134">
        <v>3.506617941</v>
      </c>
      <c r="AF134">
        <v>3.4163793990000002</v>
      </c>
      <c r="AG134">
        <v>3.3401333320000002</v>
      </c>
      <c r="AH134">
        <v>3.2623597960000001</v>
      </c>
      <c r="AI134">
        <v>3.18542792</v>
      </c>
      <c r="AJ134">
        <v>3.1093506290000001</v>
      </c>
      <c r="AK134">
        <v>3.050959899</v>
      </c>
      <c r="AL134">
        <v>2.9870936829999999</v>
      </c>
      <c r="AM134">
        <v>2.9257804680000001</v>
      </c>
      <c r="AN134">
        <v>2.8526986160000001</v>
      </c>
      <c r="AO134">
        <v>2.789621634</v>
      </c>
      <c r="AP134">
        <v>2.729849749</v>
      </c>
      <c r="AQ134">
        <v>2.672837838</v>
      </c>
      <c r="AR134">
        <v>2.6096851000000001</v>
      </c>
      <c r="AS134">
        <v>2.5456374230000001</v>
      </c>
      <c r="AT134">
        <v>2.484062293</v>
      </c>
      <c r="AU134">
        <v>2.4226251809999999</v>
      </c>
      <c r="AV134">
        <v>2.3860560579999999</v>
      </c>
      <c r="AW134">
        <v>2.3492882970000002</v>
      </c>
      <c r="AX134">
        <v>2.3060759420000001</v>
      </c>
      <c r="AY134">
        <v>2.2661586279999999</v>
      </c>
      <c r="AZ134">
        <v>2.2336992919999998</v>
      </c>
      <c r="BA134">
        <v>2.2124230549999999</v>
      </c>
      <c r="BB134">
        <v>2.1892516839999998</v>
      </c>
      <c r="BC134">
        <v>2.1702289760000002</v>
      </c>
      <c r="BD134">
        <v>2.1376591409999999</v>
      </c>
      <c r="BE134">
        <v>2.1117366249999998</v>
      </c>
      <c r="BF134">
        <v>2.0939027349999999</v>
      </c>
      <c r="BG134">
        <v>2.070373155</v>
      </c>
      <c r="BH134">
        <v>2.0187126219999998</v>
      </c>
      <c r="BI134">
        <v>1.9990754529999999</v>
      </c>
      <c r="BJ134">
        <v>1.972794841</v>
      </c>
      <c r="BK134">
        <v>1.9237639479999999</v>
      </c>
      <c r="BL134">
        <v>1.884075787</v>
      </c>
      <c r="BM134">
        <v>1.8532834540000001</v>
      </c>
    </row>
    <row r="135" spans="1:65" x14ac:dyDescent="0.25">
      <c r="A135" t="s">
        <v>295</v>
      </c>
      <c r="B135" t="s">
        <v>296</v>
      </c>
      <c r="C135" t="e">
        <f>_xlfn.XLOOKUP(B135,'country-codes'!$B$2:$B$250,'country-codes'!$E$2:$E$250)</f>
        <v>#N/A</v>
      </c>
      <c r="D135">
        <v>6.6407938120000001</v>
      </c>
      <c r="E135">
        <v>6.6624930080000002</v>
      </c>
      <c r="F135">
        <v>6.6824885930000004</v>
      </c>
      <c r="G135">
        <v>6.6876352949999998</v>
      </c>
      <c r="H135">
        <v>6.6997267300000001</v>
      </c>
      <c r="I135">
        <v>6.7080840930000001</v>
      </c>
      <c r="J135">
        <v>6.716164869</v>
      </c>
      <c r="K135">
        <v>6.7319599319999996</v>
      </c>
      <c r="L135">
        <v>6.7410229470000003</v>
      </c>
      <c r="M135">
        <v>6.7466828220000004</v>
      </c>
      <c r="N135">
        <v>6.7597680069999999</v>
      </c>
      <c r="O135">
        <v>6.7654116279999998</v>
      </c>
      <c r="P135">
        <v>6.7636387300000003</v>
      </c>
      <c r="Q135">
        <v>6.7415334649999998</v>
      </c>
      <c r="R135">
        <v>6.7219755640000001</v>
      </c>
      <c r="S135">
        <v>6.6962545440000003</v>
      </c>
      <c r="T135">
        <v>6.6712302469999996</v>
      </c>
      <c r="U135">
        <v>6.6444283740000003</v>
      </c>
      <c r="V135">
        <v>6.6386618999999998</v>
      </c>
      <c r="W135">
        <v>6.6367608059999998</v>
      </c>
      <c r="X135">
        <v>6.6207952150000002</v>
      </c>
      <c r="Y135">
        <v>6.5913428380000001</v>
      </c>
      <c r="Z135">
        <v>6.5529959699999996</v>
      </c>
      <c r="AA135">
        <v>6.499480256</v>
      </c>
      <c r="AB135">
        <v>6.4508893729999999</v>
      </c>
      <c r="AC135">
        <v>6.3826798980000001</v>
      </c>
      <c r="AD135">
        <v>6.2990048529999996</v>
      </c>
      <c r="AE135">
        <v>6.2155263129999998</v>
      </c>
      <c r="AF135">
        <v>6.1224165260000003</v>
      </c>
      <c r="AG135">
        <v>6.0491719460000004</v>
      </c>
      <c r="AH135">
        <v>5.9653784620000003</v>
      </c>
      <c r="AI135">
        <v>5.8723925640000001</v>
      </c>
      <c r="AJ135">
        <v>5.7867043340000004</v>
      </c>
      <c r="AK135">
        <v>5.7100436280000002</v>
      </c>
      <c r="AL135">
        <v>5.6463207579999999</v>
      </c>
      <c r="AM135">
        <v>5.5645253639999996</v>
      </c>
      <c r="AN135">
        <v>5.4845963649999998</v>
      </c>
      <c r="AO135">
        <v>5.4302793490000001</v>
      </c>
      <c r="AP135">
        <v>5.3523463480000002</v>
      </c>
      <c r="AQ135">
        <v>5.2815057039999997</v>
      </c>
      <c r="AR135">
        <v>5.211922961</v>
      </c>
      <c r="AS135">
        <v>5.1501568730000002</v>
      </c>
      <c r="AT135">
        <v>5.0941958329999997</v>
      </c>
      <c r="AU135">
        <v>5.030361418</v>
      </c>
      <c r="AV135">
        <v>4.9644710549999997</v>
      </c>
      <c r="AW135">
        <v>4.8969497649999996</v>
      </c>
      <c r="AX135">
        <v>4.8357011439999997</v>
      </c>
      <c r="AY135">
        <v>4.7737271059999999</v>
      </c>
      <c r="AZ135">
        <v>4.7083827869999997</v>
      </c>
      <c r="BA135">
        <v>4.6446527419999999</v>
      </c>
      <c r="BB135">
        <v>4.5728434499999997</v>
      </c>
      <c r="BC135">
        <v>4.5017880200000002</v>
      </c>
      <c r="BD135">
        <v>4.4308740599999998</v>
      </c>
      <c r="BE135">
        <v>4.3760346119999998</v>
      </c>
      <c r="BF135">
        <v>4.3203555309999997</v>
      </c>
      <c r="BG135">
        <v>4.2686708009999998</v>
      </c>
      <c r="BH135">
        <v>4.2212430379999999</v>
      </c>
      <c r="BI135">
        <v>4.1648815099999998</v>
      </c>
      <c r="BJ135">
        <v>4.1224195049999999</v>
      </c>
      <c r="BK135">
        <v>4.0835532209999998</v>
      </c>
      <c r="BL135">
        <v>4.0338823780000004</v>
      </c>
      <c r="BM135">
        <v>3.9836654970000001</v>
      </c>
    </row>
    <row r="136" spans="1:65" x14ac:dyDescent="0.25">
      <c r="A136" t="s">
        <v>297</v>
      </c>
      <c r="B136" t="s">
        <v>298</v>
      </c>
      <c r="C136" t="e">
        <f>_xlfn.XLOOKUP(B136,'country-codes'!$B$2:$B$250,'country-codes'!$E$2:$E$250)</f>
        <v>#N/A</v>
      </c>
      <c r="D136">
        <v>6.4147057109999999</v>
      </c>
      <c r="E136">
        <v>6.3964227129999998</v>
      </c>
      <c r="F136">
        <v>6.430190058</v>
      </c>
      <c r="G136">
        <v>6.4684851280000002</v>
      </c>
      <c r="H136">
        <v>6.4761735810000003</v>
      </c>
      <c r="I136">
        <v>6.4933001340000001</v>
      </c>
      <c r="J136">
        <v>6.5306649090000004</v>
      </c>
      <c r="K136">
        <v>6.5895221529999999</v>
      </c>
      <c r="L136">
        <v>6.5970924310000001</v>
      </c>
      <c r="M136">
        <v>6.6136707579999996</v>
      </c>
      <c r="N136">
        <v>6.6289826410000003</v>
      </c>
      <c r="O136">
        <v>6.636683423</v>
      </c>
      <c r="P136">
        <v>6.6659881470000002</v>
      </c>
      <c r="Q136">
        <v>6.6220027860000004</v>
      </c>
      <c r="R136">
        <v>6.6126835469999996</v>
      </c>
      <c r="S136">
        <v>6.6121372249999997</v>
      </c>
      <c r="T136">
        <v>6.6012313090000001</v>
      </c>
      <c r="U136">
        <v>6.6075814829999997</v>
      </c>
      <c r="V136">
        <v>6.6179445719999999</v>
      </c>
      <c r="W136">
        <v>6.6228064849999999</v>
      </c>
      <c r="X136">
        <v>6.6110507079999996</v>
      </c>
      <c r="Y136">
        <v>6.5981133209999996</v>
      </c>
      <c r="Z136">
        <v>6.5736448689999998</v>
      </c>
      <c r="AA136">
        <v>6.5594695720000002</v>
      </c>
      <c r="AB136">
        <v>6.5493934229999997</v>
      </c>
      <c r="AC136">
        <v>6.5352411029999997</v>
      </c>
      <c r="AD136">
        <v>6.5180272649999997</v>
      </c>
      <c r="AE136">
        <v>6.4943970120000003</v>
      </c>
      <c r="AF136">
        <v>6.4537868009999997</v>
      </c>
      <c r="AG136">
        <v>6.4182370530000004</v>
      </c>
      <c r="AH136">
        <v>6.3816198259999997</v>
      </c>
      <c r="AI136">
        <v>6.3448417099999999</v>
      </c>
      <c r="AJ136">
        <v>6.3118667850000003</v>
      </c>
      <c r="AK136">
        <v>6.2800521930000004</v>
      </c>
      <c r="AL136">
        <v>6.2490013649999998</v>
      </c>
      <c r="AM136">
        <v>6.2186535200000002</v>
      </c>
      <c r="AN136">
        <v>6.1767357299999999</v>
      </c>
      <c r="AO136">
        <v>6.1340660119999999</v>
      </c>
      <c r="AP136">
        <v>6.0880704449999996</v>
      </c>
      <c r="AQ136">
        <v>6.0423335119999999</v>
      </c>
      <c r="AR136">
        <v>5.9933688619999996</v>
      </c>
      <c r="AS136">
        <v>5.9448155859999998</v>
      </c>
      <c r="AT136">
        <v>5.8911038969999998</v>
      </c>
      <c r="AU136">
        <v>5.8319565679999998</v>
      </c>
      <c r="AV136">
        <v>5.775066228</v>
      </c>
      <c r="AW136">
        <v>5.7183090390000002</v>
      </c>
      <c r="AX136">
        <v>5.6676566519999998</v>
      </c>
      <c r="AY136">
        <v>5.6124993950000004</v>
      </c>
      <c r="AZ136">
        <v>5.5581128059999996</v>
      </c>
      <c r="BA136">
        <v>5.5033870729999999</v>
      </c>
      <c r="BB136">
        <v>5.4289840920000003</v>
      </c>
      <c r="BC136">
        <v>5.3525442720000003</v>
      </c>
      <c r="BD136">
        <v>5.2684334110000002</v>
      </c>
      <c r="BE136">
        <v>5.188148075</v>
      </c>
      <c r="BF136">
        <v>5.1080187290000003</v>
      </c>
      <c r="BG136">
        <v>5.0365442610000004</v>
      </c>
      <c r="BH136">
        <v>4.9691839069999997</v>
      </c>
      <c r="BI136">
        <v>4.8996236829999997</v>
      </c>
      <c r="BJ136">
        <v>4.8386235930000003</v>
      </c>
      <c r="BK136">
        <v>4.781681764</v>
      </c>
      <c r="BL136">
        <v>4.7137443130000003</v>
      </c>
      <c r="BM136">
        <v>4.6448535059999996</v>
      </c>
    </row>
    <row r="137" spans="1:65" x14ac:dyDescent="0.25">
      <c r="A137" t="s">
        <v>299</v>
      </c>
      <c r="B137" t="s">
        <v>300</v>
      </c>
      <c r="C137" t="str">
        <f>_xlfn.XLOOKUP(B137,'country-codes'!$B$2:$B$250,'country-codes'!$E$2:$E$250)</f>
        <v>Europe</v>
      </c>
      <c r="AR137">
        <v>1.57</v>
      </c>
      <c r="AS137">
        <v>1.52</v>
      </c>
      <c r="AT137">
        <v>1.47</v>
      </c>
      <c r="AU137">
        <v>1.36</v>
      </c>
      <c r="AV137">
        <v>1.44</v>
      </c>
      <c r="AW137">
        <v>1.49</v>
      </c>
      <c r="AX137">
        <v>1.43</v>
      </c>
      <c r="AY137">
        <v>1.42</v>
      </c>
      <c r="AZ137">
        <v>1.43</v>
      </c>
      <c r="BA137">
        <v>1.71</v>
      </c>
      <c r="BB137">
        <v>1.4</v>
      </c>
      <c r="BC137">
        <v>1.69</v>
      </c>
      <c r="BD137">
        <v>1.51</v>
      </c>
      <c r="BE137">
        <v>1.45</v>
      </c>
      <c r="BF137">
        <v>1.59</v>
      </c>
      <c r="BG137">
        <v>1.4</v>
      </c>
      <c r="BH137">
        <v>1.61</v>
      </c>
      <c r="BI137">
        <v>1.44</v>
      </c>
      <c r="BJ137">
        <v>1.58</v>
      </c>
      <c r="BK137">
        <v>1.48</v>
      </c>
      <c r="BL137">
        <v>1.46</v>
      </c>
      <c r="BM137">
        <v>1.53</v>
      </c>
    </row>
    <row r="138" spans="1:65" x14ac:dyDescent="0.25">
      <c r="A138" t="s">
        <v>301</v>
      </c>
      <c r="B138" t="s">
        <v>302</v>
      </c>
      <c r="C138" t="str">
        <f>_xlfn.XLOOKUP(B138,'country-codes'!$B$2:$B$250,'country-codes'!$E$2:$E$250)</f>
        <v>Asia</v>
      </c>
      <c r="D138">
        <v>5.4649999999999999</v>
      </c>
      <c r="E138">
        <v>5.3310000000000004</v>
      </c>
      <c r="F138">
        <v>5.2610000000000001</v>
      </c>
      <c r="G138">
        <v>5.2110000000000003</v>
      </c>
      <c r="H138">
        <v>5.1349999999999998</v>
      </c>
      <c r="I138">
        <v>5.0039999999999996</v>
      </c>
      <c r="J138">
        <v>4.8840000000000003</v>
      </c>
      <c r="K138">
        <v>4.8550000000000004</v>
      </c>
      <c r="L138">
        <v>4.6820000000000004</v>
      </c>
      <c r="M138">
        <v>4.5</v>
      </c>
      <c r="N138">
        <v>4.3609999999999998</v>
      </c>
      <c r="O138">
        <v>4.242</v>
      </c>
      <c r="P138">
        <v>4.1470000000000002</v>
      </c>
      <c r="Q138">
        <v>4.0330000000000004</v>
      </c>
      <c r="R138">
        <v>3.8479999999999999</v>
      </c>
      <c r="S138">
        <v>3.7919999999999998</v>
      </c>
      <c r="T138">
        <v>3.746</v>
      </c>
      <c r="U138">
        <v>3.6760000000000002</v>
      </c>
      <c r="V138">
        <v>3.7240000000000002</v>
      </c>
      <c r="W138">
        <v>3.74</v>
      </c>
      <c r="X138">
        <v>3.6429999999999998</v>
      </c>
      <c r="Y138">
        <v>3.5760000000000001</v>
      </c>
      <c r="Z138">
        <v>3.298</v>
      </c>
      <c r="AA138">
        <v>3.093</v>
      </c>
      <c r="AB138">
        <v>2.988</v>
      </c>
      <c r="AC138">
        <v>2.879</v>
      </c>
      <c r="AD138">
        <v>2.7440000000000002</v>
      </c>
      <c r="AE138">
        <v>2.657</v>
      </c>
      <c r="AF138">
        <v>2.5649999999999999</v>
      </c>
      <c r="AG138">
        <v>2.5579999999999998</v>
      </c>
      <c r="AH138">
        <v>2.5169999999999999</v>
      </c>
      <c r="AI138">
        <v>2.5</v>
      </c>
      <c r="AJ138">
        <v>2.4830000000000001</v>
      </c>
      <c r="AK138">
        <v>2.4060000000000001</v>
      </c>
      <c r="AL138">
        <v>2.343</v>
      </c>
      <c r="AM138">
        <v>2.2949999999999999</v>
      </c>
      <c r="AN138">
        <v>2.238</v>
      </c>
      <c r="AO138">
        <v>2.1819999999999999</v>
      </c>
      <c r="AP138">
        <v>2.1160000000000001</v>
      </c>
      <c r="AQ138">
        <v>2.1379999999999999</v>
      </c>
      <c r="AR138">
        <v>2.1909999999999998</v>
      </c>
      <c r="AS138">
        <v>2.2610000000000001</v>
      </c>
      <c r="AT138">
        <v>2.2749999999999999</v>
      </c>
      <c r="AU138">
        <v>2.2759999999999998</v>
      </c>
      <c r="AV138">
        <v>2.2669999999999999</v>
      </c>
      <c r="AW138">
        <v>2.2829999999999999</v>
      </c>
      <c r="AX138">
        <v>2.3439999999999999</v>
      </c>
      <c r="AY138">
        <v>2.327</v>
      </c>
      <c r="AZ138">
        <v>2.2749999999999999</v>
      </c>
      <c r="BA138">
        <v>2.2240000000000002</v>
      </c>
      <c r="BB138">
        <v>2.1960000000000002</v>
      </c>
      <c r="BC138">
        <v>2.206</v>
      </c>
      <c r="BD138">
        <v>2.1960000000000002</v>
      </c>
      <c r="BE138">
        <v>2.181</v>
      </c>
      <c r="BF138">
        <v>2.13</v>
      </c>
      <c r="BG138">
        <v>2.0910000000000002</v>
      </c>
      <c r="BH138">
        <v>2.0680000000000001</v>
      </c>
      <c r="BI138">
        <v>2.0529999999999999</v>
      </c>
      <c r="BJ138">
        <v>2.0310000000000001</v>
      </c>
      <c r="BK138">
        <v>2.0190000000000001</v>
      </c>
      <c r="BL138">
        <v>2</v>
      </c>
      <c r="BM138">
        <v>1.99</v>
      </c>
    </row>
    <row r="139" spans="1:65" x14ac:dyDescent="0.25">
      <c r="A139" t="s">
        <v>303</v>
      </c>
      <c r="B139" t="s">
        <v>304</v>
      </c>
      <c r="C139" t="e">
        <f>_xlfn.XLOOKUP(B139,'country-codes'!$B$2:$B$250,'country-codes'!$E$2:$E$250)</f>
        <v>#N/A</v>
      </c>
      <c r="D139">
        <v>5.9838779969999996</v>
      </c>
      <c r="E139">
        <v>5.9723242609999998</v>
      </c>
      <c r="F139">
        <v>6.0132467719999996</v>
      </c>
      <c r="G139">
        <v>6.0208981220000002</v>
      </c>
      <c r="H139">
        <v>6.0185034609999999</v>
      </c>
      <c r="I139">
        <v>5.996112557</v>
      </c>
      <c r="J139">
        <v>5.9568687760000003</v>
      </c>
      <c r="K139">
        <v>5.9218448869999998</v>
      </c>
      <c r="L139">
        <v>5.8840189949999999</v>
      </c>
      <c r="M139">
        <v>5.8406759309999998</v>
      </c>
      <c r="N139">
        <v>5.8025335980000001</v>
      </c>
      <c r="O139">
        <v>5.7609109460000001</v>
      </c>
      <c r="P139">
        <v>5.7031469189999999</v>
      </c>
      <c r="Q139">
        <v>5.6437572789999999</v>
      </c>
      <c r="R139">
        <v>5.5759587919999998</v>
      </c>
      <c r="S139">
        <v>5.4953119480000003</v>
      </c>
      <c r="T139">
        <v>5.4388787900000004</v>
      </c>
      <c r="U139">
        <v>5.3540289579999998</v>
      </c>
      <c r="V139">
        <v>5.2847868360000003</v>
      </c>
      <c r="W139">
        <v>5.2297960379999999</v>
      </c>
      <c r="X139">
        <v>5.1842620249999998</v>
      </c>
      <c r="Y139">
        <v>5.1147960130000003</v>
      </c>
      <c r="Z139">
        <v>5.0477117729999996</v>
      </c>
      <c r="AA139">
        <v>4.9798652920000004</v>
      </c>
      <c r="AB139">
        <v>4.9060684569999999</v>
      </c>
      <c r="AC139">
        <v>4.8011030339999996</v>
      </c>
      <c r="AD139">
        <v>4.7198289999999998</v>
      </c>
      <c r="AE139">
        <v>4.6204657019999997</v>
      </c>
      <c r="AF139">
        <v>4.523062532</v>
      </c>
      <c r="AG139">
        <v>4.4246366730000002</v>
      </c>
      <c r="AH139">
        <v>4.3284745100000004</v>
      </c>
      <c r="AI139">
        <v>4.2365314009999997</v>
      </c>
      <c r="AJ139">
        <v>4.1326860380000001</v>
      </c>
      <c r="AK139">
        <v>4.0309411270000002</v>
      </c>
      <c r="AL139">
        <v>3.9362952770000001</v>
      </c>
      <c r="AM139">
        <v>3.8430556450000002</v>
      </c>
      <c r="AN139">
        <v>3.754266383</v>
      </c>
      <c r="AO139">
        <v>3.677385986</v>
      </c>
      <c r="AP139">
        <v>3.5992179200000001</v>
      </c>
      <c r="AQ139">
        <v>3.5330285269999999</v>
      </c>
      <c r="AR139">
        <v>3.4892873099999999</v>
      </c>
      <c r="AS139">
        <v>3.443382486</v>
      </c>
      <c r="AT139">
        <v>3.3824298110000002</v>
      </c>
      <c r="AU139">
        <v>3.3152280940000001</v>
      </c>
      <c r="AV139">
        <v>3.2597099969999999</v>
      </c>
      <c r="AW139">
        <v>3.2009960780000002</v>
      </c>
      <c r="AX139">
        <v>3.1481310859999998</v>
      </c>
      <c r="AY139">
        <v>3.1119535190000001</v>
      </c>
      <c r="AZ139">
        <v>3.0732625160000002</v>
      </c>
      <c r="BA139">
        <v>3.0383206999999999</v>
      </c>
      <c r="BB139">
        <v>2.9922679749999999</v>
      </c>
      <c r="BC139">
        <v>2.952749904</v>
      </c>
      <c r="BD139">
        <v>2.9166893319999998</v>
      </c>
      <c r="BE139">
        <v>2.8797541619999998</v>
      </c>
      <c r="BF139">
        <v>2.8226207140000001</v>
      </c>
      <c r="BG139">
        <v>2.7982598099999998</v>
      </c>
      <c r="BH139">
        <v>2.768753974</v>
      </c>
      <c r="BI139">
        <v>2.7166985100000001</v>
      </c>
      <c r="BJ139">
        <v>2.690121945</v>
      </c>
      <c r="BK139">
        <v>2.6416807320000002</v>
      </c>
      <c r="BL139">
        <v>2.601229536</v>
      </c>
      <c r="BM139">
        <v>2.5782812490000002</v>
      </c>
    </row>
    <row r="140" spans="1:65" x14ac:dyDescent="0.25">
      <c r="A140" t="s">
        <v>305</v>
      </c>
      <c r="B140" t="s">
        <v>306</v>
      </c>
      <c r="C140" t="e">
        <f>_xlfn.XLOOKUP(B140,'country-codes'!$B$2:$B$250,'country-codes'!$E$2:$E$250)</f>
        <v>#N/A</v>
      </c>
      <c r="D140">
        <v>5.3013900439999997</v>
      </c>
      <c r="E140">
        <v>5.1369328090000002</v>
      </c>
      <c r="F140">
        <v>5.7770228680000004</v>
      </c>
      <c r="G140">
        <v>6.1734031040000001</v>
      </c>
      <c r="H140">
        <v>5.928290949</v>
      </c>
      <c r="I140">
        <v>5.8899369720000001</v>
      </c>
      <c r="J140">
        <v>5.7824907320000003</v>
      </c>
      <c r="K140">
        <v>5.616454031</v>
      </c>
      <c r="L140">
        <v>5.7848490869999996</v>
      </c>
      <c r="M140">
        <v>5.6632561700000004</v>
      </c>
      <c r="N140">
        <v>5.6119128480000002</v>
      </c>
      <c r="O140">
        <v>5.4237399100000001</v>
      </c>
      <c r="P140">
        <v>5.2710304649999999</v>
      </c>
      <c r="Q140">
        <v>5.1167654359999997</v>
      </c>
      <c r="R140">
        <v>4.911828184</v>
      </c>
      <c r="S140">
        <v>4.6924460440000004</v>
      </c>
      <c r="T140">
        <v>4.561502194</v>
      </c>
      <c r="U140">
        <v>4.4001537480000001</v>
      </c>
      <c r="V140">
        <v>4.3151942999999999</v>
      </c>
      <c r="W140">
        <v>4.2816161279999996</v>
      </c>
      <c r="X140">
        <v>4.2432345710000003</v>
      </c>
      <c r="Y140">
        <v>4.2139816229999996</v>
      </c>
      <c r="Z140">
        <v>4.229819365</v>
      </c>
      <c r="AA140">
        <v>4.0685727270000003</v>
      </c>
      <c r="AB140">
        <v>4.0343546830000001</v>
      </c>
      <c r="AC140">
        <v>3.9804738350000002</v>
      </c>
      <c r="AD140">
        <v>3.9617600519999998</v>
      </c>
      <c r="AE140">
        <v>3.919077014</v>
      </c>
      <c r="AF140">
        <v>3.792469053</v>
      </c>
      <c r="AG140">
        <v>3.7265743819999999</v>
      </c>
      <c r="AH140">
        <v>3.666421996</v>
      </c>
      <c r="AI140">
        <v>3.4423841770000001</v>
      </c>
      <c r="AJ140">
        <v>3.336271655</v>
      </c>
      <c r="AK140">
        <v>3.255679545</v>
      </c>
      <c r="AL140">
        <v>3.1895497330000002</v>
      </c>
      <c r="AM140">
        <v>3.1276194510000002</v>
      </c>
      <c r="AN140">
        <v>3.0664886400000002</v>
      </c>
      <c r="AO140">
        <v>3.0126485970000001</v>
      </c>
      <c r="AP140">
        <v>2.9678314380000002</v>
      </c>
      <c r="AQ140">
        <v>2.9320356250000001</v>
      </c>
      <c r="AR140">
        <v>2.9335035719999998</v>
      </c>
      <c r="AS140">
        <v>2.8919242170000001</v>
      </c>
      <c r="AT140">
        <v>2.8594510340000001</v>
      </c>
      <c r="AU140">
        <v>2.8265306309999998</v>
      </c>
      <c r="AV140">
        <v>2.811898743</v>
      </c>
      <c r="AW140">
        <v>2.787781244</v>
      </c>
      <c r="AX140">
        <v>2.7684854859999999</v>
      </c>
      <c r="AY140">
        <v>2.7606712369999999</v>
      </c>
      <c r="AZ140">
        <v>2.7567126009999998</v>
      </c>
      <c r="BA140">
        <v>2.7435088240000001</v>
      </c>
      <c r="BB140">
        <v>2.7139812060000001</v>
      </c>
      <c r="BC140">
        <v>2.6905674359999998</v>
      </c>
      <c r="BD140">
        <v>2.7057982439999999</v>
      </c>
      <c r="BE140">
        <v>2.6682759709999999</v>
      </c>
      <c r="BF140">
        <v>2.6554898640000002</v>
      </c>
      <c r="BG140">
        <v>2.6204893199999999</v>
      </c>
      <c r="BH140">
        <v>2.623736579</v>
      </c>
      <c r="BI140">
        <v>2.6021643540000001</v>
      </c>
      <c r="BJ140">
        <v>2.5327491690000001</v>
      </c>
      <c r="BK140">
        <v>2.493158405</v>
      </c>
      <c r="BL140">
        <v>2.4277467270000002</v>
      </c>
      <c r="BM140">
        <v>2.3931707160000002</v>
      </c>
    </row>
    <row r="141" spans="1:65" x14ac:dyDescent="0.25">
      <c r="A141" t="s">
        <v>307</v>
      </c>
      <c r="B141" t="s">
        <v>308</v>
      </c>
      <c r="C141" t="str">
        <f>_xlfn.XLOOKUP(B141,'country-codes'!$B$2:$B$250,'country-codes'!$E$2:$E$250)</f>
        <v>Africa</v>
      </c>
      <c r="D141">
        <v>5.819</v>
      </c>
      <c r="E141">
        <v>5.8109999999999999</v>
      </c>
      <c r="F141">
        <v>5.8049999999999997</v>
      </c>
      <c r="G141">
        <v>5.7960000000000003</v>
      </c>
      <c r="H141">
        <v>5.7679999999999998</v>
      </c>
      <c r="I141">
        <v>5.782</v>
      </c>
      <c r="J141">
        <v>5.77</v>
      </c>
      <c r="K141">
        <v>5.7590000000000003</v>
      </c>
      <c r="L141">
        <v>5.7450000000000001</v>
      </c>
      <c r="M141">
        <v>5.7370000000000001</v>
      </c>
      <c r="N141">
        <v>5.7290000000000001</v>
      </c>
      <c r="O141">
        <v>5.7610000000000001</v>
      </c>
      <c r="P141">
        <v>5.7610000000000001</v>
      </c>
      <c r="Q141">
        <v>5.766</v>
      </c>
      <c r="R141">
        <v>5.8280000000000003</v>
      </c>
      <c r="S141">
        <v>5.9</v>
      </c>
      <c r="T141">
        <v>5.9320000000000004</v>
      </c>
      <c r="U141">
        <v>5.8979999999999997</v>
      </c>
      <c r="V141">
        <v>5.851</v>
      </c>
      <c r="W141">
        <v>5.8029999999999999</v>
      </c>
      <c r="X141">
        <v>5.7480000000000002</v>
      </c>
      <c r="Y141">
        <v>5.6840000000000002</v>
      </c>
      <c r="Z141">
        <v>5.6130000000000004</v>
      </c>
      <c r="AA141">
        <v>5.5419999999999998</v>
      </c>
      <c r="AB141">
        <v>5.4630000000000001</v>
      </c>
      <c r="AC141">
        <v>5.3730000000000002</v>
      </c>
      <c r="AD141">
        <v>5.2759999999999998</v>
      </c>
      <c r="AE141">
        <v>5.1609999999999996</v>
      </c>
      <c r="AF141">
        <v>5.0460000000000003</v>
      </c>
      <c r="AG141">
        <v>4.9039999999999999</v>
      </c>
      <c r="AH141">
        <v>4.7590000000000003</v>
      </c>
      <c r="AI141">
        <v>4.6449999999999996</v>
      </c>
      <c r="AJ141">
        <v>4.5220000000000002</v>
      </c>
      <c r="AK141">
        <v>4.3659999999999997</v>
      </c>
      <c r="AL141">
        <v>4.2169999999999996</v>
      </c>
      <c r="AM141">
        <v>4.1429999999999998</v>
      </c>
      <c r="AN141">
        <v>4.0709999999999997</v>
      </c>
      <c r="AO141">
        <v>3.9929999999999999</v>
      </c>
      <c r="AP141">
        <v>3.855</v>
      </c>
      <c r="AQ141">
        <v>3.7360000000000002</v>
      </c>
      <c r="AR141">
        <v>3.6579999999999999</v>
      </c>
      <c r="AS141">
        <v>3.657</v>
      </c>
      <c r="AT141">
        <v>3.677</v>
      </c>
      <c r="AU141">
        <v>3.6349999999999998</v>
      </c>
      <c r="AV141">
        <v>3.5190000000000001</v>
      </c>
      <c r="AW141">
        <v>3.4380000000000002</v>
      </c>
      <c r="AX141">
        <v>3.43</v>
      </c>
      <c r="AY141">
        <v>3.4409999999999998</v>
      </c>
      <c r="AZ141">
        <v>3.4079999999999999</v>
      </c>
      <c r="BA141">
        <v>3.3180000000000001</v>
      </c>
      <c r="BB141">
        <v>3.2490000000000001</v>
      </c>
      <c r="BC141">
        <v>3.3180000000000001</v>
      </c>
      <c r="BD141">
        <v>3.3050000000000002</v>
      </c>
      <c r="BE141">
        <v>3.3340000000000001</v>
      </c>
      <c r="BF141">
        <v>3.2879999999999998</v>
      </c>
      <c r="BG141">
        <v>3.2639999999999998</v>
      </c>
      <c r="BH141">
        <v>3.2389999999999999</v>
      </c>
      <c r="BI141">
        <v>3.1869999999999998</v>
      </c>
      <c r="BJ141">
        <v>3.1389999999999998</v>
      </c>
      <c r="BK141">
        <v>3.0939999999999999</v>
      </c>
      <c r="BL141">
        <v>3.0489999999999999</v>
      </c>
      <c r="BM141">
        <v>3.0179999999999998</v>
      </c>
    </row>
    <row r="142" spans="1:65" x14ac:dyDescent="0.25">
      <c r="A142" t="s">
        <v>309</v>
      </c>
      <c r="B142" t="s">
        <v>310</v>
      </c>
      <c r="C142" t="e">
        <f>_xlfn.XLOOKUP(B142,'country-codes'!$B$2:$B$250,'country-codes'!$E$2:$E$250)</f>
        <v>#N/A</v>
      </c>
      <c r="D142">
        <v>4.3786143390000003</v>
      </c>
      <c r="E142">
        <v>3.9989792340000001</v>
      </c>
      <c r="F142">
        <v>5.289622091</v>
      </c>
      <c r="G142">
        <v>6.106340812</v>
      </c>
      <c r="H142">
        <v>5.5882022009999996</v>
      </c>
      <c r="I142">
        <v>5.5240595060000004</v>
      </c>
      <c r="J142">
        <v>5.3260349500000004</v>
      </c>
      <c r="K142">
        <v>5.0439877769999999</v>
      </c>
      <c r="L142">
        <v>5.4276142700000003</v>
      </c>
      <c r="M142">
        <v>5.2068949880000002</v>
      </c>
      <c r="N142">
        <v>5.1370554110000004</v>
      </c>
      <c r="O142">
        <v>4.7938917950000004</v>
      </c>
      <c r="P142">
        <v>4.539681431</v>
      </c>
      <c r="Q142">
        <v>4.2837458369999997</v>
      </c>
      <c r="R142">
        <v>3.9240431789999999</v>
      </c>
      <c r="S142">
        <v>3.541906816</v>
      </c>
      <c r="T142">
        <v>3.3186087679999998</v>
      </c>
      <c r="U142">
        <v>3.0606863199999998</v>
      </c>
      <c r="V142">
        <v>2.9585576709999999</v>
      </c>
      <c r="W142">
        <v>2.955971849</v>
      </c>
      <c r="X142">
        <v>2.9307283580000001</v>
      </c>
      <c r="Y142">
        <v>2.9442737650000002</v>
      </c>
      <c r="Z142">
        <v>3.043282993</v>
      </c>
      <c r="AA142">
        <v>2.7710407190000002</v>
      </c>
      <c r="AB142">
        <v>2.7727897640000001</v>
      </c>
      <c r="AC142">
        <v>2.7608538779999998</v>
      </c>
      <c r="AD142">
        <v>2.7989822750000002</v>
      </c>
      <c r="AE142">
        <v>2.8042893979999999</v>
      </c>
      <c r="AF142">
        <v>2.6327912269999998</v>
      </c>
      <c r="AG142">
        <v>2.5888439519999999</v>
      </c>
      <c r="AH142">
        <v>2.5536008560000001</v>
      </c>
      <c r="AI142">
        <v>2.157526565</v>
      </c>
      <c r="AJ142">
        <v>2.0220405110000002</v>
      </c>
      <c r="AK142">
        <v>1.9338466139999999</v>
      </c>
      <c r="AL142">
        <v>1.8729349289999999</v>
      </c>
      <c r="AM142">
        <v>1.8181201469999999</v>
      </c>
      <c r="AN142">
        <v>1.7690161680000001</v>
      </c>
      <c r="AO142">
        <v>1.7288298280000001</v>
      </c>
      <c r="AP142">
        <v>1.704992678</v>
      </c>
      <c r="AQ142">
        <v>1.68581633</v>
      </c>
      <c r="AR142">
        <v>1.737502619</v>
      </c>
      <c r="AS142">
        <v>1.686062406</v>
      </c>
      <c r="AT142">
        <v>1.6810371850000001</v>
      </c>
      <c r="AU142">
        <v>1.6753202819999999</v>
      </c>
      <c r="AV142">
        <v>1.6967745780000001</v>
      </c>
      <c r="AW142">
        <v>1.6990135719999999</v>
      </c>
      <c r="AX142">
        <v>1.706301063</v>
      </c>
      <c r="AY142">
        <v>1.7250383680000001</v>
      </c>
      <c r="AZ142">
        <v>1.7542063999999999</v>
      </c>
      <c r="BA142">
        <v>1.7618968669999999</v>
      </c>
      <c r="BB142">
        <v>1.742927546</v>
      </c>
      <c r="BC142">
        <v>1.7303444100000001</v>
      </c>
      <c r="BD142">
        <v>1.815644561</v>
      </c>
      <c r="BE142">
        <v>1.761182663</v>
      </c>
      <c r="BF142">
        <v>1.8001181180000001</v>
      </c>
      <c r="BG142">
        <v>1.73995473</v>
      </c>
      <c r="BH142">
        <v>1.7906949130000001</v>
      </c>
      <c r="BI142">
        <v>1.805814915</v>
      </c>
      <c r="BJ142">
        <v>1.6469679290000001</v>
      </c>
      <c r="BK142">
        <v>1.60159103</v>
      </c>
      <c r="BL142">
        <v>1.4675387369999999</v>
      </c>
      <c r="BM142">
        <v>1.3968645079999999</v>
      </c>
    </row>
    <row r="143" spans="1:65" x14ac:dyDescent="0.25">
      <c r="A143" t="s">
        <v>311</v>
      </c>
      <c r="B143" t="s">
        <v>312</v>
      </c>
      <c r="C143" t="str">
        <f>_xlfn.XLOOKUP(B143,'country-codes'!$B$2:$B$250,'country-codes'!$E$2:$E$250)</f>
        <v>Europe</v>
      </c>
      <c r="D143">
        <v>2.56</v>
      </c>
      <c r="E143">
        <v>2.5299999999999998</v>
      </c>
      <c r="F143">
        <v>2.4500000000000002</v>
      </c>
      <c r="G143">
        <v>2.35</v>
      </c>
      <c r="H143">
        <v>2.2799999999999998</v>
      </c>
      <c r="I143">
        <v>2.23</v>
      </c>
      <c r="J143">
        <v>2.2200000000000002</v>
      </c>
      <c r="K143">
        <v>2.23</v>
      </c>
      <c r="L143">
        <v>2.2400000000000002</v>
      </c>
      <c r="M143">
        <v>2.2999999999999998</v>
      </c>
      <c r="N143">
        <v>2.4</v>
      </c>
      <c r="O143">
        <v>2.41</v>
      </c>
      <c r="P143">
        <v>2.34</v>
      </c>
      <c r="Q143">
        <v>2.2200000000000002</v>
      </c>
      <c r="R143">
        <v>2.21</v>
      </c>
      <c r="S143">
        <v>2.1800000000000002</v>
      </c>
      <c r="T143">
        <v>2.1800000000000002</v>
      </c>
      <c r="U143">
        <v>2.14</v>
      </c>
      <c r="V143">
        <v>2.08</v>
      </c>
      <c r="W143">
        <v>2.0499999999999998</v>
      </c>
      <c r="X143">
        <v>1.99</v>
      </c>
      <c r="Y143">
        <v>1.98</v>
      </c>
      <c r="Z143">
        <v>1.97</v>
      </c>
      <c r="AA143">
        <v>2.1</v>
      </c>
      <c r="AB143">
        <v>2.0699999999999998</v>
      </c>
      <c r="AC143">
        <v>2.08</v>
      </c>
      <c r="AD143">
        <v>2.12</v>
      </c>
      <c r="AE143">
        <v>2.11</v>
      </c>
      <c r="AF143">
        <v>2.02</v>
      </c>
      <c r="AG143">
        <v>1.98</v>
      </c>
      <c r="AH143">
        <v>2.0299999999999998</v>
      </c>
      <c r="AI143">
        <v>2.0099999999999998</v>
      </c>
      <c r="AJ143">
        <v>1.97</v>
      </c>
      <c r="AK143">
        <v>1.74</v>
      </c>
      <c r="AL143">
        <v>1.57</v>
      </c>
      <c r="AM143">
        <v>1.55</v>
      </c>
      <c r="AN143">
        <v>1.49</v>
      </c>
      <c r="AO143">
        <v>1.47</v>
      </c>
      <c r="AP143">
        <v>1.46</v>
      </c>
      <c r="AQ143">
        <v>1.46</v>
      </c>
      <c r="AR143">
        <v>1.39</v>
      </c>
      <c r="AS143">
        <v>1.29</v>
      </c>
      <c r="AT143">
        <v>1.23</v>
      </c>
      <c r="AU143">
        <v>1.26</v>
      </c>
      <c r="AV143">
        <v>1.27</v>
      </c>
      <c r="AW143">
        <v>1.29</v>
      </c>
      <c r="AX143">
        <v>1.33</v>
      </c>
      <c r="AY143">
        <v>1.36</v>
      </c>
      <c r="AZ143">
        <v>1.45</v>
      </c>
      <c r="BA143">
        <v>1.5</v>
      </c>
      <c r="BB143">
        <v>1.5</v>
      </c>
      <c r="BC143">
        <v>1.55</v>
      </c>
      <c r="BD143">
        <v>1.6</v>
      </c>
      <c r="BE143">
        <v>1.59</v>
      </c>
      <c r="BF143">
        <v>1.63</v>
      </c>
      <c r="BG143">
        <v>1.7</v>
      </c>
      <c r="BH143">
        <v>1.69</v>
      </c>
      <c r="BI143">
        <v>1.63</v>
      </c>
      <c r="BJ143">
        <v>1.63</v>
      </c>
      <c r="BK143">
        <v>1.61</v>
      </c>
      <c r="BL143">
        <v>1.48</v>
      </c>
      <c r="BM143">
        <v>1.34</v>
      </c>
    </row>
    <row r="144" spans="1:65" x14ac:dyDescent="0.25">
      <c r="A144" t="s">
        <v>313</v>
      </c>
      <c r="B144" t="s">
        <v>314</v>
      </c>
      <c r="C144" t="str">
        <f>_xlfn.XLOOKUP(B144,'country-codes'!$B$2:$B$250,'country-codes'!$E$2:$E$250)</f>
        <v>Europe</v>
      </c>
      <c r="D144">
        <v>2.29</v>
      </c>
      <c r="F144">
        <v>2.37</v>
      </c>
      <c r="H144">
        <v>2.34</v>
      </c>
      <c r="I144">
        <v>2.42</v>
      </c>
      <c r="J144">
        <v>2.34</v>
      </c>
      <c r="K144">
        <v>2.2400000000000002</v>
      </c>
      <c r="L144">
        <v>2.12</v>
      </c>
      <c r="M144">
        <v>2.02</v>
      </c>
      <c r="N144">
        <v>1.97</v>
      </c>
      <c r="O144">
        <v>1.95</v>
      </c>
      <c r="P144">
        <v>1.75</v>
      </c>
      <c r="Q144">
        <v>1.58</v>
      </c>
      <c r="R144">
        <v>1.58</v>
      </c>
      <c r="S144">
        <v>1.55</v>
      </c>
      <c r="T144">
        <v>1.48</v>
      </c>
      <c r="U144">
        <v>1.5</v>
      </c>
      <c r="V144">
        <v>1.48</v>
      </c>
      <c r="W144">
        <v>1.48</v>
      </c>
      <c r="X144">
        <v>1.5</v>
      </c>
      <c r="Y144">
        <v>1.55</v>
      </c>
      <c r="Z144">
        <v>1.49</v>
      </c>
      <c r="AA144">
        <v>1.43</v>
      </c>
      <c r="AB144">
        <v>1.42</v>
      </c>
      <c r="AC144">
        <v>1.38</v>
      </c>
      <c r="AD144">
        <v>1.43</v>
      </c>
      <c r="AE144">
        <v>1.4</v>
      </c>
      <c r="AF144">
        <v>1.51</v>
      </c>
      <c r="AG144">
        <v>1.52</v>
      </c>
      <c r="AH144">
        <v>1.6</v>
      </c>
      <c r="AI144">
        <v>1.6</v>
      </c>
      <c r="AJ144">
        <v>1.64</v>
      </c>
      <c r="AK144">
        <v>1.7</v>
      </c>
      <c r="AL144">
        <v>1.72</v>
      </c>
      <c r="AM144">
        <v>1.7</v>
      </c>
      <c r="AN144">
        <v>1.77</v>
      </c>
      <c r="AO144">
        <v>1.71</v>
      </c>
      <c r="AP144">
        <v>1.68</v>
      </c>
      <c r="AQ144">
        <v>1.74</v>
      </c>
      <c r="AR144">
        <v>1.76</v>
      </c>
      <c r="AS144">
        <v>1.66</v>
      </c>
      <c r="AT144">
        <v>1.63</v>
      </c>
      <c r="AU144">
        <v>1.62</v>
      </c>
      <c r="AV144">
        <v>1.66</v>
      </c>
      <c r="AW144">
        <v>1.63</v>
      </c>
      <c r="AX144">
        <v>1.65</v>
      </c>
      <c r="AY144">
        <v>1.61</v>
      </c>
      <c r="AZ144">
        <v>1.61</v>
      </c>
      <c r="BA144">
        <v>1.59</v>
      </c>
      <c r="BB144">
        <v>1.63</v>
      </c>
      <c r="BC144">
        <v>1.52</v>
      </c>
      <c r="BD144">
        <v>1.57</v>
      </c>
      <c r="BE144">
        <v>1.55</v>
      </c>
      <c r="BF144">
        <v>1.5</v>
      </c>
      <c r="BG144">
        <v>1.47</v>
      </c>
      <c r="BH144">
        <v>1.41</v>
      </c>
      <c r="BI144">
        <v>1.39</v>
      </c>
      <c r="BJ144">
        <v>1.38</v>
      </c>
      <c r="BK144">
        <v>1.34</v>
      </c>
      <c r="BL144">
        <v>1.36</v>
      </c>
      <c r="BM144">
        <v>1.38</v>
      </c>
    </row>
    <row r="145" spans="1:65" x14ac:dyDescent="0.25">
      <c r="A145" t="s">
        <v>315</v>
      </c>
      <c r="B145" t="s">
        <v>316</v>
      </c>
      <c r="C145" t="str">
        <f>_xlfn.XLOOKUP(B145,'country-codes'!$B$2:$B$250,'country-codes'!$E$2:$E$250)</f>
        <v>Europe</v>
      </c>
      <c r="D145">
        <v>1.94</v>
      </c>
      <c r="E145">
        <v>1.94</v>
      </c>
      <c r="F145">
        <v>1.91</v>
      </c>
      <c r="G145">
        <v>1.85</v>
      </c>
      <c r="H145">
        <v>1.79</v>
      </c>
      <c r="I145">
        <v>1.74</v>
      </c>
      <c r="J145">
        <v>1.76</v>
      </c>
      <c r="K145">
        <v>1.8</v>
      </c>
      <c r="L145">
        <v>1.83</v>
      </c>
      <c r="M145">
        <v>1.88</v>
      </c>
      <c r="N145">
        <v>1.96</v>
      </c>
      <c r="O145">
        <v>2</v>
      </c>
      <c r="P145">
        <v>2</v>
      </c>
      <c r="Q145">
        <v>1.98</v>
      </c>
      <c r="R145">
        <v>1.97</v>
      </c>
      <c r="S145">
        <v>1.96</v>
      </c>
      <c r="T145">
        <v>1.93</v>
      </c>
      <c r="U145">
        <v>1.89</v>
      </c>
      <c r="V145">
        <v>1.87</v>
      </c>
      <c r="W145">
        <v>1.87</v>
      </c>
      <c r="X145">
        <v>1.86</v>
      </c>
      <c r="Y145">
        <v>1.88</v>
      </c>
      <c r="Z145">
        <v>1.97</v>
      </c>
      <c r="AA145">
        <v>2.0699999999999998</v>
      </c>
      <c r="AB145">
        <v>2.09</v>
      </c>
      <c r="AC145">
        <v>2.08</v>
      </c>
      <c r="AD145">
        <v>2.12</v>
      </c>
      <c r="AE145">
        <v>2.15</v>
      </c>
      <c r="AF145">
        <v>2.11</v>
      </c>
      <c r="AG145">
        <v>2.0499999999999998</v>
      </c>
      <c r="AH145">
        <v>2.02</v>
      </c>
      <c r="AI145">
        <v>1.86</v>
      </c>
      <c r="AJ145">
        <v>1.73</v>
      </c>
      <c r="AK145">
        <v>1.51</v>
      </c>
      <c r="AL145">
        <v>1.39</v>
      </c>
      <c r="AM145">
        <v>1.25</v>
      </c>
      <c r="AN145">
        <v>1.1599999999999999</v>
      </c>
      <c r="AO145">
        <v>1.1100000000000001</v>
      </c>
      <c r="AP145">
        <v>1.0900000000000001</v>
      </c>
      <c r="AQ145">
        <v>1.1599999999999999</v>
      </c>
      <c r="AR145">
        <v>1.25</v>
      </c>
      <c r="AS145">
        <v>1.22</v>
      </c>
      <c r="AT145">
        <v>1.26</v>
      </c>
      <c r="AU145">
        <v>1.32</v>
      </c>
      <c r="AV145">
        <v>1.29</v>
      </c>
      <c r="AW145">
        <v>1.39</v>
      </c>
      <c r="AX145">
        <v>1.46</v>
      </c>
      <c r="AY145">
        <v>1.54</v>
      </c>
      <c r="AZ145">
        <v>1.58</v>
      </c>
      <c r="BA145">
        <v>1.46</v>
      </c>
      <c r="BB145">
        <v>1.36</v>
      </c>
      <c r="BC145">
        <v>1.33</v>
      </c>
      <c r="BD145">
        <v>1.44</v>
      </c>
      <c r="BE145">
        <v>1.52</v>
      </c>
      <c r="BF145">
        <v>1.65</v>
      </c>
      <c r="BG145">
        <v>1.7</v>
      </c>
      <c r="BH145">
        <v>1.74</v>
      </c>
      <c r="BI145">
        <v>1.69</v>
      </c>
      <c r="BJ145">
        <v>1.6</v>
      </c>
      <c r="BK145">
        <v>1.61</v>
      </c>
      <c r="BL145">
        <v>1.55</v>
      </c>
      <c r="BM145">
        <v>1.57</v>
      </c>
    </row>
    <row r="146" spans="1:65" x14ac:dyDescent="0.25">
      <c r="A146" t="s">
        <v>317</v>
      </c>
      <c r="B146" t="s">
        <v>318</v>
      </c>
      <c r="C146" t="str">
        <f>_xlfn.XLOOKUP(B146,'country-codes'!$B$2:$B$250,'country-codes'!$E$2:$E$250)</f>
        <v>Asia</v>
      </c>
      <c r="D146">
        <v>4.9329999999999998</v>
      </c>
      <c r="E146">
        <v>4.7309999999999999</v>
      </c>
      <c r="F146">
        <v>4.5330000000000004</v>
      </c>
      <c r="G146">
        <v>4.3929999999999998</v>
      </c>
      <c r="H146">
        <v>4.16</v>
      </c>
      <c r="I146">
        <v>3.8380000000000001</v>
      </c>
      <c r="J146">
        <v>3.4729999999999999</v>
      </c>
      <c r="K146">
        <v>3.0859999999999999</v>
      </c>
      <c r="L146">
        <v>2.677</v>
      </c>
      <c r="M146">
        <v>2.3490000000000002</v>
      </c>
      <c r="N146">
        <v>2.0950000000000002</v>
      </c>
      <c r="O146">
        <v>1.9610000000000001</v>
      </c>
      <c r="P146">
        <v>1.8660000000000001</v>
      </c>
      <c r="Q146">
        <v>1.772</v>
      </c>
      <c r="R146">
        <v>1.6850000000000001</v>
      </c>
      <c r="S146">
        <v>1.597</v>
      </c>
      <c r="T146">
        <v>1.542</v>
      </c>
      <c r="U146">
        <v>1.536</v>
      </c>
      <c r="V146">
        <v>1.5609999999999999</v>
      </c>
      <c r="W146">
        <v>1.6639999999999999</v>
      </c>
      <c r="X146">
        <v>1.782</v>
      </c>
      <c r="Y146">
        <v>1.8740000000000001</v>
      </c>
      <c r="Z146">
        <v>1.964</v>
      </c>
      <c r="AA146">
        <v>2.036</v>
      </c>
      <c r="AB146">
        <v>2.0739999999999998</v>
      </c>
      <c r="AC146">
        <v>2.101</v>
      </c>
      <c r="AD146">
        <v>2.0409999999999999</v>
      </c>
      <c r="AE146">
        <v>1.9430000000000001</v>
      </c>
      <c r="AF146">
        <v>1.8380000000000001</v>
      </c>
      <c r="AG146">
        <v>1.8140000000000001</v>
      </c>
      <c r="AH146">
        <v>1.74</v>
      </c>
      <c r="AI146">
        <v>1.6379999999999999</v>
      </c>
      <c r="AJ146">
        <v>1.5669999999999999</v>
      </c>
      <c r="AK146">
        <v>1.48</v>
      </c>
      <c r="AL146">
        <v>1.42</v>
      </c>
      <c r="AM146">
        <v>1.341</v>
      </c>
      <c r="AN146">
        <v>1.254</v>
      </c>
      <c r="AO146">
        <v>1.163</v>
      </c>
      <c r="AP146">
        <v>1.073</v>
      </c>
      <c r="AQ146">
        <v>0.99099999999999999</v>
      </c>
      <c r="AR146">
        <v>0.91200000000000003</v>
      </c>
      <c r="AS146">
        <v>0.84</v>
      </c>
      <c r="AT146">
        <v>0.8</v>
      </c>
      <c r="AU146">
        <v>0.79200000000000004</v>
      </c>
      <c r="AV146">
        <v>0.8</v>
      </c>
      <c r="AW146">
        <v>0.83399999999999996</v>
      </c>
      <c r="AX146">
        <v>0.874</v>
      </c>
      <c r="AY146">
        <v>0.91800000000000004</v>
      </c>
      <c r="AZ146">
        <v>0.94699999999999995</v>
      </c>
      <c r="BA146">
        <v>0.98599999999999999</v>
      </c>
      <c r="BB146">
        <v>1.042</v>
      </c>
      <c r="BC146">
        <v>1.115</v>
      </c>
      <c r="BD146">
        <v>1.1839999999999999</v>
      </c>
      <c r="BE146">
        <v>1.1990000000000001</v>
      </c>
      <c r="BF146">
        <v>1.224</v>
      </c>
      <c r="BG146">
        <v>1.196</v>
      </c>
      <c r="BH146">
        <v>1.175</v>
      </c>
      <c r="BI146">
        <v>1.123</v>
      </c>
      <c r="BJ146">
        <v>1.1040000000000001</v>
      </c>
      <c r="BK146">
        <v>1.077</v>
      </c>
      <c r="BL146">
        <v>1.0720000000000001</v>
      </c>
      <c r="BM146">
        <v>1.0880000000000001</v>
      </c>
    </row>
    <row r="147" spans="1:65" x14ac:dyDescent="0.25">
      <c r="A147" t="s">
        <v>319</v>
      </c>
      <c r="B147" t="s">
        <v>320</v>
      </c>
      <c r="C147" t="str">
        <f>_xlfn.XLOOKUP(B147,'country-codes'!$B$2:$B$250,'country-codes'!$E$2:$E$250)</f>
        <v>Americas</v>
      </c>
      <c r="D147">
        <v>5.9480000000000004</v>
      </c>
      <c r="E147">
        <v>5.9569999999999999</v>
      </c>
      <c r="F147">
        <v>5.9470000000000001</v>
      </c>
      <c r="G147">
        <v>5.94</v>
      </c>
      <c r="H147">
        <v>5.9329999999999998</v>
      </c>
      <c r="I147">
        <v>5.9160000000000004</v>
      </c>
      <c r="J147">
        <v>5.8920000000000003</v>
      </c>
      <c r="K147">
        <v>5.8639999999999999</v>
      </c>
      <c r="L147">
        <v>5.8419999999999996</v>
      </c>
      <c r="M147">
        <v>5.7949999999999999</v>
      </c>
      <c r="N147">
        <v>5.734</v>
      </c>
      <c r="O147">
        <v>5.6539999999999999</v>
      </c>
      <c r="P147">
        <v>5.5590000000000002</v>
      </c>
      <c r="Q147">
        <v>5.431</v>
      </c>
      <c r="R147">
        <v>5.2759999999999998</v>
      </c>
      <c r="S147">
        <v>5.0940000000000003</v>
      </c>
      <c r="T147">
        <v>4.9050000000000002</v>
      </c>
      <c r="U147">
        <v>4.7060000000000004</v>
      </c>
      <c r="V147">
        <v>4.4969999999999999</v>
      </c>
      <c r="W147">
        <v>4.3070000000000004</v>
      </c>
      <c r="X147">
        <v>4.12</v>
      </c>
      <c r="Y147">
        <v>3.9180000000000001</v>
      </c>
      <c r="Z147">
        <v>3.7</v>
      </c>
      <c r="AA147">
        <v>3.5219999999999998</v>
      </c>
      <c r="AB147">
        <v>3.3809999999999998</v>
      </c>
      <c r="AC147">
        <v>3.266</v>
      </c>
      <c r="AD147">
        <v>3.169</v>
      </c>
      <c r="AE147">
        <v>3.0840000000000001</v>
      </c>
      <c r="AF147">
        <v>3.0179999999999998</v>
      </c>
      <c r="AG147">
        <v>2.952</v>
      </c>
      <c r="AH147">
        <v>2.8940000000000001</v>
      </c>
      <c r="AI147">
        <v>2.8450000000000002</v>
      </c>
      <c r="AJ147">
        <v>2.81</v>
      </c>
      <c r="AK147">
        <v>2.778</v>
      </c>
      <c r="AL147">
        <v>2.7629999999999999</v>
      </c>
      <c r="AM147">
        <v>2.742</v>
      </c>
      <c r="AN147">
        <v>2.7360000000000002</v>
      </c>
      <c r="AO147">
        <v>2.734</v>
      </c>
      <c r="AP147">
        <v>2.7269999999999999</v>
      </c>
      <c r="AQ147">
        <v>2.722</v>
      </c>
      <c r="AR147">
        <v>2.714</v>
      </c>
      <c r="AS147">
        <v>2.7050000000000001</v>
      </c>
      <c r="AT147">
        <v>2.6869999999999998</v>
      </c>
      <c r="AU147">
        <v>2.6659999999999999</v>
      </c>
      <c r="AV147">
        <v>2.6309999999999998</v>
      </c>
      <c r="AW147">
        <v>2.5920000000000001</v>
      </c>
      <c r="AX147">
        <v>2.5539999999999998</v>
      </c>
      <c r="AY147">
        <v>2.5139999999999998</v>
      </c>
      <c r="AZ147">
        <v>2.4809999999999999</v>
      </c>
      <c r="BA147">
        <v>2.4340000000000002</v>
      </c>
      <c r="BB147">
        <v>2.3969999999999998</v>
      </c>
      <c r="BC147">
        <v>2.41</v>
      </c>
      <c r="BD147">
        <v>2.7480000000000002</v>
      </c>
      <c r="BE147">
        <v>2.6680000000000001</v>
      </c>
      <c r="BF147">
        <v>2.5950000000000002</v>
      </c>
      <c r="BG147">
        <v>2.5579999999999998</v>
      </c>
      <c r="BH147">
        <v>2.5339999999999998</v>
      </c>
      <c r="BI147">
        <v>2.5179999999999998</v>
      </c>
      <c r="BJ147">
        <v>2.5169999999999999</v>
      </c>
      <c r="BK147">
        <v>2.4849999999999999</v>
      </c>
      <c r="BL147">
        <v>2.448</v>
      </c>
      <c r="BM147">
        <v>2.415</v>
      </c>
    </row>
    <row r="148" spans="1:65" x14ac:dyDescent="0.25">
      <c r="A148" t="s">
        <v>321</v>
      </c>
      <c r="B148" t="s">
        <v>322</v>
      </c>
      <c r="C148" t="str">
        <f>_xlfn.XLOOKUP(B148,'country-codes'!$B$2:$B$250,'country-codes'!$E$2:$E$250)</f>
        <v>Africa</v>
      </c>
      <c r="D148">
        <v>7.04</v>
      </c>
      <c r="E148">
        <v>7.0720000000000001</v>
      </c>
      <c r="F148">
        <v>7.0880000000000001</v>
      </c>
      <c r="G148">
        <v>7</v>
      </c>
      <c r="H148">
        <v>6.9690000000000003</v>
      </c>
      <c r="I148">
        <v>6.93</v>
      </c>
      <c r="J148">
        <v>6.8949999999999996</v>
      </c>
      <c r="K148">
        <v>6.8440000000000003</v>
      </c>
      <c r="L148">
        <v>6.782</v>
      </c>
      <c r="M148">
        <v>6.72</v>
      </c>
      <c r="N148">
        <v>6.6749999999999998</v>
      </c>
      <c r="O148">
        <v>6.61</v>
      </c>
      <c r="P148">
        <v>6.5330000000000004</v>
      </c>
      <c r="Q148">
        <v>6.4649999999999999</v>
      </c>
      <c r="R148">
        <v>6.3730000000000002</v>
      </c>
      <c r="S148">
        <v>6.2709999999999999</v>
      </c>
      <c r="T148">
        <v>6.1390000000000002</v>
      </c>
      <c r="U148">
        <v>5.9980000000000002</v>
      </c>
      <c r="V148">
        <v>5.8739999999999997</v>
      </c>
      <c r="W148">
        <v>5.8019999999999996</v>
      </c>
      <c r="X148">
        <v>5.734</v>
      </c>
      <c r="Y148">
        <v>5.6520000000000001</v>
      </c>
      <c r="Z148">
        <v>5.5519999999999996</v>
      </c>
      <c r="AA148">
        <v>5.3540000000000001</v>
      </c>
      <c r="AB148">
        <v>5.1539999999999999</v>
      </c>
      <c r="AC148">
        <v>4.96</v>
      </c>
      <c r="AD148">
        <v>4.7460000000000004</v>
      </c>
      <c r="AE148">
        <v>4.5380000000000003</v>
      </c>
      <c r="AF148">
        <v>4.327</v>
      </c>
      <c r="AG148">
        <v>4.1390000000000002</v>
      </c>
      <c r="AH148">
        <v>4.0179999999999998</v>
      </c>
      <c r="AI148">
        <v>3.9369999999999998</v>
      </c>
      <c r="AJ148">
        <v>3.806</v>
      </c>
      <c r="AK148">
        <v>3.6120000000000001</v>
      </c>
      <c r="AL148">
        <v>3.468</v>
      </c>
      <c r="AM148">
        <v>3.33</v>
      </c>
      <c r="AN148">
        <v>3.2189999999999999</v>
      </c>
      <c r="AO148">
        <v>3.12</v>
      </c>
      <c r="AP148">
        <v>3.0089999999999999</v>
      </c>
      <c r="AQ148">
        <v>2.871</v>
      </c>
      <c r="AR148">
        <v>2.7959999999999998</v>
      </c>
      <c r="AS148">
        <v>2.7149999999999999</v>
      </c>
      <c r="AT148">
        <v>2.67</v>
      </c>
      <c r="AU148">
        <v>2.6320000000000001</v>
      </c>
      <c r="AV148">
        <v>2.5979999999999999</v>
      </c>
      <c r="AW148">
        <v>2.5680000000000001</v>
      </c>
      <c r="AX148">
        <v>2.5590000000000002</v>
      </c>
      <c r="AY148">
        <v>2.5499999999999998</v>
      </c>
      <c r="AZ148">
        <v>2.5489999999999999</v>
      </c>
      <c r="BA148">
        <v>2.5779999999999998</v>
      </c>
      <c r="BB148">
        <v>2.5859999999999999</v>
      </c>
      <c r="BC148">
        <v>2.609</v>
      </c>
      <c r="BD148">
        <v>2.5979999999999999</v>
      </c>
      <c r="BE148">
        <v>2.5939999999999999</v>
      </c>
      <c r="BF148">
        <v>2.548</v>
      </c>
      <c r="BG148">
        <v>2.5310000000000001</v>
      </c>
      <c r="BH148">
        <v>2.4510000000000001</v>
      </c>
      <c r="BI148">
        <v>2.4510000000000001</v>
      </c>
      <c r="BJ148">
        <v>2.415</v>
      </c>
      <c r="BK148">
        <v>2.3820000000000001</v>
      </c>
      <c r="BL148">
        <v>2.3530000000000002</v>
      </c>
      <c r="BM148">
        <v>2.3279999999999998</v>
      </c>
    </row>
    <row r="149" spans="1:65" x14ac:dyDescent="0.25">
      <c r="A149" t="s">
        <v>323</v>
      </c>
      <c r="B149" t="s">
        <v>324</v>
      </c>
      <c r="C149" t="str">
        <f>_xlfn.XLOOKUP(B149,'country-codes'!$B$2:$B$250,'country-codes'!$E$2:$E$250)</f>
        <v>Europe</v>
      </c>
    </row>
    <row r="150" spans="1:65" x14ac:dyDescent="0.25">
      <c r="A150" t="s">
        <v>325</v>
      </c>
      <c r="B150" t="s">
        <v>326</v>
      </c>
      <c r="C150" t="str">
        <f>_xlfn.XLOOKUP(B150,'country-codes'!$B$2:$B$250,'country-codes'!$E$2:$E$250)</f>
        <v>Europe</v>
      </c>
      <c r="D150">
        <v>3.3279999999999998</v>
      </c>
      <c r="E150">
        <v>3.2290000000000001</v>
      </c>
      <c r="F150">
        <v>3.0430000000000001</v>
      </c>
      <c r="G150">
        <v>2.89</v>
      </c>
      <c r="H150">
        <v>2.7090000000000001</v>
      </c>
      <c r="I150">
        <v>2.6850000000000001</v>
      </c>
      <c r="J150">
        <v>2.657</v>
      </c>
      <c r="K150">
        <v>2.629</v>
      </c>
      <c r="L150">
        <v>2.597</v>
      </c>
      <c r="M150">
        <v>2.5659999999999998</v>
      </c>
      <c r="N150">
        <v>2.56</v>
      </c>
      <c r="O150">
        <v>2.5590000000000002</v>
      </c>
      <c r="P150">
        <v>2.5619999999999998</v>
      </c>
      <c r="Q150">
        <v>2.5680000000000001</v>
      </c>
      <c r="R150">
        <v>2.5630000000000002</v>
      </c>
      <c r="S150">
        <v>2.5259999999999998</v>
      </c>
      <c r="T150">
        <v>2.4769999999999999</v>
      </c>
      <c r="U150">
        <v>2.4359999999999999</v>
      </c>
      <c r="V150">
        <v>2.3940000000000001</v>
      </c>
      <c r="W150">
        <v>2.3860000000000001</v>
      </c>
      <c r="X150">
        <v>2.3769999999999998</v>
      </c>
      <c r="Y150">
        <v>2.4020000000000001</v>
      </c>
      <c r="Z150">
        <v>2.4529999999999998</v>
      </c>
      <c r="AA150">
        <v>2.5790000000000002</v>
      </c>
      <c r="AB150">
        <v>2.6680000000000001</v>
      </c>
      <c r="AC150">
        <v>2.66</v>
      </c>
      <c r="AD150">
        <v>2.7410000000000001</v>
      </c>
      <c r="AE150">
        <v>2.7749999999999999</v>
      </c>
      <c r="AF150">
        <v>2.6309999999999998</v>
      </c>
      <c r="AG150">
        <v>2.4670000000000001</v>
      </c>
      <c r="AH150">
        <v>2.3879999999999999</v>
      </c>
      <c r="AI150">
        <v>2.2810000000000001</v>
      </c>
      <c r="AJ150">
        <v>2.218</v>
      </c>
      <c r="AK150">
        <v>2.105</v>
      </c>
      <c r="AL150">
        <v>1.9890000000000001</v>
      </c>
      <c r="AM150">
        <v>1.831</v>
      </c>
      <c r="AN150">
        <v>1.7250000000000001</v>
      </c>
      <c r="AO150">
        <v>1.7589999999999999</v>
      </c>
      <c r="AP150">
        <v>1.651</v>
      </c>
      <c r="AQ150">
        <v>1.56</v>
      </c>
      <c r="AR150">
        <v>1.4990000000000001</v>
      </c>
      <c r="AS150">
        <v>1.4630000000000001</v>
      </c>
      <c r="AT150">
        <v>1.4370000000000001</v>
      </c>
      <c r="AU150">
        <v>1.48</v>
      </c>
      <c r="AV150">
        <v>1.5389999999999999</v>
      </c>
      <c r="AW150">
        <v>1.5309999999999999</v>
      </c>
      <c r="AX150">
        <v>1.5409999999999999</v>
      </c>
      <c r="AY150">
        <v>1.5740000000000001</v>
      </c>
      <c r="AZ150">
        <v>1.6379999999999999</v>
      </c>
      <c r="BA150">
        <v>1.704</v>
      </c>
      <c r="BB150">
        <v>1.698</v>
      </c>
      <c r="BC150">
        <v>1.66</v>
      </c>
      <c r="BD150">
        <v>1.659</v>
      </c>
      <c r="BE150">
        <v>1.6539999999999999</v>
      </c>
      <c r="BF150">
        <v>1.8220000000000001</v>
      </c>
      <c r="BG150">
        <v>1.8680000000000001</v>
      </c>
      <c r="BH150">
        <v>1.89</v>
      </c>
      <c r="BI150">
        <v>1.81</v>
      </c>
      <c r="BJ150">
        <v>1.8089999999999999</v>
      </c>
      <c r="BK150">
        <v>1.78</v>
      </c>
      <c r="BL150">
        <v>1.77</v>
      </c>
      <c r="BM150">
        <v>1.806</v>
      </c>
    </row>
    <row r="151" spans="1:65" x14ac:dyDescent="0.25">
      <c r="A151" t="s">
        <v>327</v>
      </c>
      <c r="B151" t="s">
        <v>328</v>
      </c>
      <c r="C151" t="str">
        <f>_xlfn.XLOOKUP(B151,'country-codes'!$B$2:$B$250,'country-codes'!$E$2:$E$250)</f>
        <v>Africa</v>
      </c>
      <c r="D151">
        <v>7.3</v>
      </c>
      <c r="E151">
        <v>7.3010000000000002</v>
      </c>
      <c r="F151">
        <v>7.3029999999999999</v>
      </c>
      <c r="G151">
        <v>7.3049999999999997</v>
      </c>
      <c r="H151">
        <v>7.3070000000000004</v>
      </c>
      <c r="I151">
        <v>7.3079999999999998</v>
      </c>
      <c r="J151">
        <v>7.3070000000000004</v>
      </c>
      <c r="K151">
        <v>7.3040000000000003</v>
      </c>
      <c r="L151">
        <v>7.2969999999999997</v>
      </c>
      <c r="M151">
        <v>7.2859999999999996</v>
      </c>
      <c r="N151">
        <v>7.27</v>
      </c>
      <c r="O151">
        <v>7.2480000000000002</v>
      </c>
      <c r="P151">
        <v>7.2210000000000001</v>
      </c>
      <c r="Q151">
        <v>7.1879999999999997</v>
      </c>
      <c r="R151">
        <v>7.149</v>
      </c>
      <c r="S151">
        <v>7.1020000000000003</v>
      </c>
      <c r="T151">
        <v>7.0439999999999996</v>
      </c>
      <c r="U151">
        <v>6.976</v>
      </c>
      <c r="V151">
        <v>6.8979999999999997</v>
      </c>
      <c r="W151">
        <v>6.8129999999999997</v>
      </c>
      <c r="X151">
        <v>6.7249999999999996</v>
      </c>
      <c r="Y151">
        <v>6.6369999999999996</v>
      </c>
      <c r="Z151">
        <v>6.5540000000000003</v>
      </c>
      <c r="AA151">
        <v>6.4770000000000003</v>
      </c>
      <c r="AB151">
        <v>6.41</v>
      </c>
      <c r="AC151">
        <v>6.3529999999999998</v>
      </c>
      <c r="AD151">
        <v>6.3070000000000004</v>
      </c>
      <c r="AE151">
        <v>6.2869999999999999</v>
      </c>
      <c r="AF151">
        <v>6.2140000000000004</v>
      </c>
      <c r="AG151">
        <v>6.1769999999999996</v>
      </c>
      <c r="AH151">
        <v>6.1609999999999996</v>
      </c>
      <c r="AI151">
        <v>6.1219999999999999</v>
      </c>
      <c r="AJ151">
        <v>6.08</v>
      </c>
      <c r="AK151">
        <v>6.0410000000000004</v>
      </c>
      <c r="AL151">
        <v>5.99</v>
      </c>
      <c r="AM151">
        <v>5.9459999999999997</v>
      </c>
      <c r="AN151">
        <v>5.8879999999999999</v>
      </c>
      <c r="AO151">
        <v>5.8010000000000002</v>
      </c>
      <c r="AP151">
        <v>5.6749999999999998</v>
      </c>
      <c r="AQ151">
        <v>5.5490000000000004</v>
      </c>
      <c r="AR151">
        <v>5.4029999999999996</v>
      </c>
      <c r="AS151">
        <v>5.3230000000000004</v>
      </c>
      <c r="AT151">
        <v>5.2249999999999996</v>
      </c>
      <c r="AU151">
        <v>5.1719999999999997</v>
      </c>
      <c r="AV151">
        <v>5.133</v>
      </c>
      <c r="AW151">
        <v>5.0949999999999998</v>
      </c>
      <c r="AX151">
        <v>5.056</v>
      </c>
      <c r="AY151">
        <v>4.9969999999999999</v>
      </c>
      <c r="AZ151">
        <v>4.9329999999999998</v>
      </c>
      <c r="BA151">
        <v>4.87</v>
      </c>
      <c r="BB151">
        <v>4.7549999999999999</v>
      </c>
      <c r="BC151">
        <v>4.6070000000000002</v>
      </c>
      <c r="BD151">
        <v>4.4660000000000002</v>
      </c>
      <c r="BE151">
        <v>4.3579999999999997</v>
      </c>
      <c r="BF151">
        <v>4.2469999999999999</v>
      </c>
      <c r="BG151">
        <v>4.1829999999999998</v>
      </c>
      <c r="BH151">
        <v>4.1630000000000003</v>
      </c>
      <c r="BI151">
        <v>4.109</v>
      </c>
      <c r="BJ151">
        <v>4.0430000000000001</v>
      </c>
      <c r="BK151">
        <v>3.9780000000000002</v>
      </c>
      <c r="BL151">
        <v>3.9180000000000001</v>
      </c>
      <c r="BM151">
        <v>3.851</v>
      </c>
    </row>
    <row r="152" spans="1:65" x14ac:dyDescent="0.25">
      <c r="A152" t="s">
        <v>329</v>
      </c>
      <c r="B152" t="s">
        <v>330</v>
      </c>
      <c r="C152" t="str">
        <f>_xlfn.XLOOKUP(B152,'country-codes'!$B$2:$B$250,'country-codes'!$E$2:$E$250)</f>
        <v>Asia</v>
      </c>
      <c r="D152">
        <v>6.8040000000000003</v>
      </c>
      <c r="E152">
        <v>6.8410000000000002</v>
      </c>
      <c r="F152">
        <v>6.9059999999999997</v>
      </c>
      <c r="G152">
        <v>6.9429999999999996</v>
      </c>
      <c r="H152">
        <v>6.984</v>
      </c>
      <c r="I152">
        <v>7.016</v>
      </c>
      <c r="J152">
        <v>7.0949999999999998</v>
      </c>
      <c r="K152">
        <v>7.18</v>
      </c>
      <c r="L152">
        <v>7.2229999999999999</v>
      </c>
      <c r="M152">
        <v>7.2640000000000002</v>
      </c>
      <c r="N152">
        <v>7.2990000000000004</v>
      </c>
      <c r="O152">
        <v>7.2759999999999998</v>
      </c>
      <c r="P152">
        <v>7.2469999999999999</v>
      </c>
      <c r="Q152">
        <v>7.2930000000000001</v>
      </c>
      <c r="R152">
        <v>7.2690000000000001</v>
      </c>
      <c r="S152">
        <v>7.1870000000000003</v>
      </c>
      <c r="T152">
        <v>7.1680000000000001</v>
      </c>
      <c r="U152">
        <v>7.1449999999999996</v>
      </c>
      <c r="V152">
        <v>7.1369999999999996</v>
      </c>
      <c r="W152">
        <v>7.1680000000000001</v>
      </c>
      <c r="X152">
        <v>7.1740000000000004</v>
      </c>
      <c r="Y152">
        <v>7.1589999999999998</v>
      </c>
      <c r="Z152">
        <v>7.1550000000000002</v>
      </c>
      <c r="AA152">
        <v>7.1529999999999996</v>
      </c>
      <c r="AB152">
        <v>7.0960000000000001</v>
      </c>
      <c r="AC152">
        <v>7.02</v>
      </c>
      <c r="AD152">
        <v>6.9119999999999999</v>
      </c>
      <c r="AE152">
        <v>6.79</v>
      </c>
      <c r="AF152">
        <v>6.61</v>
      </c>
      <c r="AG152">
        <v>6.3760000000000003</v>
      </c>
      <c r="AH152">
        <v>6.0890000000000004</v>
      </c>
      <c r="AI152">
        <v>5.7439999999999998</v>
      </c>
      <c r="AJ152">
        <v>5.3959999999999999</v>
      </c>
      <c r="AK152">
        <v>5.0449999999999999</v>
      </c>
      <c r="AL152">
        <v>4.6740000000000004</v>
      </c>
      <c r="AM152">
        <v>4.32</v>
      </c>
      <c r="AN152">
        <v>3.931</v>
      </c>
      <c r="AO152">
        <v>3.5720000000000001</v>
      </c>
      <c r="AP152">
        <v>3.254</v>
      </c>
      <c r="AQ152">
        <v>2.9609999999999999</v>
      </c>
      <c r="AR152">
        <v>2.71</v>
      </c>
      <c r="AS152">
        <v>2.5190000000000001</v>
      </c>
      <c r="AT152">
        <v>2.4129999999999998</v>
      </c>
      <c r="AU152">
        <v>2.3439999999999999</v>
      </c>
      <c r="AV152">
        <v>2.2839999999999998</v>
      </c>
      <c r="AW152">
        <v>2.2349999999999999</v>
      </c>
      <c r="AX152">
        <v>2.2309999999999999</v>
      </c>
      <c r="AY152">
        <v>2.2949999999999999</v>
      </c>
      <c r="AZ152">
        <v>2.359</v>
      </c>
      <c r="BA152">
        <v>2.3660000000000001</v>
      </c>
      <c r="BB152">
        <v>2.3180000000000001</v>
      </c>
      <c r="BC152">
        <v>2.2610000000000001</v>
      </c>
      <c r="BD152">
        <v>2.202</v>
      </c>
      <c r="BE152">
        <v>2.1230000000000002</v>
      </c>
      <c r="BF152">
        <v>2.0590000000000002</v>
      </c>
      <c r="BG152">
        <v>1.99</v>
      </c>
      <c r="BH152">
        <v>1.913</v>
      </c>
      <c r="BI152">
        <v>1.845</v>
      </c>
      <c r="BJ152">
        <v>1.784</v>
      </c>
      <c r="BK152">
        <v>1.736</v>
      </c>
      <c r="BL152">
        <v>1.712</v>
      </c>
      <c r="BM152">
        <v>1.6919999999999999</v>
      </c>
    </row>
    <row r="153" spans="1:65" x14ac:dyDescent="0.25">
      <c r="A153" t="s">
        <v>331</v>
      </c>
      <c r="B153" t="s">
        <v>332</v>
      </c>
      <c r="C153" t="e">
        <f>_xlfn.XLOOKUP(B153,'country-codes'!$B$2:$B$250,'country-codes'!$E$2:$E$250)</f>
        <v>#N/A</v>
      </c>
      <c r="D153">
        <v>6.9502467079999999</v>
      </c>
      <c r="E153">
        <v>6.9778551609999999</v>
      </c>
      <c r="F153">
        <v>7.054256047</v>
      </c>
      <c r="G153">
        <v>7.0343162159999997</v>
      </c>
      <c r="H153">
        <v>7.009372978</v>
      </c>
      <c r="I153">
        <v>6.9729250460000003</v>
      </c>
      <c r="J153">
        <v>6.9427692390000004</v>
      </c>
      <c r="K153">
        <v>6.9102029930000004</v>
      </c>
      <c r="L153">
        <v>6.8659283110000002</v>
      </c>
      <c r="M153">
        <v>6.8183180380000001</v>
      </c>
      <c r="N153">
        <v>6.7436329510000004</v>
      </c>
      <c r="O153">
        <v>6.6579594760000003</v>
      </c>
      <c r="P153">
        <v>6.5645964469999996</v>
      </c>
      <c r="Q153">
        <v>6.4840108450000002</v>
      </c>
      <c r="R153">
        <v>6.4294223590000001</v>
      </c>
      <c r="S153">
        <v>6.385646038</v>
      </c>
      <c r="T153">
        <v>6.3655297620000004</v>
      </c>
      <c r="U153">
        <v>6.3308831200000002</v>
      </c>
      <c r="V153">
        <v>6.3112305700000002</v>
      </c>
      <c r="W153">
        <v>6.3210344789999997</v>
      </c>
      <c r="X153">
        <v>6.2588817670000001</v>
      </c>
      <c r="Y153">
        <v>6.1794490959999999</v>
      </c>
      <c r="Z153">
        <v>6.1102664769999997</v>
      </c>
      <c r="AA153">
        <v>6.0258578170000003</v>
      </c>
      <c r="AB153">
        <v>5.9176024820000004</v>
      </c>
      <c r="AC153">
        <v>5.7846052769999998</v>
      </c>
      <c r="AD153">
        <v>5.6170456399999997</v>
      </c>
      <c r="AE153">
        <v>5.4337659289999998</v>
      </c>
      <c r="AF153">
        <v>5.2447891120000003</v>
      </c>
      <c r="AG153">
        <v>5.0500065430000003</v>
      </c>
      <c r="AH153">
        <v>4.881613464</v>
      </c>
      <c r="AI153">
        <v>4.6857558079999997</v>
      </c>
      <c r="AJ153">
        <v>4.5044067749999996</v>
      </c>
      <c r="AK153">
        <v>4.3041811240000003</v>
      </c>
      <c r="AL153">
        <v>4.1082973550000004</v>
      </c>
      <c r="AM153">
        <v>3.8893511159999998</v>
      </c>
      <c r="AN153">
        <v>3.689469281</v>
      </c>
      <c r="AO153">
        <v>3.542220946</v>
      </c>
      <c r="AP153">
        <v>3.4270396509999999</v>
      </c>
      <c r="AQ153">
        <v>3.3198275810000002</v>
      </c>
      <c r="AR153">
        <v>3.2304517970000002</v>
      </c>
      <c r="AS153">
        <v>3.1531546709999998</v>
      </c>
      <c r="AT153">
        <v>3.0732973819999998</v>
      </c>
      <c r="AU153">
        <v>3.0242099929999999</v>
      </c>
      <c r="AV153">
        <v>2.9757178550000001</v>
      </c>
      <c r="AW153">
        <v>2.9402560169999998</v>
      </c>
      <c r="AX153">
        <v>2.9171126470000002</v>
      </c>
      <c r="AY153">
        <v>2.9061337159999998</v>
      </c>
      <c r="AZ153">
        <v>2.889619959</v>
      </c>
      <c r="BA153">
        <v>2.8823700809999999</v>
      </c>
      <c r="BB153">
        <v>2.9013920789999998</v>
      </c>
      <c r="BC153">
        <v>2.920168297</v>
      </c>
      <c r="BD153">
        <v>2.9530281309999999</v>
      </c>
      <c r="BE153">
        <v>2.9707275229999999</v>
      </c>
      <c r="BF153">
        <v>2.9745705170000001</v>
      </c>
      <c r="BG153">
        <v>2.9517489320000001</v>
      </c>
      <c r="BH153">
        <v>2.871159408</v>
      </c>
      <c r="BI153">
        <v>2.8380068390000002</v>
      </c>
      <c r="BJ153">
        <v>2.783048526</v>
      </c>
      <c r="BK153">
        <v>2.7003524470000002</v>
      </c>
      <c r="BL153">
        <v>2.6605165130000001</v>
      </c>
      <c r="BM153">
        <v>2.629064461</v>
      </c>
    </row>
    <row r="154" spans="1:65" x14ac:dyDescent="0.25">
      <c r="A154" t="s">
        <v>333</v>
      </c>
      <c r="B154" t="s">
        <v>334</v>
      </c>
      <c r="C154" t="str">
        <f>_xlfn.XLOOKUP(B154,'country-codes'!$B$2:$B$250,'country-codes'!$E$2:$E$250)</f>
        <v>Americas</v>
      </c>
      <c r="D154">
        <v>6.7629999999999999</v>
      </c>
      <c r="E154">
        <v>6.7770000000000001</v>
      </c>
      <c r="F154">
        <v>6.8</v>
      </c>
      <c r="G154">
        <v>6.8170000000000002</v>
      </c>
      <c r="H154">
        <v>6.8330000000000002</v>
      </c>
      <c r="I154">
        <v>6.819</v>
      </c>
      <c r="J154">
        <v>6.79</v>
      </c>
      <c r="K154">
        <v>6.7530000000000001</v>
      </c>
      <c r="L154">
        <v>6.7069999999999999</v>
      </c>
      <c r="M154">
        <v>6.649</v>
      </c>
      <c r="N154">
        <v>6.5510000000000002</v>
      </c>
      <c r="O154">
        <v>6.4420000000000002</v>
      </c>
      <c r="P154">
        <v>6.3179999999999996</v>
      </c>
      <c r="Q154">
        <v>6.1769999999999996</v>
      </c>
      <c r="R154">
        <v>6.0039999999999996</v>
      </c>
      <c r="S154">
        <v>5.7910000000000004</v>
      </c>
      <c r="T154">
        <v>5.6029999999999998</v>
      </c>
      <c r="U154">
        <v>5.4139999999999997</v>
      </c>
      <c r="V154">
        <v>5.2539999999999996</v>
      </c>
      <c r="W154">
        <v>4.9980000000000002</v>
      </c>
      <c r="X154">
        <v>4.7759999999999998</v>
      </c>
      <c r="Y154">
        <v>4.6040000000000001</v>
      </c>
      <c r="Z154">
        <v>4.4429999999999996</v>
      </c>
      <c r="AA154">
        <v>4.2910000000000004</v>
      </c>
      <c r="AB154">
        <v>4.1840000000000002</v>
      </c>
      <c r="AC154">
        <v>4.0869999999999997</v>
      </c>
      <c r="AD154">
        <v>3.9710000000000001</v>
      </c>
      <c r="AE154">
        <v>3.8029999999999999</v>
      </c>
      <c r="AF154">
        <v>3.65</v>
      </c>
      <c r="AG154">
        <v>3.55</v>
      </c>
      <c r="AH154">
        <v>3.45</v>
      </c>
      <c r="AI154">
        <v>3.367</v>
      </c>
      <c r="AJ154">
        <v>3.2919999999999998</v>
      </c>
      <c r="AK154">
        <v>3.2160000000000002</v>
      </c>
      <c r="AL154">
        <v>3.1269999999999998</v>
      </c>
      <c r="AM154">
        <v>3.0379999999999998</v>
      </c>
      <c r="AN154">
        <v>2.956</v>
      </c>
      <c r="AO154">
        <v>2.8690000000000002</v>
      </c>
      <c r="AP154">
        <v>2.8</v>
      </c>
      <c r="AQ154">
        <v>2.766</v>
      </c>
      <c r="AR154">
        <v>2.7160000000000002</v>
      </c>
      <c r="AS154">
        <v>2.669</v>
      </c>
      <c r="AT154">
        <v>2.6230000000000002</v>
      </c>
      <c r="AU154">
        <v>2.5790000000000002</v>
      </c>
      <c r="AV154">
        <v>2.536</v>
      </c>
      <c r="AW154">
        <v>2.4950000000000001</v>
      </c>
      <c r="AX154">
        <v>2.456</v>
      </c>
      <c r="AY154">
        <v>2.4209999999999998</v>
      </c>
      <c r="AZ154">
        <v>2.391</v>
      </c>
      <c r="BA154">
        <v>2.3639999999999999</v>
      </c>
      <c r="BB154">
        <v>2.34</v>
      </c>
      <c r="BC154">
        <v>2.3170000000000002</v>
      </c>
      <c r="BD154">
        <v>2.294</v>
      </c>
      <c r="BE154">
        <v>2.2690000000000001</v>
      </c>
      <c r="BF154">
        <v>2.2109999999999999</v>
      </c>
      <c r="BG154">
        <v>2.137</v>
      </c>
      <c r="BH154">
        <v>2.0859999999999999</v>
      </c>
      <c r="BI154">
        <v>2.0409999999999999</v>
      </c>
      <c r="BJ154">
        <v>1.996</v>
      </c>
      <c r="BK154">
        <v>1.9159999999999999</v>
      </c>
      <c r="BL154">
        <v>1.905</v>
      </c>
      <c r="BM154">
        <v>1.8220000000000001</v>
      </c>
    </row>
    <row r="155" spans="1:65" x14ac:dyDescent="0.25">
      <c r="A155" t="s">
        <v>335</v>
      </c>
      <c r="B155" t="s">
        <v>336</v>
      </c>
      <c r="C155" t="str">
        <f>_xlfn.XLOOKUP(B155,'country-codes'!$B$2:$B$250,'country-codes'!$E$2:$E$250)</f>
        <v>Oceania</v>
      </c>
      <c r="D155">
        <v>8.234</v>
      </c>
      <c r="E155">
        <v>8.266</v>
      </c>
      <c r="F155">
        <v>8.2850000000000001</v>
      </c>
      <c r="G155">
        <v>8.3089999999999993</v>
      </c>
      <c r="H155">
        <v>8.33</v>
      </c>
      <c r="I155">
        <v>8.3439999999999994</v>
      </c>
      <c r="J155">
        <v>8.3559999999999999</v>
      </c>
      <c r="K155">
        <v>8.34</v>
      </c>
      <c r="L155">
        <v>8.3149999999999995</v>
      </c>
      <c r="M155">
        <v>8.2639999999999993</v>
      </c>
      <c r="N155">
        <v>8.2100000000000009</v>
      </c>
      <c r="O155">
        <v>8.1479999999999997</v>
      </c>
      <c r="P155">
        <v>8.0920000000000005</v>
      </c>
      <c r="Q155">
        <v>8.0359999999999996</v>
      </c>
      <c r="R155">
        <v>7.9770000000000003</v>
      </c>
      <c r="S155">
        <v>7.9059999999999997</v>
      </c>
      <c r="T155">
        <v>7.8280000000000003</v>
      </c>
      <c r="U155">
        <v>7.74</v>
      </c>
      <c r="V155">
        <v>7.6440000000000001</v>
      </c>
      <c r="W155">
        <v>7.5359999999999996</v>
      </c>
      <c r="X155">
        <v>7.4390000000000001</v>
      </c>
      <c r="Y155">
        <v>7.3410000000000002</v>
      </c>
      <c r="Z155">
        <v>7.2469999999999999</v>
      </c>
      <c r="AA155">
        <v>7.1440000000000001</v>
      </c>
      <c r="AB155">
        <v>7.0369999999999999</v>
      </c>
      <c r="AC155">
        <v>6.9169999999999998</v>
      </c>
      <c r="AD155">
        <v>6.7850000000000001</v>
      </c>
      <c r="AE155">
        <v>6.6360000000000001</v>
      </c>
      <c r="AF155">
        <v>6.4379999999999997</v>
      </c>
      <c r="AG155">
        <v>6.2380000000000004</v>
      </c>
      <c r="AH155">
        <v>6.03</v>
      </c>
      <c r="AI155">
        <v>5.8319999999999999</v>
      </c>
      <c r="AJ155">
        <v>5.6269999999999998</v>
      </c>
      <c r="AK155">
        <v>5.4610000000000003</v>
      </c>
      <c r="AL155">
        <v>5.3079999999999998</v>
      </c>
      <c r="AM155">
        <v>5.1470000000000002</v>
      </c>
      <c r="AN155">
        <v>5.0170000000000003</v>
      </c>
      <c r="AO155">
        <v>4.8860000000000001</v>
      </c>
      <c r="AP155">
        <v>4.7869999999999999</v>
      </c>
      <c r="AQ155">
        <v>4.6970000000000001</v>
      </c>
      <c r="AR155">
        <v>4.5919999999999996</v>
      </c>
      <c r="AS155">
        <v>4.4889999999999999</v>
      </c>
      <c r="AT155">
        <v>4.3780000000000001</v>
      </c>
      <c r="AU155">
        <v>4.2919999999999998</v>
      </c>
      <c r="AV155">
        <v>4.2089999999999996</v>
      </c>
      <c r="AW155">
        <v>4.1289999999999996</v>
      </c>
      <c r="AX155">
        <v>4.056</v>
      </c>
      <c r="AY155">
        <v>3.9660000000000002</v>
      </c>
      <c r="AZ155">
        <v>3.8620000000000001</v>
      </c>
      <c r="BA155">
        <v>3.7570000000000001</v>
      </c>
      <c r="BB155">
        <v>3.6320000000000001</v>
      </c>
      <c r="BC155">
        <v>3.51</v>
      </c>
      <c r="BD155">
        <v>3.3889999999999998</v>
      </c>
      <c r="BE155">
        <v>3.274</v>
      </c>
      <c r="BF155">
        <v>3.161</v>
      </c>
      <c r="BG155">
        <v>3.0630000000000002</v>
      </c>
      <c r="BH155">
        <v>2.9830000000000001</v>
      </c>
      <c r="BI155">
        <v>2.9289999999999998</v>
      </c>
      <c r="BJ155">
        <v>2.8769999999999998</v>
      </c>
      <c r="BK155">
        <v>2.8239999999999998</v>
      </c>
      <c r="BL155">
        <v>2.7770000000000001</v>
      </c>
      <c r="BM155">
        <v>2.7290000000000001</v>
      </c>
    </row>
    <row r="156" spans="1:65" x14ac:dyDescent="0.25">
      <c r="A156" t="s">
        <v>337</v>
      </c>
      <c r="B156" t="s">
        <v>338</v>
      </c>
      <c r="C156" t="e">
        <f>_xlfn.XLOOKUP(B156,'country-codes'!$B$2:$B$250,'country-codes'!$E$2:$E$250)</f>
        <v>#N/A</v>
      </c>
      <c r="D156">
        <v>5.2190965199999999</v>
      </c>
      <c r="E156">
        <v>5.0434500419999999</v>
      </c>
      <c r="F156">
        <v>5.7261715820000001</v>
      </c>
      <c r="G156">
        <v>6.1479618470000004</v>
      </c>
      <c r="H156">
        <v>5.8843618040000001</v>
      </c>
      <c r="I156">
        <v>5.8417441139999999</v>
      </c>
      <c r="J156">
        <v>5.7236422190000003</v>
      </c>
      <c r="K156">
        <v>5.5414441700000001</v>
      </c>
      <c r="L156">
        <v>5.721435585</v>
      </c>
      <c r="M156">
        <v>5.5899179969999997</v>
      </c>
      <c r="N156">
        <v>5.5339343029999997</v>
      </c>
      <c r="O156">
        <v>5.3321582870000004</v>
      </c>
      <c r="P156">
        <v>5.1669631840000001</v>
      </c>
      <c r="Q156">
        <v>5.0052926219999998</v>
      </c>
      <c r="R156">
        <v>4.7864872739999997</v>
      </c>
      <c r="S156">
        <v>4.55113287</v>
      </c>
      <c r="T156">
        <v>4.411127553</v>
      </c>
      <c r="U156">
        <v>4.2377065780000001</v>
      </c>
      <c r="V156">
        <v>4.1463029789999997</v>
      </c>
      <c r="W156">
        <v>4.1099337570000003</v>
      </c>
      <c r="X156">
        <v>4.0706622599999998</v>
      </c>
      <c r="Y156">
        <v>4.0417172829999997</v>
      </c>
      <c r="Z156">
        <v>4.0606339189999998</v>
      </c>
      <c r="AA156">
        <v>3.888796621</v>
      </c>
      <c r="AB156">
        <v>3.8524751639999999</v>
      </c>
      <c r="AC156">
        <v>3.79532479</v>
      </c>
      <c r="AD156">
        <v>3.7760921390000002</v>
      </c>
      <c r="AE156">
        <v>3.7316354889999999</v>
      </c>
      <c r="AF156">
        <v>3.5985905749999998</v>
      </c>
      <c r="AG156">
        <v>3.530232802</v>
      </c>
      <c r="AH156">
        <v>3.4681573860000001</v>
      </c>
      <c r="AI156">
        <v>3.2304058819999999</v>
      </c>
      <c r="AJ156">
        <v>3.117585096</v>
      </c>
      <c r="AK156">
        <v>3.0316887019999998</v>
      </c>
      <c r="AL156">
        <v>2.961592789</v>
      </c>
      <c r="AM156">
        <v>2.8961113269999998</v>
      </c>
      <c r="AN156">
        <v>2.8336691429999998</v>
      </c>
      <c r="AO156">
        <v>2.7785329820000002</v>
      </c>
      <c r="AP156">
        <v>2.7328561339999999</v>
      </c>
      <c r="AQ156">
        <v>2.6959714749999999</v>
      </c>
      <c r="AR156">
        <v>2.6995689920000001</v>
      </c>
      <c r="AS156">
        <v>2.6563429900000002</v>
      </c>
      <c r="AT156">
        <v>2.622364165</v>
      </c>
      <c r="AU156">
        <v>2.5878147669999998</v>
      </c>
      <c r="AV156">
        <v>2.5728951879999999</v>
      </c>
      <c r="AW156">
        <v>2.5478173759999998</v>
      </c>
      <c r="AX156">
        <v>2.527102798</v>
      </c>
      <c r="AY156">
        <v>2.5192169990000002</v>
      </c>
      <c r="AZ156">
        <v>2.5157429310000001</v>
      </c>
      <c r="BA156">
        <v>2.5025832619999999</v>
      </c>
      <c r="BB156">
        <v>2.473310626</v>
      </c>
      <c r="BC156">
        <v>2.4506907099999999</v>
      </c>
      <c r="BD156">
        <v>2.4702716260000002</v>
      </c>
      <c r="BE156">
        <v>2.4314654170000001</v>
      </c>
      <c r="BF156">
        <v>2.4196358849999999</v>
      </c>
      <c r="BG156">
        <v>2.3826583960000001</v>
      </c>
      <c r="BH156">
        <v>2.3875213629999998</v>
      </c>
      <c r="BI156">
        <v>2.3654472389999999</v>
      </c>
      <c r="BJ156">
        <v>2.2893715179999998</v>
      </c>
      <c r="BK156">
        <v>2.2454278080000001</v>
      </c>
      <c r="BL156">
        <v>2.1737859049999999</v>
      </c>
      <c r="BM156">
        <v>2.1367271959999998</v>
      </c>
    </row>
    <row r="157" spans="1:65" x14ac:dyDescent="0.25">
      <c r="A157" t="s">
        <v>339</v>
      </c>
      <c r="B157" t="s">
        <v>340</v>
      </c>
      <c r="C157" t="str">
        <f>_xlfn.XLOOKUP(B157,'country-codes'!$B$2:$B$250,'country-codes'!$E$2:$E$250)</f>
        <v>Europe</v>
      </c>
      <c r="D157">
        <v>3.9670000000000001</v>
      </c>
      <c r="E157">
        <v>3.8090000000000002</v>
      </c>
      <c r="F157">
        <v>3.6819999999999999</v>
      </c>
      <c r="G157">
        <v>3.6110000000000002</v>
      </c>
      <c r="H157">
        <v>3.56</v>
      </c>
      <c r="I157">
        <v>3.516</v>
      </c>
      <c r="J157">
        <v>3.4319999999999999</v>
      </c>
      <c r="K157">
        <v>3.3319999999999999</v>
      </c>
      <c r="L157">
        <v>3.2189999999999999</v>
      </c>
      <c r="M157">
        <v>3.101</v>
      </c>
      <c r="N157">
        <v>2.9649999999999999</v>
      </c>
      <c r="O157">
        <v>2.863</v>
      </c>
      <c r="P157">
        <v>2.7719999999999998</v>
      </c>
      <c r="Q157">
        <v>2.69</v>
      </c>
      <c r="R157">
        <v>2.6360000000000001</v>
      </c>
      <c r="S157">
        <v>2.5920000000000001</v>
      </c>
      <c r="T157">
        <v>2.5430000000000001</v>
      </c>
      <c r="U157">
        <v>2.4870000000000001</v>
      </c>
      <c r="V157">
        <v>2.448</v>
      </c>
      <c r="W157">
        <v>2.4289999999999998</v>
      </c>
      <c r="X157">
        <v>2.4169999999999998</v>
      </c>
      <c r="Y157">
        <v>2.423</v>
      </c>
      <c r="Z157">
        <v>2.4380000000000002</v>
      </c>
      <c r="AA157">
        <v>2.4020000000000001</v>
      </c>
      <c r="AB157">
        <v>2.3559999999999999</v>
      </c>
      <c r="AC157">
        <v>2.3180000000000001</v>
      </c>
      <c r="AD157">
        <v>2.286</v>
      </c>
      <c r="AE157">
        <v>2.2719999999999998</v>
      </c>
      <c r="AF157">
        <v>2.234</v>
      </c>
      <c r="AG157">
        <v>2.202</v>
      </c>
      <c r="AH157">
        <v>2.1850000000000001</v>
      </c>
      <c r="AI157">
        <v>2.1890000000000001</v>
      </c>
      <c r="AJ157">
        <v>2.12</v>
      </c>
      <c r="AK157">
        <v>2.0979999999999999</v>
      </c>
      <c r="AL157">
        <v>2.2240000000000002</v>
      </c>
      <c r="AM157">
        <v>2.1309999999999998</v>
      </c>
      <c r="AN157">
        <v>2.0609999999999999</v>
      </c>
      <c r="AO157">
        <v>1.9159999999999999</v>
      </c>
      <c r="AP157">
        <v>1.8939999999999999</v>
      </c>
      <c r="AQ157">
        <v>1.7749999999999999</v>
      </c>
      <c r="AR157">
        <v>1.861</v>
      </c>
      <c r="AS157">
        <v>1.7350000000000001</v>
      </c>
      <c r="AT157">
        <v>1.7889999999999999</v>
      </c>
      <c r="AU157">
        <v>1.744</v>
      </c>
      <c r="AV157">
        <v>1.5289999999999999</v>
      </c>
      <c r="AW157">
        <v>1.5</v>
      </c>
      <c r="AX157">
        <v>1.46</v>
      </c>
      <c r="AY157">
        <v>1.46</v>
      </c>
      <c r="AZ157">
        <v>1.47</v>
      </c>
      <c r="BA157">
        <v>1.5</v>
      </c>
      <c r="BB157">
        <v>1.6</v>
      </c>
      <c r="BC157">
        <v>1.46</v>
      </c>
      <c r="BD157">
        <v>1.5</v>
      </c>
      <c r="BE157">
        <v>1.5</v>
      </c>
      <c r="BF157">
        <v>1.5</v>
      </c>
      <c r="BG157">
        <v>1.49</v>
      </c>
      <c r="BH157">
        <v>1.5</v>
      </c>
      <c r="BI157">
        <v>1.43</v>
      </c>
      <c r="BJ157">
        <v>1.42</v>
      </c>
      <c r="BK157">
        <v>1.34</v>
      </c>
      <c r="BL157">
        <v>1.31</v>
      </c>
      <c r="BM157">
        <v>1.6</v>
      </c>
    </row>
    <row r="158" spans="1:65" x14ac:dyDescent="0.25">
      <c r="A158" t="s">
        <v>341</v>
      </c>
      <c r="B158" t="s">
        <v>342</v>
      </c>
      <c r="C158" t="str">
        <f>_xlfn.XLOOKUP(B158,'country-codes'!$B$2:$B$250,'country-codes'!$E$2:$E$250)</f>
        <v>Africa</v>
      </c>
      <c r="D158">
        <v>7.0039999999999996</v>
      </c>
      <c r="E158">
        <v>7.0039999999999996</v>
      </c>
      <c r="F158">
        <v>7.0190000000000001</v>
      </c>
      <c r="G158">
        <v>7.0309999999999997</v>
      </c>
      <c r="H158">
        <v>7.048</v>
      </c>
      <c r="I158">
        <v>7.0819999999999999</v>
      </c>
      <c r="J158">
        <v>7.0990000000000002</v>
      </c>
      <c r="K158">
        <v>7.1289999999999996</v>
      </c>
      <c r="L158">
        <v>7.1520000000000001</v>
      </c>
      <c r="M158">
        <v>7.1710000000000003</v>
      </c>
      <c r="N158">
        <v>7.1769999999999996</v>
      </c>
      <c r="O158">
        <v>7.1950000000000003</v>
      </c>
      <c r="P158">
        <v>7.2030000000000003</v>
      </c>
      <c r="Q158">
        <v>7.2140000000000004</v>
      </c>
      <c r="R158">
        <v>7.2290000000000001</v>
      </c>
      <c r="S158">
        <v>7.2389999999999999</v>
      </c>
      <c r="T158">
        <v>7.2450000000000001</v>
      </c>
      <c r="U158">
        <v>7.282</v>
      </c>
      <c r="V158">
        <v>7.2960000000000003</v>
      </c>
      <c r="W158">
        <v>7.3179999999999996</v>
      </c>
      <c r="X158">
        <v>7.3250000000000002</v>
      </c>
      <c r="Y158">
        <v>7.3170000000000002</v>
      </c>
      <c r="Z158">
        <v>7.2670000000000003</v>
      </c>
      <c r="AA158">
        <v>7.23</v>
      </c>
      <c r="AB158">
        <v>7.2210000000000001</v>
      </c>
      <c r="AC158">
        <v>7.2119999999999997</v>
      </c>
      <c r="AD158">
        <v>7.2439999999999998</v>
      </c>
      <c r="AE158">
        <v>7.2450000000000001</v>
      </c>
      <c r="AF158">
        <v>7.2590000000000003</v>
      </c>
      <c r="AG158">
        <v>7.2750000000000004</v>
      </c>
      <c r="AH158">
        <v>7.2530000000000001</v>
      </c>
      <c r="AI158">
        <v>7.2249999999999996</v>
      </c>
      <c r="AJ158">
        <v>7.181</v>
      </c>
      <c r="AK158">
        <v>7.1230000000000002</v>
      </c>
      <c r="AL158">
        <v>7.0650000000000004</v>
      </c>
      <c r="AM158">
        <v>6.9889999999999999</v>
      </c>
      <c r="AN158">
        <v>6.95</v>
      </c>
      <c r="AO158">
        <v>6.9109999999999996</v>
      </c>
      <c r="AP158">
        <v>6.8920000000000003</v>
      </c>
      <c r="AQ158">
        <v>6.8819999999999997</v>
      </c>
      <c r="AR158">
        <v>6.8739999999999997</v>
      </c>
      <c r="AS158">
        <v>6.8520000000000003</v>
      </c>
      <c r="AT158">
        <v>6.8209999999999997</v>
      </c>
      <c r="AU158">
        <v>6.782</v>
      </c>
      <c r="AV158">
        <v>6.7409999999999997</v>
      </c>
      <c r="AW158">
        <v>6.7160000000000002</v>
      </c>
      <c r="AX158">
        <v>6.6879999999999997</v>
      </c>
      <c r="AY158">
        <v>6.6550000000000002</v>
      </c>
      <c r="AZ158">
        <v>6.6420000000000003</v>
      </c>
      <c r="BA158">
        <v>6.6109999999999998</v>
      </c>
      <c r="BB158">
        <v>6.5789999999999997</v>
      </c>
      <c r="BC158">
        <v>6.5449999999999999</v>
      </c>
      <c r="BD158">
        <v>6.5229999999999997</v>
      </c>
      <c r="BE158">
        <v>6.4909999999999997</v>
      </c>
      <c r="BF158">
        <v>6.4409999999999998</v>
      </c>
      <c r="BG158">
        <v>6.3849999999999998</v>
      </c>
      <c r="BH158">
        <v>6.319</v>
      </c>
      <c r="BI158">
        <v>6.2510000000000003</v>
      </c>
      <c r="BJ158">
        <v>6.1829999999999998</v>
      </c>
      <c r="BK158">
        <v>6.1029999999999998</v>
      </c>
      <c r="BL158">
        <v>6.0350000000000001</v>
      </c>
      <c r="BM158">
        <v>5.9560000000000004</v>
      </c>
    </row>
    <row r="159" spans="1:65" x14ac:dyDescent="0.25">
      <c r="A159" t="s">
        <v>343</v>
      </c>
      <c r="B159" t="s">
        <v>344</v>
      </c>
      <c r="C159" t="str">
        <f>_xlfn.XLOOKUP(B159,'country-codes'!$B$2:$B$250,'country-codes'!$E$2:$E$250)</f>
        <v>Europe</v>
      </c>
      <c r="D159">
        <v>3.62</v>
      </c>
      <c r="E159">
        <v>3.27</v>
      </c>
      <c r="F159">
        <v>3.24</v>
      </c>
      <c r="G159">
        <v>2.9</v>
      </c>
      <c r="H159">
        <v>2.79</v>
      </c>
      <c r="I159">
        <v>2.52</v>
      </c>
      <c r="J159">
        <v>2.33</v>
      </c>
      <c r="K159">
        <v>2.2400000000000002</v>
      </c>
      <c r="L159">
        <v>2.12</v>
      </c>
      <c r="M159">
        <v>2.02</v>
      </c>
      <c r="N159">
        <v>2.0299999999999998</v>
      </c>
      <c r="O159">
        <v>2.06</v>
      </c>
      <c r="P159">
        <v>2.0099999999999998</v>
      </c>
      <c r="Q159">
        <v>1.65</v>
      </c>
      <c r="R159">
        <v>1.64</v>
      </c>
      <c r="S159">
        <v>2.27</v>
      </c>
      <c r="T159">
        <v>2.21</v>
      </c>
      <c r="U159">
        <v>2.14</v>
      </c>
      <c r="V159">
        <v>2.0499999999999998</v>
      </c>
      <c r="W159">
        <v>2.1</v>
      </c>
      <c r="X159">
        <v>1.99</v>
      </c>
      <c r="Y159">
        <v>1.87</v>
      </c>
      <c r="Z159">
        <v>1.9</v>
      </c>
      <c r="AA159">
        <v>1.92</v>
      </c>
      <c r="AB159">
        <v>1.95</v>
      </c>
      <c r="AC159">
        <v>1.95</v>
      </c>
      <c r="AD159">
        <v>1.93</v>
      </c>
      <c r="AE159">
        <v>1.97</v>
      </c>
      <c r="AF159">
        <v>2.06</v>
      </c>
      <c r="AG159">
        <v>2.1</v>
      </c>
      <c r="AH159">
        <v>2.02</v>
      </c>
      <c r="AI159">
        <v>1.99</v>
      </c>
      <c r="AJ159">
        <v>2.0699999999999998</v>
      </c>
      <c r="AK159">
        <v>1.96</v>
      </c>
      <c r="AL159">
        <v>1.84</v>
      </c>
      <c r="AM159">
        <v>1.77</v>
      </c>
      <c r="AN159">
        <v>1.99</v>
      </c>
      <c r="AO159">
        <v>1.93</v>
      </c>
      <c r="AP159">
        <v>1.84</v>
      </c>
      <c r="AQ159">
        <v>1.73</v>
      </c>
      <c r="AR159">
        <v>1.68</v>
      </c>
      <c r="AS159">
        <v>1.48</v>
      </c>
      <c r="AT159">
        <v>1.45</v>
      </c>
      <c r="AU159">
        <v>1.48</v>
      </c>
      <c r="AV159">
        <v>1.4</v>
      </c>
      <c r="AW159">
        <v>1.38</v>
      </c>
      <c r="AX159">
        <v>1.36</v>
      </c>
      <c r="AY159">
        <v>1.35</v>
      </c>
      <c r="AZ159">
        <v>1.43</v>
      </c>
      <c r="BA159">
        <v>1.42</v>
      </c>
      <c r="BB159">
        <v>1.36</v>
      </c>
      <c r="BC159">
        <v>1.45</v>
      </c>
      <c r="BD159">
        <v>1.42</v>
      </c>
      <c r="BE159">
        <v>1.36</v>
      </c>
      <c r="BF159">
        <v>1.38</v>
      </c>
      <c r="BG159">
        <v>1.37</v>
      </c>
      <c r="BH159">
        <v>1.37</v>
      </c>
      <c r="BI159">
        <v>1.26</v>
      </c>
      <c r="BJ159">
        <v>1.23</v>
      </c>
      <c r="BK159">
        <v>1.1399999999999999</v>
      </c>
      <c r="BL159">
        <v>1.1299999999999999</v>
      </c>
      <c r="BM159">
        <v>1.1399999999999999</v>
      </c>
    </row>
    <row r="160" spans="1:65" x14ac:dyDescent="0.25">
      <c r="A160" t="s">
        <v>345</v>
      </c>
      <c r="B160" t="s">
        <v>346</v>
      </c>
      <c r="C160" t="str">
        <f>_xlfn.XLOOKUP(B160,'country-codes'!$B$2:$B$250,'country-codes'!$E$2:$E$250)</f>
        <v>Asia</v>
      </c>
      <c r="D160">
        <v>5.9829999999999997</v>
      </c>
      <c r="E160">
        <v>5.9820000000000002</v>
      </c>
      <c r="F160">
        <v>5.9939999999999998</v>
      </c>
      <c r="G160">
        <v>5.9909999999999997</v>
      </c>
      <c r="H160">
        <v>5.9909999999999997</v>
      </c>
      <c r="I160">
        <v>5.9939999999999998</v>
      </c>
      <c r="J160">
        <v>5.9560000000000004</v>
      </c>
      <c r="K160">
        <v>5.923</v>
      </c>
      <c r="L160">
        <v>5.8739999999999997</v>
      </c>
      <c r="M160">
        <v>5.8120000000000003</v>
      </c>
      <c r="N160">
        <v>5.7519999999999998</v>
      </c>
      <c r="O160">
        <v>5.6820000000000004</v>
      </c>
      <c r="P160">
        <v>5.5910000000000002</v>
      </c>
      <c r="Q160">
        <v>5.4909999999999997</v>
      </c>
      <c r="R160">
        <v>5.3819999999999997</v>
      </c>
      <c r="S160">
        <v>5.2910000000000004</v>
      </c>
      <c r="T160">
        <v>5.2089999999999996</v>
      </c>
      <c r="U160">
        <v>5.1180000000000003</v>
      </c>
      <c r="V160">
        <v>5.024</v>
      </c>
      <c r="W160">
        <v>4.9379999999999997</v>
      </c>
      <c r="X160">
        <v>4.8280000000000003</v>
      </c>
      <c r="Y160">
        <v>4.726</v>
      </c>
      <c r="Z160">
        <v>4.6680000000000001</v>
      </c>
      <c r="AA160">
        <v>4.6150000000000002</v>
      </c>
      <c r="AB160">
        <v>4.4989999999999997</v>
      </c>
      <c r="AC160">
        <v>4.2969999999999997</v>
      </c>
      <c r="AD160">
        <v>4.0880000000000001</v>
      </c>
      <c r="AE160">
        <v>3.8889999999999998</v>
      </c>
      <c r="AF160">
        <v>3.7109999999999999</v>
      </c>
      <c r="AG160">
        <v>3.637</v>
      </c>
      <c r="AH160">
        <v>3.5430000000000001</v>
      </c>
      <c r="AI160">
        <v>3.4510000000000001</v>
      </c>
      <c r="AJ160">
        <v>3.363</v>
      </c>
      <c r="AK160">
        <v>3.282</v>
      </c>
      <c r="AL160">
        <v>3.1920000000000002</v>
      </c>
      <c r="AM160">
        <v>3.11</v>
      </c>
      <c r="AN160">
        <v>3.0430000000000001</v>
      </c>
      <c r="AO160">
        <v>2.9630000000000001</v>
      </c>
      <c r="AP160">
        <v>2.8889999999999998</v>
      </c>
      <c r="AQ160">
        <v>2.8250000000000002</v>
      </c>
      <c r="AR160">
        <v>2.7850000000000001</v>
      </c>
      <c r="AS160">
        <v>2.7829999999999999</v>
      </c>
      <c r="AT160">
        <v>2.782</v>
      </c>
      <c r="AU160">
        <v>2.7040000000000002</v>
      </c>
      <c r="AV160">
        <v>2.621</v>
      </c>
      <c r="AW160">
        <v>2.552</v>
      </c>
      <c r="AX160">
        <v>2.504</v>
      </c>
      <c r="AY160">
        <v>2.4790000000000001</v>
      </c>
      <c r="AZ160">
        <v>2.4279999999999999</v>
      </c>
      <c r="BA160">
        <v>2.391</v>
      </c>
      <c r="BB160">
        <v>2.3460000000000001</v>
      </c>
      <c r="BC160">
        <v>2.3119999999999998</v>
      </c>
      <c r="BD160">
        <v>2.274</v>
      </c>
      <c r="BE160">
        <v>2.2559999999999998</v>
      </c>
      <c r="BF160">
        <v>2.2400000000000002</v>
      </c>
      <c r="BG160">
        <v>2.2480000000000002</v>
      </c>
      <c r="BH160">
        <v>2.2490000000000001</v>
      </c>
      <c r="BI160">
        <v>2.234</v>
      </c>
      <c r="BJ160">
        <v>2.2130000000000001</v>
      </c>
      <c r="BK160">
        <v>2.2000000000000002</v>
      </c>
      <c r="BL160">
        <v>2.1739999999999999</v>
      </c>
      <c r="BM160">
        <v>2.1509999999999998</v>
      </c>
    </row>
    <row r="161" spans="1:65" x14ac:dyDescent="0.25">
      <c r="A161" t="s">
        <v>347</v>
      </c>
      <c r="B161" t="s">
        <v>348</v>
      </c>
      <c r="C161" t="e">
        <f>_xlfn.XLOOKUP(B161,'country-codes'!$B$2:$B$250,'country-codes'!$E$2:$E$250)</f>
        <v>#N/A</v>
      </c>
      <c r="D161">
        <v>7.0025553240000002</v>
      </c>
      <c r="E161">
        <v>7.0335363470000001</v>
      </c>
      <c r="F161">
        <v>7.117735455</v>
      </c>
      <c r="G161">
        <v>7.0975307489999997</v>
      </c>
      <c r="H161">
        <v>7.0714070470000001</v>
      </c>
      <c r="I161">
        <v>7.034271189</v>
      </c>
      <c r="J161">
        <v>7.0022619580000001</v>
      </c>
      <c r="K161">
        <v>6.9685697720000004</v>
      </c>
      <c r="L161">
        <v>6.9218126340000001</v>
      </c>
      <c r="M161">
        <v>6.8717684610000003</v>
      </c>
      <c r="N161">
        <v>6.791706295</v>
      </c>
      <c r="O161">
        <v>6.6998144450000003</v>
      </c>
      <c r="P161">
        <v>6.5984245269999997</v>
      </c>
      <c r="Q161">
        <v>6.5160609850000002</v>
      </c>
      <c r="R161">
        <v>6.4602463349999999</v>
      </c>
      <c r="S161">
        <v>6.4143445139999997</v>
      </c>
      <c r="T161">
        <v>6.3958465750000002</v>
      </c>
      <c r="U161">
        <v>6.3614291109999996</v>
      </c>
      <c r="V161">
        <v>6.34343492</v>
      </c>
      <c r="W161">
        <v>6.3582514449999996</v>
      </c>
      <c r="X161">
        <v>6.2943067800000003</v>
      </c>
      <c r="Y161">
        <v>6.2122815259999999</v>
      </c>
      <c r="Z161">
        <v>6.1428459740000001</v>
      </c>
      <c r="AA161">
        <v>6.0577282700000001</v>
      </c>
      <c r="AB161">
        <v>5.9473596129999997</v>
      </c>
      <c r="AC161">
        <v>5.8120196420000001</v>
      </c>
      <c r="AD161">
        <v>5.639509468</v>
      </c>
      <c r="AE161">
        <v>5.4512158519999998</v>
      </c>
      <c r="AF161">
        <v>5.2571214380000004</v>
      </c>
      <c r="AG161">
        <v>5.0558057549999997</v>
      </c>
      <c r="AH161">
        <v>4.8806493140000002</v>
      </c>
      <c r="AI161">
        <v>4.6793248800000002</v>
      </c>
      <c r="AJ161">
        <v>4.4951241309999999</v>
      </c>
      <c r="AK161">
        <v>4.2853029390000001</v>
      </c>
      <c r="AL161">
        <v>4.0781007000000002</v>
      </c>
      <c r="AM161">
        <v>3.8513333030000001</v>
      </c>
      <c r="AN161">
        <v>3.6420853000000002</v>
      </c>
      <c r="AO161">
        <v>3.4922056449999999</v>
      </c>
      <c r="AP161">
        <v>3.3779916170000002</v>
      </c>
      <c r="AQ161">
        <v>3.2732611710000001</v>
      </c>
      <c r="AR161">
        <v>3.1853887849999998</v>
      </c>
      <c r="AS161">
        <v>3.1163854149999999</v>
      </c>
      <c r="AT161">
        <v>3.043621538</v>
      </c>
      <c r="AU161">
        <v>3.0025167850000001</v>
      </c>
      <c r="AV161">
        <v>2.9627749900000002</v>
      </c>
      <c r="AW161">
        <v>2.9341919779999999</v>
      </c>
      <c r="AX161">
        <v>2.913657546</v>
      </c>
      <c r="AY161">
        <v>2.907471541</v>
      </c>
      <c r="AZ161">
        <v>2.9005881410000001</v>
      </c>
      <c r="BA161">
        <v>2.904402943</v>
      </c>
      <c r="BB161">
        <v>2.9351651159999999</v>
      </c>
      <c r="BC161">
        <v>2.962906845</v>
      </c>
      <c r="BD161">
        <v>3.0041076040000001</v>
      </c>
      <c r="BE161">
        <v>3.0304528159999999</v>
      </c>
      <c r="BF161">
        <v>3.0395152639999998</v>
      </c>
      <c r="BG161">
        <v>3.0182495579999999</v>
      </c>
      <c r="BH161">
        <v>2.9304538299999998</v>
      </c>
      <c r="BI161">
        <v>2.8937167829999999</v>
      </c>
      <c r="BJ161">
        <v>2.836153827</v>
      </c>
      <c r="BK161">
        <v>2.748005794</v>
      </c>
      <c r="BL161">
        <v>2.705727108</v>
      </c>
      <c r="BM161">
        <v>2.670536958</v>
      </c>
    </row>
    <row r="162" spans="1:65" x14ac:dyDescent="0.25">
      <c r="A162" t="s">
        <v>349</v>
      </c>
      <c r="B162" t="s">
        <v>350</v>
      </c>
      <c r="C162" t="str">
        <f>_xlfn.XLOOKUP(B162,'country-codes'!$B$2:$B$250,'country-codes'!$E$2:$E$250)</f>
        <v>Europe</v>
      </c>
      <c r="D162">
        <v>3.4980000000000002</v>
      </c>
      <c r="E162">
        <v>3.4809999999999999</v>
      </c>
      <c r="F162">
        <v>3.4430000000000001</v>
      </c>
      <c r="G162">
        <v>3.3679999999999999</v>
      </c>
      <c r="H162">
        <v>3.2679999999999998</v>
      </c>
      <c r="I162">
        <v>3.1640000000000001</v>
      </c>
      <c r="J162">
        <v>3.0510000000000002</v>
      </c>
      <c r="K162">
        <v>2.9089999999999998</v>
      </c>
      <c r="L162">
        <v>2.8109999999999999</v>
      </c>
      <c r="M162">
        <v>2.758</v>
      </c>
      <c r="N162">
        <v>2.6779999999999999</v>
      </c>
      <c r="O162">
        <v>2.6709999999999998</v>
      </c>
      <c r="P162">
        <v>2.6240000000000001</v>
      </c>
      <c r="Q162">
        <v>2.5409999999999999</v>
      </c>
      <c r="R162">
        <v>2.4620000000000002</v>
      </c>
      <c r="S162">
        <v>2.3969999999999998</v>
      </c>
      <c r="T162">
        <v>2.3450000000000002</v>
      </c>
      <c r="U162">
        <v>2.2909999999999999</v>
      </c>
      <c r="V162">
        <v>2.238</v>
      </c>
      <c r="W162">
        <v>2.2069999999999999</v>
      </c>
      <c r="X162">
        <v>2.2160000000000002</v>
      </c>
      <c r="Y162">
        <v>2.2000000000000002</v>
      </c>
      <c r="Z162">
        <v>2.1779999999999999</v>
      </c>
      <c r="AA162">
        <v>2.15</v>
      </c>
      <c r="AB162">
        <v>2.0950000000000002</v>
      </c>
      <c r="AC162">
        <v>2.0249999999999999</v>
      </c>
      <c r="AD162">
        <v>2.0390000000000001</v>
      </c>
      <c r="AE162">
        <v>2.04</v>
      </c>
      <c r="AF162">
        <v>1.9930000000000001</v>
      </c>
      <c r="AG162">
        <v>1.95</v>
      </c>
      <c r="AH162">
        <v>1.944</v>
      </c>
      <c r="AI162">
        <v>1.9950000000000001</v>
      </c>
      <c r="AJ162">
        <v>2.0009999999999999</v>
      </c>
      <c r="AK162">
        <v>1.9690000000000001</v>
      </c>
      <c r="AL162">
        <v>1.9590000000000001</v>
      </c>
      <c r="AM162">
        <v>1.9670000000000001</v>
      </c>
      <c r="AN162">
        <v>1.944</v>
      </c>
      <c r="AO162">
        <v>1.9279999999999999</v>
      </c>
      <c r="AP162">
        <v>1.952</v>
      </c>
      <c r="AQ162">
        <v>1.994</v>
      </c>
      <c r="AR162">
        <v>2.0649999999999999</v>
      </c>
      <c r="AS162">
        <v>1.8540000000000001</v>
      </c>
      <c r="AT162">
        <v>1.8009999999999999</v>
      </c>
      <c r="AU162">
        <v>1.861</v>
      </c>
      <c r="AV162">
        <v>1.7509999999999999</v>
      </c>
      <c r="AW162">
        <v>1.69</v>
      </c>
      <c r="AX162">
        <v>1.73</v>
      </c>
      <c r="AY162">
        <v>1.8</v>
      </c>
      <c r="AZ162">
        <v>1.89</v>
      </c>
      <c r="BA162">
        <v>1.98</v>
      </c>
      <c r="BB162">
        <v>1.7</v>
      </c>
      <c r="BC162">
        <v>1.65</v>
      </c>
      <c r="BD162">
        <v>1.72</v>
      </c>
      <c r="BE162">
        <v>1.73</v>
      </c>
      <c r="BF162">
        <v>1.75</v>
      </c>
      <c r="BG162">
        <v>1.74</v>
      </c>
      <c r="BH162">
        <v>1.79</v>
      </c>
      <c r="BI162">
        <v>1.78</v>
      </c>
      <c r="BJ162">
        <v>1.76</v>
      </c>
      <c r="BK162">
        <v>1.77</v>
      </c>
      <c r="BL162">
        <v>1.75</v>
      </c>
      <c r="BM162">
        <v>1.75</v>
      </c>
    </row>
    <row r="163" spans="1:65" x14ac:dyDescent="0.25">
      <c r="A163" t="s">
        <v>351</v>
      </c>
      <c r="B163" t="s">
        <v>352</v>
      </c>
      <c r="C163" t="str">
        <f>_xlfn.XLOOKUP(B163,'country-codes'!$B$2:$B$250,'country-codes'!$E$2:$E$250)</f>
        <v>Asia</v>
      </c>
      <c r="D163">
        <v>6.827</v>
      </c>
      <c r="E163">
        <v>7.0069999999999997</v>
      </c>
      <c r="F163">
        <v>7.2380000000000004</v>
      </c>
      <c r="G163">
        <v>7.383</v>
      </c>
      <c r="H163">
        <v>7.4509999999999996</v>
      </c>
      <c r="I163">
        <v>7.4820000000000002</v>
      </c>
      <c r="J163">
        <v>7.5449999999999999</v>
      </c>
      <c r="K163">
        <v>7.5289999999999999</v>
      </c>
      <c r="L163">
        <v>7.5170000000000003</v>
      </c>
      <c r="M163">
        <v>7.4870000000000001</v>
      </c>
      <c r="N163">
        <v>7.4640000000000004</v>
      </c>
      <c r="O163">
        <v>7.4329999999999998</v>
      </c>
      <c r="P163">
        <v>7.4029999999999996</v>
      </c>
      <c r="Q163">
        <v>7.3540000000000001</v>
      </c>
      <c r="R163">
        <v>7.2679999999999998</v>
      </c>
      <c r="S163">
        <v>7.1340000000000003</v>
      </c>
      <c r="T163">
        <v>6.9669999999999996</v>
      </c>
      <c r="U163">
        <v>6.8230000000000004</v>
      </c>
      <c r="V163">
        <v>6.6689999999999996</v>
      </c>
      <c r="W163">
        <v>6.4690000000000003</v>
      </c>
      <c r="X163">
        <v>6.26</v>
      </c>
      <c r="Y163">
        <v>6.0330000000000004</v>
      </c>
      <c r="Z163">
        <v>5.8449999999999998</v>
      </c>
      <c r="AA163">
        <v>5.6529999999999996</v>
      </c>
      <c r="AB163">
        <v>5.468</v>
      </c>
      <c r="AC163">
        <v>5.2709999999999999</v>
      </c>
      <c r="AD163">
        <v>5.0389999999999997</v>
      </c>
      <c r="AE163">
        <v>4.8499999999999996</v>
      </c>
      <c r="AF163">
        <v>4.6820000000000004</v>
      </c>
      <c r="AG163">
        <v>4.4450000000000003</v>
      </c>
      <c r="AH163">
        <v>4.2320000000000002</v>
      </c>
      <c r="AI163">
        <v>3.9049999999999998</v>
      </c>
      <c r="AJ163">
        <v>3.524</v>
      </c>
      <c r="AK163">
        <v>3.1629999999999998</v>
      </c>
      <c r="AL163">
        <v>2.9470000000000001</v>
      </c>
      <c r="AM163">
        <v>2.7890000000000001</v>
      </c>
      <c r="AN163">
        <v>2.6179999999999999</v>
      </c>
      <c r="AO163">
        <v>2.4689999999999999</v>
      </c>
      <c r="AP163">
        <v>2.363</v>
      </c>
      <c r="AQ163">
        <v>2.302</v>
      </c>
      <c r="AR163">
        <v>2.2549999999999999</v>
      </c>
      <c r="AS163">
        <v>2.1949999999999998</v>
      </c>
      <c r="AT163">
        <v>2.13</v>
      </c>
      <c r="AU163">
        <v>2.0510000000000002</v>
      </c>
      <c r="AV163">
        <v>2.0169999999999999</v>
      </c>
      <c r="AW163">
        <v>2.028</v>
      </c>
      <c r="AX163">
        <v>2.13</v>
      </c>
      <c r="AY163">
        <v>2.2970000000000002</v>
      </c>
      <c r="AZ163">
        <v>2.4460000000000002</v>
      </c>
      <c r="BA163">
        <v>2.5329999999999999</v>
      </c>
      <c r="BB163">
        <v>2.5129999999999999</v>
      </c>
      <c r="BC163">
        <v>2.6019999999999999</v>
      </c>
      <c r="BD163">
        <v>2.7389999999999999</v>
      </c>
      <c r="BE163">
        <v>2.8969999999999998</v>
      </c>
      <c r="BF163">
        <v>2.996</v>
      </c>
      <c r="BG163">
        <v>3.01</v>
      </c>
      <c r="BH163">
        <v>2.9569999999999999</v>
      </c>
      <c r="BI163">
        <v>2.891</v>
      </c>
      <c r="BJ163">
        <v>2.923</v>
      </c>
      <c r="BK163">
        <v>2.9369999999999998</v>
      </c>
      <c r="BL163">
        <v>2.9</v>
      </c>
      <c r="BM163">
        <v>2.8370000000000002</v>
      </c>
    </row>
    <row r="164" spans="1:65" x14ac:dyDescent="0.25">
      <c r="A164" t="s">
        <v>353</v>
      </c>
      <c r="B164" t="s">
        <v>354</v>
      </c>
      <c r="C164" t="str">
        <f>_xlfn.XLOOKUP(B164,'country-codes'!$B$2:$B$250,'country-codes'!$E$2:$E$250)</f>
        <v>Oceania</v>
      </c>
    </row>
    <row r="165" spans="1:65" x14ac:dyDescent="0.25">
      <c r="A165" t="s">
        <v>355</v>
      </c>
      <c r="B165" t="s">
        <v>356</v>
      </c>
      <c r="C165" t="str">
        <f>_xlfn.XLOOKUP(B165,'country-codes'!$B$2:$B$250,'country-codes'!$E$2:$E$250)</f>
        <v>Africa</v>
      </c>
      <c r="D165">
        <v>6.3150000000000004</v>
      </c>
      <c r="E165">
        <v>6.3789999999999996</v>
      </c>
      <c r="F165">
        <v>6.4459999999999997</v>
      </c>
      <c r="G165">
        <v>6.492</v>
      </c>
      <c r="H165">
        <v>6.5170000000000003</v>
      </c>
      <c r="I165">
        <v>6.5460000000000003</v>
      </c>
      <c r="J165">
        <v>6.5919999999999996</v>
      </c>
      <c r="K165">
        <v>6.625</v>
      </c>
      <c r="L165">
        <v>6.6680000000000001</v>
      </c>
      <c r="M165">
        <v>6.7080000000000002</v>
      </c>
      <c r="N165">
        <v>6.7169999999999996</v>
      </c>
      <c r="O165">
        <v>6.7210000000000001</v>
      </c>
      <c r="P165">
        <v>6.7389999999999999</v>
      </c>
      <c r="Q165">
        <v>6.73</v>
      </c>
      <c r="R165">
        <v>6.7119999999999997</v>
      </c>
      <c r="S165">
        <v>6.6929999999999996</v>
      </c>
      <c r="T165">
        <v>6.6639999999999997</v>
      </c>
      <c r="U165">
        <v>6.6429999999999998</v>
      </c>
      <c r="V165">
        <v>6.61</v>
      </c>
      <c r="W165">
        <v>6.577</v>
      </c>
      <c r="X165">
        <v>6.5149999999999997</v>
      </c>
      <c r="Y165">
        <v>6.4569999999999999</v>
      </c>
      <c r="Z165">
        <v>6.4029999999999996</v>
      </c>
      <c r="AA165">
        <v>6.391</v>
      </c>
      <c r="AB165">
        <v>6.4009999999999998</v>
      </c>
      <c r="AC165">
        <v>6.3769999999999998</v>
      </c>
      <c r="AD165">
        <v>6.3639999999999999</v>
      </c>
      <c r="AE165">
        <v>6.34</v>
      </c>
      <c r="AF165">
        <v>6.3040000000000003</v>
      </c>
      <c r="AG165">
        <v>6.2750000000000004</v>
      </c>
      <c r="AH165">
        <v>6.2210000000000001</v>
      </c>
      <c r="AI165">
        <v>6.1589999999999998</v>
      </c>
      <c r="AJ165">
        <v>6.0990000000000002</v>
      </c>
      <c r="AK165">
        <v>6.0250000000000004</v>
      </c>
      <c r="AL165">
        <v>5.9580000000000002</v>
      </c>
      <c r="AM165">
        <v>5.8949999999999996</v>
      </c>
      <c r="AN165">
        <v>5.85</v>
      </c>
      <c r="AO165">
        <v>5.8849999999999998</v>
      </c>
      <c r="AP165">
        <v>5.86</v>
      </c>
      <c r="AQ165">
        <v>5.8330000000000002</v>
      </c>
      <c r="AR165">
        <v>5.8120000000000003</v>
      </c>
      <c r="AS165">
        <v>5.7779999999999996</v>
      </c>
      <c r="AT165">
        <v>5.734</v>
      </c>
      <c r="AU165">
        <v>5.7329999999999997</v>
      </c>
      <c r="AV165">
        <v>5.6669999999999998</v>
      </c>
      <c r="AW165">
        <v>5.609</v>
      </c>
      <c r="AX165">
        <v>5.55</v>
      </c>
      <c r="AY165">
        <v>5.5129999999999999</v>
      </c>
      <c r="AZ165">
        <v>5.5789999999999997</v>
      </c>
      <c r="BA165">
        <v>5.6260000000000003</v>
      </c>
      <c r="BB165">
        <v>5.63</v>
      </c>
      <c r="BC165">
        <v>5.5510000000000002</v>
      </c>
      <c r="BD165">
        <v>5.4509999999999996</v>
      </c>
      <c r="BE165">
        <v>5.34</v>
      </c>
      <c r="BF165">
        <v>5.1310000000000002</v>
      </c>
      <c r="BG165">
        <v>5.0620000000000003</v>
      </c>
      <c r="BH165">
        <v>4.992</v>
      </c>
      <c r="BI165">
        <v>4.9219999999999997</v>
      </c>
      <c r="BJ165">
        <v>4.8520000000000003</v>
      </c>
      <c r="BK165">
        <v>4.7830000000000004</v>
      </c>
      <c r="BL165">
        <v>4.7130000000000001</v>
      </c>
      <c r="BM165">
        <v>4.6440000000000001</v>
      </c>
    </row>
    <row r="166" spans="1:65" x14ac:dyDescent="0.25">
      <c r="A166" t="s">
        <v>357</v>
      </c>
      <c r="B166" t="s">
        <v>358</v>
      </c>
      <c r="C166" t="str">
        <f>_xlfn.XLOOKUP(B166,'country-codes'!$B$2:$B$250,'country-codes'!$E$2:$E$250)</f>
        <v>Africa</v>
      </c>
      <c r="D166">
        <v>6.3540000000000001</v>
      </c>
      <c r="E166">
        <v>6.4009999999999998</v>
      </c>
      <c r="F166">
        <v>6.4340000000000002</v>
      </c>
      <c r="G166">
        <v>6.484</v>
      </c>
      <c r="H166">
        <v>6.5270000000000001</v>
      </c>
      <c r="I166">
        <v>6.5890000000000004</v>
      </c>
      <c r="J166">
        <v>6.6420000000000003</v>
      </c>
      <c r="K166">
        <v>6.673</v>
      </c>
      <c r="L166">
        <v>6.6760000000000002</v>
      </c>
      <c r="M166">
        <v>6.6890000000000001</v>
      </c>
      <c r="N166">
        <v>6.6909999999999998</v>
      </c>
      <c r="O166">
        <v>6.6870000000000003</v>
      </c>
      <c r="P166">
        <v>6.6989999999999998</v>
      </c>
      <c r="Q166">
        <v>6.6950000000000003</v>
      </c>
      <c r="R166">
        <v>6.7</v>
      </c>
      <c r="S166">
        <v>6.6820000000000004</v>
      </c>
      <c r="T166">
        <v>6.673</v>
      </c>
      <c r="U166">
        <v>6.6760000000000002</v>
      </c>
      <c r="V166">
        <v>6.665</v>
      </c>
      <c r="W166">
        <v>6.6479999999999997</v>
      </c>
      <c r="X166">
        <v>6.6150000000000002</v>
      </c>
      <c r="Y166">
        <v>6.5759999999999996</v>
      </c>
      <c r="Z166">
        <v>6.5289999999999999</v>
      </c>
      <c r="AA166">
        <v>6.4790000000000001</v>
      </c>
      <c r="AB166">
        <v>6.4089999999999998</v>
      </c>
      <c r="AC166">
        <v>6.3380000000000001</v>
      </c>
      <c r="AD166">
        <v>6.2469999999999999</v>
      </c>
      <c r="AE166">
        <v>6.1639999999999997</v>
      </c>
      <c r="AF166">
        <v>6.1059999999999999</v>
      </c>
      <c r="AG166">
        <v>6.0759999999999996</v>
      </c>
      <c r="AH166">
        <v>6.056</v>
      </c>
      <c r="AI166">
        <v>6.0439999999999996</v>
      </c>
      <c r="AJ166">
        <v>6.0439999999999996</v>
      </c>
      <c r="AK166">
        <v>6.0439999999999996</v>
      </c>
      <c r="AL166">
        <v>5.9240000000000004</v>
      </c>
      <c r="AM166">
        <v>5.851</v>
      </c>
      <c r="AN166">
        <v>5.7130000000000001</v>
      </c>
      <c r="AO166">
        <v>5.66</v>
      </c>
      <c r="AP166">
        <v>5.5739999999999998</v>
      </c>
      <c r="AQ166">
        <v>5.5380000000000003</v>
      </c>
      <c r="AR166">
        <v>5.4589999999999996</v>
      </c>
      <c r="AS166">
        <v>5.38</v>
      </c>
      <c r="AT166">
        <v>5.2869999999999999</v>
      </c>
      <c r="AU166">
        <v>5.2290000000000001</v>
      </c>
      <c r="AV166">
        <v>5.1920000000000002</v>
      </c>
      <c r="AW166">
        <v>5.19</v>
      </c>
      <c r="AX166">
        <v>5.1859999999999999</v>
      </c>
      <c r="AY166">
        <v>5.1529999999999996</v>
      </c>
      <c r="AZ166">
        <v>5.1529999999999996</v>
      </c>
      <c r="BA166">
        <v>5.0839999999999996</v>
      </c>
      <c r="BB166">
        <v>5.0430000000000001</v>
      </c>
      <c r="BC166">
        <v>5.0279999999999996</v>
      </c>
      <c r="BD166">
        <v>4.9859999999999998</v>
      </c>
      <c r="BE166">
        <v>4.9420000000000002</v>
      </c>
      <c r="BF166">
        <v>4.8860000000000001</v>
      </c>
      <c r="BG166">
        <v>4.8129999999999997</v>
      </c>
      <c r="BH166">
        <v>4.7409999999999997</v>
      </c>
      <c r="BI166">
        <v>4.6639999999999997</v>
      </c>
      <c r="BJ166">
        <v>4.6070000000000002</v>
      </c>
      <c r="BK166">
        <v>4.5209999999999999</v>
      </c>
      <c r="BL166">
        <v>4.4550000000000001</v>
      </c>
      <c r="BM166">
        <v>4.3979999999999997</v>
      </c>
    </row>
    <row r="167" spans="1:65" x14ac:dyDescent="0.25">
      <c r="A167" t="s">
        <v>359</v>
      </c>
      <c r="B167" t="s">
        <v>360</v>
      </c>
      <c r="C167" t="str">
        <f>_xlfn.XLOOKUP(B167,'country-codes'!$B$2:$B$250,'country-codes'!$E$2:$E$250)</f>
        <v>Africa</v>
      </c>
      <c r="D167">
        <v>6.1669999999999998</v>
      </c>
      <c r="E167">
        <v>6.1779999999999999</v>
      </c>
      <c r="F167">
        <v>6.1239999999999997</v>
      </c>
      <c r="G167">
        <v>5.9930000000000003</v>
      </c>
      <c r="H167">
        <v>5.7850000000000001</v>
      </c>
      <c r="I167">
        <v>5.51</v>
      </c>
      <c r="J167">
        <v>5.1870000000000003</v>
      </c>
      <c r="K167">
        <v>4.8470000000000004</v>
      </c>
      <c r="L167">
        <v>4.516</v>
      </c>
      <c r="M167">
        <v>4.2130000000000001</v>
      </c>
      <c r="N167">
        <v>3.952</v>
      </c>
      <c r="O167">
        <v>3.7410000000000001</v>
      </c>
      <c r="P167">
        <v>3.5750000000000002</v>
      </c>
      <c r="Q167">
        <v>3.444</v>
      </c>
      <c r="R167">
        <v>3.3410000000000002</v>
      </c>
      <c r="S167">
        <v>3.1960000000000002</v>
      </c>
      <c r="T167">
        <v>3.13</v>
      </c>
      <c r="U167">
        <v>3.0609999999999999</v>
      </c>
      <c r="V167">
        <v>2.99</v>
      </c>
      <c r="W167">
        <v>2.8940000000000001</v>
      </c>
      <c r="X167">
        <v>2.782</v>
      </c>
      <c r="Y167">
        <v>2.6480000000000001</v>
      </c>
      <c r="Z167">
        <v>2.5129999999999999</v>
      </c>
      <c r="AA167">
        <v>2.3940000000000001</v>
      </c>
      <c r="AB167">
        <v>2.16</v>
      </c>
      <c r="AC167">
        <v>2.02</v>
      </c>
      <c r="AD167">
        <v>1.99</v>
      </c>
      <c r="AE167">
        <v>2.0499999999999998</v>
      </c>
      <c r="AF167">
        <v>2.14</v>
      </c>
      <c r="AG167">
        <v>2.23</v>
      </c>
      <c r="AH167">
        <v>2.3199999999999998</v>
      </c>
      <c r="AI167">
        <v>2.2999999999999998</v>
      </c>
      <c r="AJ167">
        <v>2.37</v>
      </c>
      <c r="AK167">
        <v>2.21</v>
      </c>
      <c r="AL167">
        <v>2.25</v>
      </c>
      <c r="AM167">
        <v>2.14</v>
      </c>
      <c r="AN167">
        <v>2.12</v>
      </c>
      <c r="AO167">
        <v>2.04</v>
      </c>
      <c r="AP167">
        <v>1.97</v>
      </c>
      <c r="AQ167">
        <v>2.0499999999999998</v>
      </c>
      <c r="AR167">
        <v>1.99</v>
      </c>
      <c r="AS167">
        <v>1.91</v>
      </c>
      <c r="AT167">
        <v>1.94</v>
      </c>
      <c r="AU167">
        <v>1.87</v>
      </c>
      <c r="AV167">
        <v>1.92</v>
      </c>
      <c r="AW167">
        <v>1.88</v>
      </c>
      <c r="AX167">
        <v>1.77</v>
      </c>
      <c r="AY167">
        <v>1.74</v>
      </c>
      <c r="AZ167">
        <v>1.67</v>
      </c>
      <c r="BA167">
        <v>1.59</v>
      </c>
      <c r="BB167">
        <v>1.57</v>
      </c>
      <c r="BC167">
        <v>1.55</v>
      </c>
      <c r="BD167">
        <v>1.54</v>
      </c>
      <c r="BE167">
        <v>1.44</v>
      </c>
      <c r="BF167">
        <v>1.43</v>
      </c>
      <c r="BG167">
        <v>1.36</v>
      </c>
      <c r="BH167">
        <v>1.4</v>
      </c>
      <c r="BI167">
        <v>1.44</v>
      </c>
      <c r="BJ167">
        <v>1.41</v>
      </c>
      <c r="BK167">
        <v>1.4</v>
      </c>
      <c r="BL167">
        <v>1.44</v>
      </c>
      <c r="BM167">
        <v>1.41</v>
      </c>
    </row>
    <row r="168" spans="1:65" x14ac:dyDescent="0.25">
      <c r="A168" t="s">
        <v>361</v>
      </c>
      <c r="B168" t="s">
        <v>362</v>
      </c>
      <c r="C168" t="str">
        <f>_xlfn.XLOOKUP(B168,'country-codes'!$B$2:$B$250,'country-codes'!$E$2:$E$250)</f>
        <v>Africa</v>
      </c>
      <c r="D168">
        <v>7.0289999999999999</v>
      </c>
      <c r="E168">
        <v>7.069</v>
      </c>
      <c r="F168">
        <v>7.0970000000000004</v>
      </c>
      <c r="G168">
        <v>7.125</v>
      </c>
      <c r="H168">
        <v>7.0949999999999998</v>
      </c>
      <c r="I168">
        <v>7.1079999999999997</v>
      </c>
      <c r="J168">
        <v>7.1609999999999996</v>
      </c>
      <c r="K168">
        <v>7.22</v>
      </c>
      <c r="L168">
        <v>7.2759999999999998</v>
      </c>
      <c r="M168">
        <v>7.29</v>
      </c>
      <c r="N168">
        <v>7.3150000000000004</v>
      </c>
      <c r="O168">
        <v>7.33</v>
      </c>
      <c r="P168">
        <v>7.3479999999999999</v>
      </c>
      <c r="Q168">
        <v>7.3639999999999999</v>
      </c>
      <c r="R168">
        <v>7.3739999999999997</v>
      </c>
      <c r="S168">
        <v>7.4029999999999996</v>
      </c>
      <c r="T168">
        <v>7.43</v>
      </c>
      <c r="U168">
        <v>7.46</v>
      </c>
      <c r="V168">
        <v>7.48</v>
      </c>
      <c r="W168">
        <v>7.5090000000000003</v>
      </c>
      <c r="X168">
        <v>7.5670000000000002</v>
      </c>
      <c r="Y168">
        <v>7.5439999999999996</v>
      </c>
      <c r="Z168">
        <v>7.5129999999999999</v>
      </c>
      <c r="AA168">
        <v>7.4349999999999996</v>
      </c>
      <c r="AB168">
        <v>7.3570000000000002</v>
      </c>
      <c r="AC168">
        <v>7.2910000000000004</v>
      </c>
      <c r="AD168">
        <v>7.2210000000000001</v>
      </c>
      <c r="AE168">
        <v>7.149</v>
      </c>
      <c r="AF168">
        <v>7.0220000000000002</v>
      </c>
      <c r="AG168">
        <v>6.907</v>
      </c>
      <c r="AH168">
        <v>6.8090000000000002</v>
      </c>
      <c r="AI168">
        <v>6.7169999999999996</v>
      </c>
      <c r="AJ168">
        <v>6.6479999999999997</v>
      </c>
      <c r="AK168">
        <v>6.585</v>
      </c>
      <c r="AL168">
        <v>6.508</v>
      </c>
      <c r="AM168">
        <v>6.4160000000000004</v>
      </c>
      <c r="AN168">
        <v>6.3140000000000001</v>
      </c>
      <c r="AO168">
        <v>6.258</v>
      </c>
      <c r="AP168">
        <v>6.2350000000000003</v>
      </c>
      <c r="AQ168">
        <v>6.1520000000000001</v>
      </c>
      <c r="AR168">
        <v>6.0359999999999996</v>
      </c>
      <c r="AS168">
        <v>5.9930000000000003</v>
      </c>
      <c r="AT168">
        <v>5.96</v>
      </c>
      <c r="AU168">
        <v>5.9420000000000002</v>
      </c>
      <c r="AV168">
        <v>5.93</v>
      </c>
      <c r="AW168">
        <v>5.91</v>
      </c>
      <c r="AX168">
        <v>5.8410000000000002</v>
      </c>
      <c r="AY168">
        <v>5.7359999999999998</v>
      </c>
      <c r="AZ168">
        <v>5.6050000000000004</v>
      </c>
      <c r="BA168">
        <v>5.4530000000000003</v>
      </c>
      <c r="BB168">
        <v>5.274</v>
      </c>
      <c r="BC168">
        <v>5.1059999999999999</v>
      </c>
      <c r="BD168">
        <v>4.9240000000000004</v>
      </c>
      <c r="BE168">
        <v>4.7779999999999996</v>
      </c>
      <c r="BF168">
        <v>4.6120000000000001</v>
      </c>
      <c r="BG168">
        <v>4.452</v>
      </c>
      <c r="BH168">
        <v>4.3090000000000002</v>
      </c>
      <c r="BI168">
        <v>4.22</v>
      </c>
      <c r="BJ168">
        <v>4.1399999999999997</v>
      </c>
      <c r="BK168">
        <v>4.0720000000000001</v>
      </c>
      <c r="BL168">
        <v>3.9950000000000001</v>
      </c>
      <c r="BM168">
        <v>3.9169999999999998</v>
      </c>
    </row>
    <row r="169" spans="1:65" x14ac:dyDescent="0.25">
      <c r="A169" t="s">
        <v>363</v>
      </c>
      <c r="B169" t="s">
        <v>364</v>
      </c>
      <c r="C169" t="str">
        <f>_xlfn.XLOOKUP(B169,'country-codes'!$B$2:$B$250,'country-codes'!$E$2:$E$250)</f>
        <v>Asia</v>
      </c>
      <c r="D169">
        <v>6.407</v>
      </c>
      <c r="E169">
        <v>6.3620000000000001</v>
      </c>
      <c r="F169">
        <v>6.2919999999999998</v>
      </c>
      <c r="G169">
        <v>6.1820000000000004</v>
      </c>
      <c r="H169">
        <v>6.016</v>
      </c>
      <c r="I169">
        <v>5.8289999999999997</v>
      </c>
      <c r="J169">
        <v>5.6269999999999998</v>
      </c>
      <c r="K169">
        <v>5.4219999999999997</v>
      </c>
      <c r="L169">
        <v>5.2839999999999998</v>
      </c>
      <c r="M169">
        <v>5.1520000000000001</v>
      </c>
      <c r="N169">
        <v>5.0279999999999996</v>
      </c>
      <c r="O169">
        <v>4.9089999999999998</v>
      </c>
      <c r="P169">
        <v>4.8099999999999996</v>
      </c>
      <c r="Q169">
        <v>4.7350000000000003</v>
      </c>
      <c r="R169">
        <v>4.6269999999999998</v>
      </c>
      <c r="S169">
        <v>4.5190000000000001</v>
      </c>
      <c r="T169">
        <v>4.4059999999999997</v>
      </c>
      <c r="U169">
        <v>4.306</v>
      </c>
      <c r="V169">
        <v>4.2</v>
      </c>
      <c r="W169">
        <v>4.1120000000000001</v>
      </c>
      <c r="X169">
        <v>4.056</v>
      </c>
      <c r="Y169">
        <v>4.0060000000000002</v>
      </c>
      <c r="Z169">
        <v>3.9630000000000001</v>
      </c>
      <c r="AA169">
        <v>3.9180000000000001</v>
      </c>
      <c r="AB169">
        <v>3.8660000000000001</v>
      </c>
      <c r="AC169">
        <v>3.78</v>
      </c>
      <c r="AD169">
        <v>3.698</v>
      </c>
      <c r="AE169">
        <v>3.5950000000000002</v>
      </c>
      <c r="AF169">
        <v>3.508</v>
      </c>
      <c r="AG169">
        <v>3.399</v>
      </c>
      <c r="AH169">
        <v>3.3740000000000001</v>
      </c>
      <c r="AI169">
        <v>3.3759999999999999</v>
      </c>
      <c r="AJ169">
        <v>3.3809999999999998</v>
      </c>
      <c r="AK169">
        <v>3.3690000000000002</v>
      </c>
      <c r="AL169">
        <v>3.3559999999999999</v>
      </c>
      <c r="AM169">
        <v>3.3220000000000001</v>
      </c>
      <c r="AN169">
        <v>3.2810000000000001</v>
      </c>
      <c r="AO169">
        <v>3.2130000000000001</v>
      </c>
      <c r="AP169">
        <v>3.1190000000000002</v>
      </c>
      <c r="AQ169">
        <v>3.0369999999999999</v>
      </c>
      <c r="AR169">
        <v>2.9140000000000001</v>
      </c>
      <c r="AS169">
        <v>2.7570000000000001</v>
      </c>
      <c r="AT169">
        <v>2.6019999999999999</v>
      </c>
      <c r="AU169">
        <v>2.5259999999999998</v>
      </c>
      <c r="AV169">
        <v>2.415</v>
      </c>
      <c r="AW169">
        <v>2.3279999999999998</v>
      </c>
      <c r="AX169">
        <v>2.2679999999999998</v>
      </c>
      <c r="AY169">
        <v>2.2269999999999999</v>
      </c>
      <c r="AZ169">
        <v>2.2440000000000002</v>
      </c>
      <c r="BA169">
        <v>2.2170000000000001</v>
      </c>
      <c r="BB169">
        <v>2.1440000000000001</v>
      </c>
      <c r="BC169">
        <v>2.149</v>
      </c>
      <c r="BD169">
        <v>2.1160000000000001</v>
      </c>
      <c r="BE169">
        <v>2.089</v>
      </c>
      <c r="BF169">
        <v>2.081</v>
      </c>
      <c r="BG169">
        <v>2.0390000000000001</v>
      </c>
      <c r="BH169">
        <v>1.978</v>
      </c>
      <c r="BI169">
        <v>1.929</v>
      </c>
      <c r="BJ169">
        <v>1.881</v>
      </c>
      <c r="BK169">
        <v>1.8340000000000001</v>
      </c>
      <c r="BL169">
        <v>1.8180000000000001</v>
      </c>
      <c r="BM169">
        <v>1.8029999999999999</v>
      </c>
    </row>
    <row r="170" spans="1:65" x14ac:dyDescent="0.25">
      <c r="A170" t="s">
        <v>365</v>
      </c>
      <c r="B170" t="s">
        <v>366</v>
      </c>
      <c r="C170" t="e">
        <f>_xlfn.XLOOKUP(B170,'country-codes'!$B$2:$B$250,'country-codes'!$E$2:$E$250)</f>
        <v>#N/A</v>
      </c>
      <c r="D170">
        <v>3.6682546490000001</v>
      </c>
      <c r="E170">
        <v>3.632124975</v>
      </c>
      <c r="F170">
        <v>3.4811214659999998</v>
      </c>
      <c r="G170">
        <v>3.34544664</v>
      </c>
      <c r="H170">
        <v>3.2145968620000001</v>
      </c>
      <c r="I170">
        <v>2.931905274</v>
      </c>
      <c r="J170">
        <v>2.7236550909999999</v>
      </c>
      <c r="K170">
        <v>2.5551959279999998</v>
      </c>
      <c r="L170">
        <v>2.4566341839999999</v>
      </c>
      <c r="M170">
        <v>2.4443927300000001</v>
      </c>
      <c r="N170">
        <v>2.4587125919999999</v>
      </c>
      <c r="O170">
        <v>2.2538079280000001</v>
      </c>
      <c r="P170">
        <v>2.0071147379999998</v>
      </c>
      <c r="Q170">
        <v>1.8801378390000001</v>
      </c>
      <c r="R170">
        <v>1.8352341839999999</v>
      </c>
      <c r="S170">
        <v>1.778983277</v>
      </c>
      <c r="T170">
        <v>1.7438066569999999</v>
      </c>
      <c r="U170">
        <v>1.7891678499999999</v>
      </c>
      <c r="V170">
        <v>1.7607492179999999</v>
      </c>
      <c r="W170">
        <v>1.8025598860000001</v>
      </c>
      <c r="X170">
        <v>1.8294584819999999</v>
      </c>
      <c r="Y170">
        <v>1.800672321</v>
      </c>
      <c r="Z170">
        <v>1.8136036630000001</v>
      </c>
      <c r="AA170">
        <v>1.7870365669999999</v>
      </c>
      <c r="AB170">
        <v>1.790772665</v>
      </c>
      <c r="AC170">
        <v>1.8265788439999999</v>
      </c>
      <c r="AD170">
        <v>1.8212473769999999</v>
      </c>
      <c r="AE170">
        <v>1.8527443370000001</v>
      </c>
      <c r="AF170">
        <v>1.908427461</v>
      </c>
      <c r="AG170">
        <v>1.989164248</v>
      </c>
      <c r="AH170">
        <v>2.0553092209999999</v>
      </c>
      <c r="AI170">
        <v>2.0275357559999998</v>
      </c>
      <c r="AJ170">
        <v>2.0117861760000002</v>
      </c>
      <c r="AK170">
        <v>1.9860263840000001</v>
      </c>
      <c r="AL170">
        <v>1.9699200429999999</v>
      </c>
      <c r="AM170">
        <v>1.9468780939999999</v>
      </c>
      <c r="AN170">
        <v>1.941138415</v>
      </c>
      <c r="AO170">
        <v>1.9307044</v>
      </c>
      <c r="AP170">
        <v>1.9550532549999999</v>
      </c>
      <c r="AQ170">
        <v>1.9618983210000001</v>
      </c>
      <c r="AR170">
        <v>2.0017801369999999</v>
      </c>
      <c r="AS170">
        <v>1.9817274620000001</v>
      </c>
      <c r="AT170">
        <v>1.9706353889999999</v>
      </c>
      <c r="AU170">
        <v>1.997984116</v>
      </c>
      <c r="AV170">
        <v>2.002587525</v>
      </c>
      <c r="AW170">
        <v>2.009506623</v>
      </c>
      <c r="AX170">
        <v>2.0603660210000001</v>
      </c>
      <c r="AY170">
        <v>2.0751351539999998</v>
      </c>
      <c r="AZ170">
        <v>2.0348495400000002</v>
      </c>
      <c r="BA170">
        <v>1.9707423470000001</v>
      </c>
      <c r="BB170">
        <v>1.9027670839999999</v>
      </c>
      <c r="BC170">
        <v>1.8678836489999999</v>
      </c>
      <c r="BD170">
        <v>1.855297942</v>
      </c>
      <c r="BE170">
        <v>1.832641843</v>
      </c>
      <c r="BF170">
        <v>1.837164526</v>
      </c>
      <c r="BG170">
        <v>1.819179332</v>
      </c>
      <c r="BH170">
        <v>1.79746983</v>
      </c>
      <c r="BI170">
        <v>1.7438884379999999</v>
      </c>
      <c r="BJ170">
        <v>1.707290381</v>
      </c>
      <c r="BK170">
        <v>1.6818894950000001</v>
      </c>
      <c r="BL170">
        <v>1.617838887</v>
      </c>
      <c r="BM170">
        <v>1.6400183719999999</v>
      </c>
    </row>
    <row r="171" spans="1:65" x14ac:dyDescent="0.25">
      <c r="A171" t="s">
        <v>367</v>
      </c>
      <c r="B171" t="s">
        <v>368</v>
      </c>
      <c r="C171" t="str">
        <f>_xlfn.XLOOKUP(B171,'country-codes'!$B$2:$B$250,'country-codes'!$E$2:$E$250)</f>
        <v>Africa</v>
      </c>
      <c r="D171">
        <v>6.2050000000000001</v>
      </c>
      <c r="E171">
        <v>6.2720000000000002</v>
      </c>
      <c r="F171">
        <v>6.3419999999999996</v>
      </c>
      <c r="G171">
        <v>6.4020000000000001</v>
      </c>
      <c r="H171">
        <v>6.4329999999999998</v>
      </c>
      <c r="I171">
        <v>6.4610000000000003</v>
      </c>
      <c r="J171">
        <v>6.4880000000000004</v>
      </c>
      <c r="K171">
        <v>6.51</v>
      </c>
      <c r="L171">
        <v>6.5350000000000001</v>
      </c>
      <c r="M171">
        <v>6.5490000000000004</v>
      </c>
      <c r="N171">
        <v>6.5449999999999999</v>
      </c>
      <c r="O171">
        <v>6.5529999999999999</v>
      </c>
      <c r="P171">
        <v>6.548</v>
      </c>
      <c r="Q171">
        <v>6.5570000000000004</v>
      </c>
      <c r="R171">
        <v>6.5640000000000001</v>
      </c>
      <c r="S171">
        <v>6.5439999999999996</v>
      </c>
      <c r="T171">
        <v>6.4960000000000004</v>
      </c>
      <c r="U171">
        <v>6.4459999999999997</v>
      </c>
      <c r="V171">
        <v>6.3840000000000003</v>
      </c>
      <c r="W171">
        <v>6.3159999999999998</v>
      </c>
      <c r="X171">
        <v>6.2460000000000004</v>
      </c>
      <c r="Y171">
        <v>6.1639999999999997</v>
      </c>
      <c r="Z171">
        <v>6.0750000000000002</v>
      </c>
      <c r="AA171">
        <v>5.9989999999999997</v>
      </c>
      <c r="AB171">
        <v>5.9290000000000003</v>
      </c>
      <c r="AC171">
        <v>5.8540000000000001</v>
      </c>
      <c r="AD171">
        <v>5.7670000000000003</v>
      </c>
      <c r="AE171">
        <v>5.6719999999999997</v>
      </c>
      <c r="AF171">
        <v>5.58</v>
      </c>
      <c r="AG171">
        <v>5.47</v>
      </c>
      <c r="AH171">
        <v>5.3209999999999997</v>
      </c>
      <c r="AI171">
        <v>5.2249999999999996</v>
      </c>
      <c r="AJ171">
        <v>5.0670000000000002</v>
      </c>
      <c r="AK171">
        <v>4.891</v>
      </c>
      <c r="AL171">
        <v>4.6710000000000003</v>
      </c>
      <c r="AM171">
        <v>4.4260000000000002</v>
      </c>
      <c r="AN171">
        <v>4.2119999999999997</v>
      </c>
      <c r="AO171">
        <v>4.1539999999999999</v>
      </c>
      <c r="AP171">
        <v>4.1520000000000001</v>
      </c>
      <c r="AQ171">
        <v>4.1100000000000003</v>
      </c>
      <c r="AR171">
        <v>3.9750000000000001</v>
      </c>
      <c r="AS171">
        <v>3.827</v>
      </c>
      <c r="AT171">
        <v>3.7160000000000002</v>
      </c>
      <c r="AU171">
        <v>3.6190000000000002</v>
      </c>
      <c r="AV171">
        <v>3.58</v>
      </c>
      <c r="AW171">
        <v>3.56</v>
      </c>
      <c r="AX171">
        <v>3.5350000000000001</v>
      </c>
      <c r="AY171">
        <v>3.552</v>
      </c>
      <c r="AZ171">
        <v>3.5870000000000002</v>
      </c>
      <c r="BA171">
        <v>3.613</v>
      </c>
      <c r="BB171">
        <v>3.63</v>
      </c>
      <c r="BC171">
        <v>3.6579999999999999</v>
      </c>
      <c r="BD171">
        <v>3.6760000000000002</v>
      </c>
      <c r="BE171">
        <v>3.653</v>
      </c>
      <c r="BF171">
        <v>3.6349999999999998</v>
      </c>
      <c r="BG171">
        <v>3.6040000000000001</v>
      </c>
      <c r="BH171">
        <v>3.5739999999999998</v>
      </c>
      <c r="BI171">
        <v>3.5110000000000001</v>
      </c>
      <c r="BJ171">
        <v>3.4620000000000002</v>
      </c>
      <c r="BK171">
        <v>3.4039999999999999</v>
      </c>
      <c r="BL171">
        <v>3.3490000000000002</v>
      </c>
      <c r="BM171">
        <v>3.3029999999999999</v>
      </c>
    </row>
    <row r="172" spans="1:65" x14ac:dyDescent="0.25">
      <c r="A172" t="s">
        <v>369</v>
      </c>
      <c r="B172" t="s">
        <v>370</v>
      </c>
      <c r="C172" t="str">
        <f>_xlfn.XLOOKUP(B172,'country-codes'!$B$2:$B$250,'country-codes'!$E$2:$E$250)</f>
        <v>Oceania</v>
      </c>
      <c r="D172">
        <v>6.2779999999999996</v>
      </c>
      <c r="E172">
        <v>6.1440000000000001</v>
      </c>
      <c r="F172">
        <v>6.01</v>
      </c>
      <c r="G172">
        <v>5.9</v>
      </c>
      <c r="H172">
        <v>5.7</v>
      </c>
      <c r="I172">
        <v>5.6</v>
      </c>
      <c r="J172">
        <v>5.3849999999999998</v>
      </c>
      <c r="K172">
        <v>5.17</v>
      </c>
      <c r="L172">
        <v>4.88</v>
      </c>
      <c r="M172">
        <v>4.59</v>
      </c>
      <c r="N172">
        <v>4.3</v>
      </c>
      <c r="O172">
        <v>4.2</v>
      </c>
      <c r="P172">
        <v>4.0999999999999996</v>
      </c>
      <c r="Q172">
        <v>3.9</v>
      </c>
      <c r="R172">
        <v>3.8</v>
      </c>
      <c r="S172">
        <v>3.7</v>
      </c>
      <c r="T172">
        <v>3.6</v>
      </c>
      <c r="U172">
        <v>3.43</v>
      </c>
      <c r="V172">
        <v>3.4279999999999999</v>
      </c>
      <c r="W172">
        <v>3.4260000000000002</v>
      </c>
      <c r="X172">
        <v>3.4239999999999999</v>
      </c>
      <c r="Y172">
        <v>3.64</v>
      </c>
      <c r="Z172">
        <v>3.42</v>
      </c>
      <c r="AA172">
        <v>3.33</v>
      </c>
      <c r="AB172">
        <v>3.17</v>
      </c>
      <c r="AC172">
        <v>3</v>
      </c>
      <c r="AD172">
        <v>3.17</v>
      </c>
      <c r="AE172">
        <v>3.25</v>
      </c>
      <c r="AF172">
        <v>3.1</v>
      </c>
      <c r="AG172">
        <v>2.97</v>
      </c>
      <c r="AH172">
        <v>3.18</v>
      </c>
      <c r="AI172">
        <v>3.15</v>
      </c>
      <c r="AJ172">
        <v>2.99</v>
      </c>
      <c r="AK172">
        <v>2.86</v>
      </c>
      <c r="AL172">
        <v>2.7</v>
      </c>
      <c r="AM172">
        <v>2.59</v>
      </c>
      <c r="AN172">
        <v>2.65</v>
      </c>
      <c r="AO172">
        <v>2.67</v>
      </c>
      <c r="AP172">
        <v>2.54</v>
      </c>
      <c r="AQ172">
        <v>2.48</v>
      </c>
      <c r="AR172">
        <v>2.59</v>
      </c>
      <c r="AS172">
        <v>2.4300000000000002</v>
      </c>
      <c r="AT172">
        <v>2.33</v>
      </c>
      <c r="AU172">
        <v>2.27</v>
      </c>
      <c r="AV172">
        <v>2.1800000000000002</v>
      </c>
      <c r="AW172">
        <v>2.2000000000000002</v>
      </c>
      <c r="AX172">
        <v>2.29</v>
      </c>
      <c r="AY172">
        <v>2.2000000000000002</v>
      </c>
      <c r="AZ172">
        <v>2.2000000000000002</v>
      </c>
      <c r="BA172">
        <v>2.2000000000000002</v>
      </c>
      <c r="BB172">
        <v>2.2000000000000002</v>
      </c>
      <c r="BC172">
        <v>2.15</v>
      </c>
      <c r="BD172">
        <v>2.2799999999999998</v>
      </c>
      <c r="BE172">
        <v>2.19</v>
      </c>
      <c r="BF172">
        <v>2.17</v>
      </c>
      <c r="BG172">
        <v>2.08</v>
      </c>
      <c r="BH172">
        <v>2.13</v>
      </c>
      <c r="BI172">
        <v>2.04</v>
      </c>
      <c r="BJ172">
        <v>2.06</v>
      </c>
      <c r="BK172">
        <v>2.1</v>
      </c>
      <c r="BL172">
        <v>2.04</v>
      </c>
      <c r="BM172">
        <v>2.02</v>
      </c>
    </row>
    <row r="173" spans="1:65" x14ac:dyDescent="0.25">
      <c r="A173" t="s">
        <v>371</v>
      </c>
      <c r="B173" t="s">
        <v>372</v>
      </c>
      <c r="C173" t="str">
        <f>_xlfn.XLOOKUP(B173,'country-codes'!$B$2:$B$250,'country-codes'!$E$2:$E$250)</f>
        <v>Africa</v>
      </c>
      <c r="D173">
        <v>7.53</v>
      </c>
      <c r="E173">
        <v>7.5119999999999996</v>
      </c>
      <c r="F173">
        <v>7.5010000000000003</v>
      </c>
      <c r="G173">
        <v>7.4889999999999999</v>
      </c>
      <c r="H173">
        <v>7.48</v>
      </c>
      <c r="I173">
        <v>7.4660000000000002</v>
      </c>
      <c r="J173">
        <v>7.4809999999999999</v>
      </c>
      <c r="K173">
        <v>7.49</v>
      </c>
      <c r="L173">
        <v>7.4969999999999999</v>
      </c>
      <c r="M173">
        <v>7.5060000000000002</v>
      </c>
      <c r="N173">
        <v>7.5140000000000002</v>
      </c>
      <c r="O173">
        <v>7.5179999999999998</v>
      </c>
      <c r="P173">
        <v>7.5229999999999997</v>
      </c>
      <c r="Q173">
        <v>7.5289999999999999</v>
      </c>
      <c r="R173">
        <v>7.5389999999999997</v>
      </c>
      <c r="S173">
        <v>7.5389999999999997</v>
      </c>
      <c r="T173">
        <v>7.5629999999999997</v>
      </c>
      <c r="U173">
        <v>7.5949999999999998</v>
      </c>
      <c r="V173">
        <v>7.6619999999999999</v>
      </c>
      <c r="W173">
        <v>7.7220000000000004</v>
      </c>
      <c r="X173">
        <v>7.782</v>
      </c>
      <c r="Y173">
        <v>7.8220000000000001</v>
      </c>
      <c r="Z173">
        <v>7.8620000000000001</v>
      </c>
      <c r="AA173">
        <v>7.9020000000000001</v>
      </c>
      <c r="AB173">
        <v>7.9210000000000003</v>
      </c>
      <c r="AC173">
        <v>7.9320000000000004</v>
      </c>
      <c r="AD173">
        <v>7.9039999999999999</v>
      </c>
      <c r="AE173">
        <v>7.8710000000000004</v>
      </c>
      <c r="AF173">
        <v>7.8410000000000002</v>
      </c>
      <c r="AG173">
        <v>7.8179999999999996</v>
      </c>
      <c r="AH173">
        <v>7.806</v>
      </c>
      <c r="AI173">
        <v>7.798</v>
      </c>
      <c r="AJ173">
        <v>7.7949999999999999</v>
      </c>
      <c r="AK173">
        <v>7.79</v>
      </c>
      <c r="AL173">
        <v>7.7859999999999996</v>
      </c>
      <c r="AM173">
        <v>7.7759999999999998</v>
      </c>
      <c r="AN173">
        <v>7.7619999999999996</v>
      </c>
      <c r="AO173">
        <v>7.7590000000000003</v>
      </c>
      <c r="AP173">
        <v>7.7619999999999996</v>
      </c>
      <c r="AQ173">
        <v>7.7519999999999998</v>
      </c>
      <c r="AR173">
        <v>7.7320000000000002</v>
      </c>
      <c r="AS173">
        <v>7.6950000000000003</v>
      </c>
      <c r="AT173">
        <v>7.6710000000000003</v>
      </c>
      <c r="AU173">
        <v>7.6539999999999999</v>
      </c>
      <c r="AV173">
        <v>7.6340000000000003</v>
      </c>
      <c r="AW173">
        <v>7.6150000000000002</v>
      </c>
      <c r="AX173">
        <v>7.5789999999999997</v>
      </c>
      <c r="AY173">
        <v>7.5590000000000002</v>
      </c>
      <c r="AZ173">
        <v>7.5389999999999997</v>
      </c>
      <c r="BA173">
        <v>7.5129999999999999</v>
      </c>
      <c r="BB173">
        <v>7.4850000000000003</v>
      </c>
      <c r="BC173">
        <v>7.4489999999999998</v>
      </c>
      <c r="BD173">
        <v>7.4</v>
      </c>
      <c r="BE173">
        <v>7.3440000000000003</v>
      </c>
      <c r="BF173">
        <v>7.2789999999999999</v>
      </c>
      <c r="BG173">
        <v>7.2110000000000003</v>
      </c>
      <c r="BH173">
        <v>7.141</v>
      </c>
      <c r="BI173">
        <v>7.0839999999999996</v>
      </c>
      <c r="BJ173">
        <v>7.0229999999999997</v>
      </c>
      <c r="BK173">
        <v>6.9610000000000003</v>
      </c>
      <c r="BL173">
        <v>6.8920000000000003</v>
      </c>
      <c r="BM173">
        <v>6.82</v>
      </c>
    </row>
    <row r="174" spans="1:65" x14ac:dyDescent="0.25">
      <c r="A174" t="s">
        <v>373</v>
      </c>
      <c r="B174" t="s">
        <v>374</v>
      </c>
      <c r="C174" t="str">
        <f>_xlfn.XLOOKUP(B174,'country-codes'!$B$2:$B$250,'country-codes'!$E$2:$E$250)</f>
        <v>Africa</v>
      </c>
      <c r="D174">
        <v>6.3639999999999999</v>
      </c>
      <c r="E174">
        <v>6.3529999999999998</v>
      </c>
      <c r="F174">
        <v>6.3559999999999999</v>
      </c>
      <c r="G174">
        <v>6.3490000000000002</v>
      </c>
      <c r="H174">
        <v>6.3620000000000001</v>
      </c>
      <c r="I174">
        <v>6.367</v>
      </c>
      <c r="J174">
        <v>6.3860000000000001</v>
      </c>
      <c r="K174">
        <v>6.4009999999999998</v>
      </c>
      <c r="L174">
        <v>6.42</v>
      </c>
      <c r="M174">
        <v>6.4379999999999997</v>
      </c>
      <c r="N174">
        <v>6.4660000000000002</v>
      </c>
      <c r="O174">
        <v>6.532</v>
      </c>
      <c r="P174">
        <v>6.5789999999999997</v>
      </c>
      <c r="Q174">
        <v>6.633</v>
      </c>
      <c r="R174">
        <v>6.7030000000000003</v>
      </c>
      <c r="S174">
        <v>6.7729999999999997</v>
      </c>
      <c r="T174">
        <v>6.806</v>
      </c>
      <c r="U174">
        <v>6.8620000000000001</v>
      </c>
      <c r="V174">
        <v>6.9210000000000003</v>
      </c>
      <c r="W174">
        <v>6.8869999999999996</v>
      </c>
      <c r="X174">
        <v>6.8470000000000004</v>
      </c>
      <c r="Y174">
        <v>6.82</v>
      </c>
      <c r="Z174">
        <v>6.7990000000000004</v>
      </c>
      <c r="AA174">
        <v>6.7750000000000004</v>
      </c>
      <c r="AB174">
        <v>6.7009999999999996</v>
      </c>
      <c r="AC174">
        <v>6.6159999999999997</v>
      </c>
      <c r="AD174">
        <v>6.5570000000000004</v>
      </c>
      <c r="AE174">
        <v>6.5039999999999996</v>
      </c>
      <c r="AF174">
        <v>6.4980000000000002</v>
      </c>
      <c r="AG174">
        <v>6.4939999999999998</v>
      </c>
      <c r="AH174">
        <v>6.4589999999999996</v>
      </c>
      <c r="AI174">
        <v>6.4260000000000002</v>
      </c>
      <c r="AJ174">
        <v>6.391</v>
      </c>
      <c r="AK174">
        <v>6.3540000000000001</v>
      </c>
      <c r="AL174">
        <v>6.319</v>
      </c>
      <c r="AM174">
        <v>6.2729999999999997</v>
      </c>
      <c r="AN174">
        <v>6.2169999999999996</v>
      </c>
      <c r="AO174">
        <v>6.1379999999999999</v>
      </c>
      <c r="AP174">
        <v>6.069</v>
      </c>
      <c r="AQ174">
        <v>6.0819999999999999</v>
      </c>
      <c r="AR174">
        <v>6.1239999999999997</v>
      </c>
      <c r="AS174">
        <v>6.1390000000000002</v>
      </c>
      <c r="AT174">
        <v>6.1349999999999998</v>
      </c>
      <c r="AU174">
        <v>6.1159999999999997</v>
      </c>
      <c r="AV174">
        <v>6.085</v>
      </c>
      <c r="AW174">
        <v>6.0679999999999996</v>
      </c>
      <c r="AX174">
        <v>6.0810000000000004</v>
      </c>
      <c r="AY174">
        <v>6.08</v>
      </c>
      <c r="AZ174">
        <v>6.0780000000000003</v>
      </c>
      <c r="BA174">
        <v>6.0389999999999997</v>
      </c>
      <c r="BB174">
        <v>5.98</v>
      </c>
      <c r="BC174">
        <v>5.9180000000000001</v>
      </c>
      <c r="BD174">
        <v>5.8319999999999999</v>
      </c>
      <c r="BE174">
        <v>5.7380000000000004</v>
      </c>
      <c r="BF174">
        <v>5.6639999999999997</v>
      </c>
      <c r="BG174">
        <v>5.6159999999999997</v>
      </c>
      <c r="BH174">
        <v>5.5839999999999996</v>
      </c>
      <c r="BI174">
        <v>5.5229999999999997</v>
      </c>
      <c r="BJ174">
        <v>5.4470000000000001</v>
      </c>
      <c r="BK174">
        <v>5.3789999999999996</v>
      </c>
      <c r="BL174">
        <v>5.3090000000000002</v>
      </c>
      <c r="BM174">
        <v>5.2370000000000001</v>
      </c>
    </row>
    <row r="175" spans="1:65" x14ac:dyDescent="0.25">
      <c r="A175" t="s">
        <v>375</v>
      </c>
      <c r="B175" t="s">
        <v>376</v>
      </c>
      <c r="C175" t="str">
        <f>_xlfn.XLOOKUP(B175,'country-codes'!$B$2:$B$250,'country-codes'!$E$2:$E$250)</f>
        <v>Americas</v>
      </c>
      <c r="D175">
        <v>7.1589999999999998</v>
      </c>
      <c r="E175">
        <v>7.149</v>
      </c>
      <c r="F175">
        <v>7.1280000000000001</v>
      </c>
      <c r="G175">
        <v>7.1079999999999997</v>
      </c>
      <c r="H175">
        <v>7.069</v>
      </c>
      <c r="I175">
        <v>7.0339999999999998</v>
      </c>
      <c r="J175">
        <v>6.9880000000000004</v>
      </c>
      <c r="K175">
        <v>6.9530000000000003</v>
      </c>
      <c r="L175">
        <v>6.907</v>
      </c>
      <c r="M175">
        <v>6.8550000000000004</v>
      </c>
      <c r="N175">
        <v>6.8109999999999999</v>
      </c>
      <c r="O175">
        <v>6.7640000000000002</v>
      </c>
      <c r="P175">
        <v>6.7080000000000002</v>
      </c>
      <c r="Q175">
        <v>6.6520000000000001</v>
      </c>
      <c r="R175">
        <v>6.5759999999999996</v>
      </c>
      <c r="S175">
        <v>6.4989999999999997</v>
      </c>
      <c r="T175">
        <v>6.407</v>
      </c>
      <c r="U175">
        <v>6.3010000000000002</v>
      </c>
      <c r="V175">
        <v>6.1859999999999999</v>
      </c>
      <c r="W175">
        <v>6.069</v>
      </c>
      <c r="X175">
        <v>5.9589999999999996</v>
      </c>
      <c r="Y175">
        <v>5.84</v>
      </c>
      <c r="Z175">
        <v>5.7370000000000001</v>
      </c>
      <c r="AA175">
        <v>5.6109999999999998</v>
      </c>
      <c r="AB175">
        <v>5.4880000000000004</v>
      </c>
      <c r="AC175">
        <v>5.359</v>
      </c>
      <c r="AD175">
        <v>5.2169999999999996</v>
      </c>
      <c r="AE175">
        <v>5.0730000000000004</v>
      </c>
      <c r="AF175">
        <v>4.931</v>
      </c>
      <c r="AG175">
        <v>4.7619999999999996</v>
      </c>
      <c r="AH175">
        <v>4.5960000000000001</v>
      </c>
      <c r="AI175">
        <v>4.4320000000000004</v>
      </c>
      <c r="AJ175">
        <v>4.2670000000000003</v>
      </c>
      <c r="AK175">
        <v>4.1020000000000003</v>
      </c>
      <c r="AL175">
        <v>3.9369999999999998</v>
      </c>
      <c r="AM175">
        <v>3.7749999999999999</v>
      </c>
      <c r="AN175">
        <v>3.62</v>
      </c>
      <c r="AO175">
        <v>3.4729999999999999</v>
      </c>
      <c r="AP175">
        <v>3.339</v>
      </c>
      <c r="AQ175">
        <v>3.218</v>
      </c>
      <c r="AR175">
        <v>3.1110000000000002</v>
      </c>
      <c r="AS175">
        <v>3.0190000000000001</v>
      </c>
      <c r="AT175">
        <v>2.9409999999999998</v>
      </c>
      <c r="AU175">
        <v>2.8740000000000001</v>
      </c>
      <c r="AV175">
        <v>2.8159999999999998</v>
      </c>
      <c r="AW175">
        <v>2.7669999999999999</v>
      </c>
      <c r="AX175">
        <v>2.7250000000000001</v>
      </c>
      <c r="AY175">
        <v>2.6890000000000001</v>
      </c>
      <c r="AZ175">
        <v>2.657</v>
      </c>
      <c r="BA175">
        <v>2.6280000000000001</v>
      </c>
      <c r="BB175">
        <v>2.601</v>
      </c>
      <c r="BC175">
        <v>2.5750000000000002</v>
      </c>
      <c r="BD175">
        <v>2.5499999999999998</v>
      </c>
      <c r="BE175">
        <v>2.5259999999999998</v>
      </c>
      <c r="BF175">
        <v>2.5030000000000001</v>
      </c>
      <c r="BG175">
        <v>2.48</v>
      </c>
      <c r="BH175">
        <v>2.4550000000000001</v>
      </c>
      <c r="BI175">
        <v>2.4300000000000002</v>
      </c>
      <c r="BJ175">
        <v>2.4039999999999999</v>
      </c>
      <c r="BK175">
        <v>2.3769999999999998</v>
      </c>
      <c r="BL175">
        <v>2.3490000000000002</v>
      </c>
      <c r="BM175">
        <v>2.3210000000000002</v>
      </c>
    </row>
    <row r="176" spans="1:65" x14ac:dyDescent="0.25">
      <c r="A176" t="s">
        <v>377</v>
      </c>
      <c r="B176" t="s">
        <v>378</v>
      </c>
      <c r="C176" t="str">
        <f>_xlfn.XLOOKUP(B176,'country-codes'!$B$2:$B$250,'country-codes'!$E$2:$E$250)</f>
        <v>Europe</v>
      </c>
      <c r="D176">
        <v>3.12</v>
      </c>
      <c r="E176">
        <v>3.22</v>
      </c>
      <c r="F176">
        <v>3.18</v>
      </c>
      <c r="G176">
        <v>3.19</v>
      </c>
      <c r="H176">
        <v>3.17</v>
      </c>
      <c r="I176">
        <v>3.04</v>
      </c>
      <c r="J176">
        <v>2.9</v>
      </c>
      <c r="K176">
        <v>2.81</v>
      </c>
      <c r="L176">
        <v>2.72</v>
      </c>
      <c r="M176">
        <v>2.75</v>
      </c>
      <c r="N176">
        <v>2.57</v>
      </c>
      <c r="O176">
        <v>2.36</v>
      </c>
      <c r="P176">
        <v>2.15</v>
      </c>
      <c r="Q176">
        <v>1.9</v>
      </c>
      <c r="R176">
        <v>1.77</v>
      </c>
      <c r="S176">
        <v>1.66</v>
      </c>
      <c r="T176">
        <v>1.63</v>
      </c>
      <c r="U176">
        <v>1.58</v>
      </c>
      <c r="V176">
        <v>1.58</v>
      </c>
      <c r="W176">
        <v>1.56</v>
      </c>
      <c r="X176">
        <v>1.6</v>
      </c>
      <c r="Y176">
        <v>1.56</v>
      </c>
      <c r="Z176">
        <v>1.5</v>
      </c>
      <c r="AA176">
        <v>1.47</v>
      </c>
      <c r="AB176">
        <v>1.49</v>
      </c>
      <c r="AC176">
        <v>1.51</v>
      </c>
      <c r="AD176">
        <v>1.55</v>
      </c>
      <c r="AE176">
        <v>1.56</v>
      </c>
      <c r="AF176">
        <v>1.55</v>
      </c>
      <c r="AG176">
        <v>1.55</v>
      </c>
      <c r="AH176">
        <v>1.62</v>
      </c>
      <c r="AI176">
        <v>1.61</v>
      </c>
      <c r="AJ176">
        <v>1.59</v>
      </c>
      <c r="AK176">
        <v>1.57</v>
      </c>
      <c r="AL176">
        <v>1.57</v>
      </c>
      <c r="AM176">
        <v>1.53</v>
      </c>
      <c r="AN176">
        <v>1.53</v>
      </c>
      <c r="AO176">
        <v>1.56</v>
      </c>
      <c r="AP176">
        <v>1.63</v>
      </c>
      <c r="AQ176">
        <v>1.65</v>
      </c>
      <c r="AR176">
        <v>1.72</v>
      </c>
      <c r="AS176">
        <v>1.71</v>
      </c>
      <c r="AT176">
        <v>1.73</v>
      </c>
      <c r="AU176">
        <v>1.75</v>
      </c>
      <c r="AV176">
        <v>1.72</v>
      </c>
      <c r="AW176">
        <v>1.71</v>
      </c>
      <c r="AX176">
        <v>1.72</v>
      </c>
      <c r="AY176">
        <v>1.72</v>
      </c>
      <c r="AZ176">
        <v>1.77</v>
      </c>
      <c r="BA176">
        <v>1.79</v>
      </c>
      <c r="BB176">
        <v>1.79</v>
      </c>
      <c r="BC176">
        <v>1.76</v>
      </c>
      <c r="BD176">
        <v>1.72</v>
      </c>
      <c r="BE176">
        <v>1.68</v>
      </c>
      <c r="BF176">
        <v>1.71</v>
      </c>
      <c r="BG176">
        <v>1.66</v>
      </c>
      <c r="BH176">
        <v>1.66</v>
      </c>
      <c r="BI176">
        <v>1.62</v>
      </c>
      <c r="BJ176">
        <v>1.59</v>
      </c>
      <c r="BK176">
        <v>1.57</v>
      </c>
      <c r="BL176">
        <v>1.54</v>
      </c>
      <c r="BM176">
        <v>1.62</v>
      </c>
    </row>
    <row r="177" spans="1:65" x14ac:dyDescent="0.25">
      <c r="A177" t="s">
        <v>379</v>
      </c>
      <c r="B177" t="s">
        <v>380</v>
      </c>
      <c r="C177" t="str">
        <f>_xlfn.XLOOKUP(B177,'country-codes'!$B$2:$B$250,'country-codes'!$E$2:$E$250)</f>
        <v>Europe</v>
      </c>
      <c r="D177">
        <v>2.85</v>
      </c>
      <c r="E177">
        <v>2.94</v>
      </c>
      <c r="F177">
        <v>2.91</v>
      </c>
      <c r="G177">
        <v>2.93</v>
      </c>
      <c r="H177">
        <v>2.98</v>
      </c>
      <c r="I177">
        <v>2.94</v>
      </c>
      <c r="J177">
        <v>2.9</v>
      </c>
      <c r="K177">
        <v>2.81</v>
      </c>
      <c r="L177">
        <v>2.75</v>
      </c>
      <c r="M177">
        <v>2.7</v>
      </c>
      <c r="N177">
        <v>2.5</v>
      </c>
      <c r="O177">
        <v>2.4900000000000002</v>
      </c>
      <c r="P177">
        <v>2.38</v>
      </c>
      <c r="Q177">
        <v>2.23</v>
      </c>
      <c r="R177">
        <v>2.13</v>
      </c>
      <c r="S177">
        <v>1.98</v>
      </c>
      <c r="T177">
        <v>1.86</v>
      </c>
      <c r="U177">
        <v>1.75</v>
      </c>
      <c r="V177">
        <v>1.77</v>
      </c>
      <c r="W177">
        <v>1.75</v>
      </c>
      <c r="X177">
        <v>1.72</v>
      </c>
      <c r="Y177">
        <v>1.7</v>
      </c>
      <c r="Z177">
        <v>1.71</v>
      </c>
      <c r="AA177">
        <v>1.66</v>
      </c>
      <c r="AB177">
        <v>1.66</v>
      </c>
      <c r="AC177">
        <v>1.68</v>
      </c>
      <c r="AD177">
        <v>1.71</v>
      </c>
      <c r="AE177">
        <v>1.74</v>
      </c>
      <c r="AF177">
        <v>1.84</v>
      </c>
      <c r="AG177">
        <v>1.89</v>
      </c>
      <c r="AH177">
        <v>1.93</v>
      </c>
      <c r="AI177">
        <v>1.92</v>
      </c>
      <c r="AJ177">
        <v>1.88</v>
      </c>
      <c r="AK177">
        <v>1.86</v>
      </c>
      <c r="AL177">
        <v>1.87</v>
      </c>
      <c r="AM177">
        <v>1.87</v>
      </c>
      <c r="AN177">
        <v>1.89</v>
      </c>
      <c r="AO177">
        <v>1.86</v>
      </c>
      <c r="AP177">
        <v>1.81</v>
      </c>
      <c r="AQ177">
        <v>1.85</v>
      </c>
      <c r="AR177">
        <v>1.85</v>
      </c>
      <c r="AS177">
        <v>1.78</v>
      </c>
      <c r="AT177">
        <v>1.75</v>
      </c>
      <c r="AU177">
        <v>1.8</v>
      </c>
      <c r="AV177">
        <v>1.83</v>
      </c>
      <c r="AW177">
        <v>1.84</v>
      </c>
      <c r="AX177">
        <v>1.9</v>
      </c>
      <c r="AY177">
        <v>1.9</v>
      </c>
      <c r="AZ177">
        <v>1.96</v>
      </c>
      <c r="BA177">
        <v>1.98</v>
      </c>
      <c r="BB177">
        <v>1.95</v>
      </c>
      <c r="BC177">
        <v>1.88</v>
      </c>
      <c r="BD177">
        <v>1.85</v>
      </c>
      <c r="BE177">
        <v>1.78</v>
      </c>
      <c r="BF177">
        <v>1.75</v>
      </c>
      <c r="BG177">
        <v>1.72</v>
      </c>
      <c r="BH177">
        <v>1.71</v>
      </c>
      <c r="BI177">
        <v>1.62</v>
      </c>
      <c r="BJ177">
        <v>1.56</v>
      </c>
      <c r="BK177">
        <v>1.53</v>
      </c>
      <c r="BL177">
        <v>1.48</v>
      </c>
      <c r="BM177">
        <v>1.55</v>
      </c>
    </row>
    <row r="178" spans="1:65" x14ac:dyDescent="0.25">
      <c r="A178" t="s">
        <v>381</v>
      </c>
      <c r="B178" t="s">
        <v>382</v>
      </c>
      <c r="C178" t="str">
        <f>_xlfn.XLOOKUP(B178,'country-codes'!$B$2:$B$250,'country-codes'!$E$2:$E$250)</f>
        <v>Asia</v>
      </c>
      <c r="D178">
        <v>6.03</v>
      </c>
      <c r="E178">
        <v>6.0629999999999997</v>
      </c>
      <c r="F178">
        <v>6.0750000000000002</v>
      </c>
      <c r="G178">
        <v>6.0650000000000004</v>
      </c>
      <c r="H178">
        <v>6.0650000000000004</v>
      </c>
      <c r="I178">
        <v>6.0289999999999999</v>
      </c>
      <c r="J178">
        <v>6.0010000000000003</v>
      </c>
      <c r="K178">
        <v>5.98</v>
      </c>
      <c r="L178">
        <v>5.9690000000000003</v>
      </c>
      <c r="M178">
        <v>5.9119999999999999</v>
      </c>
      <c r="N178">
        <v>5.8760000000000003</v>
      </c>
      <c r="O178">
        <v>5.8419999999999996</v>
      </c>
      <c r="P178">
        <v>5.7809999999999997</v>
      </c>
      <c r="Q178">
        <v>5.694</v>
      </c>
      <c r="R178">
        <v>5.7380000000000004</v>
      </c>
      <c r="S178">
        <v>5.7480000000000002</v>
      </c>
      <c r="T178">
        <v>5.7510000000000003</v>
      </c>
      <c r="U178">
        <v>5.726</v>
      </c>
      <c r="V178">
        <v>5.7190000000000003</v>
      </c>
      <c r="W178">
        <v>5.6909999999999998</v>
      </c>
      <c r="X178">
        <v>5.6390000000000002</v>
      </c>
      <c r="Y178">
        <v>5.6020000000000003</v>
      </c>
      <c r="Z178">
        <v>5.5750000000000002</v>
      </c>
      <c r="AA178">
        <v>5.5549999999999997</v>
      </c>
      <c r="AB178">
        <v>5.5369999999999999</v>
      </c>
      <c r="AC178">
        <v>5.4740000000000002</v>
      </c>
      <c r="AD178">
        <v>5.4240000000000004</v>
      </c>
      <c r="AE178">
        <v>5.3620000000000001</v>
      </c>
      <c r="AF178">
        <v>5.3120000000000003</v>
      </c>
      <c r="AG178">
        <v>5.2530000000000001</v>
      </c>
      <c r="AH178">
        <v>5.2080000000000002</v>
      </c>
      <c r="AI178">
        <v>5.1390000000000002</v>
      </c>
      <c r="AJ178">
        <v>5.0439999999999996</v>
      </c>
      <c r="AK178">
        <v>5.0019999999999998</v>
      </c>
      <c r="AL178">
        <v>4.907</v>
      </c>
      <c r="AM178">
        <v>4.7850000000000001</v>
      </c>
      <c r="AN178">
        <v>4.5949999999999998</v>
      </c>
      <c r="AO178">
        <v>4.3929999999999998</v>
      </c>
      <c r="AP178">
        <v>4.2350000000000003</v>
      </c>
      <c r="AQ178">
        <v>4.0830000000000002</v>
      </c>
      <c r="AR178">
        <v>3.944</v>
      </c>
      <c r="AS178">
        <v>3.7629999999999999</v>
      </c>
      <c r="AT178">
        <v>3.59</v>
      </c>
      <c r="AU178">
        <v>3.4569999999999999</v>
      </c>
      <c r="AV178">
        <v>3.3109999999999999</v>
      </c>
      <c r="AW178">
        <v>3.1419999999999999</v>
      </c>
      <c r="AX178">
        <v>2.9740000000000002</v>
      </c>
      <c r="AY178">
        <v>2.843</v>
      </c>
      <c r="AZ178">
        <v>2.7189999999999999</v>
      </c>
      <c r="BA178">
        <v>2.6040000000000001</v>
      </c>
      <c r="BB178">
        <v>2.512</v>
      </c>
      <c r="BC178">
        <v>2.4390000000000001</v>
      </c>
      <c r="BD178">
        <v>2.387</v>
      </c>
      <c r="BE178">
        <v>2.3340000000000001</v>
      </c>
      <c r="BF178">
        <v>2.2930000000000001</v>
      </c>
      <c r="BG178">
        <v>2.25</v>
      </c>
      <c r="BH178">
        <v>2.2029999999999998</v>
      </c>
      <c r="BI178">
        <v>2.15</v>
      </c>
      <c r="BJ178">
        <v>2.1040000000000001</v>
      </c>
      <c r="BK178">
        <v>2.08</v>
      </c>
      <c r="BL178">
        <v>2.0550000000000002</v>
      </c>
      <c r="BM178">
        <v>2.0289999999999999</v>
      </c>
    </row>
    <row r="179" spans="1:65" x14ac:dyDescent="0.25">
      <c r="A179" t="s">
        <v>383</v>
      </c>
      <c r="B179" t="s">
        <v>384</v>
      </c>
      <c r="C179" t="str">
        <f>_xlfn.XLOOKUP(B179,'country-codes'!$B$2:$B$250,'country-codes'!$E$2:$E$250)</f>
        <v>Oceania</v>
      </c>
      <c r="D179">
        <v>5.2690000000000001</v>
      </c>
      <c r="E179">
        <v>5.2889999999999997</v>
      </c>
      <c r="F179">
        <v>5.29</v>
      </c>
      <c r="G179">
        <v>5.2839999999999998</v>
      </c>
      <c r="H179">
        <v>5.3019999999999996</v>
      </c>
      <c r="I179">
        <v>5.2939999999999996</v>
      </c>
      <c r="J179">
        <v>5.2130000000000001</v>
      </c>
      <c r="K179">
        <v>5.0739999999999998</v>
      </c>
      <c r="L179">
        <v>4.9379999999999997</v>
      </c>
      <c r="M179">
        <v>4.7830000000000004</v>
      </c>
      <c r="N179">
        <v>4.6269999999999998</v>
      </c>
      <c r="O179">
        <v>4.4870000000000001</v>
      </c>
      <c r="P179">
        <v>4.3550000000000004</v>
      </c>
      <c r="Q179">
        <v>4.2450000000000001</v>
      </c>
      <c r="R179">
        <v>4.1440000000000001</v>
      </c>
      <c r="S179">
        <v>4.0739999999999998</v>
      </c>
      <c r="T179">
        <v>4.0209999999999999</v>
      </c>
      <c r="U179">
        <v>3.996</v>
      </c>
      <c r="V179">
        <v>3.9950000000000001</v>
      </c>
      <c r="W179">
        <v>3.996</v>
      </c>
      <c r="X179">
        <v>4.0149999999999997</v>
      </c>
      <c r="Y179">
        <v>3.9980000000000002</v>
      </c>
      <c r="Z179">
        <v>3.9769999999999999</v>
      </c>
      <c r="AA179">
        <v>3.9660000000000002</v>
      </c>
      <c r="AB179">
        <v>3.9649999999999999</v>
      </c>
      <c r="AC179">
        <v>3.9689999999999999</v>
      </c>
      <c r="AD179">
        <v>3.9670000000000001</v>
      </c>
      <c r="AE179">
        <v>3.9660000000000002</v>
      </c>
      <c r="AF179">
        <v>3.9580000000000002</v>
      </c>
      <c r="AG179">
        <v>3.9609999999999999</v>
      </c>
      <c r="AH179">
        <v>3.9540000000000002</v>
      </c>
      <c r="AI179">
        <v>3.9390000000000001</v>
      </c>
      <c r="AJ179">
        <v>3.9140000000000001</v>
      </c>
      <c r="AK179">
        <v>3.879</v>
      </c>
      <c r="AL179">
        <v>3.8490000000000002</v>
      </c>
      <c r="AM179">
        <v>3.8220000000000001</v>
      </c>
      <c r="AN179">
        <v>3.8149999999999999</v>
      </c>
      <c r="AO179">
        <v>3.778</v>
      </c>
      <c r="AP179">
        <v>3.726</v>
      </c>
      <c r="AQ179">
        <v>3.6840000000000002</v>
      </c>
      <c r="AR179">
        <v>3.6419999999999999</v>
      </c>
      <c r="AS179">
        <v>3.5880000000000001</v>
      </c>
      <c r="AT179">
        <v>3.5329999999999999</v>
      </c>
      <c r="AU179">
        <v>3.5</v>
      </c>
      <c r="AV179">
        <v>3.4870000000000001</v>
      </c>
      <c r="AW179">
        <v>3.5009999999999999</v>
      </c>
      <c r="AX179">
        <v>3.5419999999999998</v>
      </c>
      <c r="AY179">
        <v>3.6320000000000001</v>
      </c>
      <c r="AZ179">
        <v>3.722</v>
      </c>
      <c r="BA179">
        <v>3.827</v>
      </c>
      <c r="BB179">
        <v>3.907</v>
      </c>
      <c r="BC179">
        <v>3.948</v>
      </c>
      <c r="BD179">
        <v>3.9279999999999999</v>
      </c>
      <c r="BE179">
        <v>3.8919999999999999</v>
      </c>
      <c r="BF179">
        <v>3.8570000000000002</v>
      </c>
      <c r="BG179">
        <v>3.827</v>
      </c>
      <c r="BH179">
        <v>3.7909999999999999</v>
      </c>
      <c r="BI179">
        <v>3.7309999999999999</v>
      </c>
      <c r="BJ179">
        <v>3.67</v>
      </c>
      <c r="BK179">
        <v>3.6179999999999999</v>
      </c>
      <c r="BL179">
        <v>3.5710000000000002</v>
      </c>
      <c r="BM179">
        <v>3.5190000000000001</v>
      </c>
    </row>
    <row r="180" spans="1:65" x14ac:dyDescent="0.25">
      <c r="A180" t="s">
        <v>385</v>
      </c>
      <c r="B180" t="s">
        <v>386</v>
      </c>
      <c r="C180" t="str">
        <f>_xlfn.XLOOKUP(B180,'country-codes'!$B$2:$B$250,'country-codes'!$E$2:$E$250)</f>
        <v>Oceania</v>
      </c>
      <c r="D180">
        <v>4.24</v>
      </c>
      <c r="E180">
        <v>4.3099999999999996</v>
      </c>
      <c r="F180">
        <v>4.1900000000000004</v>
      </c>
      <c r="G180">
        <v>4.05</v>
      </c>
      <c r="H180">
        <v>3.8</v>
      </c>
      <c r="I180">
        <v>3.54</v>
      </c>
      <c r="J180">
        <v>3.41</v>
      </c>
      <c r="K180">
        <v>3.35</v>
      </c>
      <c r="L180">
        <v>3.34</v>
      </c>
      <c r="M180">
        <v>3.28</v>
      </c>
      <c r="N180">
        <v>3.17</v>
      </c>
      <c r="O180">
        <v>3.18</v>
      </c>
      <c r="P180">
        <v>3</v>
      </c>
      <c r="Q180">
        <v>2.76</v>
      </c>
      <c r="R180">
        <v>2.58</v>
      </c>
      <c r="S180">
        <v>2.37</v>
      </c>
      <c r="T180">
        <v>2.27</v>
      </c>
      <c r="U180">
        <v>2.21</v>
      </c>
      <c r="V180">
        <v>2.0699999999999998</v>
      </c>
      <c r="W180">
        <v>2.12</v>
      </c>
      <c r="X180">
        <v>2.0299999999999998</v>
      </c>
      <c r="Y180">
        <v>2.0099999999999998</v>
      </c>
      <c r="Z180">
        <v>1.95</v>
      </c>
      <c r="AA180">
        <v>1.92</v>
      </c>
      <c r="AB180">
        <v>1.93</v>
      </c>
      <c r="AC180">
        <v>1.93</v>
      </c>
      <c r="AD180">
        <v>1.96</v>
      </c>
      <c r="AE180">
        <v>2.0299999999999998</v>
      </c>
      <c r="AF180">
        <v>2.1</v>
      </c>
      <c r="AG180">
        <v>2.12</v>
      </c>
      <c r="AH180">
        <v>2.1800000000000002</v>
      </c>
      <c r="AI180">
        <v>2.09</v>
      </c>
      <c r="AJ180">
        <v>2.06</v>
      </c>
      <c r="AK180">
        <v>2.04</v>
      </c>
      <c r="AL180">
        <v>1.98</v>
      </c>
      <c r="AM180">
        <v>1.98</v>
      </c>
      <c r="AN180">
        <v>1.96</v>
      </c>
      <c r="AO180">
        <v>1.96</v>
      </c>
      <c r="AP180">
        <v>1.89</v>
      </c>
      <c r="AQ180">
        <v>1.97</v>
      </c>
      <c r="AR180">
        <v>1.98</v>
      </c>
      <c r="AS180">
        <v>1.97</v>
      </c>
      <c r="AT180">
        <v>1.89</v>
      </c>
      <c r="AU180">
        <v>1.93</v>
      </c>
      <c r="AV180">
        <v>1.98</v>
      </c>
      <c r="AW180">
        <v>1.97</v>
      </c>
      <c r="AX180">
        <v>2.0099999999999998</v>
      </c>
      <c r="AY180">
        <v>2.1800000000000002</v>
      </c>
      <c r="AZ180">
        <v>2.19</v>
      </c>
      <c r="BA180">
        <v>2.13</v>
      </c>
      <c r="BB180">
        <v>2.17</v>
      </c>
      <c r="BC180">
        <v>2.09</v>
      </c>
      <c r="BD180">
        <v>2.1</v>
      </c>
      <c r="BE180">
        <v>2.0099999999999998</v>
      </c>
      <c r="BF180">
        <v>1.92</v>
      </c>
      <c r="BG180">
        <v>1.99</v>
      </c>
      <c r="BH180">
        <v>1.87</v>
      </c>
      <c r="BI180">
        <v>1.81</v>
      </c>
      <c r="BJ180">
        <v>1.71</v>
      </c>
      <c r="BK180">
        <v>1.72</v>
      </c>
      <c r="BL180">
        <v>1.61</v>
      </c>
      <c r="BM180">
        <v>1.64</v>
      </c>
    </row>
    <row r="181" spans="1:65" x14ac:dyDescent="0.25">
      <c r="A181" t="s">
        <v>387</v>
      </c>
      <c r="B181" t="s">
        <v>388</v>
      </c>
      <c r="C181" t="e">
        <f>_xlfn.XLOOKUP(B181,'country-codes'!$B$2:$B$250,'country-codes'!$E$2:$E$250)</f>
        <v>#N/A</v>
      </c>
      <c r="D181">
        <v>3.2855894339999998</v>
      </c>
      <c r="E181">
        <v>3.2879672219999998</v>
      </c>
      <c r="F181">
        <v>3.2538899680000002</v>
      </c>
      <c r="G181">
        <v>3.2364798019999999</v>
      </c>
      <c r="H181">
        <v>3.220114444</v>
      </c>
      <c r="I181">
        <v>3.1282505399999998</v>
      </c>
      <c r="J181">
        <v>2.9718395430000002</v>
      </c>
      <c r="K181">
        <v>2.983199639</v>
      </c>
      <c r="L181">
        <v>2.9038612559999999</v>
      </c>
      <c r="M181">
        <v>2.867741251</v>
      </c>
      <c r="N181">
        <v>2.8326706829999999</v>
      </c>
      <c r="O181">
        <v>2.7687267609999999</v>
      </c>
      <c r="P181">
        <v>2.63483388</v>
      </c>
      <c r="Q181">
        <v>2.5501627230000001</v>
      </c>
      <c r="R181">
        <v>2.4920149619999998</v>
      </c>
      <c r="S181">
        <v>2.399154078</v>
      </c>
      <c r="T181">
        <v>2.3342583029999999</v>
      </c>
      <c r="U181">
        <v>2.2956358520000002</v>
      </c>
      <c r="V181">
        <v>2.248853489</v>
      </c>
      <c r="W181">
        <v>2.2436855539999998</v>
      </c>
      <c r="X181">
        <v>2.2204199400000002</v>
      </c>
      <c r="Y181">
        <v>2.1680852329999998</v>
      </c>
      <c r="Z181">
        <v>2.1466193599999999</v>
      </c>
      <c r="AA181">
        <v>2.1004499000000001</v>
      </c>
      <c r="AB181">
        <v>2.0668377389999999</v>
      </c>
      <c r="AC181">
        <v>2.0567139289999998</v>
      </c>
      <c r="AD181">
        <v>2.0290257540000001</v>
      </c>
      <c r="AE181">
        <v>2.0102813469999998</v>
      </c>
      <c r="AF181">
        <v>2.0124865380000001</v>
      </c>
      <c r="AG181">
        <v>2.0028178520000002</v>
      </c>
      <c r="AH181">
        <v>2.011611802</v>
      </c>
      <c r="AI181">
        <v>1.988240316</v>
      </c>
      <c r="AJ181">
        <v>1.960865488</v>
      </c>
      <c r="AK181">
        <v>1.9243781470000001</v>
      </c>
      <c r="AL181">
        <v>1.901395226</v>
      </c>
      <c r="AM181">
        <v>1.8617441910000001</v>
      </c>
      <c r="AN181">
        <v>1.853189719</v>
      </c>
      <c r="AO181">
        <v>1.8353923130000001</v>
      </c>
      <c r="AP181">
        <v>1.826849685</v>
      </c>
      <c r="AQ181">
        <v>1.8169220960000001</v>
      </c>
      <c r="AR181">
        <v>1.8335654969999999</v>
      </c>
      <c r="AS181">
        <v>1.80859832</v>
      </c>
      <c r="AT181">
        <v>1.782236419</v>
      </c>
      <c r="AU181">
        <v>1.7841730730000001</v>
      </c>
      <c r="AV181">
        <v>1.7890120869999999</v>
      </c>
      <c r="AW181">
        <v>1.7837279159999999</v>
      </c>
      <c r="AX181">
        <v>1.814450747</v>
      </c>
      <c r="AY181">
        <v>1.830524059</v>
      </c>
      <c r="AZ181">
        <v>1.8332633469999999</v>
      </c>
      <c r="BA181">
        <v>1.805855663</v>
      </c>
      <c r="BB181">
        <v>1.794766823</v>
      </c>
      <c r="BC181">
        <v>1.774282664</v>
      </c>
      <c r="BD181">
        <v>1.774075426</v>
      </c>
      <c r="BE181">
        <v>1.751216715</v>
      </c>
      <c r="BF181">
        <v>1.7555900310000001</v>
      </c>
      <c r="BG181">
        <v>1.7466646770000001</v>
      </c>
      <c r="BH181">
        <v>1.736879844</v>
      </c>
      <c r="BI181">
        <v>1.7023247079999999</v>
      </c>
      <c r="BJ181">
        <v>1.6686146479999999</v>
      </c>
      <c r="BK181">
        <v>1.6295395640000001</v>
      </c>
      <c r="BL181">
        <v>1.588784505</v>
      </c>
      <c r="BM181">
        <v>1.58935122</v>
      </c>
    </row>
    <row r="182" spans="1:65" x14ac:dyDescent="0.25">
      <c r="A182" t="s">
        <v>389</v>
      </c>
      <c r="B182" t="s">
        <v>390</v>
      </c>
      <c r="C182" t="str">
        <f>_xlfn.XLOOKUP(B182,'country-codes'!$B$2:$B$250,'country-codes'!$E$2:$E$250)</f>
        <v>Asia</v>
      </c>
      <c r="D182">
        <v>7.2469999999999999</v>
      </c>
      <c r="E182">
        <v>7.2480000000000002</v>
      </c>
      <c r="F182">
        <v>7.2510000000000003</v>
      </c>
      <c r="G182">
        <v>7.2560000000000002</v>
      </c>
      <c r="H182">
        <v>7.2629999999999999</v>
      </c>
      <c r="I182">
        <v>7.2709999999999999</v>
      </c>
      <c r="J182">
        <v>7.2770000000000001</v>
      </c>
      <c r="K182">
        <v>7.282</v>
      </c>
      <c r="L182">
        <v>7.2859999999999996</v>
      </c>
      <c r="M182">
        <v>7.2930000000000001</v>
      </c>
      <c r="N182">
        <v>7.3109999999999999</v>
      </c>
      <c r="O182">
        <v>7.35</v>
      </c>
      <c r="P182">
        <v>7.4139999999999997</v>
      </c>
      <c r="Q182">
        <v>7.5039999999999996</v>
      </c>
      <c r="R182">
        <v>7.617</v>
      </c>
      <c r="S182">
        <v>7.7469999999999999</v>
      </c>
      <c r="T182">
        <v>7.8620000000000001</v>
      </c>
      <c r="U182">
        <v>7.9390000000000001</v>
      </c>
      <c r="V182">
        <v>7.9889999999999999</v>
      </c>
      <c r="W182">
        <v>8.0419999999999998</v>
      </c>
      <c r="X182">
        <v>8.0960000000000001</v>
      </c>
      <c r="Y182">
        <v>8.125</v>
      </c>
      <c r="Z182">
        <v>8.1039999999999992</v>
      </c>
      <c r="AA182">
        <v>8.0220000000000002</v>
      </c>
      <c r="AB182">
        <v>7.9</v>
      </c>
      <c r="AC182">
        <v>7.7560000000000002</v>
      </c>
      <c r="AD182">
        <v>7.5839999999999996</v>
      </c>
      <c r="AE182">
        <v>7.3710000000000004</v>
      </c>
      <c r="AF182">
        <v>7.1349999999999998</v>
      </c>
      <c r="AG182">
        <v>6.8739999999999997</v>
      </c>
      <c r="AH182">
        <v>6.6059999999999999</v>
      </c>
      <c r="AI182">
        <v>6.3390000000000004</v>
      </c>
      <c r="AJ182">
        <v>6.0449999999999999</v>
      </c>
      <c r="AK182">
        <v>5.7610000000000001</v>
      </c>
      <c r="AL182">
        <v>5.4720000000000004</v>
      </c>
      <c r="AM182">
        <v>5.19</v>
      </c>
      <c r="AN182">
        <v>4.8949999999999996</v>
      </c>
      <c r="AO182">
        <v>4.6159999999999997</v>
      </c>
      <c r="AP182">
        <v>4.3440000000000003</v>
      </c>
      <c r="AQ182">
        <v>4.1260000000000003</v>
      </c>
      <c r="AR182">
        <v>3.8929999999999998</v>
      </c>
      <c r="AS182">
        <v>3.69</v>
      </c>
      <c r="AT182">
        <v>3.5009999999999999</v>
      </c>
      <c r="AU182">
        <v>3.3460000000000001</v>
      </c>
      <c r="AV182">
        <v>3.2</v>
      </c>
      <c r="AW182">
        <v>3.0489999999999999</v>
      </c>
      <c r="AX182">
        <v>2.9209999999999998</v>
      </c>
      <c r="AY182">
        <v>2.8130000000000002</v>
      </c>
      <c r="AZ182">
        <v>2.806</v>
      </c>
      <c r="BA182">
        <v>2.8410000000000002</v>
      </c>
      <c r="BB182">
        <v>2.9430000000000001</v>
      </c>
      <c r="BC182">
        <v>2.94</v>
      </c>
      <c r="BD182">
        <v>2.9289999999999998</v>
      </c>
      <c r="BE182">
        <v>2.9489999999999998</v>
      </c>
      <c r="BF182">
        <v>2.956</v>
      </c>
      <c r="BG182">
        <v>2.9590000000000001</v>
      </c>
      <c r="BH182">
        <v>2.9460000000000002</v>
      </c>
      <c r="BI182">
        <v>2.9369999999999998</v>
      </c>
      <c r="BJ182">
        <v>2.883</v>
      </c>
      <c r="BK182">
        <v>2.7759999999999998</v>
      </c>
      <c r="BL182">
        <v>2.6869999999999998</v>
      </c>
      <c r="BM182">
        <v>2.6230000000000002</v>
      </c>
    </row>
    <row r="183" spans="1:65" x14ac:dyDescent="0.25">
      <c r="A183" t="s">
        <v>391</v>
      </c>
      <c r="B183" t="s">
        <v>392</v>
      </c>
      <c r="C183" t="e">
        <f>_xlfn.XLOOKUP(B183,'country-codes'!$B$2:$B$250,'country-codes'!$E$2:$E$250)</f>
        <v>#N/A</v>
      </c>
      <c r="D183">
        <v>5.0697702610000004</v>
      </c>
      <c r="E183">
        <v>5.074417994</v>
      </c>
      <c r="F183">
        <v>5.0742905839999999</v>
      </c>
      <c r="G183">
        <v>5.0583382490000002</v>
      </c>
      <c r="H183">
        <v>5.0443702420000003</v>
      </c>
      <c r="I183">
        <v>5.0126007870000002</v>
      </c>
      <c r="J183">
        <v>4.9771909819999998</v>
      </c>
      <c r="K183">
        <v>4.9442402799999998</v>
      </c>
      <c r="L183">
        <v>4.9341336330000001</v>
      </c>
      <c r="M183">
        <v>4.9237049510000004</v>
      </c>
      <c r="N183">
        <v>4.9000798809999999</v>
      </c>
      <c r="O183">
        <v>4.8964497710000003</v>
      </c>
      <c r="P183">
        <v>4.8779649640000002</v>
      </c>
      <c r="Q183">
        <v>4.8148124069999998</v>
      </c>
      <c r="R183">
        <v>4.8101639330000001</v>
      </c>
      <c r="S183">
        <v>4.818419478</v>
      </c>
      <c r="T183">
        <v>4.8354329260000002</v>
      </c>
      <c r="U183">
        <v>4.8120633980000003</v>
      </c>
      <c r="V183">
        <v>4.7991937169999996</v>
      </c>
      <c r="W183">
        <v>4.7944674559999996</v>
      </c>
      <c r="X183">
        <v>4.7910920959999999</v>
      </c>
      <c r="Y183">
        <v>4.7732076929999998</v>
      </c>
      <c r="Z183">
        <v>4.750836488</v>
      </c>
      <c r="AA183">
        <v>4.7378011109999996</v>
      </c>
      <c r="AB183">
        <v>4.6937555910000004</v>
      </c>
      <c r="AC183">
        <v>4.6448444359999996</v>
      </c>
      <c r="AD183">
        <v>4.6191773080000003</v>
      </c>
      <c r="AE183">
        <v>4.5845056580000003</v>
      </c>
      <c r="AF183">
        <v>4.5617213019999996</v>
      </c>
      <c r="AG183">
        <v>4.509573316</v>
      </c>
      <c r="AH183">
        <v>4.4421702510000003</v>
      </c>
      <c r="AI183">
        <v>4.3564844540000003</v>
      </c>
      <c r="AJ183">
        <v>4.2939691240000002</v>
      </c>
      <c r="AK183">
        <v>4.1865800770000003</v>
      </c>
      <c r="AL183">
        <v>4.0980699649999996</v>
      </c>
      <c r="AM183">
        <v>3.9927957620000001</v>
      </c>
      <c r="AN183">
        <v>3.9069101580000001</v>
      </c>
      <c r="AO183">
        <v>3.8213442020000001</v>
      </c>
      <c r="AP183">
        <v>3.7570550360000001</v>
      </c>
      <c r="AQ183">
        <v>3.706127993</v>
      </c>
      <c r="AR183">
        <v>3.6572183809999999</v>
      </c>
      <c r="AS183">
        <v>3.5910994920000001</v>
      </c>
      <c r="AT183">
        <v>3.5566895719999998</v>
      </c>
      <c r="AU183">
        <v>3.5151507799999999</v>
      </c>
      <c r="AV183">
        <v>3.4827702180000002</v>
      </c>
      <c r="AW183">
        <v>3.4458826619999998</v>
      </c>
      <c r="AX183">
        <v>3.4152400690000002</v>
      </c>
      <c r="AY183">
        <v>3.3933482879999999</v>
      </c>
      <c r="AZ183">
        <v>3.3651702509999999</v>
      </c>
      <c r="BA183">
        <v>3.3263113780000002</v>
      </c>
      <c r="BB183">
        <v>3.2813193570000001</v>
      </c>
      <c r="BC183">
        <v>3.2644590340000001</v>
      </c>
      <c r="BD183">
        <v>3.2366271009999998</v>
      </c>
      <c r="BE183">
        <v>3.1993710489999998</v>
      </c>
      <c r="BF183">
        <v>3.1607152670000001</v>
      </c>
      <c r="BG183">
        <v>3.1153690310000002</v>
      </c>
      <c r="BH183">
        <v>3.0724709739999998</v>
      </c>
      <c r="BI183">
        <v>3.0179296739999999</v>
      </c>
      <c r="BJ183">
        <v>2.969469964</v>
      </c>
      <c r="BK183">
        <v>2.9234846330000002</v>
      </c>
      <c r="BL183">
        <v>2.8877028309999999</v>
      </c>
      <c r="BM183">
        <v>2.8596144319999999</v>
      </c>
    </row>
    <row r="184" spans="1:65" x14ac:dyDescent="0.25">
      <c r="A184" t="s">
        <v>393</v>
      </c>
      <c r="B184" t="s">
        <v>394</v>
      </c>
      <c r="C184" t="str">
        <f>_xlfn.XLOOKUP(B184,'country-codes'!$B$2:$B$250,'country-codes'!$E$2:$E$250)</f>
        <v>Asia</v>
      </c>
      <c r="D184">
        <v>6.8</v>
      </c>
      <c r="E184">
        <v>6.8</v>
      </c>
      <c r="F184">
        <v>6.8</v>
      </c>
      <c r="G184">
        <v>6.8</v>
      </c>
      <c r="H184">
        <v>6.8</v>
      </c>
      <c r="I184">
        <v>6.8</v>
      </c>
      <c r="J184">
        <v>6.8</v>
      </c>
      <c r="K184">
        <v>6.8</v>
      </c>
      <c r="L184">
        <v>6.8</v>
      </c>
      <c r="M184">
        <v>6.8</v>
      </c>
      <c r="N184">
        <v>6.8010000000000002</v>
      </c>
      <c r="O184">
        <v>6.8019999999999996</v>
      </c>
      <c r="P184">
        <v>6.8049999999999997</v>
      </c>
      <c r="Q184">
        <v>6.8079999999999998</v>
      </c>
      <c r="R184">
        <v>6.8109999999999999</v>
      </c>
      <c r="S184">
        <v>6.8120000000000003</v>
      </c>
      <c r="T184">
        <v>6.8079999999999998</v>
      </c>
      <c r="U184">
        <v>6.7990000000000004</v>
      </c>
      <c r="V184">
        <v>6.7830000000000004</v>
      </c>
      <c r="W184">
        <v>6.7610000000000001</v>
      </c>
      <c r="X184">
        <v>6.734</v>
      </c>
      <c r="Y184">
        <v>6.7039999999999997</v>
      </c>
      <c r="Z184">
        <v>6.6740000000000004</v>
      </c>
      <c r="AA184">
        <v>6.6440000000000001</v>
      </c>
      <c r="AB184">
        <v>6.6150000000000002</v>
      </c>
      <c r="AC184">
        <v>6.585</v>
      </c>
      <c r="AD184">
        <v>6.5540000000000003</v>
      </c>
      <c r="AE184">
        <v>6.5179999999999998</v>
      </c>
      <c r="AF184">
        <v>6.476</v>
      </c>
      <c r="AG184">
        <v>6.4249999999999998</v>
      </c>
      <c r="AH184">
        <v>6.3639999999999999</v>
      </c>
      <c r="AI184">
        <v>6.2910000000000004</v>
      </c>
      <c r="AJ184">
        <v>6.2069999999999999</v>
      </c>
      <c r="AK184">
        <v>6.1120000000000001</v>
      </c>
      <c r="AL184">
        <v>6.008</v>
      </c>
      <c r="AM184">
        <v>5.8940000000000001</v>
      </c>
      <c r="AN184">
        <v>5.7709999999999999</v>
      </c>
      <c r="AO184">
        <v>5.6420000000000003</v>
      </c>
      <c r="AP184">
        <v>5.508</v>
      </c>
      <c r="AQ184">
        <v>5.3929999999999998</v>
      </c>
      <c r="AR184">
        <v>5.2569999999999997</v>
      </c>
      <c r="AS184">
        <v>5.1230000000000002</v>
      </c>
      <c r="AT184">
        <v>5.008</v>
      </c>
      <c r="AU184">
        <v>4.88</v>
      </c>
      <c r="AV184">
        <v>4.7539999999999996</v>
      </c>
      <c r="AW184">
        <v>4.6369999999999996</v>
      </c>
      <c r="AX184">
        <v>4.5259999999999998</v>
      </c>
      <c r="AY184">
        <v>4.51</v>
      </c>
      <c r="AZ184">
        <v>4.4320000000000004</v>
      </c>
      <c r="BA184">
        <v>4.3600000000000003</v>
      </c>
      <c r="BB184">
        <v>4.2969999999999997</v>
      </c>
      <c r="BC184">
        <v>4.234</v>
      </c>
      <c r="BD184">
        <v>4.1689999999999996</v>
      </c>
      <c r="BE184">
        <v>4.1059999999999999</v>
      </c>
      <c r="BF184">
        <v>4.0049999999999999</v>
      </c>
      <c r="BG184">
        <v>3.9039999999999999</v>
      </c>
      <c r="BH184">
        <v>3.827</v>
      </c>
      <c r="BI184">
        <v>3.7589999999999999</v>
      </c>
      <c r="BJ184">
        <v>3.6850000000000001</v>
      </c>
      <c r="BK184">
        <v>3.62</v>
      </c>
      <c r="BL184">
        <v>3.5550000000000002</v>
      </c>
      <c r="BM184">
        <v>3.47</v>
      </c>
    </row>
    <row r="185" spans="1:65" x14ac:dyDescent="0.25">
      <c r="A185" t="s">
        <v>395</v>
      </c>
      <c r="B185" t="s">
        <v>396</v>
      </c>
      <c r="C185" t="str">
        <f>_xlfn.XLOOKUP(B185,'country-codes'!$B$2:$B$250,'country-codes'!$E$2:$E$250)</f>
        <v>Americas</v>
      </c>
      <c r="D185">
        <v>5.8440000000000003</v>
      </c>
      <c r="E185">
        <v>5.8650000000000002</v>
      </c>
      <c r="F185">
        <v>5.8719999999999999</v>
      </c>
      <c r="G185">
        <v>5.8650000000000002</v>
      </c>
      <c r="H185">
        <v>5.8079999999999998</v>
      </c>
      <c r="I185">
        <v>5.7279999999999998</v>
      </c>
      <c r="J185">
        <v>5.649</v>
      </c>
      <c r="K185">
        <v>5.5460000000000003</v>
      </c>
      <c r="L185">
        <v>5.4320000000000004</v>
      </c>
      <c r="M185">
        <v>5.3040000000000003</v>
      </c>
      <c r="N185">
        <v>5.1710000000000003</v>
      </c>
      <c r="O185">
        <v>5.048</v>
      </c>
      <c r="P185">
        <v>4.907</v>
      </c>
      <c r="Q185">
        <v>4.7389999999999999</v>
      </c>
      <c r="R185">
        <v>4.5750000000000002</v>
      </c>
      <c r="S185">
        <v>4.4240000000000004</v>
      </c>
      <c r="T185">
        <v>4.2729999999999997</v>
      </c>
      <c r="U185">
        <v>4.1319999999999997</v>
      </c>
      <c r="V185">
        <v>3.9990000000000001</v>
      </c>
      <c r="W185">
        <v>3.895</v>
      </c>
      <c r="X185">
        <v>3.8119999999999998</v>
      </c>
      <c r="Y185">
        <v>3.7410000000000001</v>
      </c>
      <c r="Z185">
        <v>3.67</v>
      </c>
      <c r="AA185">
        <v>3.6110000000000002</v>
      </c>
      <c r="AB185">
        <v>3.5230000000000001</v>
      </c>
      <c r="AC185">
        <v>3.431</v>
      </c>
      <c r="AD185">
        <v>3.3519999999999999</v>
      </c>
      <c r="AE185">
        <v>3.27</v>
      </c>
      <c r="AF185">
        <v>3.198</v>
      </c>
      <c r="AG185">
        <v>3.1480000000000001</v>
      </c>
      <c r="AH185">
        <v>3.0960000000000001</v>
      </c>
      <c r="AI185">
        <v>2.9990000000000001</v>
      </c>
      <c r="AJ185">
        <v>2.95</v>
      </c>
      <c r="AK185">
        <v>2.9089999999999998</v>
      </c>
      <c r="AL185">
        <v>2.8769999999999998</v>
      </c>
      <c r="AM185">
        <v>2.8519999999999999</v>
      </c>
      <c r="AN185">
        <v>2.83</v>
      </c>
      <c r="AO185">
        <v>2.81</v>
      </c>
      <c r="AP185">
        <v>2.7890000000000001</v>
      </c>
      <c r="AQ185">
        <v>2.7669999999999999</v>
      </c>
      <c r="AR185">
        <v>2.7440000000000002</v>
      </c>
      <c r="AS185">
        <v>2.72</v>
      </c>
      <c r="AT185">
        <v>2.698</v>
      </c>
      <c r="AU185">
        <v>2.6789999999999998</v>
      </c>
      <c r="AV185">
        <v>2.6909999999999998</v>
      </c>
      <c r="AW185">
        <v>2.665</v>
      </c>
      <c r="AX185">
        <v>2.6360000000000001</v>
      </c>
      <c r="AY185">
        <v>2.63</v>
      </c>
      <c r="AZ185">
        <v>2.6309999999999998</v>
      </c>
      <c r="BA185">
        <v>2.613</v>
      </c>
      <c r="BB185">
        <v>2.6040000000000001</v>
      </c>
      <c r="BC185">
        <v>2.6269999999999998</v>
      </c>
      <c r="BD185">
        <v>2.6360000000000001</v>
      </c>
      <c r="BE185">
        <v>2.609</v>
      </c>
      <c r="BF185">
        <v>2.59</v>
      </c>
      <c r="BG185">
        <v>2.5640000000000001</v>
      </c>
      <c r="BH185">
        <v>2.528</v>
      </c>
      <c r="BI185">
        <v>2.4929999999999999</v>
      </c>
      <c r="BJ185">
        <v>2.4409999999999998</v>
      </c>
      <c r="BK185">
        <v>2.375</v>
      </c>
      <c r="BL185">
        <v>2.3439999999999999</v>
      </c>
      <c r="BM185">
        <v>2.3250000000000002</v>
      </c>
    </row>
    <row r="186" spans="1:65" x14ac:dyDescent="0.25">
      <c r="A186" t="s">
        <v>397</v>
      </c>
      <c r="B186" t="s">
        <v>398</v>
      </c>
      <c r="C186" t="str">
        <f>_xlfn.XLOOKUP(B186,'country-codes'!$B$2:$B$250,'country-codes'!$E$2:$E$250)</f>
        <v>Americas</v>
      </c>
      <c r="D186">
        <v>6.9409999999999998</v>
      </c>
      <c r="E186">
        <v>6.923</v>
      </c>
      <c r="F186">
        <v>6.8949999999999996</v>
      </c>
      <c r="G186">
        <v>6.8579999999999997</v>
      </c>
      <c r="H186">
        <v>6.81</v>
      </c>
      <c r="I186">
        <v>6.75</v>
      </c>
      <c r="J186">
        <v>6.68</v>
      </c>
      <c r="K186">
        <v>6.6</v>
      </c>
      <c r="L186">
        <v>6.5129999999999999</v>
      </c>
      <c r="M186">
        <v>6.4180000000000001</v>
      </c>
      <c r="N186">
        <v>6.3159999999999998</v>
      </c>
      <c r="O186">
        <v>6.2069999999999999</v>
      </c>
      <c r="P186">
        <v>6.0910000000000002</v>
      </c>
      <c r="Q186">
        <v>5.968</v>
      </c>
      <c r="R186">
        <v>5.8410000000000002</v>
      </c>
      <c r="S186">
        <v>5.7089999999999996</v>
      </c>
      <c r="T186">
        <v>5.5750000000000002</v>
      </c>
      <c r="U186">
        <v>5.44</v>
      </c>
      <c r="V186">
        <v>5.3049999999999997</v>
      </c>
      <c r="W186">
        <v>5.1710000000000003</v>
      </c>
      <c r="X186">
        <v>5.0410000000000004</v>
      </c>
      <c r="Y186">
        <v>4.915</v>
      </c>
      <c r="Z186">
        <v>4.7949999999999999</v>
      </c>
      <c r="AA186">
        <v>4.68</v>
      </c>
      <c r="AB186">
        <v>4.5679999999999996</v>
      </c>
      <c r="AC186">
        <v>4.46</v>
      </c>
      <c r="AD186">
        <v>4.3540000000000001</v>
      </c>
      <c r="AE186">
        <v>4.2469999999999999</v>
      </c>
      <c r="AF186">
        <v>4.1379999999999999</v>
      </c>
      <c r="AG186">
        <v>4.0259999999999998</v>
      </c>
      <c r="AH186">
        <v>3.9119999999999999</v>
      </c>
      <c r="AI186">
        <v>3.794</v>
      </c>
      <c r="AJ186">
        <v>3.673</v>
      </c>
      <c r="AK186">
        <v>3.552</v>
      </c>
      <c r="AL186">
        <v>3.4319999999999999</v>
      </c>
      <c r="AM186">
        <v>3.3149999999999999</v>
      </c>
      <c r="AN186">
        <v>3.2029999999999998</v>
      </c>
      <c r="AO186">
        <v>3.0990000000000002</v>
      </c>
      <c r="AP186">
        <v>3.0019999999999998</v>
      </c>
      <c r="AQ186">
        <v>2.9169999999999998</v>
      </c>
      <c r="AR186">
        <v>2.8450000000000002</v>
      </c>
      <c r="AS186">
        <v>2.7440000000000002</v>
      </c>
      <c r="AT186">
        <v>2.6930000000000001</v>
      </c>
      <c r="AU186">
        <v>2.661</v>
      </c>
      <c r="AV186">
        <v>2.673</v>
      </c>
      <c r="AW186">
        <v>2.6859999999999999</v>
      </c>
      <c r="AX186">
        <v>2.6859999999999999</v>
      </c>
      <c r="AY186">
        <v>2.6659999999999999</v>
      </c>
      <c r="AZ186">
        <v>2.6280000000000001</v>
      </c>
      <c r="BA186">
        <v>2.6070000000000002</v>
      </c>
      <c r="BB186">
        <v>2.573</v>
      </c>
      <c r="BC186">
        <v>2.5419999999999998</v>
      </c>
      <c r="BD186">
        <v>2.4870000000000001</v>
      </c>
      <c r="BE186">
        <v>2.4319999999999999</v>
      </c>
      <c r="BF186">
        <v>2.3849999999999998</v>
      </c>
      <c r="BG186">
        <v>2.3380000000000001</v>
      </c>
      <c r="BH186">
        <v>2.306</v>
      </c>
      <c r="BI186">
        <v>2.2810000000000001</v>
      </c>
      <c r="BJ186">
        <v>2.2599999999999998</v>
      </c>
      <c r="BK186">
        <v>2.242</v>
      </c>
      <c r="BL186">
        <v>2.2160000000000002</v>
      </c>
      <c r="BM186">
        <v>2.1920000000000002</v>
      </c>
    </row>
    <row r="187" spans="1:65" x14ac:dyDescent="0.25">
      <c r="A187" t="s">
        <v>399</v>
      </c>
      <c r="B187" t="s">
        <v>400</v>
      </c>
      <c r="C187" t="str">
        <f>_xlfn.XLOOKUP(B187,'country-codes'!$B$2:$B$250,'country-codes'!$E$2:$E$250)</f>
        <v>Asia</v>
      </c>
      <c r="D187">
        <v>7.1479999999999997</v>
      </c>
      <c r="E187">
        <v>7.0869999999999997</v>
      </c>
      <c r="F187">
        <v>7.02</v>
      </c>
      <c r="G187">
        <v>6.9470000000000001</v>
      </c>
      <c r="H187">
        <v>6.867</v>
      </c>
      <c r="I187">
        <v>6.7809999999999997</v>
      </c>
      <c r="J187">
        <v>6.6669999999999998</v>
      </c>
      <c r="K187">
        <v>6.5389999999999997</v>
      </c>
      <c r="L187">
        <v>6.4089999999999998</v>
      </c>
      <c r="M187">
        <v>6.3029999999999999</v>
      </c>
      <c r="N187">
        <v>6.1980000000000004</v>
      </c>
      <c r="O187">
        <v>6.0880000000000001</v>
      </c>
      <c r="P187">
        <v>5.9569999999999999</v>
      </c>
      <c r="Q187">
        <v>5.8140000000000001</v>
      </c>
      <c r="R187">
        <v>5.6929999999999996</v>
      </c>
      <c r="S187">
        <v>5.5960000000000001</v>
      </c>
      <c r="T187">
        <v>5.5049999999999999</v>
      </c>
      <c r="U187">
        <v>5.4420000000000002</v>
      </c>
      <c r="V187">
        <v>5.3929999999999998</v>
      </c>
      <c r="W187">
        <v>5.2549999999999999</v>
      </c>
      <c r="X187">
        <v>5.1079999999999997</v>
      </c>
      <c r="Y187">
        <v>4.9729999999999999</v>
      </c>
      <c r="Z187">
        <v>4.9210000000000003</v>
      </c>
      <c r="AA187">
        <v>4.883</v>
      </c>
      <c r="AB187">
        <v>4.7729999999999997</v>
      </c>
      <c r="AC187">
        <v>4.6520000000000001</v>
      </c>
      <c r="AD187">
        <v>4.5460000000000003</v>
      </c>
      <c r="AE187">
        <v>4.5209999999999999</v>
      </c>
      <c r="AF187">
        <v>4.4859999999999998</v>
      </c>
      <c r="AG187">
        <v>4.3760000000000003</v>
      </c>
      <c r="AH187">
        <v>4.3520000000000003</v>
      </c>
      <c r="AI187">
        <v>4.319</v>
      </c>
      <c r="AJ187">
        <v>4.242</v>
      </c>
      <c r="AK187">
        <v>4.1479999999999997</v>
      </c>
      <c r="AL187">
        <v>4.0720000000000001</v>
      </c>
      <c r="AM187">
        <v>4.0419999999999998</v>
      </c>
      <c r="AN187">
        <v>3.9670000000000001</v>
      </c>
      <c r="AO187">
        <v>3.899</v>
      </c>
      <c r="AP187">
        <v>3.8479999999999999</v>
      </c>
      <c r="AQ187">
        <v>3.7879999999999998</v>
      </c>
      <c r="AR187">
        <v>3.714</v>
      </c>
      <c r="AS187">
        <v>3.718</v>
      </c>
      <c r="AT187">
        <v>3.6560000000000001</v>
      </c>
      <c r="AU187">
        <v>3.6040000000000001</v>
      </c>
      <c r="AV187">
        <v>3.5430000000000001</v>
      </c>
      <c r="AW187">
        <v>3.49</v>
      </c>
      <c r="AX187">
        <v>3.4860000000000002</v>
      </c>
      <c r="AY187">
        <v>3.444</v>
      </c>
      <c r="AZ187">
        <v>3.4039999999999999</v>
      </c>
      <c r="BA187">
        <v>3.363</v>
      </c>
      <c r="BB187">
        <v>3.2639999999999998</v>
      </c>
      <c r="BC187">
        <v>3.1219999999999999</v>
      </c>
      <c r="BD187">
        <v>3.1269999999999998</v>
      </c>
      <c r="BE187">
        <v>3.0960000000000001</v>
      </c>
      <c r="BF187">
        <v>3.0310000000000001</v>
      </c>
      <c r="BG187">
        <v>2.9510000000000001</v>
      </c>
      <c r="BH187">
        <v>2.8919999999999999</v>
      </c>
      <c r="BI187">
        <v>2.8650000000000002</v>
      </c>
      <c r="BJ187">
        <v>2.831</v>
      </c>
      <c r="BK187">
        <v>2.8050000000000002</v>
      </c>
      <c r="BL187">
        <v>2.7770000000000001</v>
      </c>
      <c r="BM187">
        <v>2.7480000000000002</v>
      </c>
    </row>
    <row r="188" spans="1:65" x14ac:dyDescent="0.25">
      <c r="A188" t="s">
        <v>401</v>
      </c>
      <c r="B188" t="s">
        <v>402</v>
      </c>
      <c r="C188" t="str">
        <f>_xlfn.XLOOKUP(B188,'country-codes'!$B$2:$B$250,'country-codes'!$E$2:$E$250)</f>
        <v>Oceania</v>
      </c>
      <c r="AH188">
        <v>2.84</v>
      </c>
      <c r="AM188">
        <v>2.33</v>
      </c>
      <c r="AR188">
        <v>1.83</v>
      </c>
      <c r="AW188">
        <v>2.02</v>
      </c>
      <c r="BD188">
        <v>2.23</v>
      </c>
      <c r="BG188">
        <v>2.21</v>
      </c>
      <c r="BL188">
        <v>0.85</v>
      </c>
    </row>
    <row r="189" spans="1:65" x14ac:dyDescent="0.25">
      <c r="A189" t="s">
        <v>403</v>
      </c>
      <c r="B189" t="s">
        <v>404</v>
      </c>
      <c r="C189" t="str">
        <f>_xlfn.XLOOKUP(B189,'country-codes'!$B$2:$B$250,'country-codes'!$E$2:$E$250)</f>
        <v>Oceania</v>
      </c>
      <c r="D189">
        <v>6.0179999999999998</v>
      </c>
      <c r="E189">
        <v>6.0739999999999998</v>
      </c>
      <c r="F189">
        <v>6.1349999999999998</v>
      </c>
      <c r="G189">
        <v>6.1529999999999996</v>
      </c>
      <c r="H189">
        <v>6.1909999999999998</v>
      </c>
      <c r="I189">
        <v>6.2030000000000003</v>
      </c>
      <c r="J189">
        <v>6.2320000000000002</v>
      </c>
      <c r="K189">
        <v>6.242</v>
      </c>
      <c r="L189">
        <v>6.2519999999999998</v>
      </c>
      <c r="M189">
        <v>6.258</v>
      </c>
      <c r="N189">
        <v>6.25</v>
      </c>
      <c r="O189">
        <v>6.2290000000000001</v>
      </c>
      <c r="P189">
        <v>6.1970000000000001</v>
      </c>
      <c r="Q189">
        <v>6.16</v>
      </c>
      <c r="R189">
        <v>6.1139999999999999</v>
      </c>
      <c r="S189">
        <v>6.0650000000000004</v>
      </c>
      <c r="T189">
        <v>6.0179999999999998</v>
      </c>
      <c r="U189">
        <v>5.9569999999999999</v>
      </c>
      <c r="V189">
        <v>5.8789999999999996</v>
      </c>
      <c r="W189">
        <v>5.7850000000000001</v>
      </c>
      <c r="X189">
        <v>5.7050000000000001</v>
      </c>
      <c r="Y189">
        <v>5.6449999999999996</v>
      </c>
      <c r="Z189">
        <v>5.5869999999999997</v>
      </c>
      <c r="AA189">
        <v>5.5629999999999997</v>
      </c>
      <c r="AB189">
        <v>5.5140000000000002</v>
      </c>
      <c r="AC189">
        <v>5.47</v>
      </c>
      <c r="AD189">
        <v>5.415</v>
      </c>
      <c r="AE189">
        <v>5.359</v>
      </c>
      <c r="AF189">
        <v>5.3019999999999996</v>
      </c>
      <c r="AG189">
        <v>5.2430000000000003</v>
      </c>
      <c r="AH189">
        <v>5.18</v>
      </c>
      <c r="AI189">
        <v>5.109</v>
      </c>
      <c r="AJ189">
        <v>5.0330000000000004</v>
      </c>
      <c r="AK189">
        <v>4.9619999999999997</v>
      </c>
      <c r="AL189">
        <v>4.87</v>
      </c>
      <c r="AM189">
        <v>4.78</v>
      </c>
      <c r="AN189">
        <v>4.7279999999999998</v>
      </c>
      <c r="AO189">
        <v>4.6790000000000003</v>
      </c>
      <c r="AP189">
        <v>4.6319999999999997</v>
      </c>
      <c r="AQ189">
        <v>4.5869999999999997</v>
      </c>
      <c r="AR189">
        <v>4.5250000000000004</v>
      </c>
      <c r="AS189">
        <v>4.4690000000000003</v>
      </c>
      <c r="AT189">
        <v>4.4189999999999996</v>
      </c>
      <c r="AU189">
        <v>4.3620000000000001</v>
      </c>
      <c r="AV189">
        <v>4.2830000000000004</v>
      </c>
      <c r="AW189">
        <v>4.22</v>
      </c>
      <c r="AX189">
        <v>4.1479999999999997</v>
      </c>
      <c r="AY189">
        <v>4.0759999999999996</v>
      </c>
      <c r="AZ189">
        <v>4.0149999999999997</v>
      </c>
      <c r="BA189">
        <v>3.9409999999999998</v>
      </c>
      <c r="BB189">
        <v>3.883</v>
      </c>
      <c r="BC189">
        <v>3.8159999999999998</v>
      </c>
      <c r="BD189">
        <v>3.746</v>
      </c>
      <c r="BE189">
        <v>3.6840000000000002</v>
      </c>
      <c r="BF189">
        <v>3.625</v>
      </c>
      <c r="BG189">
        <v>3.5579999999999998</v>
      </c>
      <c r="BH189">
        <v>3.4950000000000001</v>
      </c>
      <c r="BI189">
        <v>3.4319999999999999</v>
      </c>
      <c r="BJ189">
        <v>3.3820000000000001</v>
      </c>
      <c r="BK189">
        <v>3.3220000000000001</v>
      </c>
      <c r="BL189">
        <v>3.274</v>
      </c>
      <c r="BM189">
        <v>3.2149999999999999</v>
      </c>
    </row>
    <row r="190" spans="1:65" x14ac:dyDescent="0.25">
      <c r="A190" t="s">
        <v>405</v>
      </c>
      <c r="B190" t="s">
        <v>406</v>
      </c>
      <c r="C190" t="str">
        <f>_xlfn.XLOOKUP(B190,'country-codes'!$B$2:$B$250,'country-codes'!$E$2:$E$250)</f>
        <v>Europe</v>
      </c>
      <c r="D190">
        <v>2.98</v>
      </c>
      <c r="E190">
        <v>2.83</v>
      </c>
      <c r="F190">
        <v>2.72</v>
      </c>
      <c r="G190">
        <v>2.7</v>
      </c>
      <c r="H190">
        <v>2.57</v>
      </c>
      <c r="I190">
        <v>2.52</v>
      </c>
      <c r="J190">
        <v>2.34</v>
      </c>
      <c r="K190">
        <v>2.33</v>
      </c>
      <c r="L190">
        <v>2.2400000000000002</v>
      </c>
      <c r="M190">
        <v>2.2000000000000002</v>
      </c>
      <c r="N190">
        <v>2.2000000000000002</v>
      </c>
      <c r="O190">
        <v>2.25</v>
      </c>
      <c r="P190">
        <v>2.2400000000000002</v>
      </c>
      <c r="Q190">
        <v>2.2599999999999998</v>
      </c>
      <c r="R190">
        <v>2.2599999999999998</v>
      </c>
      <c r="S190">
        <v>2.27</v>
      </c>
      <c r="T190">
        <v>2.2999999999999998</v>
      </c>
      <c r="U190">
        <v>2.23</v>
      </c>
      <c r="V190">
        <v>2.21</v>
      </c>
      <c r="W190">
        <v>2.2799999999999998</v>
      </c>
      <c r="X190">
        <v>2.2799999999999998</v>
      </c>
      <c r="Y190">
        <v>2.2400000000000002</v>
      </c>
      <c r="Z190">
        <v>2.34</v>
      </c>
      <c r="AA190">
        <v>2.42</v>
      </c>
      <c r="AB190">
        <v>2.37</v>
      </c>
      <c r="AC190">
        <v>2.33</v>
      </c>
      <c r="AD190">
        <v>2.2200000000000002</v>
      </c>
      <c r="AE190">
        <v>2.15</v>
      </c>
      <c r="AF190">
        <v>2.13</v>
      </c>
      <c r="AG190">
        <v>2.08</v>
      </c>
      <c r="AH190">
        <v>2.06</v>
      </c>
      <c r="AI190">
        <v>2.0699999999999998</v>
      </c>
      <c r="AJ190">
        <v>1.95</v>
      </c>
      <c r="AK190">
        <v>1.87</v>
      </c>
      <c r="AL190">
        <v>1.81</v>
      </c>
      <c r="AM190">
        <v>1.62</v>
      </c>
      <c r="AN190">
        <v>1.59</v>
      </c>
      <c r="AO190">
        <v>1.51</v>
      </c>
      <c r="AP190">
        <v>1.44</v>
      </c>
      <c r="AQ190">
        <v>1.37</v>
      </c>
      <c r="AR190">
        <v>1.37</v>
      </c>
      <c r="AS190">
        <v>1.31</v>
      </c>
      <c r="AT190">
        <v>1.25</v>
      </c>
      <c r="AU190">
        <v>1.22</v>
      </c>
      <c r="AV190">
        <v>1.23</v>
      </c>
      <c r="AW190">
        <v>1.24</v>
      </c>
      <c r="AX190">
        <v>1.27</v>
      </c>
      <c r="AY190">
        <v>1.31</v>
      </c>
      <c r="AZ190">
        <v>1.39</v>
      </c>
      <c r="BA190">
        <v>1.4</v>
      </c>
      <c r="BB190">
        <v>1.41</v>
      </c>
      <c r="BC190">
        <v>1.33</v>
      </c>
      <c r="BD190">
        <v>1.33</v>
      </c>
      <c r="BE190">
        <v>1.29</v>
      </c>
      <c r="BF190">
        <v>1.32</v>
      </c>
      <c r="BG190">
        <v>1.32</v>
      </c>
      <c r="BH190">
        <v>1.39</v>
      </c>
      <c r="BI190">
        <v>1.48</v>
      </c>
      <c r="BJ190">
        <v>1.46</v>
      </c>
      <c r="BK190">
        <v>1.44</v>
      </c>
      <c r="BL190">
        <v>1.39</v>
      </c>
      <c r="BM190">
        <v>1.33</v>
      </c>
    </row>
    <row r="191" spans="1:65" x14ac:dyDescent="0.25">
      <c r="A191" t="s">
        <v>407</v>
      </c>
      <c r="B191" t="s">
        <v>408</v>
      </c>
      <c r="C191" t="e">
        <f>_xlfn.XLOOKUP(B191,'country-codes'!$B$2:$B$250,'country-codes'!$E$2:$E$250)</f>
        <v>#N/A</v>
      </c>
      <c r="D191">
        <v>6.5636448380000001</v>
      </c>
      <c r="E191">
        <v>6.6027478869999996</v>
      </c>
      <c r="F191">
        <v>6.6680439690000002</v>
      </c>
      <c r="G191">
        <v>6.6908853019999999</v>
      </c>
      <c r="H191">
        <v>6.7164049290000003</v>
      </c>
      <c r="I191">
        <v>6.7421014939999999</v>
      </c>
      <c r="J191">
        <v>6.7702646370000004</v>
      </c>
      <c r="K191">
        <v>6.7946901290000001</v>
      </c>
      <c r="L191">
        <v>6.821787091</v>
      </c>
      <c r="M191">
        <v>6.8430189810000002</v>
      </c>
      <c r="N191">
        <v>6.8622162720000004</v>
      </c>
      <c r="O191">
        <v>6.891441253</v>
      </c>
      <c r="P191">
        <v>6.9102160030000004</v>
      </c>
      <c r="Q191">
        <v>6.9240564720000002</v>
      </c>
      <c r="R191">
        <v>6.9452286729999999</v>
      </c>
      <c r="S191">
        <v>6.9626247750000001</v>
      </c>
      <c r="T191">
        <v>6.9670544679999997</v>
      </c>
      <c r="U191">
        <v>6.9782073550000003</v>
      </c>
      <c r="V191">
        <v>6.9850253799999997</v>
      </c>
      <c r="W191">
        <v>6.9698907620000004</v>
      </c>
      <c r="X191">
        <v>6.9447609359999998</v>
      </c>
      <c r="Y191">
        <v>6.9189937879999999</v>
      </c>
      <c r="Z191">
        <v>6.8887244570000004</v>
      </c>
      <c r="AA191">
        <v>6.8662422279999999</v>
      </c>
      <c r="AB191">
        <v>6.8303050220000001</v>
      </c>
      <c r="AC191">
        <v>6.7904628919999999</v>
      </c>
      <c r="AD191">
        <v>6.7553905280000004</v>
      </c>
      <c r="AE191">
        <v>6.7158169509999999</v>
      </c>
      <c r="AF191">
        <v>6.6736219429999997</v>
      </c>
      <c r="AG191">
        <v>6.6319373979999998</v>
      </c>
      <c r="AH191">
        <v>6.5785583020000002</v>
      </c>
      <c r="AI191">
        <v>6.5267442100000004</v>
      </c>
      <c r="AJ191">
        <v>6.4762193410000002</v>
      </c>
      <c r="AK191">
        <v>6.4228406470000001</v>
      </c>
      <c r="AL191">
        <v>6.3697583020000001</v>
      </c>
      <c r="AM191">
        <v>6.3227516550000002</v>
      </c>
      <c r="AN191">
        <v>6.2723558969999997</v>
      </c>
      <c r="AO191">
        <v>6.2229903870000003</v>
      </c>
      <c r="AP191">
        <v>6.170477322</v>
      </c>
      <c r="AQ191">
        <v>6.1348897410000003</v>
      </c>
      <c r="AR191">
        <v>6.0996251890000002</v>
      </c>
      <c r="AS191">
        <v>6.0615544809999999</v>
      </c>
      <c r="AT191">
        <v>6.0181743860000001</v>
      </c>
      <c r="AU191">
        <v>5.9723050969999996</v>
      </c>
      <c r="AV191">
        <v>5.9259075230000002</v>
      </c>
      <c r="AW191">
        <v>5.8838691240000003</v>
      </c>
      <c r="AX191">
        <v>5.8519938939999996</v>
      </c>
      <c r="AY191">
        <v>5.8106217779999998</v>
      </c>
      <c r="AZ191">
        <v>5.7709574430000004</v>
      </c>
      <c r="BA191">
        <v>5.7226073260000003</v>
      </c>
      <c r="BB191">
        <v>5.6632128579999996</v>
      </c>
      <c r="BC191">
        <v>5.5958273360000002</v>
      </c>
      <c r="BD191">
        <v>5.5115281669999998</v>
      </c>
      <c r="BE191">
        <v>5.432990781</v>
      </c>
      <c r="BF191">
        <v>5.3553111720000004</v>
      </c>
      <c r="BG191">
        <v>5.2835776599999997</v>
      </c>
      <c r="BH191">
        <v>5.2132303819999999</v>
      </c>
      <c r="BI191">
        <v>5.1390257080000001</v>
      </c>
      <c r="BJ191">
        <v>5.0629107749999998</v>
      </c>
      <c r="BK191">
        <v>4.9886842219999998</v>
      </c>
      <c r="BL191">
        <v>4.916276205</v>
      </c>
      <c r="BM191">
        <v>4.8441712609999996</v>
      </c>
    </row>
    <row r="192" spans="1:65" x14ac:dyDescent="0.25">
      <c r="A192" t="s">
        <v>409</v>
      </c>
      <c r="B192" t="s">
        <v>410</v>
      </c>
      <c r="C192" t="str">
        <f>_xlfn.XLOOKUP(B192,'country-codes'!$B$2:$B$250,'country-codes'!$E$2:$E$250)</f>
        <v>Americas</v>
      </c>
      <c r="D192">
        <v>4.7960000000000003</v>
      </c>
      <c r="E192">
        <v>4.51</v>
      </c>
      <c r="F192">
        <v>4.359</v>
      </c>
      <c r="G192">
        <v>4.5250000000000004</v>
      </c>
      <c r="H192">
        <v>4.1079999999999997</v>
      </c>
      <c r="I192">
        <v>4.0439999999999996</v>
      </c>
      <c r="J192">
        <v>3.8170000000000002</v>
      </c>
      <c r="K192">
        <v>3.569</v>
      </c>
      <c r="L192">
        <v>3.3809999999999998</v>
      </c>
      <c r="M192">
        <v>3.3149999999999999</v>
      </c>
      <c r="N192">
        <v>3.2429999999999999</v>
      </c>
      <c r="O192">
        <v>3.2909999999999999</v>
      </c>
      <c r="P192">
        <v>3.0579999999999998</v>
      </c>
      <c r="Q192">
        <v>2.93</v>
      </c>
      <c r="R192">
        <v>2.8820000000000001</v>
      </c>
      <c r="S192">
        <v>2.7719999999999998</v>
      </c>
      <c r="T192">
        <v>2.863</v>
      </c>
      <c r="U192">
        <v>2.923</v>
      </c>
      <c r="V192">
        <v>2.9</v>
      </c>
      <c r="W192">
        <v>2.8460000000000001</v>
      </c>
      <c r="X192">
        <v>2.8149999999999999</v>
      </c>
      <c r="Y192">
        <v>2.7109999999999999</v>
      </c>
      <c r="Z192">
        <v>2.613</v>
      </c>
      <c r="AA192">
        <v>2.456</v>
      </c>
      <c r="AB192">
        <v>2.3530000000000002</v>
      </c>
      <c r="AC192">
        <v>2.351</v>
      </c>
      <c r="AD192">
        <v>2.355</v>
      </c>
      <c r="AE192">
        <v>2.3279999999999998</v>
      </c>
      <c r="AF192">
        <v>2.3069999999999999</v>
      </c>
      <c r="AG192">
        <v>2.3860000000000001</v>
      </c>
      <c r="AH192">
        <v>2.3780000000000001</v>
      </c>
      <c r="AI192">
        <v>2.302</v>
      </c>
      <c r="AJ192">
        <v>2.29</v>
      </c>
      <c r="AK192">
        <v>2.3069999999999999</v>
      </c>
      <c r="AL192">
        <v>2.278</v>
      </c>
      <c r="AM192">
        <v>2.2480000000000002</v>
      </c>
      <c r="AN192">
        <v>1.94</v>
      </c>
      <c r="AO192">
        <v>1.9</v>
      </c>
      <c r="AP192">
        <v>1.9</v>
      </c>
      <c r="AQ192">
        <v>2</v>
      </c>
      <c r="AR192">
        <v>2.0485000000000002</v>
      </c>
      <c r="AS192">
        <v>1.9346000000000001</v>
      </c>
      <c r="AT192">
        <v>1.8317000000000001</v>
      </c>
      <c r="AU192">
        <v>1.7624</v>
      </c>
      <c r="AV192">
        <v>1.7822</v>
      </c>
      <c r="AW192">
        <v>1.7702</v>
      </c>
      <c r="AX192">
        <v>1.7122999999999999</v>
      </c>
      <c r="AY192">
        <v>1.6505000000000001</v>
      </c>
      <c r="AZ192">
        <v>1.6516</v>
      </c>
      <c r="BA192">
        <v>1.6528</v>
      </c>
      <c r="BB192">
        <v>1.6234999999999999</v>
      </c>
      <c r="BC192">
        <v>1.5965</v>
      </c>
      <c r="BD192">
        <v>1.5425</v>
      </c>
      <c r="BE192">
        <v>1.47</v>
      </c>
      <c r="BF192">
        <v>1.4319999999999999</v>
      </c>
      <c r="BG192">
        <v>1.3365</v>
      </c>
      <c r="BH192">
        <v>1.2424999999999999</v>
      </c>
      <c r="BI192">
        <v>1.101</v>
      </c>
      <c r="BJ192">
        <v>1.0349999999999999</v>
      </c>
      <c r="BK192">
        <v>0.98199999999999998</v>
      </c>
      <c r="BL192">
        <v>0.92200000000000004</v>
      </c>
      <c r="BM192">
        <v>0.90700000000000003</v>
      </c>
    </row>
    <row r="193" spans="1:65" x14ac:dyDescent="0.25">
      <c r="A193" t="s">
        <v>411</v>
      </c>
      <c r="B193" t="s">
        <v>412</v>
      </c>
      <c r="C193" t="str">
        <f>_xlfn.XLOOKUP(B193,'country-codes'!$B$2:$B$250,'country-codes'!$E$2:$E$250)</f>
        <v>Asia</v>
      </c>
      <c r="D193">
        <v>3.5680000000000001</v>
      </c>
      <c r="E193">
        <v>3.2610000000000001</v>
      </c>
      <c r="F193">
        <v>3.4119999999999999</v>
      </c>
      <c r="G193">
        <v>3.6259999999999999</v>
      </c>
      <c r="H193">
        <v>3.5470000000000002</v>
      </c>
      <c r="I193">
        <v>3.556</v>
      </c>
      <c r="J193">
        <v>3.7090000000000001</v>
      </c>
      <c r="K193">
        <v>4.05</v>
      </c>
      <c r="L193">
        <v>3.8719999999999999</v>
      </c>
      <c r="M193">
        <v>3.86</v>
      </c>
      <c r="N193">
        <v>3.8479999999999999</v>
      </c>
      <c r="O193">
        <v>3.7389999999999999</v>
      </c>
      <c r="P193">
        <v>3.8889999999999998</v>
      </c>
      <c r="Q193">
        <v>3.3530000000000002</v>
      </c>
      <c r="R193">
        <v>3.1419999999999999</v>
      </c>
      <c r="S193">
        <v>3.0470000000000002</v>
      </c>
      <c r="T193">
        <v>2.8359999999999999</v>
      </c>
      <c r="U193">
        <v>2.7709999999999999</v>
      </c>
      <c r="V193">
        <v>2.7930000000000001</v>
      </c>
      <c r="W193">
        <v>2.8490000000000002</v>
      </c>
      <c r="X193">
        <v>2.8410000000000002</v>
      </c>
      <c r="Y193">
        <v>2.84</v>
      </c>
      <c r="Z193">
        <v>2.7629999999999999</v>
      </c>
      <c r="AA193">
        <v>2.6869999999999998</v>
      </c>
      <c r="AB193">
        <v>2.629</v>
      </c>
      <c r="AC193">
        <v>2.5819999999999999</v>
      </c>
      <c r="AD193">
        <v>2.5390000000000001</v>
      </c>
      <c r="AE193">
        <v>2.456</v>
      </c>
      <c r="AF193">
        <v>2.4140000000000001</v>
      </c>
      <c r="AG193">
        <v>2.35</v>
      </c>
      <c r="AH193">
        <v>2.35</v>
      </c>
      <c r="AI193">
        <v>2.34</v>
      </c>
      <c r="AJ193">
        <v>2.2919999999999998</v>
      </c>
      <c r="AK193">
        <v>2.2480000000000002</v>
      </c>
      <c r="AL193">
        <v>2.2029999999999998</v>
      </c>
      <c r="AM193">
        <v>2.1640000000000001</v>
      </c>
      <c r="AN193">
        <v>2.1070000000000002</v>
      </c>
      <c r="AO193">
        <v>2.0310000000000001</v>
      </c>
      <c r="AP193">
        <v>2.008</v>
      </c>
      <c r="AQ193">
        <v>1.99</v>
      </c>
      <c r="AR193">
        <v>1.9690000000000001</v>
      </c>
      <c r="AS193">
        <v>1.9810000000000001</v>
      </c>
      <c r="AT193">
        <v>1.9430000000000001</v>
      </c>
      <c r="AU193">
        <v>1.9139999999999999</v>
      </c>
      <c r="AV193">
        <v>1.962</v>
      </c>
      <c r="AW193">
        <v>1.9550000000000001</v>
      </c>
      <c r="AX193">
        <v>1.958</v>
      </c>
      <c r="AY193">
        <v>1.956</v>
      </c>
      <c r="AZ193">
        <v>1.9770000000000001</v>
      </c>
      <c r="BA193">
        <v>1.9510000000000001</v>
      </c>
      <c r="BB193">
        <v>1.8089999999999999</v>
      </c>
      <c r="BC193">
        <v>1.8109999999999999</v>
      </c>
      <c r="BD193">
        <v>1.8360000000000001</v>
      </c>
      <c r="BE193">
        <v>1.86</v>
      </c>
      <c r="BF193">
        <v>1.885</v>
      </c>
      <c r="BG193">
        <v>1.8839999999999999</v>
      </c>
      <c r="BH193">
        <v>1.87</v>
      </c>
      <c r="BI193">
        <v>1.857</v>
      </c>
      <c r="BJ193">
        <v>1.845</v>
      </c>
      <c r="BK193">
        <v>1.84</v>
      </c>
      <c r="BL193">
        <v>1.8180000000000001</v>
      </c>
      <c r="BM193">
        <v>1.8089999999999999</v>
      </c>
    </row>
    <row r="194" spans="1:65" x14ac:dyDescent="0.25">
      <c r="A194" t="s">
        <v>413</v>
      </c>
      <c r="B194" t="s">
        <v>414</v>
      </c>
      <c r="C194" t="str">
        <f>_xlfn.XLOOKUP(B194,'country-codes'!$B$2:$B$250,'country-codes'!$E$2:$E$250)</f>
        <v>Europe</v>
      </c>
      <c r="D194">
        <v>3.16</v>
      </c>
      <c r="E194">
        <v>3.21</v>
      </c>
      <c r="F194">
        <v>3.23</v>
      </c>
      <c r="G194">
        <v>3.12</v>
      </c>
      <c r="H194">
        <v>3.21</v>
      </c>
      <c r="I194">
        <v>3.15</v>
      </c>
      <c r="J194">
        <v>3.16</v>
      </c>
      <c r="K194">
        <v>3.16</v>
      </c>
      <c r="L194">
        <v>3.12</v>
      </c>
      <c r="M194">
        <v>3.12</v>
      </c>
      <c r="N194">
        <v>3.01</v>
      </c>
      <c r="O194">
        <v>3</v>
      </c>
      <c r="P194">
        <v>2.86</v>
      </c>
      <c r="Q194">
        <v>2.77</v>
      </c>
      <c r="R194">
        <v>2.7</v>
      </c>
      <c r="S194">
        <v>2.75</v>
      </c>
      <c r="T194">
        <v>2.82</v>
      </c>
      <c r="U194">
        <v>2.69</v>
      </c>
      <c r="V194">
        <v>2.4500000000000002</v>
      </c>
      <c r="W194">
        <v>2.31</v>
      </c>
      <c r="X194">
        <v>2.25</v>
      </c>
      <c r="Y194">
        <v>2.13</v>
      </c>
      <c r="Z194">
        <v>2.0699999999999998</v>
      </c>
      <c r="AA194">
        <v>1.95</v>
      </c>
      <c r="AB194">
        <v>1.9</v>
      </c>
      <c r="AC194">
        <v>1.72</v>
      </c>
      <c r="AD194">
        <v>1.66</v>
      </c>
      <c r="AE194">
        <v>1.62</v>
      </c>
      <c r="AF194">
        <v>1.61</v>
      </c>
      <c r="AG194">
        <v>1.57</v>
      </c>
      <c r="AH194">
        <v>1.56</v>
      </c>
      <c r="AI194">
        <v>1.56</v>
      </c>
      <c r="AJ194">
        <v>1.54</v>
      </c>
      <c r="AK194">
        <v>1.52</v>
      </c>
      <c r="AL194">
        <v>1.45</v>
      </c>
      <c r="AM194">
        <v>1.41</v>
      </c>
      <c r="AN194">
        <v>1.44</v>
      </c>
      <c r="AO194">
        <v>1.47</v>
      </c>
      <c r="AP194">
        <v>1.47</v>
      </c>
      <c r="AQ194">
        <v>1.5</v>
      </c>
      <c r="AR194">
        <v>1.55</v>
      </c>
      <c r="AS194">
        <v>1.45</v>
      </c>
      <c r="AT194">
        <v>1.46</v>
      </c>
      <c r="AU194">
        <v>1.44</v>
      </c>
      <c r="AV194">
        <v>1.4</v>
      </c>
      <c r="AW194">
        <v>1.41</v>
      </c>
      <c r="AX194">
        <v>1.37</v>
      </c>
      <c r="AY194">
        <v>1.35</v>
      </c>
      <c r="AZ194">
        <v>1.39</v>
      </c>
      <c r="BA194">
        <v>1.34</v>
      </c>
      <c r="BB194">
        <v>1.39</v>
      </c>
      <c r="BC194">
        <v>1.35</v>
      </c>
      <c r="BD194">
        <v>1.28</v>
      </c>
      <c r="BE194">
        <v>1.21</v>
      </c>
      <c r="BF194">
        <v>1.23</v>
      </c>
      <c r="BG194">
        <v>1.31</v>
      </c>
      <c r="BH194">
        <v>1.36</v>
      </c>
      <c r="BI194">
        <v>1.38</v>
      </c>
      <c r="BJ194">
        <v>1.42</v>
      </c>
      <c r="BK194">
        <v>1.43</v>
      </c>
      <c r="BL194">
        <v>1.41</v>
      </c>
      <c r="BM194">
        <v>1.38</v>
      </c>
    </row>
    <row r="195" spans="1:65" x14ac:dyDescent="0.25">
      <c r="A195" t="s">
        <v>415</v>
      </c>
      <c r="B195" t="s">
        <v>416</v>
      </c>
      <c r="C195" t="str">
        <f>_xlfn.XLOOKUP(B195,'country-codes'!$B$2:$B$250,'country-codes'!$E$2:$E$250)</f>
        <v>Americas</v>
      </c>
      <c r="D195">
        <v>6.5</v>
      </c>
      <c r="E195">
        <v>6.4889999999999999</v>
      </c>
      <c r="F195">
        <v>6.4720000000000004</v>
      </c>
      <c r="G195">
        <v>6.4470000000000001</v>
      </c>
      <c r="H195">
        <v>6.415</v>
      </c>
      <c r="I195">
        <v>6.3559999999999999</v>
      </c>
      <c r="J195">
        <v>6.258</v>
      </c>
      <c r="K195">
        <v>6.1340000000000003</v>
      </c>
      <c r="L195">
        <v>6.01</v>
      </c>
      <c r="M195">
        <v>5.87</v>
      </c>
      <c r="N195">
        <v>5.7389999999999999</v>
      </c>
      <c r="O195">
        <v>5.5910000000000002</v>
      </c>
      <c r="P195">
        <v>5.4580000000000002</v>
      </c>
      <c r="Q195">
        <v>5.351</v>
      </c>
      <c r="R195">
        <v>5.2720000000000002</v>
      </c>
      <c r="S195">
        <v>5.2069999999999999</v>
      </c>
      <c r="T195">
        <v>5.1539999999999999</v>
      </c>
      <c r="U195">
        <v>5.117</v>
      </c>
      <c r="V195">
        <v>5.0640000000000001</v>
      </c>
      <c r="W195">
        <v>5.0890000000000004</v>
      </c>
      <c r="X195">
        <v>5.1219999999999999</v>
      </c>
      <c r="Y195">
        <v>5.165</v>
      </c>
      <c r="Z195">
        <v>5.1260000000000003</v>
      </c>
      <c r="AA195">
        <v>5.0869999999999997</v>
      </c>
      <c r="AB195">
        <v>5.0369999999999999</v>
      </c>
      <c r="AC195">
        <v>4.9740000000000002</v>
      </c>
      <c r="AD195">
        <v>4.9000000000000004</v>
      </c>
      <c r="AE195">
        <v>4.8179999999999996</v>
      </c>
      <c r="AF195">
        <v>4.7300000000000004</v>
      </c>
      <c r="AG195">
        <v>4.6390000000000002</v>
      </c>
      <c r="AH195">
        <v>4.5469999999999997</v>
      </c>
      <c r="AI195">
        <v>4.4569999999999999</v>
      </c>
      <c r="AJ195">
        <v>4.3680000000000003</v>
      </c>
      <c r="AK195">
        <v>4.282</v>
      </c>
      <c r="AL195">
        <v>4.1959999999999997</v>
      </c>
      <c r="AM195">
        <v>4.1079999999999997</v>
      </c>
      <c r="AN195">
        <v>4.0140000000000002</v>
      </c>
      <c r="AO195">
        <v>3.911</v>
      </c>
      <c r="AP195">
        <v>3.798</v>
      </c>
      <c r="AQ195">
        <v>3.6779999999999999</v>
      </c>
      <c r="AR195">
        <v>3.5529999999999999</v>
      </c>
      <c r="AS195">
        <v>3.431</v>
      </c>
      <c r="AT195">
        <v>3.3149999999999999</v>
      </c>
      <c r="AU195">
        <v>3.21</v>
      </c>
      <c r="AV195">
        <v>3.1190000000000002</v>
      </c>
      <c r="AW195">
        <v>3.04</v>
      </c>
      <c r="AX195">
        <v>2.97</v>
      </c>
      <c r="AY195">
        <v>2.907</v>
      </c>
      <c r="AZ195">
        <v>2.8460000000000001</v>
      </c>
      <c r="BA195">
        <v>2.7869999999999999</v>
      </c>
      <c r="BB195">
        <v>2.73</v>
      </c>
      <c r="BC195">
        <v>2.6749999999999998</v>
      </c>
      <c r="BD195">
        <v>2.625</v>
      </c>
      <c r="BE195">
        <v>2.6360000000000001</v>
      </c>
      <c r="BF195">
        <v>2.6459999999999999</v>
      </c>
      <c r="BG195">
        <v>2.645</v>
      </c>
      <c r="BH195">
        <v>2.6240000000000001</v>
      </c>
      <c r="BI195">
        <v>2.5910000000000002</v>
      </c>
      <c r="BJ195">
        <v>2.5609999999999999</v>
      </c>
      <c r="BK195">
        <v>2.5249999999999999</v>
      </c>
      <c r="BL195">
        <v>2.4969999999999999</v>
      </c>
      <c r="BM195">
        <v>2.4689999999999999</v>
      </c>
    </row>
    <row r="196" spans="1:65" x14ac:dyDescent="0.25">
      <c r="A196" t="s">
        <v>417</v>
      </c>
      <c r="B196" t="s">
        <v>418</v>
      </c>
      <c r="C196" t="str">
        <f>_xlfn.XLOOKUP(B196,'country-codes'!$B$2:$B$250,'country-codes'!$E$2:$E$250)</f>
        <v>Asia</v>
      </c>
      <c r="AH196">
        <v>6.7779999999999996</v>
      </c>
      <c r="AI196">
        <v>6.7240000000000002</v>
      </c>
      <c r="AJ196">
        <v>6.633</v>
      </c>
      <c r="AK196">
        <v>6.4960000000000004</v>
      </c>
      <c r="AL196">
        <v>6.3380000000000001</v>
      </c>
      <c r="AM196">
        <v>6.1749999999999998</v>
      </c>
      <c r="AN196">
        <v>5.9969999999999999</v>
      </c>
      <c r="AO196">
        <v>5.8209999999999997</v>
      </c>
      <c r="AP196">
        <v>5.6950000000000003</v>
      </c>
      <c r="AQ196">
        <v>5.5750000000000002</v>
      </c>
      <c r="AR196">
        <v>5.4429999999999996</v>
      </c>
      <c r="AS196">
        <v>5.3150000000000004</v>
      </c>
      <c r="AT196">
        <v>5.1859999999999999</v>
      </c>
      <c r="AU196">
        <v>5.0190000000000001</v>
      </c>
      <c r="AV196">
        <v>4.9420000000000002</v>
      </c>
      <c r="AW196">
        <v>4.8440000000000003</v>
      </c>
      <c r="AX196">
        <v>4.7210000000000001</v>
      </c>
      <c r="AY196">
        <v>4.6139999999999999</v>
      </c>
      <c r="AZ196">
        <v>4.4969999999999999</v>
      </c>
      <c r="BA196">
        <v>4.4119999999999999</v>
      </c>
      <c r="BB196">
        <v>4.383</v>
      </c>
      <c r="BC196">
        <v>4.274</v>
      </c>
      <c r="BD196">
        <v>4.16</v>
      </c>
      <c r="BE196">
        <v>4.0759999999999996</v>
      </c>
      <c r="BF196">
        <v>4.04</v>
      </c>
      <c r="BG196">
        <v>4.0460000000000003</v>
      </c>
      <c r="BH196">
        <v>3.9350000000000001</v>
      </c>
      <c r="BI196">
        <v>3.8069999999999999</v>
      </c>
      <c r="BJ196">
        <v>3.7120000000000002</v>
      </c>
      <c r="BK196">
        <v>3.6419999999999999</v>
      </c>
      <c r="BL196">
        <v>3.57</v>
      </c>
      <c r="BM196">
        <v>3.504</v>
      </c>
    </row>
    <row r="197" spans="1:65" x14ac:dyDescent="0.25">
      <c r="A197" t="s">
        <v>419</v>
      </c>
      <c r="B197" t="s">
        <v>420</v>
      </c>
      <c r="C197" t="e">
        <f>_xlfn.XLOOKUP(B197,'country-codes'!$B$2:$B$250,'country-codes'!$E$2:$E$250)</f>
        <v>#N/A</v>
      </c>
      <c r="D197">
        <v>6.7682360570000002</v>
      </c>
      <c r="E197">
        <v>6.6832155100000001</v>
      </c>
      <c r="F197">
        <v>6.5823795020000002</v>
      </c>
      <c r="G197">
        <v>6.5123753039999999</v>
      </c>
      <c r="H197">
        <v>6.4385458199999999</v>
      </c>
      <c r="I197">
        <v>6.3345711229999999</v>
      </c>
      <c r="J197">
        <v>6.229111262</v>
      </c>
      <c r="K197">
        <v>6.116936581</v>
      </c>
      <c r="L197">
        <v>5.9834944290000003</v>
      </c>
      <c r="M197">
        <v>5.8634702409999999</v>
      </c>
      <c r="N197">
        <v>5.7426489780000001</v>
      </c>
      <c r="O197">
        <v>5.6179926059999996</v>
      </c>
      <c r="P197">
        <v>5.4831415970000004</v>
      </c>
      <c r="Q197">
        <v>5.3765866740000003</v>
      </c>
      <c r="R197">
        <v>5.2972579440000001</v>
      </c>
      <c r="S197">
        <v>5.2676664469999999</v>
      </c>
      <c r="T197">
        <v>5.2277754869999997</v>
      </c>
      <c r="U197">
        <v>5.1805247310000002</v>
      </c>
      <c r="V197">
        <v>5.1342213790000004</v>
      </c>
      <c r="W197">
        <v>5.0897765699999997</v>
      </c>
      <c r="X197">
        <v>5.0256097799999999</v>
      </c>
      <c r="Y197">
        <v>4.959211861</v>
      </c>
      <c r="Z197">
        <v>4.8926099890000003</v>
      </c>
      <c r="AA197">
        <v>4.8138326899999999</v>
      </c>
      <c r="AB197">
        <v>4.7305138449999999</v>
      </c>
      <c r="AC197">
        <v>4.6428895680000002</v>
      </c>
      <c r="AD197">
        <v>4.5601392519999999</v>
      </c>
      <c r="AE197">
        <v>4.4958572710000002</v>
      </c>
      <c r="AF197">
        <v>4.4326568489999998</v>
      </c>
      <c r="AG197">
        <v>4.3773569319999996</v>
      </c>
      <c r="AH197">
        <v>4.3230586320000004</v>
      </c>
      <c r="AI197">
        <v>4.2915068559999998</v>
      </c>
      <c r="AJ197">
        <v>4.2561395199999996</v>
      </c>
      <c r="AK197">
        <v>4.216695144</v>
      </c>
      <c r="AL197">
        <v>4.1764599220000003</v>
      </c>
      <c r="AM197">
        <v>4.1299155750000001</v>
      </c>
      <c r="AN197">
        <v>4.1094981319999997</v>
      </c>
      <c r="AO197">
        <v>4.0353173760000001</v>
      </c>
      <c r="AP197">
        <v>3.9684674719999999</v>
      </c>
      <c r="AQ197">
        <v>3.9029758559999999</v>
      </c>
      <c r="AR197">
        <v>3.8267446829999998</v>
      </c>
      <c r="AS197">
        <v>3.7990844789999998</v>
      </c>
      <c r="AT197">
        <v>3.7547329980000002</v>
      </c>
      <c r="AU197">
        <v>3.717176765</v>
      </c>
      <c r="AV197">
        <v>3.6817131569999999</v>
      </c>
      <c r="AW197">
        <v>3.6294288880000001</v>
      </c>
      <c r="AX197">
        <v>3.6499671839999999</v>
      </c>
      <c r="AY197">
        <v>3.6321513300000001</v>
      </c>
      <c r="AZ197">
        <v>3.6200318409999999</v>
      </c>
      <c r="BA197">
        <v>3.5988849379999999</v>
      </c>
      <c r="BB197">
        <v>3.5791838870000001</v>
      </c>
      <c r="BC197">
        <v>3.5558495649999999</v>
      </c>
      <c r="BD197">
        <v>3.5292910970000002</v>
      </c>
      <c r="BE197">
        <v>3.5248178370000001</v>
      </c>
      <c r="BF197">
        <v>3.5076312700000001</v>
      </c>
      <c r="BG197">
        <v>3.4609934390000001</v>
      </c>
      <c r="BH197">
        <v>3.426145585</v>
      </c>
      <c r="BI197">
        <v>3.374603402</v>
      </c>
      <c r="BJ197">
        <v>3.3366884579999998</v>
      </c>
      <c r="BK197">
        <v>3.3094941040000001</v>
      </c>
      <c r="BL197">
        <v>3.258622232</v>
      </c>
      <c r="BM197">
        <v>3.2410131149999999</v>
      </c>
    </row>
    <row r="198" spans="1:65" x14ac:dyDescent="0.25">
      <c r="A198" t="s">
        <v>421</v>
      </c>
      <c r="B198" t="s">
        <v>422</v>
      </c>
      <c r="C198" t="e">
        <f>_xlfn.XLOOKUP(B198,'country-codes'!$B$2:$B$250,'country-codes'!$E$2:$E$250)</f>
        <v>#N/A</v>
      </c>
      <c r="D198">
        <v>2.8979897999999999</v>
      </c>
      <c r="E198">
        <v>2.8964234740000001</v>
      </c>
      <c r="F198">
        <v>2.8600875590000001</v>
      </c>
      <c r="G198">
        <v>2.8345482039999998</v>
      </c>
      <c r="H198">
        <v>2.8131620399999999</v>
      </c>
      <c r="I198">
        <v>2.719205192</v>
      </c>
      <c r="J198">
        <v>2.5638978749999999</v>
      </c>
      <c r="K198">
        <v>2.5795594400000001</v>
      </c>
      <c r="L198">
        <v>2.5019772769999999</v>
      </c>
      <c r="M198">
        <v>2.4696678740000002</v>
      </c>
      <c r="N198">
        <v>2.4378264270000001</v>
      </c>
      <c r="O198">
        <v>2.373946804</v>
      </c>
      <c r="P198">
        <v>2.2331336660000001</v>
      </c>
      <c r="Q198">
        <v>2.145470311</v>
      </c>
      <c r="R198">
        <v>2.0910291330000002</v>
      </c>
      <c r="S198">
        <v>1.998843302</v>
      </c>
      <c r="T198">
        <v>1.93409181</v>
      </c>
      <c r="U198">
        <v>1.9009835610000001</v>
      </c>
      <c r="V198">
        <v>1.856237334</v>
      </c>
      <c r="W198">
        <v>1.8629131619999999</v>
      </c>
      <c r="X198">
        <v>1.851904547</v>
      </c>
      <c r="Y198">
        <v>1.807583315</v>
      </c>
      <c r="Z198">
        <v>1.8000824179999999</v>
      </c>
      <c r="AA198">
        <v>1.7656697649999999</v>
      </c>
      <c r="AB198">
        <v>1.740565535</v>
      </c>
      <c r="AC198">
        <v>1.739010068</v>
      </c>
      <c r="AD198">
        <v>1.7238515679999999</v>
      </c>
      <c r="AE198">
        <v>1.719424413</v>
      </c>
      <c r="AF198">
        <v>1.739198247</v>
      </c>
      <c r="AG198">
        <v>1.733657096</v>
      </c>
      <c r="AH198">
        <v>1.7515905789999999</v>
      </c>
      <c r="AI198">
        <v>1.7253533919999999</v>
      </c>
      <c r="AJ198">
        <v>1.703651614</v>
      </c>
      <c r="AK198">
        <v>1.663853279</v>
      </c>
      <c r="AL198">
        <v>1.6424144519999999</v>
      </c>
      <c r="AM198">
        <v>1.610199784</v>
      </c>
      <c r="AN198">
        <v>1.6042558979999999</v>
      </c>
      <c r="AO198">
        <v>1.5948781059999999</v>
      </c>
      <c r="AP198">
        <v>1.5917313360000001</v>
      </c>
      <c r="AQ198">
        <v>1.5869201959999999</v>
      </c>
      <c r="AR198">
        <v>1.6174855589999999</v>
      </c>
      <c r="AS198">
        <v>1.589459731</v>
      </c>
      <c r="AT198">
        <v>1.580712522</v>
      </c>
      <c r="AU198">
        <v>1.599353671</v>
      </c>
      <c r="AV198">
        <v>1.6138982310000001</v>
      </c>
      <c r="AW198">
        <v>1.613540851</v>
      </c>
      <c r="AX198">
        <v>1.6595821319999999</v>
      </c>
      <c r="AY198">
        <v>1.6878790829999999</v>
      </c>
      <c r="AZ198">
        <v>1.7009511859999999</v>
      </c>
      <c r="BA198">
        <v>1.6745798970000001</v>
      </c>
      <c r="BB198">
        <v>1.6635804240000001</v>
      </c>
      <c r="BC198">
        <v>1.646878405</v>
      </c>
      <c r="BD198">
        <v>1.6535642049999999</v>
      </c>
      <c r="BE198">
        <v>1.62550829</v>
      </c>
      <c r="BF198">
        <v>1.634273031</v>
      </c>
      <c r="BG198">
        <v>1.633518502</v>
      </c>
      <c r="BH198">
        <v>1.624737087</v>
      </c>
      <c r="BI198">
        <v>1.582196505</v>
      </c>
      <c r="BJ198">
        <v>1.551996266</v>
      </c>
      <c r="BK198">
        <v>1.5189566830000001</v>
      </c>
      <c r="BL198">
        <v>1.475735324</v>
      </c>
      <c r="BM198">
        <v>1.4885518680000001</v>
      </c>
    </row>
    <row r="199" spans="1:65" x14ac:dyDescent="0.25">
      <c r="A199" t="s">
        <v>423</v>
      </c>
      <c r="B199" t="s">
        <v>424</v>
      </c>
      <c r="C199" t="str">
        <f>_xlfn.XLOOKUP(B199,'country-codes'!$B$2:$B$250,'country-codes'!$E$2:$E$250)</f>
        <v>Oceania</v>
      </c>
      <c r="D199">
        <v>5.8879999999999999</v>
      </c>
      <c r="E199">
        <v>5.8869999999999996</v>
      </c>
      <c r="F199">
        <v>5.8890000000000002</v>
      </c>
      <c r="G199">
        <v>5.8840000000000003</v>
      </c>
      <c r="H199">
        <v>5.88</v>
      </c>
      <c r="I199">
        <v>5.8769999999999998</v>
      </c>
      <c r="J199">
        <v>5.8559999999999999</v>
      </c>
      <c r="K199">
        <v>5.827</v>
      </c>
      <c r="L199">
        <v>5.7930000000000001</v>
      </c>
      <c r="M199">
        <v>5.7380000000000004</v>
      </c>
      <c r="N199">
        <v>5.6239999999999997</v>
      </c>
      <c r="O199">
        <v>5.4640000000000004</v>
      </c>
      <c r="P199">
        <v>5.2930000000000001</v>
      </c>
      <c r="Q199">
        <v>5.1120000000000001</v>
      </c>
      <c r="R199">
        <v>4.9089999999999998</v>
      </c>
      <c r="S199">
        <v>4.7069999999999999</v>
      </c>
      <c r="T199">
        <v>4.5170000000000003</v>
      </c>
      <c r="U199">
        <v>4.3659999999999997</v>
      </c>
      <c r="V199">
        <v>4.0430000000000001</v>
      </c>
      <c r="W199">
        <v>3.9409999999999998</v>
      </c>
      <c r="X199">
        <v>3.9350000000000001</v>
      </c>
      <c r="Y199">
        <v>3.9350000000000001</v>
      </c>
      <c r="Z199">
        <v>3.7959999999999998</v>
      </c>
      <c r="AA199">
        <v>3.7429999999999999</v>
      </c>
      <c r="AB199">
        <v>3.8340000000000001</v>
      </c>
      <c r="AC199">
        <v>3.863</v>
      </c>
      <c r="AD199">
        <v>3.714</v>
      </c>
      <c r="AE199">
        <v>3.62</v>
      </c>
      <c r="AF199">
        <v>3.7509999999999999</v>
      </c>
      <c r="AG199">
        <v>3.488</v>
      </c>
      <c r="AH199">
        <v>3.4369999999999998</v>
      </c>
      <c r="AI199">
        <v>3.258</v>
      </c>
      <c r="AJ199">
        <v>3.15</v>
      </c>
      <c r="AK199">
        <v>3.085</v>
      </c>
      <c r="AL199">
        <v>2.9430000000000001</v>
      </c>
      <c r="AM199">
        <v>2.78</v>
      </c>
      <c r="AN199">
        <v>2.718</v>
      </c>
      <c r="AO199">
        <v>2.5910000000000002</v>
      </c>
      <c r="AP199">
        <v>2.4870000000000001</v>
      </c>
      <c r="AQ199">
        <v>2.5819999999999999</v>
      </c>
      <c r="AR199">
        <v>2.5960000000000001</v>
      </c>
      <c r="AS199">
        <v>2.5209999999999999</v>
      </c>
      <c r="AT199">
        <v>2.427</v>
      </c>
      <c r="AU199">
        <v>2.266</v>
      </c>
      <c r="AV199">
        <v>2.202</v>
      </c>
      <c r="AW199">
        <v>2.1880000000000002</v>
      </c>
      <c r="AX199">
        <v>2.218</v>
      </c>
      <c r="AY199">
        <v>2.133</v>
      </c>
      <c r="AZ199">
        <v>2.1930000000000001</v>
      </c>
      <c r="BA199">
        <v>2.1459999999999999</v>
      </c>
      <c r="BB199">
        <v>2.1619999999999999</v>
      </c>
      <c r="BC199">
        <v>2.0659999999999998</v>
      </c>
      <c r="BD199">
        <v>2.0259999999999998</v>
      </c>
      <c r="BE199">
        <v>1.946</v>
      </c>
      <c r="BF199">
        <v>1.9590000000000001</v>
      </c>
      <c r="BG199">
        <v>1.905</v>
      </c>
      <c r="BH199">
        <v>1.8520000000000001</v>
      </c>
      <c r="BI199">
        <v>1.804</v>
      </c>
      <c r="BJ199">
        <v>1.7889999999999999</v>
      </c>
      <c r="BK199">
        <v>1.712</v>
      </c>
      <c r="BL199">
        <v>1.7050000000000001</v>
      </c>
      <c r="BM199">
        <v>1.6990000000000001</v>
      </c>
    </row>
    <row r="200" spans="1:65" x14ac:dyDescent="0.25">
      <c r="A200" t="s">
        <v>425</v>
      </c>
      <c r="B200" t="s">
        <v>426</v>
      </c>
      <c r="C200" t="str">
        <f>_xlfn.XLOOKUP(B200,'country-codes'!$B$2:$B$250,'country-codes'!$E$2:$E$250)</f>
        <v>Asia</v>
      </c>
      <c r="D200">
        <v>6.6470000000000002</v>
      </c>
      <c r="E200">
        <v>6.6589999999999998</v>
      </c>
      <c r="F200">
        <v>6.67</v>
      </c>
      <c r="G200">
        <v>6.6879999999999997</v>
      </c>
      <c r="H200">
        <v>6.694</v>
      </c>
      <c r="I200">
        <v>6.7160000000000002</v>
      </c>
      <c r="J200">
        <v>6.7359999999999998</v>
      </c>
      <c r="K200">
        <v>6.6740000000000004</v>
      </c>
      <c r="L200">
        <v>6.6130000000000004</v>
      </c>
      <c r="M200">
        <v>6.5449999999999999</v>
      </c>
      <c r="N200">
        <v>6.4820000000000002</v>
      </c>
      <c r="O200">
        <v>6.4130000000000003</v>
      </c>
      <c r="P200">
        <v>6.33</v>
      </c>
      <c r="Q200">
        <v>6.2679999999999998</v>
      </c>
      <c r="R200">
        <v>6.18</v>
      </c>
      <c r="S200">
        <v>6.0990000000000002</v>
      </c>
      <c r="T200">
        <v>6.0030000000000001</v>
      </c>
      <c r="U200">
        <v>5.9109999999999996</v>
      </c>
      <c r="V200">
        <v>5.7859999999999996</v>
      </c>
      <c r="W200">
        <v>5.6559999999999997</v>
      </c>
      <c r="X200">
        <v>5.5140000000000002</v>
      </c>
      <c r="Y200">
        <v>5.375</v>
      </c>
      <c r="Z200">
        <v>5.2110000000000003</v>
      </c>
      <c r="AA200">
        <v>5.0570000000000004</v>
      </c>
      <c r="AB200">
        <v>4.8840000000000003</v>
      </c>
      <c r="AC200">
        <v>4.7320000000000002</v>
      </c>
      <c r="AD200">
        <v>4.6050000000000004</v>
      </c>
      <c r="AE200">
        <v>4.5419999999999998</v>
      </c>
      <c r="AF200">
        <v>4.4939999999999998</v>
      </c>
      <c r="AG200">
        <v>4.3730000000000002</v>
      </c>
      <c r="AH200">
        <v>4.1760000000000002</v>
      </c>
      <c r="AI200">
        <v>3.879</v>
      </c>
      <c r="AJ200">
        <v>3.77</v>
      </c>
      <c r="AK200">
        <v>3.738</v>
      </c>
      <c r="AL200">
        <v>3.661</v>
      </c>
      <c r="AM200">
        <v>3.573</v>
      </c>
      <c r="AN200">
        <v>3.5</v>
      </c>
      <c r="AO200">
        <v>3.4329999999999998</v>
      </c>
      <c r="AP200">
        <v>3.3420000000000001</v>
      </c>
      <c r="AQ200">
        <v>3.27</v>
      </c>
      <c r="AR200">
        <v>3.2269999999999999</v>
      </c>
      <c r="AS200">
        <v>3.181</v>
      </c>
      <c r="AT200">
        <v>3.0419999999999998</v>
      </c>
      <c r="AU200">
        <v>2.9060000000000001</v>
      </c>
      <c r="AV200">
        <v>2.7490000000000001</v>
      </c>
      <c r="AW200">
        <v>2.5779999999999998</v>
      </c>
      <c r="AX200">
        <v>2.4260000000000002</v>
      </c>
      <c r="AY200">
        <v>2.343</v>
      </c>
      <c r="AZ200">
        <v>2.2759999999999998</v>
      </c>
      <c r="BA200">
        <v>2.1760000000000002</v>
      </c>
      <c r="BB200">
        <v>2.0870000000000002</v>
      </c>
      <c r="BC200">
        <v>2.04</v>
      </c>
      <c r="BD200">
        <v>1.9690000000000001</v>
      </c>
      <c r="BE200">
        <v>1.9319999999999999</v>
      </c>
      <c r="BF200">
        <v>1.8979999999999999</v>
      </c>
      <c r="BG200">
        <v>1.8640000000000001</v>
      </c>
      <c r="BH200">
        <v>1.827</v>
      </c>
      <c r="BI200">
        <v>1.839</v>
      </c>
      <c r="BJ200">
        <v>1.8480000000000001</v>
      </c>
      <c r="BK200">
        <v>1.8340000000000001</v>
      </c>
      <c r="BL200">
        <v>1.8160000000000001</v>
      </c>
      <c r="BM200">
        <v>1.8009999999999999</v>
      </c>
    </row>
    <row r="201" spans="1:65" x14ac:dyDescent="0.25">
      <c r="A201" t="s">
        <v>427</v>
      </c>
      <c r="B201" t="s">
        <v>428</v>
      </c>
      <c r="C201" t="str">
        <f>_xlfn.XLOOKUP(B201,'country-codes'!$B$2:$B$250,'country-codes'!$E$2:$E$250)</f>
        <v>Europe</v>
      </c>
      <c r="D201">
        <v>2.34</v>
      </c>
      <c r="E201">
        <v>2.17</v>
      </c>
      <c r="F201">
        <v>2.04</v>
      </c>
      <c r="G201">
        <v>2.0099999999999998</v>
      </c>
      <c r="H201">
        <v>1.96</v>
      </c>
      <c r="I201">
        <v>1.91</v>
      </c>
      <c r="J201">
        <v>1.9</v>
      </c>
      <c r="K201">
        <v>3.66</v>
      </c>
      <c r="L201">
        <v>3.63</v>
      </c>
      <c r="M201">
        <v>3.19</v>
      </c>
      <c r="N201">
        <v>2.89</v>
      </c>
      <c r="O201">
        <v>2.67</v>
      </c>
      <c r="P201">
        <v>2.5499999999999998</v>
      </c>
      <c r="Q201">
        <v>2.44</v>
      </c>
      <c r="R201">
        <v>2.71</v>
      </c>
      <c r="S201">
        <v>2.59</v>
      </c>
      <c r="T201">
        <v>2.54</v>
      </c>
      <c r="U201">
        <v>2.57</v>
      </c>
      <c r="V201">
        <v>2.52</v>
      </c>
      <c r="W201">
        <v>2.4900000000000002</v>
      </c>
      <c r="X201">
        <v>2.4300000000000002</v>
      </c>
      <c r="Y201">
        <v>2.36</v>
      </c>
      <c r="Z201">
        <v>2.17</v>
      </c>
      <c r="AA201">
        <v>2.06</v>
      </c>
      <c r="AB201">
        <v>2.2599999999999998</v>
      </c>
      <c r="AC201">
        <v>2.31</v>
      </c>
      <c r="AD201">
        <v>2.39</v>
      </c>
      <c r="AE201">
        <v>2.38</v>
      </c>
      <c r="AF201">
        <v>2.2999999999999998</v>
      </c>
      <c r="AG201">
        <v>2.2200000000000002</v>
      </c>
      <c r="AH201">
        <v>1.83</v>
      </c>
      <c r="AI201">
        <v>1.59</v>
      </c>
      <c r="AJ201">
        <v>1.51</v>
      </c>
      <c r="AK201">
        <v>1.43</v>
      </c>
      <c r="AL201">
        <v>1.4</v>
      </c>
      <c r="AM201">
        <v>1.33</v>
      </c>
      <c r="AN201">
        <v>1.3</v>
      </c>
      <c r="AO201">
        <v>1.32</v>
      </c>
      <c r="AP201">
        <v>1.32</v>
      </c>
      <c r="AQ201">
        <v>1.3</v>
      </c>
      <c r="AR201">
        <v>1.31</v>
      </c>
      <c r="AS201">
        <v>1.27</v>
      </c>
      <c r="AT201">
        <v>1.27</v>
      </c>
      <c r="AU201">
        <v>1.3</v>
      </c>
      <c r="AV201">
        <v>1.33</v>
      </c>
      <c r="AW201">
        <v>1.4</v>
      </c>
      <c r="AX201">
        <v>1.42</v>
      </c>
      <c r="AY201">
        <v>1.45</v>
      </c>
      <c r="AZ201">
        <v>1.6</v>
      </c>
      <c r="BA201">
        <v>1.66</v>
      </c>
      <c r="BB201">
        <v>1.59</v>
      </c>
      <c r="BC201">
        <v>1.47</v>
      </c>
      <c r="BD201">
        <v>1.52</v>
      </c>
      <c r="BE201">
        <v>1.46</v>
      </c>
      <c r="BF201">
        <v>1.56</v>
      </c>
      <c r="BG201">
        <v>1.62</v>
      </c>
      <c r="BH201">
        <v>1.69</v>
      </c>
      <c r="BI201">
        <v>1.71</v>
      </c>
      <c r="BJ201">
        <v>1.76</v>
      </c>
      <c r="BK201">
        <v>1.77</v>
      </c>
      <c r="BL201">
        <v>1.8</v>
      </c>
      <c r="BM201">
        <v>1.8</v>
      </c>
    </row>
    <row r="202" spans="1:65" x14ac:dyDescent="0.25">
      <c r="A202" t="s">
        <v>429</v>
      </c>
      <c r="B202" t="s">
        <v>430</v>
      </c>
      <c r="C202" t="str">
        <f>_xlfn.XLOOKUP(B202,'country-codes'!$B$2:$B$250,'country-codes'!$E$2:$E$250)</f>
        <v>Europe</v>
      </c>
      <c r="D202">
        <v>2.52</v>
      </c>
      <c r="E202">
        <v>2.4500000000000002</v>
      </c>
      <c r="F202">
        <v>2.36</v>
      </c>
      <c r="G202">
        <v>2.27</v>
      </c>
      <c r="H202">
        <v>2.1800000000000002</v>
      </c>
      <c r="I202">
        <v>2.13</v>
      </c>
      <c r="J202">
        <v>2.1</v>
      </c>
      <c r="K202">
        <v>2.04</v>
      </c>
      <c r="L202">
        <v>1.99</v>
      </c>
      <c r="M202">
        <v>1.97</v>
      </c>
      <c r="N202">
        <v>1.99</v>
      </c>
      <c r="O202">
        <v>2.0299999999999998</v>
      </c>
      <c r="P202">
        <v>2.04</v>
      </c>
      <c r="Q202">
        <v>2.0099999999999998</v>
      </c>
      <c r="R202">
        <v>2</v>
      </c>
      <c r="S202">
        <v>1.98</v>
      </c>
      <c r="T202">
        <v>1.97</v>
      </c>
      <c r="U202">
        <v>1.95</v>
      </c>
      <c r="V202">
        <v>1.92</v>
      </c>
      <c r="W202">
        <v>1.9</v>
      </c>
      <c r="X202">
        <v>1.89</v>
      </c>
      <c r="Y202">
        <v>1.91</v>
      </c>
      <c r="Z202">
        <v>2.04</v>
      </c>
      <c r="AA202">
        <v>2.11</v>
      </c>
      <c r="AB202">
        <v>2.06</v>
      </c>
      <c r="AC202">
        <v>2.0499999999999998</v>
      </c>
      <c r="AD202">
        <v>2.15</v>
      </c>
      <c r="AE202">
        <v>2.2200000000000002</v>
      </c>
      <c r="AF202">
        <v>2.12</v>
      </c>
      <c r="AG202">
        <v>2.0099999999999998</v>
      </c>
      <c r="AH202">
        <v>1.8919999999999999</v>
      </c>
      <c r="AI202">
        <v>1.732</v>
      </c>
      <c r="AJ202">
        <v>1.552</v>
      </c>
      <c r="AK202">
        <v>1.385</v>
      </c>
      <c r="AL202">
        <v>1.4</v>
      </c>
      <c r="AM202">
        <v>1.337</v>
      </c>
      <c r="AN202">
        <v>1.27</v>
      </c>
      <c r="AO202">
        <v>1.218</v>
      </c>
      <c r="AP202">
        <v>1.232</v>
      </c>
      <c r="AQ202">
        <v>1.157</v>
      </c>
      <c r="AR202">
        <v>1.1950000000000001</v>
      </c>
      <c r="AS202">
        <v>1.2230000000000001</v>
      </c>
      <c r="AT202">
        <v>1.286</v>
      </c>
      <c r="AU202">
        <v>1.319</v>
      </c>
      <c r="AV202">
        <v>1.3440000000000001</v>
      </c>
      <c r="AW202">
        <v>1.294</v>
      </c>
      <c r="AX202">
        <v>1.3049999999999999</v>
      </c>
      <c r="AY202">
        <v>1.4159999999999999</v>
      </c>
      <c r="AZ202">
        <v>1.502</v>
      </c>
      <c r="BA202">
        <v>1.542</v>
      </c>
      <c r="BB202">
        <v>1.5669999999999999</v>
      </c>
      <c r="BC202">
        <v>1.5820000000000001</v>
      </c>
      <c r="BD202">
        <v>1.6910000000000001</v>
      </c>
      <c r="BE202">
        <v>1.7070000000000001</v>
      </c>
      <c r="BF202">
        <v>1.75</v>
      </c>
      <c r="BG202">
        <v>1.7769999999999999</v>
      </c>
      <c r="BH202">
        <v>1.762</v>
      </c>
      <c r="BI202">
        <v>1.621</v>
      </c>
      <c r="BJ202">
        <v>1.579</v>
      </c>
      <c r="BK202">
        <v>1.504</v>
      </c>
      <c r="BL202">
        <v>1.5049999999999999</v>
      </c>
      <c r="BM202">
        <v>1.4930000000000001</v>
      </c>
    </row>
    <row r="203" spans="1:65" x14ac:dyDescent="0.25">
      <c r="A203" t="s">
        <v>431</v>
      </c>
      <c r="B203" t="s">
        <v>432</v>
      </c>
      <c r="C203" t="str">
        <f>_xlfn.XLOOKUP(B203,'country-codes'!$B$2:$B$250,'country-codes'!$E$2:$E$250)</f>
        <v>Africa</v>
      </c>
      <c r="D203">
        <v>8.1869999999999994</v>
      </c>
      <c r="E203">
        <v>8.1940000000000008</v>
      </c>
      <c r="F203">
        <v>8.1969999999999992</v>
      </c>
      <c r="G203">
        <v>8.1980000000000004</v>
      </c>
      <c r="H203">
        <v>8.1980000000000004</v>
      </c>
      <c r="I203">
        <v>8.1980000000000004</v>
      </c>
      <c r="J203">
        <v>8.1980000000000004</v>
      </c>
      <c r="K203">
        <v>8.2010000000000005</v>
      </c>
      <c r="L203">
        <v>8.2070000000000007</v>
      </c>
      <c r="M203">
        <v>8.2170000000000005</v>
      </c>
      <c r="N203">
        <v>8.2309999999999999</v>
      </c>
      <c r="O203">
        <v>8.2279999999999998</v>
      </c>
      <c r="P203">
        <v>8.2330000000000005</v>
      </c>
      <c r="Q203">
        <v>8.2319999999999993</v>
      </c>
      <c r="R203">
        <v>8.2309999999999999</v>
      </c>
      <c r="S203">
        <v>8.2240000000000002</v>
      </c>
      <c r="T203">
        <v>8.2430000000000003</v>
      </c>
      <c r="U203">
        <v>8.24</v>
      </c>
      <c r="V203">
        <v>8.25</v>
      </c>
      <c r="W203">
        <v>8.23</v>
      </c>
      <c r="X203">
        <v>8.1890000000000001</v>
      </c>
      <c r="Y203">
        <v>8.1560000000000006</v>
      </c>
      <c r="Z203">
        <v>8.0850000000000009</v>
      </c>
      <c r="AA203">
        <v>7.9870000000000001</v>
      </c>
      <c r="AB203">
        <v>7.8719999999999999</v>
      </c>
      <c r="AC203">
        <v>7.7249999999999996</v>
      </c>
      <c r="AD203">
        <v>7.5590000000000002</v>
      </c>
      <c r="AE203">
        <v>7.39</v>
      </c>
      <c r="AF203">
        <v>7.2270000000000003</v>
      </c>
      <c r="AG203">
        <v>7.0579999999999998</v>
      </c>
      <c r="AH203">
        <v>6.8730000000000002</v>
      </c>
      <c r="AI203">
        <v>6.7050000000000001</v>
      </c>
      <c r="AJ203">
        <v>6.6070000000000002</v>
      </c>
      <c r="AK203">
        <v>6.51</v>
      </c>
      <c r="AL203">
        <v>6.4080000000000004</v>
      </c>
      <c r="AM203">
        <v>6.3239999999999998</v>
      </c>
      <c r="AN203">
        <v>6.2510000000000003</v>
      </c>
      <c r="AO203">
        <v>6.1760000000000002</v>
      </c>
      <c r="AP203">
        <v>6.1159999999999997</v>
      </c>
      <c r="AQ203">
        <v>6.0129999999999999</v>
      </c>
      <c r="AR203">
        <v>5.9240000000000004</v>
      </c>
      <c r="AS203">
        <v>5.8440000000000003</v>
      </c>
      <c r="AT203">
        <v>5.7519999999999998</v>
      </c>
      <c r="AU203">
        <v>5.6740000000000004</v>
      </c>
      <c r="AV203">
        <v>5.5730000000000004</v>
      </c>
      <c r="AW203">
        <v>5.4359999999999999</v>
      </c>
      <c r="AX203">
        <v>5.28</v>
      </c>
      <c r="AY203">
        <v>5.0999999999999996</v>
      </c>
      <c r="AZ203">
        <v>4.9009999999999998</v>
      </c>
      <c r="BA203">
        <v>4.7160000000000002</v>
      </c>
      <c r="BB203">
        <v>4.532</v>
      </c>
      <c r="BC203">
        <v>4.3570000000000002</v>
      </c>
      <c r="BD203">
        <v>4.2329999999999997</v>
      </c>
      <c r="BE203">
        <v>4.1589999999999998</v>
      </c>
      <c r="BF203">
        <v>4.1120000000000001</v>
      </c>
      <c r="BG203">
        <v>4.0810000000000004</v>
      </c>
      <c r="BH203">
        <v>4.0599999999999996</v>
      </c>
      <c r="BI203">
        <v>4.0270000000000001</v>
      </c>
      <c r="BJ203">
        <v>3.9940000000000002</v>
      </c>
      <c r="BK203">
        <v>3.9390000000000001</v>
      </c>
      <c r="BL203">
        <v>3.8730000000000002</v>
      </c>
      <c r="BM203">
        <v>3.8210000000000002</v>
      </c>
    </row>
    <row r="204" spans="1:65" x14ac:dyDescent="0.25">
      <c r="A204" t="s">
        <v>433</v>
      </c>
      <c r="B204" t="s">
        <v>434</v>
      </c>
      <c r="C204" t="e">
        <f>_xlfn.XLOOKUP(B204,'country-codes'!$B$2:$B$250,'country-codes'!$E$2:$E$250)</f>
        <v>#N/A</v>
      </c>
      <c r="D204">
        <v>6.0783500349999997</v>
      </c>
      <c r="E204">
        <v>6.0943541799999998</v>
      </c>
      <c r="F204">
        <v>6.1097409450000004</v>
      </c>
      <c r="G204">
        <v>6.1198119819999999</v>
      </c>
      <c r="H204">
        <v>6.1262032470000003</v>
      </c>
      <c r="I204">
        <v>6.092883541</v>
      </c>
      <c r="J204">
        <v>6.0430319020000001</v>
      </c>
      <c r="K204">
        <v>6.0014279630000003</v>
      </c>
      <c r="L204">
        <v>5.9475205960000004</v>
      </c>
      <c r="M204">
        <v>5.8854344550000004</v>
      </c>
      <c r="N204">
        <v>5.8370902740000004</v>
      </c>
      <c r="O204">
        <v>5.7865558459999997</v>
      </c>
      <c r="P204">
        <v>5.7170056020000004</v>
      </c>
      <c r="Q204">
        <v>5.6491670100000002</v>
      </c>
      <c r="R204">
        <v>5.5852120120000004</v>
      </c>
      <c r="S204">
        <v>5.4788896449999998</v>
      </c>
      <c r="T204">
        <v>5.4231405080000004</v>
      </c>
      <c r="U204">
        <v>5.3195158490000001</v>
      </c>
      <c r="V204">
        <v>5.2209992200000004</v>
      </c>
      <c r="W204">
        <v>5.1502231329999999</v>
      </c>
      <c r="X204">
        <v>5.1119718360000004</v>
      </c>
      <c r="Y204">
        <v>5.0405616469999996</v>
      </c>
      <c r="Z204">
        <v>4.9615881230000003</v>
      </c>
      <c r="AA204">
        <v>4.8938558140000001</v>
      </c>
      <c r="AB204">
        <v>4.8376165599999998</v>
      </c>
      <c r="AC204">
        <v>4.7518426910000002</v>
      </c>
      <c r="AD204">
        <v>4.7000228919999998</v>
      </c>
      <c r="AE204">
        <v>4.606830574</v>
      </c>
      <c r="AF204">
        <v>4.5124249150000004</v>
      </c>
      <c r="AG204">
        <v>4.4232168170000001</v>
      </c>
      <c r="AH204">
        <v>4.3316737400000003</v>
      </c>
      <c r="AI204">
        <v>4.2359054030000003</v>
      </c>
      <c r="AJ204">
        <v>4.1455696900000003</v>
      </c>
      <c r="AK204">
        <v>4.0625939759999996</v>
      </c>
      <c r="AL204">
        <v>3.9879922350000001</v>
      </c>
      <c r="AM204">
        <v>3.9058142779999998</v>
      </c>
      <c r="AN204">
        <v>3.830002881</v>
      </c>
      <c r="AO204">
        <v>3.761913378</v>
      </c>
      <c r="AP204">
        <v>3.686311092</v>
      </c>
      <c r="AQ204">
        <v>3.6187183470000002</v>
      </c>
      <c r="AR204">
        <v>3.5722227310000001</v>
      </c>
      <c r="AS204">
        <v>3.5155560270000001</v>
      </c>
      <c r="AT204">
        <v>3.432310266</v>
      </c>
      <c r="AU204">
        <v>3.339267215</v>
      </c>
      <c r="AV204">
        <v>3.2581202149999999</v>
      </c>
      <c r="AW204">
        <v>3.1670346829999998</v>
      </c>
      <c r="AX204">
        <v>3.0738337339999999</v>
      </c>
      <c r="AY204">
        <v>2.9996992069999999</v>
      </c>
      <c r="AZ204">
        <v>2.9297632990000002</v>
      </c>
      <c r="BA204">
        <v>2.877897334</v>
      </c>
      <c r="BB204">
        <v>2.807758712</v>
      </c>
      <c r="BC204">
        <v>2.742940618</v>
      </c>
      <c r="BD204">
        <v>2.6785201299999999</v>
      </c>
      <c r="BE204">
        <v>2.6214732330000001</v>
      </c>
      <c r="BF204">
        <v>2.5301143129999999</v>
      </c>
      <c r="BG204">
        <v>2.4984497299999999</v>
      </c>
      <c r="BH204">
        <v>2.4752351109999999</v>
      </c>
      <c r="BI204">
        <v>2.4061424599999999</v>
      </c>
      <c r="BJ204">
        <v>2.3793410110000002</v>
      </c>
      <c r="BK204">
        <v>2.3201159969999998</v>
      </c>
      <c r="BL204">
        <v>2.2670977830000001</v>
      </c>
      <c r="BM204">
        <v>2.2409300249999999</v>
      </c>
    </row>
    <row r="205" spans="1:65" x14ac:dyDescent="0.25">
      <c r="A205" t="s">
        <v>435</v>
      </c>
      <c r="B205" t="s">
        <v>436</v>
      </c>
      <c r="C205" t="str">
        <f>_xlfn.XLOOKUP(B205,'country-codes'!$B$2:$B$250,'country-codes'!$E$2:$E$250)</f>
        <v>Asia</v>
      </c>
      <c r="D205">
        <v>7.6260000000000003</v>
      </c>
      <c r="E205">
        <v>7.6340000000000003</v>
      </c>
      <c r="F205">
        <v>7.6360000000000001</v>
      </c>
      <c r="G205">
        <v>7.6539999999999999</v>
      </c>
      <c r="H205">
        <v>7.6719999999999997</v>
      </c>
      <c r="I205">
        <v>7.6580000000000004</v>
      </c>
      <c r="J205">
        <v>7.6550000000000002</v>
      </c>
      <c r="K205">
        <v>7.6580000000000004</v>
      </c>
      <c r="L205">
        <v>7.6269999999999998</v>
      </c>
      <c r="M205">
        <v>7.5970000000000004</v>
      </c>
      <c r="N205">
        <v>7.5830000000000002</v>
      </c>
      <c r="O205">
        <v>7.556</v>
      </c>
      <c r="P205">
        <v>7.5389999999999997</v>
      </c>
      <c r="Q205">
        <v>7.484</v>
      </c>
      <c r="R205">
        <v>7.4260000000000002</v>
      </c>
      <c r="S205">
        <v>7.37</v>
      </c>
      <c r="T205">
        <v>7.33</v>
      </c>
      <c r="U205">
        <v>7.2949999999999999</v>
      </c>
      <c r="V205">
        <v>7.2629999999999999</v>
      </c>
      <c r="W205">
        <v>7.2270000000000003</v>
      </c>
      <c r="X205">
        <v>7.1849999999999996</v>
      </c>
      <c r="Y205">
        <v>7.1260000000000003</v>
      </c>
      <c r="Z205">
        <v>7.0469999999999997</v>
      </c>
      <c r="AA205">
        <v>6.9489999999999998</v>
      </c>
      <c r="AB205">
        <v>6.8369999999999997</v>
      </c>
      <c r="AC205">
        <v>6.7030000000000003</v>
      </c>
      <c r="AD205">
        <v>6.548</v>
      </c>
      <c r="AE205">
        <v>6.36</v>
      </c>
      <c r="AF205">
        <v>6.17</v>
      </c>
      <c r="AG205">
        <v>5.9969999999999999</v>
      </c>
      <c r="AH205">
        <v>5.83</v>
      </c>
      <c r="AI205">
        <v>5.6619999999999999</v>
      </c>
      <c r="AJ205">
        <v>5.4930000000000003</v>
      </c>
      <c r="AK205">
        <v>5.319</v>
      </c>
      <c r="AL205">
        <v>5.1420000000000003</v>
      </c>
      <c r="AM205">
        <v>4.952</v>
      </c>
      <c r="AN205">
        <v>4.7690000000000001</v>
      </c>
      <c r="AO205">
        <v>4.5919999999999996</v>
      </c>
      <c r="AP205">
        <v>4.4189999999999996</v>
      </c>
      <c r="AQ205">
        <v>4.2469999999999999</v>
      </c>
      <c r="AR205">
        <v>4.1150000000000002</v>
      </c>
      <c r="AS205">
        <v>3.91</v>
      </c>
      <c r="AT205">
        <v>3.706</v>
      </c>
      <c r="AU205">
        <v>3.5019999999999998</v>
      </c>
      <c r="AV205">
        <v>3.3370000000000002</v>
      </c>
      <c r="AW205">
        <v>3.242</v>
      </c>
      <c r="AX205">
        <v>3.2080000000000002</v>
      </c>
      <c r="AY205">
        <v>3.177</v>
      </c>
      <c r="AZ205">
        <v>3.0569999999999999</v>
      </c>
      <c r="BA205">
        <v>2.952</v>
      </c>
      <c r="BB205">
        <v>2.8530000000000002</v>
      </c>
      <c r="BC205">
        <v>2.8140000000000001</v>
      </c>
      <c r="BD205">
        <v>2.78</v>
      </c>
      <c r="BE205">
        <v>2.7370000000000001</v>
      </c>
      <c r="BF205">
        <v>2.6859999999999999</v>
      </c>
      <c r="BG205">
        <v>2.637</v>
      </c>
      <c r="BH205">
        <v>2.59</v>
      </c>
      <c r="BI205">
        <v>2.5840000000000001</v>
      </c>
      <c r="BJ205">
        <v>2.5459999999999998</v>
      </c>
      <c r="BK205">
        <v>2.504</v>
      </c>
      <c r="BL205">
        <v>2.4649999999999999</v>
      </c>
      <c r="BM205">
        <v>2.427</v>
      </c>
    </row>
    <row r="206" spans="1:65" x14ac:dyDescent="0.25">
      <c r="A206" t="s">
        <v>437</v>
      </c>
      <c r="B206" t="s">
        <v>438</v>
      </c>
      <c r="C206" t="str">
        <f>_xlfn.XLOOKUP(B206,'country-codes'!$B$2:$B$250,'country-codes'!$E$2:$E$250)</f>
        <v>Africa</v>
      </c>
      <c r="D206">
        <v>6.6470000000000002</v>
      </c>
      <c r="E206">
        <v>6.6280000000000001</v>
      </c>
      <c r="F206">
        <v>6.6920000000000002</v>
      </c>
      <c r="G206">
        <v>6.75</v>
      </c>
      <c r="H206">
        <v>6.8029999999999999</v>
      </c>
      <c r="I206">
        <v>6.8490000000000002</v>
      </c>
      <c r="J206">
        <v>6.9020000000000001</v>
      </c>
      <c r="K206">
        <v>6.9409999999999998</v>
      </c>
      <c r="L206">
        <v>6.9710000000000001</v>
      </c>
      <c r="M206">
        <v>7.0019999999999998</v>
      </c>
      <c r="N206">
        <v>7.0270000000000001</v>
      </c>
      <c r="O206">
        <v>7.0590000000000002</v>
      </c>
      <c r="P206">
        <v>7.0119999999999996</v>
      </c>
      <c r="Q206">
        <v>6.96</v>
      </c>
      <c r="R206">
        <v>6.9539999999999997</v>
      </c>
      <c r="S206">
        <v>6.9329999999999998</v>
      </c>
      <c r="T206">
        <v>6.9029999999999996</v>
      </c>
      <c r="U206">
        <v>6.8710000000000004</v>
      </c>
      <c r="V206">
        <v>6.8369999999999997</v>
      </c>
      <c r="W206">
        <v>6.7789999999999999</v>
      </c>
      <c r="X206">
        <v>6.7279999999999998</v>
      </c>
      <c r="Y206">
        <v>6.6790000000000003</v>
      </c>
      <c r="Z206">
        <v>6.64</v>
      </c>
      <c r="AA206">
        <v>6.5970000000000004</v>
      </c>
      <c r="AB206">
        <v>6.5469999999999997</v>
      </c>
      <c r="AC206">
        <v>6.4870000000000001</v>
      </c>
      <c r="AD206">
        <v>6.4249999999999998</v>
      </c>
      <c r="AE206">
        <v>6.3550000000000004</v>
      </c>
      <c r="AF206">
        <v>6.282</v>
      </c>
      <c r="AG206">
        <v>6.2309999999999999</v>
      </c>
      <c r="AH206">
        <v>6.1680000000000001</v>
      </c>
      <c r="AI206">
        <v>6.1159999999999997</v>
      </c>
      <c r="AJ206">
        <v>6.0529999999999999</v>
      </c>
      <c r="AK206">
        <v>5.9610000000000003</v>
      </c>
      <c r="AL206">
        <v>5.8739999999999997</v>
      </c>
      <c r="AM206">
        <v>5.7880000000000003</v>
      </c>
      <c r="AN206">
        <v>5.7069999999999999</v>
      </c>
      <c r="AO206">
        <v>5.5960000000000001</v>
      </c>
      <c r="AP206">
        <v>5.5039999999999996</v>
      </c>
      <c r="AQ206">
        <v>5.4470000000000001</v>
      </c>
      <c r="AR206">
        <v>5.38</v>
      </c>
      <c r="AS206">
        <v>5.327</v>
      </c>
      <c r="AT206">
        <v>5.2480000000000002</v>
      </c>
      <c r="AU206">
        <v>5.1719999999999997</v>
      </c>
      <c r="AV206">
        <v>5.0940000000000003</v>
      </c>
      <c r="AW206">
        <v>5.0389999999999997</v>
      </c>
      <c r="AX206">
        <v>5.0439999999999996</v>
      </c>
      <c r="AY206">
        <v>5.0650000000000004</v>
      </c>
      <c r="AZ206">
        <v>5.0739999999999998</v>
      </c>
      <c r="BA206">
        <v>5.05</v>
      </c>
      <c r="BB206">
        <v>5.0170000000000003</v>
      </c>
      <c r="BC206">
        <v>4.96</v>
      </c>
      <c r="BD206">
        <v>4.8949999999999996</v>
      </c>
      <c r="BE206">
        <v>4.9029999999999996</v>
      </c>
      <c r="BF206">
        <v>4.9119999999999999</v>
      </c>
      <c r="BG206">
        <v>4.8979999999999997</v>
      </c>
      <c r="BH206">
        <v>4.8289999999999997</v>
      </c>
      <c r="BI206">
        <v>4.7610000000000001</v>
      </c>
      <c r="BJ206">
        <v>4.681</v>
      </c>
      <c r="BK206">
        <v>4.617</v>
      </c>
      <c r="BL206">
        <v>4.5419999999999998</v>
      </c>
      <c r="BM206">
        <v>4.4569999999999999</v>
      </c>
    </row>
    <row r="207" spans="1:65" x14ac:dyDescent="0.25">
      <c r="A207" t="s">
        <v>439</v>
      </c>
      <c r="B207" t="s">
        <v>440</v>
      </c>
      <c r="C207" t="str">
        <f>_xlfn.XLOOKUP(B207,'country-codes'!$B$2:$B$250,'country-codes'!$E$2:$E$250)</f>
        <v>Africa</v>
      </c>
      <c r="D207">
        <v>6.9960000000000004</v>
      </c>
      <c r="E207">
        <v>7.0380000000000003</v>
      </c>
      <c r="F207">
        <v>7.0789999999999997</v>
      </c>
      <c r="G207">
        <v>7.12</v>
      </c>
      <c r="H207">
        <v>7.157</v>
      </c>
      <c r="I207">
        <v>7.19</v>
      </c>
      <c r="J207">
        <v>7.2169999999999996</v>
      </c>
      <c r="K207">
        <v>7.2370000000000001</v>
      </c>
      <c r="L207">
        <v>7.2510000000000003</v>
      </c>
      <c r="M207">
        <v>7.2590000000000003</v>
      </c>
      <c r="N207">
        <v>7.2619999999999996</v>
      </c>
      <c r="O207">
        <v>7.2610000000000001</v>
      </c>
      <c r="P207">
        <v>7.258</v>
      </c>
      <c r="Q207">
        <v>7.2549999999999999</v>
      </c>
      <c r="R207">
        <v>7.2519999999999998</v>
      </c>
      <c r="S207">
        <v>7.2519999999999998</v>
      </c>
      <c r="T207">
        <v>7.258</v>
      </c>
      <c r="U207">
        <v>7.2679999999999998</v>
      </c>
      <c r="V207">
        <v>7.2789999999999999</v>
      </c>
      <c r="W207">
        <v>7.29</v>
      </c>
      <c r="X207">
        <v>7.2919999999999998</v>
      </c>
      <c r="Y207">
        <v>7.2789999999999999</v>
      </c>
      <c r="Z207">
        <v>7.2450000000000001</v>
      </c>
      <c r="AA207">
        <v>7.1890000000000001</v>
      </c>
      <c r="AB207">
        <v>7.1109999999999998</v>
      </c>
      <c r="AC207">
        <v>7.0129999999999999</v>
      </c>
      <c r="AD207">
        <v>6.9020000000000001</v>
      </c>
      <c r="AE207">
        <v>6.7850000000000001</v>
      </c>
      <c r="AF207">
        <v>6.577</v>
      </c>
      <c r="AG207">
        <v>6.4790000000000001</v>
      </c>
      <c r="AH207">
        <v>6.3959999999999999</v>
      </c>
      <c r="AI207">
        <v>6.2670000000000003</v>
      </c>
      <c r="AJ207">
        <v>6.149</v>
      </c>
      <c r="AK207">
        <v>6.0490000000000004</v>
      </c>
      <c r="AL207">
        <v>5.915</v>
      </c>
      <c r="AM207">
        <v>5.819</v>
      </c>
      <c r="AN207">
        <v>5.7229999999999999</v>
      </c>
      <c r="AO207">
        <v>5.6390000000000002</v>
      </c>
      <c r="AP207">
        <v>5.5810000000000004</v>
      </c>
      <c r="AQ207">
        <v>5.5730000000000004</v>
      </c>
      <c r="AR207">
        <v>5.4980000000000002</v>
      </c>
      <c r="AS207">
        <v>5.4119999999999999</v>
      </c>
      <c r="AT207">
        <v>5.3109999999999999</v>
      </c>
      <c r="AU207">
        <v>5.2519999999999998</v>
      </c>
      <c r="AV207">
        <v>5.1840000000000002</v>
      </c>
      <c r="AW207">
        <v>5.1859999999999999</v>
      </c>
      <c r="AX207">
        <v>5.1980000000000004</v>
      </c>
      <c r="AY207">
        <v>5.1100000000000003</v>
      </c>
      <c r="AZ207">
        <v>5.0510000000000002</v>
      </c>
      <c r="BA207">
        <v>5.0810000000000004</v>
      </c>
      <c r="BB207">
        <v>5.0640000000000001</v>
      </c>
      <c r="BC207">
        <v>5.0389999999999997</v>
      </c>
      <c r="BD207">
        <v>5.0049999999999999</v>
      </c>
      <c r="BE207">
        <v>4.96</v>
      </c>
      <c r="BF207">
        <v>4.9050000000000002</v>
      </c>
      <c r="BG207">
        <v>4.7809999999999997</v>
      </c>
      <c r="BH207">
        <v>4.6829999999999998</v>
      </c>
      <c r="BI207">
        <v>4.6219999999999999</v>
      </c>
      <c r="BJ207">
        <v>4.5839999999999996</v>
      </c>
      <c r="BK207">
        <v>4.5170000000000003</v>
      </c>
      <c r="BL207">
        <v>4.4539999999999997</v>
      </c>
      <c r="BM207">
        <v>4.3869999999999996</v>
      </c>
    </row>
    <row r="208" spans="1:65" x14ac:dyDescent="0.25">
      <c r="A208" t="s">
        <v>441</v>
      </c>
      <c r="B208" t="s">
        <v>442</v>
      </c>
      <c r="C208" t="str">
        <f>_xlfn.XLOOKUP(B208,'country-codes'!$B$2:$B$250,'country-codes'!$E$2:$E$250)</f>
        <v>Asia</v>
      </c>
      <c r="D208">
        <v>5.76</v>
      </c>
      <c r="E208">
        <v>5.41</v>
      </c>
      <c r="F208">
        <v>5.21</v>
      </c>
      <c r="G208">
        <v>5.16</v>
      </c>
      <c r="H208">
        <v>4.97</v>
      </c>
      <c r="I208">
        <v>4.66</v>
      </c>
      <c r="J208">
        <v>4.46</v>
      </c>
      <c r="K208">
        <v>3.91</v>
      </c>
      <c r="L208">
        <v>3.53</v>
      </c>
      <c r="M208">
        <v>3.22</v>
      </c>
      <c r="N208">
        <v>3.07</v>
      </c>
      <c r="O208">
        <v>3.02</v>
      </c>
      <c r="P208">
        <v>3.04</v>
      </c>
      <c r="Q208">
        <v>2.79</v>
      </c>
      <c r="R208">
        <v>2.35</v>
      </c>
      <c r="S208">
        <v>2.0699999999999998</v>
      </c>
      <c r="T208">
        <v>2.11</v>
      </c>
      <c r="U208">
        <v>1.82</v>
      </c>
      <c r="V208">
        <v>1.79</v>
      </c>
      <c r="W208">
        <v>1.79</v>
      </c>
      <c r="X208">
        <v>1.82</v>
      </c>
      <c r="Y208">
        <v>1.78</v>
      </c>
      <c r="Z208">
        <v>1.74</v>
      </c>
      <c r="AA208">
        <v>1.61</v>
      </c>
      <c r="AB208">
        <v>1.62</v>
      </c>
      <c r="AC208">
        <v>1.61</v>
      </c>
      <c r="AD208">
        <v>1.43</v>
      </c>
      <c r="AE208">
        <v>1.62</v>
      </c>
      <c r="AF208">
        <v>1.96</v>
      </c>
      <c r="AG208">
        <v>1.75</v>
      </c>
      <c r="AH208">
        <v>1.83</v>
      </c>
      <c r="AI208">
        <v>1.73</v>
      </c>
      <c r="AJ208">
        <v>1.72</v>
      </c>
      <c r="AK208">
        <v>1.74</v>
      </c>
      <c r="AL208">
        <v>1.71</v>
      </c>
      <c r="AM208">
        <v>1.67</v>
      </c>
      <c r="AN208">
        <v>1.66</v>
      </c>
      <c r="AO208">
        <v>1.61</v>
      </c>
      <c r="AP208">
        <v>1.48</v>
      </c>
      <c r="AQ208">
        <v>1.47</v>
      </c>
      <c r="AR208">
        <v>1.6</v>
      </c>
      <c r="AS208">
        <v>1.41</v>
      </c>
      <c r="AT208">
        <v>1.37</v>
      </c>
      <c r="AU208">
        <v>1.27</v>
      </c>
      <c r="AV208">
        <v>1.26</v>
      </c>
      <c r="AW208">
        <v>1.26</v>
      </c>
      <c r="AX208">
        <v>1.28</v>
      </c>
      <c r="AY208">
        <v>1.29</v>
      </c>
      <c r="AZ208">
        <v>1.28</v>
      </c>
      <c r="BA208">
        <v>1.22</v>
      </c>
      <c r="BB208">
        <v>1.1499999999999999</v>
      </c>
      <c r="BC208">
        <v>1.2</v>
      </c>
      <c r="BD208">
        <v>1.29</v>
      </c>
      <c r="BE208">
        <v>1.19</v>
      </c>
      <c r="BF208">
        <v>1.25</v>
      </c>
      <c r="BG208">
        <v>1.24</v>
      </c>
      <c r="BH208">
        <v>1.2</v>
      </c>
      <c r="BI208">
        <v>1.1599999999999999</v>
      </c>
      <c r="BJ208">
        <v>1.1399999999999999</v>
      </c>
      <c r="BK208">
        <v>1.1399999999999999</v>
      </c>
      <c r="BL208">
        <v>1.1000000000000001</v>
      </c>
      <c r="BM208">
        <v>1.1200000000000001</v>
      </c>
    </row>
    <row r="209" spans="1:65" x14ac:dyDescent="0.25">
      <c r="A209" t="s">
        <v>443</v>
      </c>
      <c r="B209" t="s">
        <v>444</v>
      </c>
      <c r="C209" t="str">
        <f>_xlfn.XLOOKUP(B209,'country-codes'!$B$2:$B$250,'country-codes'!$E$2:$E$250)</f>
        <v>Oceania</v>
      </c>
      <c r="D209">
        <v>6.97</v>
      </c>
      <c r="E209">
        <v>6.97</v>
      </c>
      <c r="F209">
        <v>6.97</v>
      </c>
      <c r="G209">
        <v>6.9649999999999999</v>
      </c>
      <c r="H209">
        <v>6.9640000000000004</v>
      </c>
      <c r="I209">
        <v>6.9509999999999996</v>
      </c>
      <c r="J209">
        <v>6.9409999999999998</v>
      </c>
      <c r="K209">
        <v>6.94</v>
      </c>
      <c r="L209">
        <v>6.9169999999999998</v>
      </c>
      <c r="M209">
        <v>6.97</v>
      </c>
      <c r="N209">
        <v>7.0010000000000003</v>
      </c>
      <c r="O209">
        <v>7.0279999999999996</v>
      </c>
      <c r="P209">
        <v>7.056</v>
      </c>
      <c r="Q209">
        <v>7.0910000000000002</v>
      </c>
      <c r="R209">
        <v>7.1260000000000003</v>
      </c>
      <c r="S209">
        <v>7.0730000000000004</v>
      </c>
      <c r="T209">
        <v>7.016</v>
      </c>
      <c r="U209">
        <v>6.9450000000000003</v>
      </c>
      <c r="V209">
        <v>6.8659999999999997</v>
      </c>
      <c r="W209">
        <v>6.7830000000000004</v>
      </c>
      <c r="X209">
        <v>6.7060000000000004</v>
      </c>
      <c r="Y209">
        <v>6.6130000000000004</v>
      </c>
      <c r="Z209">
        <v>6.516</v>
      </c>
      <c r="AA209">
        <v>6.4160000000000004</v>
      </c>
      <c r="AB209">
        <v>6.3109999999999999</v>
      </c>
      <c r="AC209">
        <v>6.2169999999999996</v>
      </c>
      <c r="AD209">
        <v>6.1139999999999999</v>
      </c>
      <c r="AE209">
        <v>5.99</v>
      </c>
      <c r="AF209">
        <v>5.883</v>
      </c>
      <c r="AG209">
        <v>5.7750000000000004</v>
      </c>
      <c r="AH209">
        <v>5.66</v>
      </c>
      <c r="AI209">
        <v>5.5449999999999999</v>
      </c>
      <c r="AJ209">
        <v>5.4450000000000003</v>
      </c>
      <c r="AK209">
        <v>5.375</v>
      </c>
      <c r="AL209">
        <v>5.3140000000000001</v>
      </c>
      <c r="AM209">
        <v>5.2430000000000003</v>
      </c>
      <c r="AN209">
        <v>5.1180000000000003</v>
      </c>
      <c r="AO209">
        <v>4.9870000000000001</v>
      </c>
      <c r="AP209">
        <v>4.9029999999999996</v>
      </c>
      <c r="AQ209">
        <v>4.8209999999999997</v>
      </c>
      <c r="AR209">
        <v>4.7560000000000002</v>
      </c>
      <c r="AS209">
        <v>4.6920000000000002</v>
      </c>
      <c r="AT209">
        <v>4.6260000000000003</v>
      </c>
      <c r="AU209">
        <v>4.5720000000000001</v>
      </c>
      <c r="AV209">
        <v>4.5179999999999998</v>
      </c>
      <c r="AW209">
        <v>4.4749999999999996</v>
      </c>
      <c r="AX209">
        <v>4.4770000000000003</v>
      </c>
      <c r="AY209">
        <v>4.4420000000000002</v>
      </c>
      <c r="AZ209">
        <v>4.4109999999999996</v>
      </c>
      <c r="BA209">
        <v>4.3929999999999998</v>
      </c>
      <c r="BB209">
        <v>4.4039999999999999</v>
      </c>
      <c r="BC209">
        <v>4.4059999999999997</v>
      </c>
      <c r="BD209">
        <v>4.4119999999999999</v>
      </c>
      <c r="BE209">
        <v>4.4180000000000001</v>
      </c>
      <c r="BF209">
        <v>4.4180000000000001</v>
      </c>
      <c r="BG209">
        <v>4.3559999999999999</v>
      </c>
      <c r="BH209">
        <v>4.2930000000000001</v>
      </c>
      <c r="BI209">
        <v>4.218</v>
      </c>
      <c r="BJ209">
        <v>4.157</v>
      </c>
      <c r="BK209">
        <v>4.1040000000000001</v>
      </c>
      <c r="BL209">
        <v>4.0380000000000003</v>
      </c>
      <c r="BM209">
        <v>3.9830000000000001</v>
      </c>
    </row>
    <row r="210" spans="1:65" x14ac:dyDescent="0.25">
      <c r="A210" t="s">
        <v>445</v>
      </c>
      <c r="B210" t="s">
        <v>446</v>
      </c>
      <c r="C210" t="str">
        <f>_xlfn.XLOOKUP(B210,'country-codes'!$B$2:$B$250,'country-codes'!$E$2:$E$250)</f>
        <v>Africa</v>
      </c>
      <c r="D210">
        <v>6.1749999999999998</v>
      </c>
      <c r="E210">
        <v>6.2050000000000001</v>
      </c>
      <c r="F210">
        <v>6.2220000000000004</v>
      </c>
      <c r="G210">
        <v>6.2610000000000001</v>
      </c>
      <c r="H210">
        <v>6.2939999999999996</v>
      </c>
      <c r="I210">
        <v>6.3109999999999999</v>
      </c>
      <c r="J210">
        <v>6.3449999999999998</v>
      </c>
      <c r="K210">
        <v>6.383</v>
      </c>
      <c r="L210">
        <v>6.3849999999999998</v>
      </c>
      <c r="M210">
        <v>6.3929999999999998</v>
      </c>
      <c r="N210">
        <v>6.4109999999999996</v>
      </c>
      <c r="O210">
        <v>6.4290000000000003</v>
      </c>
      <c r="P210">
        <v>6.4470000000000001</v>
      </c>
      <c r="Q210">
        <v>6.4729999999999999</v>
      </c>
      <c r="R210">
        <v>6.5339999999999998</v>
      </c>
      <c r="S210">
        <v>6.5460000000000003</v>
      </c>
      <c r="T210">
        <v>6.5529999999999999</v>
      </c>
      <c r="U210">
        <v>6.5679999999999996</v>
      </c>
      <c r="V210">
        <v>6.5910000000000002</v>
      </c>
      <c r="W210">
        <v>6.5819999999999999</v>
      </c>
      <c r="X210">
        <v>6.5620000000000003</v>
      </c>
      <c r="Y210">
        <v>6.5540000000000003</v>
      </c>
      <c r="Z210">
        <v>6.5629999999999997</v>
      </c>
      <c r="AA210">
        <v>6.5730000000000004</v>
      </c>
      <c r="AB210">
        <v>6.5919999999999996</v>
      </c>
      <c r="AC210">
        <v>6.5919999999999996</v>
      </c>
      <c r="AD210">
        <v>6.5970000000000004</v>
      </c>
      <c r="AE210">
        <v>6.609</v>
      </c>
      <c r="AF210">
        <v>6.5880000000000001</v>
      </c>
      <c r="AG210">
        <v>6.5709999999999997</v>
      </c>
      <c r="AH210">
        <v>6.5670000000000002</v>
      </c>
      <c r="AI210">
        <v>6.5529999999999999</v>
      </c>
      <c r="AJ210">
        <v>6.5549999999999997</v>
      </c>
      <c r="AK210">
        <v>6.569</v>
      </c>
      <c r="AL210">
        <v>6.5570000000000004</v>
      </c>
      <c r="AM210">
        <v>6.5549999999999997</v>
      </c>
      <c r="AN210">
        <v>6.5519999999999996</v>
      </c>
      <c r="AO210">
        <v>6.5309999999999997</v>
      </c>
      <c r="AP210">
        <v>6.4950000000000001</v>
      </c>
      <c r="AQ210">
        <v>6.423</v>
      </c>
      <c r="AR210">
        <v>6.3550000000000004</v>
      </c>
      <c r="AS210">
        <v>6.3049999999999997</v>
      </c>
      <c r="AT210">
        <v>6.23</v>
      </c>
      <c r="AU210">
        <v>6.0869999999999997</v>
      </c>
      <c r="AV210">
        <v>5.9189999999999996</v>
      </c>
      <c r="AW210">
        <v>5.8070000000000004</v>
      </c>
      <c r="AX210">
        <v>5.7370000000000001</v>
      </c>
      <c r="AY210">
        <v>5.6429999999999998</v>
      </c>
      <c r="AZ210">
        <v>5.5629999999999997</v>
      </c>
      <c r="BA210">
        <v>5.4480000000000004</v>
      </c>
      <c r="BB210">
        <v>5.327</v>
      </c>
      <c r="BC210">
        <v>5.2089999999999996</v>
      </c>
      <c r="BD210">
        <v>5.0640000000000001</v>
      </c>
      <c r="BE210">
        <v>4.8730000000000002</v>
      </c>
      <c r="BF210">
        <v>4.7030000000000003</v>
      </c>
      <c r="BG210">
        <v>4.548</v>
      </c>
      <c r="BH210">
        <v>4.4660000000000002</v>
      </c>
      <c r="BI210">
        <v>4.3890000000000002</v>
      </c>
      <c r="BJ210">
        <v>4.2939999999999996</v>
      </c>
      <c r="BK210">
        <v>4.1920000000000002</v>
      </c>
      <c r="BL210">
        <v>4.08</v>
      </c>
      <c r="BM210">
        <v>3.9780000000000002</v>
      </c>
    </row>
    <row r="211" spans="1:65" x14ac:dyDescent="0.25">
      <c r="A211" t="s">
        <v>447</v>
      </c>
      <c r="B211" t="s">
        <v>448</v>
      </c>
      <c r="C211" t="str">
        <f>_xlfn.XLOOKUP(B211,'country-codes'!$B$2:$B$250,'country-codes'!$E$2:$E$250)</f>
        <v>Americas</v>
      </c>
      <c r="D211">
        <v>6.6340000000000003</v>
      </c>
      <c r="E211">
        <v>6.6740000000000004</v>
      </c>
      <c r="F211">
        <v>6.6820000000000004</v>
      </c>
      <c r="G211">
        <v>6.69</v>
      </c>
      <c r="H211">
        <v>6.6840000000000002</v>
      </c>
      <c r="I211">
        <v>6.6470000000000002</v>
      </c>
      <c r="J211">
        <v>6.5750000000000002</v>
      </c>
      <c r="K211">
        <v>6.49</v>
      </c>
      <c r="L211">
        <v>6.3860000000000001</v>
      </c>
      <c r="M211">
        <v>6.2779999999999996</v>
      </c>
      <c r="N211">
        <v>6.1779999999999999</v>
      </c>
      <c r="O211">
        <v>6.0970000000000004</v>
      </c>
      <c r="P211">
        <v>6.0039999999999996</v>
      </c>
      <c r="Q211">
        <v>5.8949999999999996</v>
      </c>
      <c r="R211">
        <v>5.7930000000000001</v>
      </c>
      <c r="S211">
        <v>5.6779999999999999</v>
      </c>
      <c r="T211">
        <v>5.5670000000000002</v>
      </c>
      <c r="U211">
        <v>5.4630000000000001</v>
      </c>
      <c r="V211">
        <v>5.3380000000000001</v>
      </c>
      <c r="W211">
        <v>5.2270000000000003</v>
      </c>
      <c r="X211">
        <v>5.1070000000000002</v>
      </c>
      <c r="Y211">
        <v>4.9859999999999998</v>
      </c>
      <c r="Z211">
        <v>4.8310000000000004</v>
      </c>
      <c r="AA211">
        <v>4.6689999999999996</v>
      </c>
      <c r="AB211">
        <v>4.508</v>
      </c>
      <c r="AC211">
        <v>4.3460000000000001</v>
      </c>
      <c r="AD211">
        <v>4.21</v>
      </c>
      <c r="AE211">
        <v>4.1840000000000002</v>
      </c>
      <c r="AF211">
        <v>4.1079999999999997</v>
      </c>
      <c r="AG211">
        <v>4.0220000000000002</v>
      </c>
      <c r="AH211">
        <v>3.9470000000000001</v>
      </c>
      <c r="AI211">
        <v>3.87</v>
      </c>
      <c r="AJ211">
        <v>3.8149999999999999</v>
      </c>
      <c r="AK211">
        <v>3.734</v>
      </c>
      <c r="AL211">
        <v>3.66</v>
      </c>
      <c r="AM211">
        <v>3.577</v>
      </c>
      <c r="AN211">
        <v>3.4820000000000002</v>
      </c>
      <c r="AO211">
        <v>3.3769999999999998</v>
      </c>
      <c r="AP211">
        <v>3.3570000000000002</v>
      </c>
      <c r="AQ211">
        <v>3.2589999999999999</v>
      </c>
      <c r="AR211">
        <v>3.14</v>
      </c>
      <c r="AS211">
        <v>2.9769999999999999</v>
      </c>
      <c r="AT211">
        <v>2.8090000000000002</v>
      </c>
      <c r="AU211">
        <v>2.6749999999999998</v>
      </c>
      <c r="AV211">
        <v>2.5459999999999998</v>
      </c>
      <c r="AW211">
        <v>2.4550000000000001</v>
      </c>
      <c r="AX211">
        <v>2.3929999999999998</v>
      </c>
      <c r="AY211">
        <v>2.335</v>
      </c>
      <c r="AZ211">
        <v>2.2909999999999999</v>
      </c>
      <c r="BA211">
        <v>2.2610000000000001</v>
      </c>
      <c r="BB211">
        <v>2.2389999999999999</v>
      </c>
      <c r="BC211">
        <v>2.2240000000000002</v>
      </c>
      <c r="BD211">
        <v>2.1869999999999998</v>
      </c>
      <c r="BE211">
        <v>2.1539999999999999</v>
      </c>
      <c r="BF211">
        <v>2.1259999999999999</v>
      </c>
      <c r="BG211">
        <v>2.0670000000000002</v>
      </c>
      <c r="BH211">
        <v>1.9650000000000001</v>
      </c>
      <c r="BI211">
        <v>1.8959999999999999</v>
      </c>
      <c r="BJ211">
        <v>1.849</v>
      </c>
      <c r="BK211">
        <v>1.8380000000000001</v>
      </c>
      <c r="BL211">
        <v>1.819</v>
      </c>
      <c r="BM211">
        <v>1.8029999999999999</v>
      </c>
    </row>
    <row r="212" spans="1:65" x14ac:dyDescent="0.25">
      <c r="A212" t="s">
        <v>449</v>
      </c>
      <c r="B212" t="s">
        <v>450</v>
      </c>
      <c r="C212" t="str">
        <f>_xlfn.XLOOKUP(B212,'country-codes'!$B$2:$B$250,'country-codes'!$E$2:$E$250)</f>
        <v>Europe</v>
      </c>
      <c r="BD212">
        <v>1.26</v>
      </c>
    </row>
    <row r="213" spans="1:65" x14ac:dyDescent="0.25">
      <c r="A213" t="s">
        <v>451</v>
      </c>
      <c r="B213" t="s">
        <v>452</v>
      </c>
      <c r="C213" t="str">
        <f>_xlfn.XLOOKUP(B213,'country-codes'!$B$2:$B$250,'country-codes'!$E$2:$E$250)</f>
        <v>Africa</v>
      </c>
      <c r="D213">
        <v>7.25</v>
      </c>
      <c r="E213">
        <v>7.2519999999999998</v>
      </c>
      <c r="F213">
        <v>7.2549999999999999</v>
      </c>
      <c r="G213">
        <v>7.258</v>
      </c>
      <c r="H213">
        <v>7.2610000000000001</v>
      </c>
      <c r="I213">
        <v>7.2610000000000001</v>
      </c>
      <c r="J213">
        <v>7.2569999999999997</v>
      </c>
      <c r="K213">
        <v>7.2480000000000002</v>
      </c>
      <c r="L213">
        <v>7.2309999999999999</v>
      </c>
      <c r="M213">
        <v>7.2089999999999996</v>
      </c>
      <c r="N213">
        <v>7.1820000000000004</v>
      </c>
      <c r="O213">
        <v>7.1509999999999998</v>
      </c>
      <c r="P213">
        <v>7.1180000000000003</v>
      </c>
      <c r="Q213">
        <v>7.0860000000000003</v>
      </c>
      <c r="R213">
        <v>7.0570000000000004</v>
      </c>
      <c r="S213">
        <v>7.0330000000000004</v>
      </c>
      <c r="T213">
        <v>7.016</v>
      </c>
      <c r="U213">
        <v>7.0039999999999996</v>
      </c>
      <c r="V213">
        <v>7.13</v>
      </c>
      <c r="W213">
        <v>7.1609999999999996</v>
      </c>
      <c r="X213">
        <v>7.1779999999999999</v>
      </c>
      <c r="Y213">
        <v>7.2270000000000003</v>
      </c>
      <c r="Z213">
        <v>7.2519999999999998</v>
      </c>
      <c r="AA213">
        <v>7.2770000000000001</v>
      </c>
      <c r="AB213">
        <v>7.3</v>
      </c>
      <c r="AC213">
        <v>7.327</v>
      </c>
      <c r="AD213">
        <v>7.3490000000000002</v>
      </c>
      <c r="AE213">
        <v>7.3730000000000002</v>
      </c>
      <c r="AF213">
        <v>7.3979999999999997</v>
      </c>
      <c r="AG213">
        <v>7.4240000000000004</v>
      </c>
      <c r="AH213">
        <v>7.44</v>
      </c>
      <c r="AI213">
        <v>7.47</v>
      </c>
      <c r="AJ213">
        <v>7.5</v>
      </c>
      <c r="AK213">
        <v>7.5259999999999998</v>
      </c>
      <c r="AL213">
        <v>7.5439999999999996</v>
      </c>
      <c r="AM213">
        <v>7.5810000000000004</v>
      </c>
      <c r="AN213">
        <v>7.6210000000000004</v>
      </c>
      <c r="AO213">
        <v>7.6619999999999999</v>
      </c>
      <c r="AP213">
        <v>7.6470000000000002</v>
      </c>
      <c r="AQ213">
        <v>7.6319999999999997</v>
      </c>
      <c r="AR213">
        <v>7.61</v>
      </c>
      <c r="AS213">
        <v>7.5819999999999999</v>
      </c>
      <c r="AT213">
        <v>7.5780000000000003</v>
      </c>
      <c r="AU213">
        <v>7.5469999999999997</v>
      </c>
      <c r="AV213">
        <v>7.5220000000000002</v>
      </c>
      <c r="AW213">
        <v>7.484</v>
      </c>
      <c r="AX213">
        <v>7.4580000000000002</v>
      </c>
      <c r="AY213">
        <v>7.42</v>
      </c>
      <c r="AZ213">
        <v>7.3869999999999996</v>
      </c>
      <c r="BA213">
        <v>7.34</v>
      </c>
      <c r="BB213">
        <v>7.2990000000000004</v>
      </c>
      <c r="BC213">
        <v>7.2569999999999997</v>
      </c>
      <c r="BD213">
        <v>7.1980000000000004</v>
      </c>
      <c r="BE213">
        <v>7.1280000000000001</v>
      </c>
      <c r="BF213">
        <v>7.0570000000000004</v>
      </c>
      <c r="BG213">
        <v>6.9779999999999998</v>
      </c>
      <c r="BH213">
        <v>6.8860000000000001</v>
      </c>
      <c r="BI213">
        <v>6.7380000000000004</v>
      </c>
      <c r="BJ213">
        <v>6.6319999999999997</v>
      </c>
      <c r="BK213">
        <v>6.5309999999999997</v>
      </c>
      <c r="BL213">
        <v>6.4169999999999998</v>
      </c>
      <c r="BM213">
        <v>6.3120000000000003</v>
      </c>
    </row>
    <row r="214" spans="1:65" x14ac:dyDescent="0.25">
      <c r="A214" t="s">
        <v>453</v>
      </c>
      <c r="B214" t="s">
        <v>454</v>
      </c>
      <c r="C214" t="str">
        <f>_xlfn.XLOOKUP(B214,'country-codes'!$B$2:$B$250,'country-codes'!$E$2:$E$250)</f>
        <v>Europe</v>
      </c>
      <c r="D214">
        <v>2.113</v>
      </c>
      <c r="E214">
        <v>2.073</v>
      </c>
      <c r="F214">
        <v>2.0150000000000001</v>
      </c>
      <c r="G214">
        <v>2.0289999999999999</v>
      </c>
      <c r="H214">
        <v>1.9950000000000001</v>
      </c>
      <c r="I214">
        <v>2.0550000000000002</v>
      </c>
      <c r="J214">
        <v>1.998</v>
      </c>
      <c r="K214">
        <v>1.9750000000000001</v>
      </c>
      <c r="L214">
        <v>1.9390000000000001</v>
      </c>
      <c r="M214">
        <v>1.925</v>
      </c>
      <c r="N214">
        <v>1.823</v>
      </c>
      <c r="O214">
        <v>1.7410000000000001</v>
      </c>
      <c r="P214">
        <v>1.8260000000000001</v>
      </c>
      <c r="Q214">
        <v>1.827</v>
      </c>
      <c r="R214">
        <v>1.849</v>
      </c>
      <c r="S214">
        <v>1.879</v>
      </c>
      <c r="T214">
        <v>1.9</v>
      </c>
      <c r="U214">
        <v>1.873</v>
      </c>
      <c r="V214">
        <v>1.8680000000000001</v>
      </c>
      <c r="W214">
        <v>1.833</v>
      </c>
      <c r="X214">
        <v>1.87</v>
      </c>
      <c r="Y214">
        <v>1.756</v>
      </c>
      <c r="Z214">
        <v>1.837</v>
      </c>
      <c r="AA214">
        <v>1.829</v>
      </c>
      <c r="AB214">
        <v>1.8979999999999999</v>
      </c>
      <c r="AC214">
        <v>1.839</v>
      </c>
      <c r="AD214">
        <v>1.82</v>
      </c>
      <c r="AE214">
        <v>1.8340000000000001</v>
      </c>
      <c r="AF214">
        <v>1.8320000000000001</v>
      </c>
      <c r="AG214">
        <v>1.7330000000000001</v>
      </c>
      <c r="AH214">
        <v>1.7430000000000001</v>
      </c>
      <c r="AI214">
        <v>1.73</v>
      </c>
      <c r="AJ214">
        <v>1.6779999999999999</v>
      </c>
      <c r="AK214">
        <v>1.702</v>
      </c>
      <c r="AL214">
        <v>1.66</v>
      </c>
      <c r="AM214">
        <v>1.6859999999999999</v>
      </c>
      <c r="AN214">
        <v>1.6439999999999999</v>
      </c>
      <c r="AO214">
        <v>1.5589999999999999</v>
      </c>
      <c r="AP214">
        <v>1.1950000000000001</v>
      </c>
      <c r="AQ214">
        <v>1.2569999999999999</v>
      </c>
      <c r="AR214">
        <v>1.48</v>
      </c>
      <c r="AS214">
        <v>1.58</v>
      </c>
      <c r="AT214">
        <v>1.57</v>
      </c>
      <c r="AU214">
        <v>1.59</v>
      </c>
      <c r="AV214">
        <v>1.57</v>
      </c>
      <c r="AW214">
        <v>1.45</v>
      </c>
      <c r="AX214">
        <v>1.43</v>
      </c>
      <c r="AY214">
        <v>1.38</v>
      </c>
      <c r="AZ214">
        <v>1.4</v>
      </c>
      <c r="BA214">
        <v>1.44</v>
      </c>
      <c r="BB214">
        <v>1.4</v>
      </c>
      <c r="BC214">
        <v>1.4</v>
      </c>
      <c r="BD214">
        <v>1.45</v>
      </c>
      <c r="BE214">
        <v>1.43</v>
      </c>
      <c r="BF214">
        <v>1.46</v>
      </c>
      <c r="BG214">
        <v>1.46</v>
      </c>
      <c r="BH214">
        <v>1.46</v>
      </c>
      <c r="BI214">
        <v>1.49</v>
      </c>
      <c r="BJ214">
        <v>1.49</v>
      </c>
      <c r="BK214">
        <v>1.52</v>
      </c>
      <c r="BL214">
        <v>1.48</v>
      </c>
      <c r="BM214">
        <v>1.48</v>
      </c>
    </row>
    <row r="215" spans="1:65" x14ac:dyDescent="0.25">
      <c r="A215" t="s">
        <v>455</v>
      </c>
      <c r="B215" t="s">
        <v>456</v>
      </c>
      <c r="C215" t="e">
        <f>_xlfn.XLOOKUP(B215,'country-codes'!$B$2:$B$250,'country-codes'!$E$2:$E$250)</f>
        <v>#N/A</v>
      </c>
      <c r="D215">
        <v>6.609096246</v>
      </c>
      <c r="E215">
        <v>6.6257040439999999</v>
      </c>
      <c r="F215">
        <v>6.6463638449999998</v>
      </c>
      <c r="G215">
        <v>6.6619613510000004</v>
      </c>
      <c r="H215">
        <v>6.6763356780000001</v>
      </c>
      <c r="I215">
        <v>6.6904104520000001</v>
      </c>
      <c r="J215">
        <v>6.7068276400000002</v>
      </c>
      <c r="K215">
        <v>6.72232333</v>
      </c>
      <c r="L215">
        <v>6.7380883029999996</v>
      </c>
      <c r="M215">
        <v>6.7511890479999996</v>
      </c>
      <c r="N215">
        <v>6.7628684059999999</v>
      </c>
      <c r="O215">
        <v>6.7838611469999996</v>
      </c>
      <c r="P215">
        <v>6.7965609870000003</v>
      </c>
      <c r="Q215">
        <v>6.8041766519999998</v>
      </c>
      <c r="R215">
        <v>6.8134150010000001</v>
      </c>
      <c r="S215">
        <v>6.8196933529999999</v>
      </c>
      <c r="T215">
        <v>6.8172227239999996</v>
      </c>
      <c r="U215">
        <v>6.8203972930000001</v>
      </c>
      <c r="V215">
        <v>6.8208491640000002</v>
      </c>
      <c r="W215">
        <v>6.8050611659999998</v>
      </c>
      <c r="X215">
        <v>6.7827005519999997</v>
      </c>
      <c r="Y215">
        <v>6.7564774920000001</v>
      </c>
      <c r="Z215">
        <v>6.7262934479999998</v>
      </c>
      <c r="AA215">
        <v>6.6949396170000002</v>
      </c>
      <c r="AB215">
        <v>6.651133701</v>
      </c>
      <c r="AC215">
        <v>6.5982488259999998</v>
      </c>
      <c r="AD215">
        <v>6.5502066030000003</v>
      </c>
      <c r="AE215">
        <v>6.5048582530000001</v>
      </c>
      <c r="AF215">
        <v>6.4442282850000003</v>
      </c>
      <c r="AG215">
        <v>6.3816269160000001</v>
      </c>
      <c r="AH215">
        <v>6.3040175789999999</v>
      </c>
      <c r="AI215">
        <v>6.2447678050000004</v>
      </c>
      <c r="AJ215">
        <v>6.181578096</v>
      </c>
      <c r="AK215">
        <v>6.1172666390000003</v>
      </c>
      <c r="AL215">
        <v>6.0538908749999996</v>
      </c>
      <c r="AM215">
        <v>5.9981872840000001</v>
      </c>
      <c r="AN215">
        <v>5.9303238800000004</v>
      </c>
      <c r="AO215">
        <v>5.859712332</v>
      </c>
      <c r="AP215">
        <v>5.8021040670000001</v>
      </c>
      <c r="AQ215">
        <v>5.7627036140000003</v>
      </c>
      <c r="AR215">
        <v>5.7220605579999999</v>
      </c>
      <c r="AS215">
        <v>5.6860882400000001</v>
      </c>
      <c r="AT215">
        <v>5.643908036</v>
      </c>
      <c r="AU215">
        <v>5.6000407870000002</v>
      </c>
      <c r="AV215">
        <v>5.5597520840000003</v>
      </c>
      <c r="AW215">
        <v>5.5289393340000004</v>
      </c>
      <c r="AX215">
        <v>5.4975068980000001</v>
      </c>
      <c r="AY215">
        <v>5.4596288370000003</v>
      </c>
      <c r="AZ215">
        <v>5.4293822230000002</v>
      </c>
      <c r="BA215">
        <v>5.3668952609999998</v>
      </c>
      <c r="BB215">
        <v>5.3022933840000004</v>
      </c>
      <c r="BC215">
        <v>5.2335637679999998</v>
      </c>
      <c r="BD215">
        <v>5.1571794830000002</v>
      </c>
      <c r="BE215">
        <v>5.0849248820000001</v>
      </c>
      <c r="BF215">
        <v>5.0157731779999999</v>
      </c>
      <c r="BG215">
        <v>4.9571771629999999</v>
      </c>
      <c r="BH215">
        <v>4.8974045000000004</v>
      </c>
      <c r="BI215">
        <v>4.8412154640000002</v>
      </c>
      <c r="BJ215">
        <v>4.7881930280000002</v>
      </c>
      <c r="BK215">
        <v>4.7344591300000003</v>
      </c>
      <c r="BL215">
        <v>4.6670243090000003</v>
      </c>
      <c r="BM215">
        <v>4.6014633759999999</v>
      </c>
    </row>
    <row r="216" spans="1:65" x14ac:dyDescent="0.25">
      <c r="A216" t="s">
        <v>457</v>
      </c>
      <c r="B216" t="s">
        <v>458</v>
      </c>
      <c r="C216" t="str">
        <f>_xlfn.XLOOKUP(B216,'country-codes'!$B$2:$B$250,'country-codes'!$E$2:$E$250)</f>
        <v>Africa</v>
      </c>
      <c r="D216">
        <v>6.7210000000000001</v>
      </c>
      <c r="E216">
        <v>6.7329999999999997</v>
      </c>
      <c r="F216">
        <v>6.7469999999999999</v>
      </c>
      <c r="G216">
        <v>6.7629999999999999</v>
      </c>
      <c r="H216">
        <v>6.7809999999999997</v>
      </c>
      <c r="I216">
        <v>6.8</v>
      </c>
      <c r="J216">
        <v>6.819</v>
      </c>
      <c r="K216">
        <v>6.8380000000000001</v>
      </c>
      <c r="L216">
        <v>6.8550000000000004</v>
      </c>
      <c r="M216">
        <v>6.8689999999999998</v>
      </c>
      <c r="N216">
        <v>6.8810000000000002</v>
      </c>
      <c r="O216">
        <v>6.8920000000000003</v>
      </c>
      <c r="P216">
        <v>6.9029999999999996</v>
      </c>
      <c r="Q216">
        <v>6.9119999999999999</v>
      </c>
      <c r="R216">
        <v>6.92</v>
      </c>
      <c r="S216">
        <v>6.9240000000000004</v>
      </c>
      <c r="T216">
        <v>6.9219999999999997</v>
      </c>
      <c r="U216">
        <v>6.9130000000000003</v>
      </c>
      <c r="V216">
        <v>6.8970000000000002</v>
      </c>
      <c r="W216">
        <v>6.8739999999999997</v>
      </c>
      <c r="X216">
        <v>6.85</v>
      </c>
      <c r="Y216">
        <v>6.8289999999999997</v>
      </c>
      <c r="Z216">
        <v>6.8129999999999997</v>
      </c>
      <c r="AA216">
        <v>7.1340000000000003</v>
      </c>
      <c r="AB216">
        <v>7.4370000000000003</v>
      </c>
      <c r="AC216">
        <v>7.7690000000000001</v>
      </c>
      <c r="AD216">
        <v>7.907</v>
      </c>
      <c r="AE216">
        <v>7.9470000000000001</v>
      </c>
      <c r="AF216">
        <v>8.0120000000000005</v>
      </c>
      <c r="AG216">
        <v>7.9930000000000003</v>
      </c>
      <c r="AH216">
        <v>7.9880000000000004</v>
      </c>
      <c r="AI216">
        <v>8.0039999999999996</v>
      </c>
      <c r="AJ216">
        <v>7.9989999999999997</v>
      </c>
      <c r="AK216">
        <v>8.0050000000000008</v>
      </c>
      <c r="AL216">
        <v>7.9889999999999999</v>
      </c>
      <c r="AM216">
        <v>7.9619999999999997</v>
      </c>
      <c r="AN216">
        <v>7.9850000000000003</v>
      </c>
      <c r="AO216">
        <v>7.9649999999999999</v>
      </c>
      <c r="AP216">
        <v>7.8170000000000002</v>
      </c>
      <c r="AQ216">
        <v>7.6719999999999997</v>
      </c>
      <c r="AR216">
        <v>7.5129999999999999</v>
      </c>
      <c r="AS216">
        <v>7.3689999999999998</v>
      </c>
      <c r="AT216">
        <v>7.1909999999999998</v>
      </c>
      <c r="AU216">
        <v>6.851</v>
      </c>
      <c r="AV216">
        <v>6.5170000000000003</v>
      </c>
      <c r="AW216">
        <v>6.1710000000000003</v>
      </c>
      <c r="AX216">
        <v>5.82</v>
      </c>
      <c r="AY216">
        <v>5.6379999999999999</v>
      </c>
      <c r="AZ216">
        <v>5.5519999999999996</v>
      </c>
      <c r="BA216">
        <v>5.4649999999999999</v>
      </c>
      <c r="BB216">
        <v>5.3760000000000003</v>
      </c>
      <c r="BC216">
        <v>5.2859999999999996</v>
      </c>
      <c r="BD216">
        <v>5.1970000000000001</v>
      </c>
      <c r="BE216">
        <v>5.1079999999999997</v>
      </c>
      <c r="BF216">
        <v>5.0220000000000002</v>
      </c>
      <c r="BG216">
        <v>4.9370000000000003</v>
      </c>
      <c r="BH216">
        <v>4.8550000000000004</v>
      </c>
      <c r="BI216">
        <v>4.7750000000000004</v>
      </c>
      <c r="BJ216">
        <v>4.6959999999999997</v>
      </c>
      <c r="BK216">
        <v>4.6189999999999998</v>
      </c>
      <c r="BL216">
        <v>4.5430000000000001</v>
      </c>
      <c r="BM216">
        <v>4.4690000000000003</v>
      </c>
    </row>
    <row r="217" spans="1:65" x14ac:dyDescent="0.25">
      <c r="A217" t="s">
        <v>459</v>
      </c>
      <c r="B217" t="s">
        <v>460</v>
      </c>
      <c r="C217" t="e">
        <f>_xlfn.XLOOKUP(B217,'country-codes'!$B$2:$B$250,'country-codes'!$E$2:$E$250)</f>
        <v>#N/A</v>
      </c>
      <c r="D217">
        <v>6.609096246</v>
      </c>
      <c r="E217">
        <v>6.6257040439999999</v>
      </c>
      <c r="F217">
        <v>6.6463638449999998</v>
      </c>
      <c r="G217">
        <v>6.6619613510000004</v>
      </c>
      <c r="H217">
        <v>6.6763356780000001</v>
      </c>
      <c r="I217">
        <v>6.6904104520000001</v>
      </c>
      <c r="J217">
        <v>6.7068276400000002</v>
      </c>
      <c r="K217">
        <v>6.72232333</v>
      </c>
      <c r="L217">
        <v>6.7380883029999996</v>
      </c>
      <c r="M217">
        <v>6.7511890479999996</v>
      </c>
      <c r="N217">
        <v>6.7628684059999999</v>
      </c>
      <c r="O217">
        <v>6.7838611469999996</v>
      </c>
      <c r="P217">
        <v>6.7965609870000003</v>
      </c>
      <c r="Q217">
        <v>6.8041766519999998</v>
      </c>
      <c r="R217">
        <v>6.8134150010000001</v>
      </c>
      <c r="S217">
        <v>6.8196933529999999</v>
      </c>
      <c r="T217">
        <v>6.816845131</v>
      </c>
      <c r="U217">
        <v>6.8203972930000001</v>
      </c>
      <c r="V217">
        <v>6.8208491640000002</v>
      </c>
      <c r="W217">
        <v>6.8050611659999998</v>
      </c>
      <c r="X217">
        <v>6.7827005519999997</v>
      </c>
      <c r="Y217">
        <v>6.7564774920000001</v>
      </c>
      <c r="Z217">
        <v>6.7257786380000004</v>
      </c>
      <c r="AA217">
        <v>6.6949396170000002</v>
      </c>
      <c r="AB217">
        <v>6.651133701</v>
      </c>
      <c r="AC217">
        <v>6.5982488259999998</v>
      </c>
      <c r="AD217">
        <v>6.5502066030000003</v>
      </c>
      <c r="AE217">
        <v>6.504327408</v>
      </c>
      <c r="AF217">
        <v>6.4442282850000003</v>
      </c>
      <c r="AG217">
        <v>6.3816269160000001</v>
      </c>
      <c r="AH217">
        <v>6.3040175789999999</v>
      </c>
      <c r="AI217">
        <v>6.2447678050000004</v>
      </c>
      <c r="AJ217">
        <v>6.1810808120000003</v>
      </c>
      <c r="AK217">
        <v>6.1172666390000003</v>
      </c>
      <c r="AL217">
        <v>6.0538908749999996</v>
      </c>
      <c r="AM217">
        <v>5.9981872840000001</v>
      </c>
      <c r="AN217">
        <v>5.9303238800000004</v>
      </c>
      <c r="AO217">
        <v>5.8591741539999997</v>
      </c>
      <c r="AP217">
        <v>5.8015654290000001</v>
      </c>
      <c r="AQ217">
        <v>5.7621715770000002</v>
      </c>
      <c r="AR217">
        <v>5.7215472500000004</v>
      </c>
      <c r="AS217">
        <v>5.6855777310000004</v>
      </c>
      <c r="AT217">
        <v>5.6434081980000004</v>
      </c>
      <c r="AU217">
        <v>5.5995677429999997</v>
      </c>
      <c r="AV217">
        <v>5.5592926780000003</v>
      </c>
      <c r="AW217">
        <v>5.5285194779999998</v>
      </c>
      <c r="AX217">
        <v>5.4970843949999999</v>
      </c>
      <c r="AY217">
        <v>5.4592385080000003</v>
      </c>
      <c r="AZ217">
        <v>5.4290109109999998</v>
      </c>
      <c r="BA217">
        <v>5.3665478220000002</v>
      </c>
      <c r="BB217">
        <v>5.3019303789999999</v>
      </c>
      <c r="BC217">
        <v>5.2332488619999999</v>
      </c>
      <c r="BD217">
        <v>5.1568862749999997</v>
      </c>
      <c r="BE217">
        <v>5.084635027</v>
      </c>
      <c r="BF217">
        <v>5.0154970619999997</v>
      </c>
      <c r="BG217">
        <v>4.9569181259999997</v>
      </c>
      <c r="BH217">
        <v>4.8971662419999999</v>
      </c>
      <c r="BI217">
        <v>4.8409913280000003</v>
      </c>
      <c r="BJ217">
        <v>4.787980642</v>
      </c>
      <c r="BK217">
        <v>4.7342538510000001</v>
      </c>
      <c r="BL217">
        <v>4.6668250950000001</v>
      </c>
      <c r="BM217">
        <v>4.6012890659999997</v>
      </c>
    </row>
    <row r="218" spans="1:65" x14ac:dyDescent="0.25">
      <c r="A218" t="s">
        <v>461</v>
      </c>
      <c r="B218" t="s">
        <v>462</v>
      </c>
      <c r="C218" t="e">
        <f>_xlfn.XLOOKUP(B218,'country-codes'!$B$2:$B$250,'country-codes'!$E$2:$E$250)</f>
        <v>#N/A</v>
      </c>
      <c r="D218">
        <v>5.3579089150000003</v>
      </c>
      <c r="E218">
        <v>5.3276170020000002</v>
      </c>
      <c r="F218">
        <v>5.3019426980000004</v>
      </c>
      <c r="G218">
        <v>5.2850335839999998</v>
      </c>
      <c r="H218">
        <v>5.2667987140000001</v>
      </c>
      <c r="I218">
        <v>5.2187875149999998</v>
      </c>
      <c r="J218">
        <v>5.1700557299999996</v>
      </c>
      <c r="K218">
        <v>5.111818295</v>
      </c>
      <c r="L218">
        <v>5.0693221949999998</v>
      </c>
      <c r="M218">
        <v>5.0181196970000004</v>
      </c>
      <c r="N218">
        <v>4.9640237970000003</v>
      </c>
      <c r="O218">
        <v>4.9228504649999998</v>
      </c>
      <c r="P218">
        <v>4.8639537410000004</v>
      </c>
      <c r="Q218">
        <v>4.7639306660000003</v>
      </c>
      <c r="R218">
        <v>4.7015991960000001</v>
      </c>
      <c r="S218">
        <v>4.6542641339999999</v>
      </c>
      <c r="T218">
        <v>4.6175692909999997</v>
      </c>
      <c r="U218">
        <v>4.5724715150000002</v>
      </c>
      <c r="V218">
        <v>4.5341932299999996</v>
      </c>
      <c r="W218">
        <v>4.5064797680000002</v>
      </c>
      <c r="X218">
        <v>4.4782240939999998</v>
      </c>
      <c r="Y218">
        <v>4.4437461389999999</v>
      </c>
      <c r="Z218">
        <v>4.4083864569999998</v>
      </c>
      <c r="AA218">
        <v>4.3743197900000004</v>
      </c>
      <c r="AB218">
        <v>4.3164243569999998</v>
      </c>
      <c r="AC218">
        <v>4.2642487139999998</v>
      </c>
      <c r="AD218">
        <v>4.2240758620000003</v>
      </c>
      <c r="AE218">
        <v>4.1782697630000003</v>
      </c>
      <c r="AF218">
        <v>4.139705169</v>
      </c>
      <c r="AG218">
        <v>4.0880260760000002</v>
      </c>
      <c r="AH218">
        <v>4.0195374069999996</v>
      </c>
      <c r="AI218">
        <v>3.9601601880000001</v>
      </c>
      <c r="AJ218">
        <v>3.9189144489999999</v>
      </c>
      <c r="AK218">
        <v>3.8345536099999999</v>
      </c>
      <c r="AL218">
        <v>3.7601866049999999</v>
      </c>
      <c r="AM218">
        <v>3.6743187989999999</v>
      </c>
      <c r="AN218">
        <v>3.5887906489999999</v>
      </c>
      <c r="AO218">
        <v>3.5222074929999998</v>
      </c>
      <c r="AP218">
        <v>3.463397509</v>
      </c>
      <c r="AQ218">
        <v>3.4072374679999999</v>
      </c>
      <c r="AR218">
        <v>3.345399827</v>
      </c>
      <c r="AS218">
        <v>3.2914508740000001</v>
      </c>
      <c r="AT218">
        <v>3.2579335650000001</v>
      </c>
      <c r="AU218">
        <v>3.2212865399999999</v>
      </c>
      <c r="AV218">
        <v>3.1941791460000002</v>
      </c>
      <c r="AW218">
        <v>3.1605840110000001</v>
      </c>
      <c r="AX218">
        <v>3.1381461829999999</v>
      </c>
      <c r="AY218">
        <v>3.1095900410000001</v>
      </c>
      <c r="AZ218">
        <v>3.0908632100000002</v>
      </c>
      <c r="BA218">
        <v>3.0597412350000002</v>
      </c>
      <c r="BB218">
        <v>3.0144756660000001</v>
      </c>
      <c r="BC218">
        <v>3.000261563</v>
      </c>
      <c r="BD218">
        <v>2.9772635670000001</v>
      </c>
      <c r="BE218">
        <v>2.9424940639999999</v>
      </c>
      <c r="BF218">
        <v>2.9107729089999999</v>
      </c>
      <c r="BG218">
        <v>2.8767255020000002</v>
      </c>
      <c r="BH218">
        <v>2.8374141719999999</v>
      </c>
      <c r="BI218">
        <v>2.788393981</v>
      </c>
      <c r="BJ218">
        <v>2.7465536070000001</v>
      </c>
      <c r="BK218">
        <v>2.7083955089999998</v>
      </c>
      <c r="BL218">
        <v>2.6779383299999999</v>
      </c>
      <c r="BM218">
        <v>2.6559012850000001</v>
      </c>
    </row>
    <row r="219" spans="1:65" x14ac:dyDescent="0.25">
      <c r="A219" t="s">
        <v>463</v>
      </c>
      <c r="B219" t="s">
        <v>464</v>
      </c>
      <c r="C219" t="str">
        <f>_xlfn.XLOOKUP(B219,'country-codes'!$B$2:$B$250,'country-codes'!$E$2:$E$250)</f>
        <v>Africa</v>
      </c>
      <c r="D219">
        <v>6.242</v>
      </c>
      <c r="E219">
        <v>6.2629999999999999</v>
      </c>
      <c r="F219">
        <v>6.2839999999999998</v>
      </c>
      <c r="G219">
        <v>6.306</v>
      </c>
      <c r="H219">
        <v>6.327</v>
      </c>
      <c r="I219">
        <v>6.3490000000000002</v>
      </c>
      <c r="J219">
        <v>6.3710000000000004</v>
      </c>
      <c r="K219">
        <v>6.3940000000000001</v>
      </c>
      <c r="L219">
        <v>6.4189999999999996</v>
      </c>
      <c r="M219">
        <v>6.444</v>
      </c>
      <c r="N219">
        <v>6.468</v>
      </c>
      <c r="O219">
        <v>6.49</v>
      </c>
      <c r="P219">
        <v>6.51</v>
      </c>
      <c r="Q219">
        <v>6.5250000000000004</v>
      </c>
      <c r="R219">
        <v>6.5339999999999998</v>
      </c>
      <c r="S219">
        <v>6.5339999999999998</v>
      </c>
      <c r="T219">
        <v>6.524</v>
      </c>
      <c r="U219">
        <v>6.5039999999999996</v>
      </c>
      <c r="V219">
        <v>6.4729999999999999</v>
      </c>
      <c r="W219">
        <v>6.4340000000000002</v>
      </c>
      <c r="X219">
        <v>6.3860000000000001</v>
      </c>
      <c r="Y219">
        <v>6.3330000000000002</v>
      </c>
      <c r="Z219">
        <v>6.2759999999999998</v>
      </c>
      <c r="AA219">
        <v>6.2169999999999996</v>
      </c>
      <c r="AB219">
        <v>6.1580000000000004</v>
      </c>
      <c r="AC219">
        <v>6.101</v>
      </c>
      <c r="AD219">
        <v>6.0460000000000003</v>
      </c>
      <c r="AE219">
        <v>5.992</v>
      </c>
      <c r="AF219">
        <v>5.9379999999999997</v>
      </c>
      <c r="AG219">
        <v>5.8840000000000003</v>
      </c>
      <c r="AH219">
        <v>5.8280000000000003</v>
      </c>
      <c r="AI219">
        <v>5.7690000000000001</v>
      </c>
      <c r="AJ219">
        <v>5.7039999999999997</v>
      </c>
      <c r="AK219">
        <v>5.6349999999999998</v>
      </c>
      <c r="AL219">
        <v>5.5620000000000003</v>
      </c>
      <c r="AM219">
        <v>5.4870000000000001</v>
      </c>
      <c r="AN219">
        <v>5.4139999999999997</v>
      </c>
      <c r="AO219">
        <v>5.3449999999999998</v>
      </c>
      <c r="AP219">
        <v>5.282</v>
      </c>
      <c r="AQ219">
        <v>5.226</v>
      </c>
      <c r="AR219">
        <v>5.1760000000000002</v>
      </c>
      <c r="AS219">
        <v>5.1310000000000002</v>
      </c>
      <c r="AT219">
        <v>5.09</v>
      </c>
      <c r="AU219">
        <v>5.0490000000000004</v>
      </c>
      <c r="AV219">
        <v>5.0069999999999997</v>
      </c>
      <c r="AW219">
        <v>4.9640000000000004</v>
      </c>
      <c r="AX219">
        <v>4.9189999999999996</v>
      </c>
      <c r="AY219">
        <v>4.8719999999999999</v>
      </c>
      <c r="AZ219">
        <v>4.8250000000000002</v>
      </c>
      <c r="BA219">
        <v>4.7759999999999998</v>
      </c>
      <c r="BB219">
        <v>4.7270000000000003</v>
      </c>
      <c r="BC219">
        <v>4.7160000000000002</v>
      </c>
      <c r="BD219">
        <v>4.6669999999999998</v>
      </c>
      <c r="BE219">
        <v>4.5999999999999996</v>
      </c>
      <c r="BF219">
        <v>4.5110000000000001</v>
      </c>
      <c r="BG219">
        <v>4.3869999999999996</v>
      </c>
      <c r="BH219">
        <v>4.274</v>
      </c>
      <c r="BI219">
        <v>4.1420000000000003</v>
      </c>
      <c r="BJ219">
        <v>4.0439999999999996</v>
      </c>
      <c r="BK219">
        <v>3.964</v>
      </c>
      <c r="BL219">
        <v>3.8929999999999998</v>
      </c>
      <c r="BM219">
        <v>3.823</v>
      </c>
    </row>
    <row r="220" spans="1:65" x14ac:dyDescent="0.25">
      <c r="A220" t="s">
        <v>465</v>
      </c>
      <c r="B220" t="s">
        <v>466</v>
      </c>
      <c r="C220" t="str">
        <f>_xlfn.XLOOKUP(B220,'country-codes'!$B$2:$B$250,'country-codes'!$E$2:$E$250)</f>
        <v>Americas</v>
      </c>
      <c r="D220">
        <v>6.6079999999999997</v>
      </c>
      <c r="E220">
        <v>6.5940000000000003</v>
      </c>
      <c r="F220">
        <v>6.5579999999999998</v>
      </c>
      <c r="G220">
        <v>6.4969999999999999</v>
      </c>
      <c r="H220">
        <v>6.4119999999999999</v>
      </c>
      <c r="I220">
        <v>6.3040000000000003</v>
      </c>
      <c r="J220">
        <v>6.1820000000000004</v>
      </c>
      <c r="K220">
        <v>6.0529999999999999</v>
      </c>
      <c r="L220">
        <v>5.9219999999999997</v>
      </c>
      <c r="M220">
        <v>5.79</v>
      </c>
      <c r="N220">
        <v>5.6529999999999996</v>
      </c>
      <c r="O220">
        <v>5.5039999999999996</v>
      </c>
      <c r="P220">
        <v>5.3360000000000003</v>
      </c>
      <c r="Q220">
        <v>5.1479999999999997</v>
      </c>
      <c r="R220">
        <v>4.9450000000000003</v>
      </c>
      <c r="S220">
        <v>4.734</v>
      </c>
      <c r="T220">
        <v>4.5259999999999998</v>
      </c>
      <c r="U220">
        <v>4.3319999999999999</v>
      </c>
      <c r="V220">
        <v>4.1609999999999996</v>
      </c>
      <c r="W220">
        <v>4.0149999999999997</v>
      </c>
      <c r="X220">
        <v>3.895</v>
      </c>
      <c r="Y220">
        <v>3.798</v>
      </c>
      <c r="Z220">
        <v>3.7149999999999999</v>
      </c>
      <c r="AA220">
        <v>3.64</v>
      </c>
      <c r="AB220">
        <v>3.57</v>
      </c>
      <c r="AC220">
        <v>3.5049999999999999</v>
      </c>
      <c r="AD220">
        <v>3.4449999999999998</v>
      </c>
      <c r="AE220">
        <v>3.391</v>
      </c>
      <c r="AF220">
        <v>3.3450000000000002</v>
      </c>
      <c r="AG220">
        <v>3.3039999999999998</v>
      </c>
      <c r="AH220">
        <v>3.2669999999999999</v>
      </c>
      <c r="AI220">
        <v>3.2309999999999999</v>
      </c>
      <c r="AJ220">
        <v>3.1949999999999998</v>
      </c>
      <c r="AK220">
        <v>3.1560000000000001</v>
      </c>
      <c r="AL220">
        <v>3.1150000000000002</v>
      </c>
      <c r="AM220">
        <v>3.0720000000000001</v>
      </c>
      <c r="AN220">
        <v>3.03</v>
      </c>
      <c r="AO220">
        <v>2.99</v>
      </c>
      <c r="AP220">
        <v>2.9550000000000001</v>
      </c>
      <c r="AQ220">
        <v>2.923</v>
      </c>
      <c r="AR220">
        <v>2.895</v>
      </c>
      <c r="AS220">
        <v>2.8679999999999999</v>
      </c>
      <c r="AT220">
        <v>2.84</v>
      </c>
      <c r="AU220">
        <v>2.8109999999999999</v>
      </c>
      <c r="AV220">
        <v>2.7810000000000001</v>
      </c>
      <c r="AW220">
        <v>2.7490000000000001</v>
      </c>
      <c r="AX220">
        <v>2.7170000000000001</v>
      </c>
      <c r="AY220">
        <v>2.6869999999999998</v>
      </c>
      <c r="AZ220">
        <v>2.6589999999999998</v>
      </c>
      <c r="BA220">
        <v>2.633</v>
      </c>
      <c r="BB220">
        <v>2.61</v>
      </c>
      <c r="BC220">
        <v>2.5870000000000002</v>
      </c>
      <c r="BD220">
        <v>2.5649999999999999</v>
      </c>
      <c r="BE220">
        <v>2.5430000000000001</v>
      </c>
      <c r="BF220">
        <v>2.5190000000000001</v>
      </c>
      <c r="BG220">
        <v>2.4940000000000002</v>
      </c>
      <c r="BH220">
        <v>2.4689999999999999</v>
      </c>
      <c r="BI220">
        <v>2.4430000000000001</v>
      </c>
      <c r="BJ220">
        <v>2.4180000000000001</v>
      </c>
      <c r="BK220">
        <v>2.3940000000000001</v>
      </c>
      <c r="BL220">
        <v>2.371</v>
      </c>
      <c r="BM220">
        <v>2.3479999999999999</v>
      </c>
    </row>
    <row r="221" spans="1:65" x14ac:dyDescent="0.25">
      <c r="A221" t="s">
        <v>467</v>
      </c>
      <c r="B221" t="s">
        <v>468</v>
      </c>
      <c r="C221" t="str">
        <f>_xlfn.XLOOKUP(B221,'country-codes'!$B$2:$B$250,'country-codes'!$E$2:$E$250)</f>
        <v>Europe</v>
      </c>
      <c r="D221">
        <v>3.04</v>
      </c>
      <c r="E221">
        <v>2.96</v>
      </c>
      <c r="F221">
        <v>2.83</v>
      </c>
      <c r="G221">
        <v>2.92</v>
      </c>
      <c r="H221">
        <v>2.89</v>
      </c>
      <c r="I221">
        <v>2.78</v>
      </c>
      <c r="J221">
        <v>2.66</v>
      </c>
      <c r="K221">
        <v>2.48</v>
      </c>
      <c r="L221">
        <v>2.39</v>
      </c>
      <c r="M221">
        <v>2.4300000000000002</v>
      </c>
      <c r="N221">
        <v>2.41</v>
      </c>
      <c r="O221">
        <v>2.4300000000000002</v>
      </c>
      <c r="P221">
        <v>2.4900000000000002</v>
      </c>
      <c r="Q221">
        <v>2.56</v>
      </c>
      <c r="R221">
        <v>2.61</v>
      </c>
      <c r="S221">
        <v>2.5499999999999998</v>
      </c>
      <c r="T221">
        <v>2.5499999999999998</v>
      </c>
      <c r="U221">
        <v>2.4900000000000002</v>
      </c>
      <c r="V221">
        <v>2.4700000000000002</v>
      </c>
      <c r="W221">
        <v>2.4500000000000002</v>
      </c>
      <c r="X221">
        <v>2.3199999999999998</v>
      </c>
      <c r="Y221">
        <v>2.29</v>
      </c>
      <c r="Z221">
        <v>2.2799999999999998</v>
      </c>
      <c r="AA221">
        <v>2.2799999999999998</v>
      </c>
      <c r="AB221">
        <v>2.2599999999999998</v>
      </c>
      <c r="AC221">
        <v>2.2599999999999998</v>
      </c>
      <c r="AD221">
        <v>2.2000000000000002</v>
      </c>
      <c r="AE221">
        <v>2.14</v>
      </c>
      <c r="AF221">
        <v>2.13</v>
      </c>
      <c r="AG221">
        <v>2.0699999999999998</v>
      </c>
      <c r="AH221">
        <v>2.09</v>
      </c>
      <c r="AI221">
        <v>2.0499999999999998</v>
      </c>
      <c r="AJ221">
        <v>1.93</v>
      </c>
      <c r="AK221">
        <v>1.87</v>
      </c>
      <c r="AL221">
        <v>1.67</v>
      </c>
      <c r="AM221">
        <v>1.52</v>
      </c>
      <c r="AN221">
        <v>1.47</v>
      </c>
      <c r="AO221">
        <v>1.43</v>
      </c>
      <c r="AP221">
        <v>1.37</v>
      </c>
      <c r="AQ221">
        <v>1.33</v>
      </c>
      <c r="AR221">
        <v>1.3</v>
      </c>
      <c r="AS221">
        <v>1.2</v>
      </c>
      <c r="AT221">
        <v>1.19</v>
      </c>
      <c r="AU221">
        <v>1.2</v>
      </c>
      <c r="AV221">
        <v>1.25</v>
      </c>
      <c r="AW221">
        <v>1.27</v>
      </c>
      <c r="AX221">
        <v>1.25</v>
      </c>
      <c r="AY221">
        <v>1.27</v>
      </c>
      <c r="AZ221">
        <v>1.34</v>
      </c>
      <c r="BA221">
        <v>1.44</v>
      </c>
      <c r="BB221">
        <v>1.43</v>
      </c>
      <c r="BC221">
        <v>1.45</v>
      </c>
      <c r="BD221">
        <v>1.34</v>
      </c>
      <c r="BE221">
        <v>1.34</v>
      </c>
      <c r="BF221">
        <v>1.37</v>
      </c>
      <c r="BG221">
        <v>1.4</v>
      </c>
      <c r="BH221">
        <v>1.48</v>
      </c>
      <c r="BI221">
        <v>1.52</v>
      </c>
      <c r="BJ221">
        <v>1.54</v>
      </c>
      <c r="BK221">
        <v>1.57</v>
      </c>
      <c r="BL221">
        <v>1.59</v>
      </c>
      <c r="BM221">
        <v>1.64</v>
      </c>
    </row>
    <row r="222" spans="1:65" x14ac:dyDescent="0.25">
      <c r="A222" t="s">
        <v>469</v>
      </c>
      <c r="B222" t="s">
        <v>470</v>
      </c>
      <c r="C222" t="str">
        <f>_xlfn.XLOOKUP(B222,'country-codes'!$B$2:$B$250,'country-codes'!$E$2:$E$250)</f>
        <v>Europe</v>
      </c>
      <c r="D222">
        <v>2.1850000000000001</v>
      </c>
      <c r="E222">
        <v>2.27</v>
      </c>
      <c r="F222">
        <v>2.2759999999999998</v>
      </c>
      <c r="G222">
        <v>2.2690000000000001</v>
      </c>
      <c r="H222">
        <v>2.3050000000000002</v>
      </c>
      <c r="I222">
        <v>2.4319999999999999</v>
      </c>
      <c r="J222">
        <v>2.4649999999999999</v>
      </c>
      <c r="K222">
        <v>2.37</v>
      </c>
      <c r="L222">
        <v>2.2530000000000001</v>
      </c>
      <c r="M222">
        <v>2.1739999999999999</v>
      </c>
      <c r="N222">
        <v>2.109</v>
      </c>
      <c r="O222">
        <v>2.157</v>
      </c>
      <c r="P222">
        <v>2.165</v>
      </c>
      <c r="Q222">
        <v>2.2040000000000002</v>
      </c>
      <c r="R222">
        <v>2.125</v>
      </c>
      <c r="S222">
        <v>2.1749999999999998</v>
      </c>
      <c r="T222">
        <v>2.2010000000000001</v>
      </c>
      <c r="U222">
        <v>2.1659999999999999</v>
      </c>
      <c r="V222">
        <v>2.1960000000000002</v>
      </c>
      <c r="W222">
        <v>2.2149999999999999</v>
      </c>
      <c r="X222">
        <v>2.11</v>
      </c>
      <c r="Y222">
        <v>1.9610000000000001</v>
      </c>
      <c r="Z222">
        <v>1.93</v>
      </c>
      <c r="AA222">
        <v>1.81</v>
      </c>
      <c r="AB222">
        <v>1.74</v>
      </c>
      <c r="AC222">
        <v>1.71</v>
      </c>
      <c r="AD222">
        <v>1.67</v>
      </c>
      <c r="AE222">
        <v>1.65</v>
      </c>
      <c r="AF222">
        <v>1.63</v>
      </c>
      <c r="AG222">
        <v>1.52</v>
      </c>
      <c r="AH222">
        <v>1.46</v>
      </c>
      <c r="AI222">
        <v>1.42</v>
      </c>
      <c r="AJ222">
        <v>1.33</v>
      </c>
      <c r="AK222">
        <v>1.33</v>
      </c>
      <c r="AL222">
        <v>1.32</v>
      </c>
      <c r="AM222">
        <v>1.29</v>
      </c>
      <c r="AN222">
        <v>1.28</v>
      </c>
      <c r="AO222">
        <v>1.25</v>
      </c>
      <c r="AP222">
        <v>1.23</v>
      </c>
      <c r="AQ222">
        <v>1.21</v>
      </c>
      <c r="AR222">
        <v>1.26</v>
      </c>
      <c r="AS222">
        <v>1.21</v>
      </c>
      <c r="AT222">
        <v>1.21</v>
      </c>
      <c r="AU222">
        <v>1.2</v>
      </c>
      <c r="AV222">
        <v>1.25</v>
      </c>
      <c r="AW222">
        <v>1.26</v>
      </c>
      <c r="AX222">
        <v>1.31</v>
      </c>
      <c r="AY222">
        <v>1.38</v>
      </c>
      <c r="AZ222">
        <v>1.53</v>
      </c>
      <c r="BA222">
        <v>1.53</v>
      </c>
      <c r="BB222">
        <v>1.57</v>
      </c>
      <c r="BC222">
        <v>1.56</v>
      </c>
      <c r="BD222">
        <v>1.58</v>
      </c>
      <c r="BE222">
        <v>1.55</v>
      </c>
      <c r="BF222">
        <v>1.58</v>
      </c>
      <c r="BG222">
        <v>1.57</v>
      </c>
      <c r="BH222">
        <v>1.58</v>
      </c>
      <c r="BI222">
        <v>1.62</v>
      </c>
      <c r="BJ222">
        <v>1.6</v>
      </c>
      <c r="BK222">
        <v>1.61</v>
      </c>
      <c r="BL222">
        <v>1.59</v>
      </c>
      <c r="BM222">
        <v>1.64</v>
      </c>
    </row>
    <row r="223" spans="1:65" x14ac:dyDescent="0.25">
      <c r="A223" t="s">
        <v>471</v>
      </c>
      <c r="B223" t="s">
        <v>472</v>
      </c>
      <c r="C223" t="str">
        <f>_xlfn.XLOOKUP(B223,'country-codes'!$B$2:$B$250,'country-codes'!$E$2:$E$250)</f>
        <v>Europe</v>
      </c>
      <c r="D223">
        <v>2.17</v>
      </c>
      <c r="E223">
        <v>2.21</v>
      </c>
      <c r="F223">
        <v>2.25</v>
      </c>
      <c r="G223">
        <v>2.33</v>
      </c>
      <c r="H223">
        <v>2.4700000000000002</v>
      </c>
      <c r="I223">
        <v>2.39</v>
      </c>
      <c r="J223">
        <v>2.37</v>
      </c>
      <c r="K223">
        <v>2.2799999999999998</v>
      </c>
      <c r="L223">
        <v>2.0699999999999998</v>
      </c>
      <c r="M223">
        <v>1.93</v>
      </c>
      <c r="N223">
        <v>1.92</v>
      </c>
      <c r="O223">
        <v>1.96</v>
      </c>
      <c r="P223">
        <v>1.91</v>
      </c>
      <c r="Q223">
        <v>1.87</v>
      </c>
      <c r="R223">
        <v>1.87</v>
      </c>
      <c r="S223">
        <v>1.77</v>
      </c>
      <c r="T223">
        <v>1.68</v>
      </c>
      <c r="U223">
        <v>1.64</v>
      </c>
      <c r="V223">
        <v>1.6</v>
      </c>
      <c r="W223">
        <v>1.66</v>
      </c>
      <c r="X223">
        <v>1.68</v>
      </c>
      <c r="Y223">
        <v>1.63</v>
      </c>
      <c r="Z223">
        <v>1.62</v>
      </c>
      <c r="AA223">
        <v>1.61</v>
      </c>
      <c r="AB223">
        <v>1.66</v>
      </c>
      <c r="AC223">
        <v>1.74</v>
      </c>
      <c r="AD223">
        <v>1.8</v>
      </c>
      <c r="AE223">
        <v>1.84</v>
      </c>
      <c r="AF223">
        <v>1.96</v>
      </c>
      <c r="AG223">
        <v>2.0099999999999998</v>
      </c>
      <c r="AH223">
        <v>2.13</v>
      </c>
      <c r="AI223">
        <v>2.11</v>
      </c>
      <c r="AJ223">
        <v>2.09</v>
      </c>
      <c r="AK223">
        <v>1.99</v>
      </c>
      <c r="AL223">
        <v>1.88</v>
      </c>
      <c r="AM223">
        <v>1.73</v>
      </c>
      <c r="AN223">
        <v>1.6</v>
      </c>
      <c r="AO223">
        <v>1.52</v>
      </c>
      <c r="AP223">
        <v>1.5</v>
      </c>
      <c r="AQ223">
        <v>1.5</v>
      </c>
      <c r="AR223">
        <v>1.54</v>
      </c>
      <c r="AS223">
        <v>1.57</v>
      </c>
      <c r="AT223">
        <v>1.65</v>
      </c>
      <c r="AU223">
        <v>1.71</v>
      </c>
      <c r="AV223">
        <v>1.75</v>
      </c>
      <c r="AW223">
        <v>1.77</v>
      </c>
      <c r="AX223">
        <v>1.85</v>
      </c>
      <c r="AY223">
        <v>1.88</v>
      </c>
      <c r="AZ223">
        <v>1.91</v>
      </c>
      <c r="BA223">
        <v>1.94</v>
      </c>
      <c r="BB223">
        <v>1.98</v>
      </c>
      <c r="BC223">
        <v>1.9</v>
      </c>
      <c r="BD223">
        <v>1.91</v>
      </c>
      <c r="BE223">
        <v>1.89</v>
      </c>
      <c r="BF223">
        <v>1.88</v>
      </c>
      <c r="BG223">
        <v>1.85</v>
      </c>
      <c r="BH223">
        <v>1.85</v>
      </c>
      <c r="BI223">
        <v>1.78</v>
      </c>
      <c r="BJ223">
        <v>1.76</v>
      </c>
      <c r="BK223">
        <v>1.71</v>
      </c>
      <c r="BL223">
        <v>1.67</v>
      </c>
      <c r="BM223">
        <v>1.67</v>
      </c>
    </row>
    <row r="224" spans="1:65" x14ac:dyDescent="0.25">
      <c r="A224" t="s">
        <v>473</v>
      </c>
      <c r="B224" t="s">
        <v>474</v>
      </c>
      <c r="C224" t="str">
        <f>_xlfn.XLOOKUP(B224,'country-codes'!$B$2:$B$250,'country-codes'!$E$2:$E$250)</f>
        <v>Africa</v>
      </c>
      <c r="D224">
        <v>6.7519999999999998</v>
      </c>
      <c r="E224">
        <v>6.774</v>
      </c>
      <c r="F224">
        <v>6.7939999999999996</v>
      </c>
      <c r="G224">
        <v>6.8550000000000004</v>
      </c>
      <c r="H224">
        <v>6.819</v>
      </c>
      <c r="I224">
        <v>6.8209999999999997</v>
      </c>
      <c r="J224">
        <v>6.8150000000000004</v>
      </c>
      <c r="K224">
        <v>6.7510000000000003</v>
      </c>
      <c r="L224">
        <v>6.7569999999999997</v>
      </c>
      <c r="M224">
        <v>6.758</v>
      </c>
      <c r="N224">
        <v>6.7569999999999997</v>
      </c>
      <c r="O224">
        <v>6.7619999999999996</v>
      </c>
      <c r="P224">
        <v>6.7190000000000003</v>
      </c>
      <c r="Q224">
        <v>6.6820000000000004</v>
      </c>
      <c r="R224">
        <v>6.7519999999999998</v>
      </c>
      <c r="S224">
        <v>6.75</v>
      </c>
      <c r="T224">
        <v>6.7430000000000003</v>
      </c>
      <c r="U224">
        <v>6.6950000000000003</v>
      </c>
      <c r="V224">
        <v>6.6429999999999998</v>
      </c>
      <c r="W224">
        <v>6.5839999999999996</v>
      </c>
      <c r="X224">
        <v>6.5430000000000001</v>
      </c>
      <c r="Y224">
        <v>6.4720000000000004</v>
      </c>
      <c r="Z224">
        <v>6.4039999999999999</v>
      </c>
      <c r="AA224">
        <v>6.3339999999999996</v>
      </c>
      <c r="AB224">
        <v>6.2530000000000001</v>
      </c>
      <c r="AC224">
        <v>6.17</v>
      </c>
      <c r="AD224">
        <v>5.9980000000000002</v>
      </c>
      <c r="AE224">
        <v>5.8159999999999998</v>
      </c>
      <c r="AF224">
        <v>5.6120000000000001</v>
      </c>
      <c r="AG224">
        <v>5.4139999999999997</v>
      </c>
      <c r="AH224">
        <v>5.25</v>
      </c>
      <c r="AI224">
        <v>5.0970000000000004</v>
      </c>
      <c r="AJ224">
        <v>4.9489999999999998</v>
      </c>
      <c r="AK224">
        <v>4.774</v>
      </c>
      <c r="AL224">
        <v>4.6230000000000002</v>
      </c>
      <c r="AM224">
        <v>4.4870000000000001</v>
      </c>
      <c r="AN224">
        <v>4.3470000000000004</v>
      </c>
      <c r="AO224">
        <v>4.2069999999999999</v>
      </c>
      <c r="AP224">
        <v>4.0979999999999999</v>
      </c>
      <c r="AQ224">
        <v>4.0659999999999998</v>
      </c>
      <c r="AR224">
        <v>3.996</v>
      </c>
      <c r="AS224">
        <v>3.9</v>
      </c>
      <c r="AT224">
        <v>3.8050000000000002</v>
      </c>
      <c r="AU224">
        <v>3.7570000000000001</v>
      </c>
      <c r="AV224">
        <v>3.7309999999999999</v>
      </c>
      <c r="AW224">
        <v>3.6819999999999999</v>
      </c>
      <c r="AX224">
        <v>3.617</v>
      </c>
      <c r="AY224">
        <v>3.5640000000000001</v>
      </c>
      <c r="AZ224">
        <v>3.536</v>
      </c>
      <c r="BA224">
        <v>3.4729999999999999</v>
      </c>
      <c r="BB224">
        <v>3.3559999999999999</v>
      </c>
      <c r="BC224">
        <v>3.2989999999999999</v>
      </c>
      <c r="BD224">
        <v>3.2549999999999999</v>
      </c>
      <c r="BE224">
        <v>3.226</v>
      </c>
      <c r="BF224">
        <v>3.1739999999999999</v>
      </c>
      <c r="BG224">
        <v>3.117</v>
      </c>
      <c r="BH224">
        <v>3.0680000000000001</v>
      </c>
      <c r="BI224">
        <v>3.0150000000000001</v>
      </c>
      <c r="BJ224">
        <v>2.9620000000000002</v>
      </c>
      <c r="BK224">
        <v>2.9209999999999998</v>
      </c>
      <c r="BL224">
        <v>2.89</v>
      </c>
      <c r="BM224">
        <v>2.839</v>
      </c>
    </row>
    <row r="225" spans="1:65" x14ac:dyDescent="0.25">
      <c r="A225" t="s">
        <v>475</v>
      </c>
      <c r="B225" t="s">
        <v>476</v>
      </c>
      <c r="C225" t="str">
        <f>_xlfn.XLOOKUP(B225,'country-codes'!$B$2:$B$250,'country-codes'!$E$2:$E$250)</f>
        <v>Americas</v>
      </c>
      <c r="D225">
        <v>4.202</v>
      </c>
      <c r="E225">
        <v>4.1100000000000003</v>
      </c>
      <c r="F225">
        <v>4.0270000000000001</v>
      </c>
      <c r="G225">
        <v>3.9180000000000001</v>
      </c>
      <c r="H225">
        <v>3.8290000000000002</v>
      </c>
      <c r="I225">
        <v>3.7290000000000001</v>
      </c>
      <c r="J225">
        <v>3.621</v>
      </c>
      <c r="K225">
        <v>3.5219999999999998</v>
      </c>
      <c r="L225">
        <v>3.4260000000000002</v>
      </c>
      <c r="M225">
        <v>3.335</v>
      </c>
      <c r="N225">
        <v>3.2469999999999999</v>
      </c>
      <c r="O225">
        <v>3.1509999999999998</v>
      </c>
      <c r="P225">
        <v>3.0659999999999998</v>
      </c>
      <c r="Q225">
        <v>2.988</v>
      </c>
      <c r="R225">
        <v>2.9119999999999999</v>
      </c>
      <c r="S225">
        <v>2.827</v>
      </c>
      <c r="T225">
        <v>2.7570000000000001</v>
      </c>
      <c r="U225">
        <v>2.677</v>
      </c>
      <c r="V225">
        <v>2.6139999999999999</v>
      </c>
      <c r="W225">
        <v>2.5499999999999998</v>
      </c>
      <c r="X225">
        <v>2.484</v>
      </c>
      <c r="Y225">
        <v>2.423</v>
      </c>
      <c r="Z225">
        <v>2.35</v>
      </c>
      <c r="AA225">
        <v>2.2770000000000001</v>
      </c>
      <c r="AB225">
        <v>2.2040000000000002</v>
      </c>
      <c r="AC225">
        <v>2.1379999999999999</v>
      </c>
      <c r="AD225">
        <v>2.117</v>
      </c>
      <c r="AE225">
        <v>2.1040000000000001</v>
      </c>
      <c r="AF225">
        <v>2.0819999999999999</v>
      </c>
      <c r="AG225">
        <v>2.0550000000000002</v>
      </c>
      <c r="AH225">
        <v>2.0329999999999999</v>
      </c>
      <c r="AI225">
        <v>2.0459999999999998</v>
      </c>
      <c r="AJ225">
        <v>2.097</v>
      </c>
      <c r="AK225">
        <v>2.14</v>
      </c>
      <c r="AL225">
        <v>2.157</v>
      </c>
      <c r="AM225">
        <v>2.16</v>
      </c>
      <c r="AN225">
        <v>2.129</v>
      </c>
      <c r="AO225">
        <v>2.0699999999999998</v>
      </c>
      <c r="AP225">
        <v>1.992</v>
      </c>
      <c r="AQ225">
        <v>1.909</v>
      </c>
      <c r="AR225">
        <v>1.85</v>
      </c>
      <c r="AS225">
        <v>1.8</v>
      </c>
      <c r="AT225">
        <v>1.7529999999999999</v>
      </c>
      <c r="AU225">
        <v>1.7230000000000001</v>
      </c>
      <c r="AV225">
        <v>1.702</v>
      </c>
      <c r="AW225">
        <v>1.7050000000000001</v>
      </c>
      <c r="AX225">
        <v>1.764</v>
      </c>
      <c r="AY225">
        <v>1.5649999999999999</v>
      </c>
      <c r="AZ225">
        <v>1.7350000000000001</v>
      </c>
      <c r="BA225">
        <v>1.7130000000000001</v>
      </c>
      <c r="BB225">
        <v>1.8460000000000001</v>
      </c>
      <c r="BC225">
        <v>1.99</v>
      </c>
      <c r="BD225">
        <v>1.93</v>
      </c>
      <c r="BE225">
        <v>1.8620000000000001</v>
      </c>
      <c r="BF225">
        <v>1.794</v>
      </c>
      <c r="BG225">
        <v>1.73</v>
      </c>
      <c r="BH225">
        <v>1.673</v>
      </c>
      <c r="BI225">
        <v>1.627</v>
      </c>
      <c r="BJ225">
        <v>1.61</v>
      </c>
      <c r="BK225">
        <v>1.601</v>
      </c>
      <c r="BL225">
        <v>1.591</v>
      </c>
      <c r="BM225">
        <v>1.581</v>
      </c>
    </row>
    <row r="226" spans="1:65" x14ac:dyDescent="0.25">
      <c r="A226" t="s">
        <v>477</v>
      </c>
      <c r="B226" t="s">
        <v>478</v>
      </c>
      <c r="C226" t="str">
        <f>_xlfn.XLOOKUP(B226,'country-codes'!$B$2:$B$250,'country-codes'!$E$2:$E$250)</f>
        <v>Africa</v>
      </c>
      <c r="T226">
        <v>4.5</v>
      </c>
      <c r="Z226">
        <v>3.5</v>
      </c>
      <c r="AE226">
        <v>3</v>
      </c>
      <c r="AJ226">
        <v>2.6960000000000002</v>
      </c>
      <c r="AO226">
        <v>2.1</v>
      </c>
      <c r="AP226">
        <v>2.04</v>
      </c>
      <c r="AQ226">
        <v>2.04</v>
      </c>
      <c r="AR226">
        <v>2.08</v>
      </c>
      <c r="AS226">
        <v>1.98</v>
      </c>
      <c r="AT226">
        <v>2.04</v>
      </c>
      <c r="AU226">
        <v>2.06</v>
      </c>
      <c r="AV226">
        <v>2.0099999999999998</v>
      </c>
      <c r="AW226">
        <v>2.2000000000000002</v>
      </c>
      <c r="AX226">
        <v>2.11</v>
      </c>
      <c r="AY226">
        <v>2.2400000000000002</v>
      </c>
      <c r="AZ226">
        <v>2.33</v>
      </c>
      <c r="BA226">
        <v>2.38</v>
      </c>
      <c r="BB226">
        <v>2.16</v>
      </c>
      <c r="BC226">
        <v>2.33</v>
      </c>
      <c r="BD226">
        <v>2.37</v>
      </c>
      <c r="BE226">
        <v>2.2599999999999998</v>
      </c>
      <c r="BF226">
        <v>2.25</v>
      </c>
      <c r="BG226">
        <v>2.31</v>
      </c>
      <c r="BH226">
        <v>2.39</v>
      </c>
      <c r="BI226">
        <v>2.41</v>
      </c>
      <c r="BJ226">
        <v>2.41</v>
      </c>
      <c r="BK226">
        <v>2.36</v>
      </c>
      <c r="BL226">
        <v>2.29</v>
      </c>
      <c r="BM226">
        <v>2.46</v>
      </c>
    </row>
    <row r="227" spans="1:65" x14ac:dyDescent="0.25">
      <c r="A227" t="s">
        <v>479</v>
      </c>
      <c r="B227" t="s">
        <v>480</v>
      </c>
      <c r="C227" t="str">
        <f>_xlfn.XLOOKUP(B227,'country-codes'!$B$2:$B$250,'country-codes'!$E$2:$E$250)</f>
        <v>Asia</v>
      </c>
      <c r="D227">
        <v>7.4850000000000003</v>
      </c>
      <c r="E227">
        <v>7.431</v>
      </c>
      <c r="F227">
        <v>7.4409999999999998</v>
      </c>
      <c r="G227">
        <v>7.4409999999999998</v>
      </c>
      <c r="H227">
        <v>7.4690000000000003</v>
      </c>
      <c r="I227">
        <v>7.5140000000000002</v>
      </c>
      <c r="J227">
        <v>7.5540000000000003</v>
      </c>
      <c r="K227">
        <v>7.5830000000000002</v>
      </c>
      <c r="L227">
        <v>7.601</v>
      </c>
      <c r="M227">
        <v>7.6680000000000001</v>
      </c>
      <c r="N227">
        <v>7.694</v>
      </c>
      <c r="O227">
        <v>7.6529999999999996</v>
      </c>
      <c r="P227">
        <v>7.6120000000000001</v>
      </c>
      <c r="Q227">
        <v>7.56</v>
      </c>
      <c r="R227">
        <v>7.5090000000000003</v>
      </c>
      <c r="S227">
        <v>7.4710000000000001</v>
      </c>
      <c r="T227">
        <v>7.4349999999999996</v>
      </c>
      <c r="U227">
        <v>7.41</v>
      </c>
      <c r="V227">
        <v>7.3470000000000004</v>
      </c>
      <c r="W227">
        <v>7.2690000000000001</v>
      </c>
      <c r="X227">
        <v>7.1550000000000002</v>
      </c>
      <c r="Y227">
        <v>7.0110000000000001</v>
      </c>
      <c r="Z227">
        <v>6.875</v>
      </c>
      <c r="AA227">
        <v>6.7409999999999997</v>
      </c>
      <c r="AB227">
        <v>6.6059999999999999</v>
      </c>
      <c r="AC227">
        <v>6.476</v>
      </c>
      <c r="AD227">
        <v>6.3259999999999996</v>
      </c>
      <c r="AE227">
        <v>6.1340000000000003</v>
      </c>
      <c r="AF227">
        <v>5.8860000000000001</v>
      </c>
      <c r="AG227">
        <v>5.6280000000000001</v>
      </c>
      <c r="AH227">
        <v>5.3840000000000003</v>
      </c>
      <c r="AI227">
        <v>5.1239999999999997</v>
      </c>
      <c r="AJ227">
        <v>4.9450000000000003</v>
      </c>
      <c r="AK227">
        <v>4.8339999999999996</v>
      </c>
      <c r="AL227">
        <v>4.7149999999999999</v>
      </c>
      <c r="AM227">
        <v>4.5739999999999998</v>
      </c>
      <c r="AN227">
        <v>4.4279999999999999</v>
      </c>
      <c r="AO227">
        <v>4.2830000000000004</v>
      </c>
      <c r="AP227">
        <v>4.1769999999999996</v>
      </c>
      <c r="AQ227">
        <v>4.0819999999999999</v>
      </c>
      <c r="AR227">
        <v>4.0010000000000003</v>
      </c>
      <c r="AS227">
        <v>4.0069999999999997</v>
      </c>
      <c r="AT227">
        <v>3.948</v>
      </c>
      <c r="AU227">
        <v>3.899</v>
      </c>
      <c r="AV227">
        <v>3.8570000000000002</v>
      </c>
      <c r="AW227">
        <v>3.8140000000000001</v>
      </c>
      <c r="AX227">
        <v>3.762</v>
      </c>
      <c r="AY227">
        <v>3.6960000000000002</v>
      </c>
      <c r="AZ227">
        <v>3.613</v>
      </c>
      <c r="BA227">
        <v>3.5139999999999998</v>
      </c>
      <c r="BB227">
        <v>3.4039999999999999</v>
      </c>
      <c r="BC227">
        <v>3.2829999999999999</v>
      </c>
      <c r="BD227">
        <v>3.2149999999999999</v>
      </c>
      <c r="BE227">
        <v>3.17</v>
      </c>
      <c r="BF227">
        <v>3.101</v>
      </c>
      <c r="BG227">
        <v>3.0489999999999999</v>
      </c>
      <c r="BH227">
        <v>2.9940000000000002</v>
      </c>
      <c r="BI227">
        <v>2.9390000000000001</v>
      </c>
      <c r="BJ227">
        <v>2.8860000000000001</v>
      </c>
      <c r="BK227">
        <v>2.835</v>
      </c>
      <c r="BL227">
        <v>2.798</v>
      </c>
      <c r="BM227">
        <v>2.7469999999999999</v>
      </c>
    </row>
    <row r="228" spans="1:65" x14ac:dyDescent="0.25">
      <c r="A228" t="s">
        <v>481</v>
      </c>
      <c r="B228" t="s">
        <v>482</v>
      </c>
      <c r="C228" t="str">
        <f>_xlfn.XLOOKUP(B228,'country-codes'!$B$2:$B$250,'country-codes'!$E$2:$E$250)</f>
        <v>Americas</v>
      </c>
      <c r="D228">
        <v>5.79</v>
      </c>
      <c r="E228">
        <v>5.7770000000000001</v>
      </c>
      <c r="F228">
        <v>5.7460000000000004</v>
      </c>
      <c r="G228">
        <v>5.7190000000000003</v>
      </c>
      <c r="H228">
        <v>5.6550000000000002</v>
      </c>
      <c r="I228">
        <v>5.6029999999999998</v>
      </c>
      <c r="J228">
        <v>5.59</v>
      </c>
      <c r="K228">
        <v>5.5810000000000004</v>
      </c>
      <c r="L228">
        <v>5.5970000000000004</v>
      </c>
      <c r="M228">
        <v>5.4889999999999999</v>
      </c>
      <c r="N228">
        <v>5.3949999999999996</v>
      </c>
      <c r="O228">
        <v>5.3029999999999999</v>
      </c>
      <c r="P228">
        <v>5.2119999999999997</v>
      </c>
      <c r="Q228">
        <v>5.1159999999999997</v>
      </c>
      <c r="R228">
        <v>5.01</v>
      </c>
      <c r="S228">
        <v>4.9260000000000002</v>
      </c>
      <c r="T228">
        <v>4.8390000000000004</v>
      </c>
      <c r="U228">
        <v>4.758</v>
      </c>
      <c r="V228">
        <v>4.6769999999999996</v>
      </c>
      <c r="W228">
        <v>4.6189999999999998</v>
      </c>
      <c r="X228">
        <v>4.5510000000000002</v>
      </c>
      <c r="Y228">
        <v>4.4210000000000003</v>
      </c>
      <c r="Z228">
        <v>4.2750000000000004</v>
      </c>
      <c r="AA228">
        <v>4.1369999999999996</v>
      </c>
      <c r="AB228">
        <v>4.0330000000000004</v>
      </c>
      <c r="AC228">
        <v>3.944</v>
      </c>
      <c r="AD228">
        <v>3.83</v>
      </c>
      <c r="AE228">
        <v>3.7090000000000001</v>
      </c>
      <c r="AF228">
        <v>3.597</v>
      </c>
      <c r="AG228">
        <v>3.5049999999999999</v>
      </c>
      <c r="AH228">
        <v>3.4380000000000002</v>
      </c>
      <c r="AI228">
        <v>3.3610000000000002</v>
      </c>
      <c r="AJ228">
        <v>3.2679999999999998</v>
      </c>
      <c r="AK228">
        <v>3.173</v>
      </c>
      <c r="AL228">
        <v>3.0870000000000002</v>
      </c>
      <c r="AM228">
        <v>2.992</v>
      </c>
      <c r="AN228">
        <v>2.8959999999999999</v>
      </c>
      <c r="AO228">
        <v>2.8079999999999998</v>
      </c>
      <c r="AP228">
        <v>2.7210000000000001</v>
      </c>
      <c r="AQ228">
        <v>2.621</v>
      </c>
      <c r="AR228">
        <v>2.5110000000000001</v>
      </c>
      <c r="AS228">
        <v>2.4159999999999999</v>
      </c>
      <c r="AT228">
        <v>2.3220000000000001</v>
      </c>
      <c r="AU228">
        <v>2.2250000000000001</v>
      </c>
      <c r="AV228">
        <v>2.1280000000000001</v>
      </c>
      <c r="AW228">
        <v>2.0369999999999999</v>
      </c>
      <c r="AX228">
        <v>1.9530000000000001</v>
      </c>
      <c r="AY228">
        <v>1.8759999999999999</v>
      </c>
      <c r="AZ228">
        <v>1.8080000000000001</v>
      </c>
      <c r="BA228">
        <v>1.736</v>
      </c>
      <c r="BB228">
        <v>1.6859999999999999</v>
      </c>
      <c r="BC228">
        <v>1.6930000000000001</v>
      </c>
      <c r="BD228">
        <v>1.694</v>
      </c>
      <c r="BE228">
        <v>1.6759999999999999</v>
      </c>
      <c r="BF228">
        <v>1.653</v>
      </c>
      <c r="BG228">
        <v>1.67</v>
      </c>
      <c r="BH228">
        <v>1.722</v>
      </c>
      <c r="BI228">
        <v>1.7410000000000001</v>
      </c>
      <c r="BJ228">
        <v>1.7230000000000001</v>
      </c>
      <c r="BK228">
        <v>1.6919999999999999</v>
      </c>
      <c r="BL228">
        <v>1.679</v>
      </c>
      <c r="BM228">
        <v>1.669</v>
      </c>
    </row>
    <row r="229" spans="1:65" x14ac:dyDescent="0.25">
      <c r="A229" t="s">
        <v>483</v>
      </c>
      <c r="B229" t="s">
        <v>484</v>
      </c>
      <c r="C229" t="str">
        <f>_xlfn.XLOOKUP(B229,'country-codes'!$B$2:$B$250,'country-codes'!$E$2:$E$250)</f>
        <v>Africa</v>
      </c>
      <c r="D229">
        <v>6.25</v>
      </c>
      <c r="E229">
        <v>6.2679999999999998</v>
      </c>
      <c r="F229">
        <v>6.2850000000000001</v>
      </c>
      <c r="G229">
        <v>6.3010000000000002</v>
      </c>
      <c r="H229">
        <v>6.3179999999999996</v>
      </c>
      <c r="I229">
        <v>6.3369999999999997</v>
      </c>
      <c r="J229">
        <v>6.3620000000000001</v>
      </c>
      <c r="K229">
        <v>6.3929999999999998</v>
      </c>
      <c r="L229">
        <v>6.4320000000000004</v>
      </c>
      <c r="M229">
        <v>6.4770000000000003</v>
      </c>
      <c r="N229">
        <v>6.5279999999999996</v>
      </c>
      <c r="O229">
        <v>6.5819999999999999</v>
      </c>
      <c r="P229">
        <v>6.85</v>
      </c>
      <c r="Q229">
        <v>6.8689999999999998</v>
      </c>
      <c r="R229">
        <v>6.8639999999999999</v>
      </c>
      <c r="S229">
        <v>6.8760000000000003</v>
      </c>
      <c r="T229">
        <v>6.8929999999999998</v>
      </c>
      <c r="U229">
        <v>6.8959999999999999</v>
      </c>
      <c r="V229">
        <v>6.891</v>
      </c>
      <c r="W229">
        <v>6.9050000000000002</v>
      </c>
      <c r="X229">
        <v>6.9080000000000004</v>
      </c>
      <c r="Y229">
        <v>6.9420000000000002</v>
      </c>
      <c r="Z229">
        <v>6.9610000000000003</v>
      </c>
      <c r="AA229">
        <v>6.9790000000000001</v>
      </c>
      <c r="AB229">
        <v>7.0149999999999997</v>
      </c>
      <c r="AC229">
        <v>7.0369999999999999</v>
      </c>
      <c r="AD229">
        <v>7.0670000000000002</v>
      </c>
      <c r="AE229">
        <v>7.1050000000000004</v>
      </c>
      <c r="AF229">
        <v>7.1539999999999999</v>
      </c>
      <c r="AG229">
        <v>7.1859999999999999</v>
      </c>
      <c r="AH229">
        <v>7.2190000000000003</v>
      </c>
      <c r="AI229">
        <v>7.2610000000000001</v>
      </c>
      <c r="AJ229">
        <v>7.2960000000000003</v>
      </c>
      <c r="AK229">
        <v>7.3369999999999997</v>
      </c>
      <c r="AL229">
        <v>7.31</v>
      </c>
      <c r="AM229">
        <v>7.29</v>
      </c>
      <c r="AN229">
        <v>7.2919999999999998</v>
      </c>
      <c r="AO229">
        <v>7.274</v>
      </c>
      <c r="AP229">
        <v>7.266</v>
      </c>
      <c r="AQ229">
        <v>7.2619999999999996</v>
      </c>
      <c r="AR229">
        <v>7.2489999999999997</v>
      </c>
      <c r="AS229">
        <v>7.2309999999999999</v>
      </c>
      <c r="AT229">
        <v>7.2009999999999996</v>
      </c>
      <c r="AU229">
        <v>7.1790000000000003</v>
      </c>
      <c r="AV229">
        <v>7.16</v>
      </c>
      <c r="AW229">
        <v>7.1340000000000003</v>
      </c>
      <c r="AX229">
        <v>7.1180000000000003</v>
      </c>
      <c r="AY229">
        <v>7.0919999999999996</v>
      </c>
      <c r="AZ229">
        <v>7.0629999999999997</v>
      </c>
      <c r="BA229">
        <v>7.0209999999999999</v>
      </c>
      <c r="BB229">
        <v>6.99</v>
      </c>
      <c r="BC229">
        <v>6.9480000000000004</v>
      </c>
      <c r="BD229">
        <v>6.9050000000000002</v>
      </c>
      <c r="BE229">
        <v>6.8390000000000004</v>
      </c>
      <c r="BF229">
        <v>6.7809999999999997</v>
      </c>
      <c r="BG229">
        <v>6.7060000000000004</v>
      </c>
      <c r="BH229">
        <v>6.6230000000000002</v>
      </c>
      <c r="BI229">
        <v>6.5369999999999999</v>
      </c>
      <c r="BJ229">
        <v>6.4640000000000004</v>
      </c>
      <c r="BK229">
        <v>6.4119999999999999</v>
      </c>
      <c r="BL229">
        <v>6.3460000000000001</v>
      </c>
      <c r="BM229">
        <v>6.2549999999999999</v>
      </c>
    </row>
    <row r="230" spans="1:65" x14ac:dyDescent="0.25">
      <c r="A230" t="s">
        <v>485</v>
      </c>
      <c r="B230" t="s">
        <v>486</v>
      </c>
      <c r="C230" t="e">
        <f>_xlfn.XLOOKUP(B230,'country-codes'!$B$2:$B$250,'country-codes'!$E$2:$E$250)</f>
        <v>#N/A</v>
      </c>
      <c r="D230">
        <v>4.8642290600000004</v>
      </c>
      <c r="E230">
        <v>4.40756294</v>
      </c>
      <c r="F230">
        <v>6.0737132069999999</v>
      </c>
      <c r="G230">
        <v>7.123628654</v>
      </c>
      <c r="H230">
        <v>6.4979467729999998</v>
      </c>
      <c r="I230">
        <v>6.4379755569999997</v>
      </c>
      <c r="J230">
        <v>6.2022331639999999</v>
      </c>
      <c r="K230">
        <v>5.8183023360000004</v>
      </c>
      <c r="L230">
        <v>6.3254076960000001</v>
      </c>
      <c r="M230">
        <v>6.0639036649999998</v>
      </c>
      <c r="N230">
        <v>5.98049228</v>
      </c>
      <c r="O230">
        <v>5.5454651760000004</v>
      </c>
      <c r="P230">
        <v>5.2206840940000001</v>
      </c>
      <c r="Q230">
        <v>4.9079807620000002</v>
      </c>
      <c r="R230">
        <v>4.4529196080000002</v>
      </c>
      <c r="S230">
        <v>3.9833757599999999</v>
      </c>
      <c r="T230">
        <v>3.7032201640000002</v>
      </c>
      <c r="U230">
        <v>3.3815432849999998</v>
      </c>
      <c r="V230">
        <v>3.2583739440000001</v>
      </c>
      <c r="W230">
        <v>3.2520807679999999</v>
      </c>
      <c r="X230">
        <v>3.2200547839999998</v>
      </c>
      <c r="Y230">
        <v>3.226024862</v>
      </c>
      <c r="Z230">
        <v>3.3310147250000002</v>
      </c>
      <c r="AA230">
        <v>2.9956532650000001</v>
      </c>
      <c r="AB230">
        <v>2.9947364900000002</v>
      </c>
      <c r="AC230">
        <v>2.967604991</v>
      </c>
      <c r="AD230">
        <v>2.992779691</v>
      </c>
      <c r="AE230">
        <v>2.9925616669999999</v>
      </c>
      <c r="AF230">
        <v>2.8050212779999999</v>
      </c>
      <c r="AG230">
        <v>2.7661385329999999</v>
      </c>
      <c r="AH230">
        <v>2.739143313</v>
      </c>
      <c r="AI230">
        <v>2.3018605920000001</v>
      </c>
      <c r="AJ230">
        <v>2.1642516469999999</v>
      </c>
      <c r="AK230">
        <v>2.083696556</v>
      </c>
      <c r="AL230">
        <v>2.018658109</v>
      </c>
      <c r="AM230">
        <v>1.970453375</v>
      </c>
      <c r="AN230">
        <v>1.9293534809999999</v>
      </c>
      <c r="AO230">
        <v>1.893979144</v>
      </c>
      <c r="AP230">
        <v>1.86876273</v>
      </c>
      <c r="AQ230">
        <v>1.854689501</v>
      </c>
      <c r="AR230">
        <v>1.912447172</v>
      </c>
      <c r="AS230">
        <v>1.8590369689999999</v>
      </c>
      <c r="AT230">
        <v>1.852576277</v>
      </c>
      <c r="AU230">
        <v>1.846376075</v>
      </c>
      <c r="AV230">
        <v>1.8642461539999999</v>
      </c>
      <c r="AW230">
        <v>1.873430462</v>
      </c>
      <c r="AX230">
        <v>1.8859431170000001</v>
      </c>
      <c r="AY230">
        <v>1.906027814</v>
      </c>
      <c r="AZ230">
        <v>1.928590225</v>
      </c>
      <c r="BA230">
        <v>1.9323913619999999</v>
      </c>
      <c r="BB230">
        <v>1.9068445089999999</v>
      </c>
      <c r="BC230">
        <v>1.894291758</v>
      </c>
      <c r="BD230">
        <v>1.984148322</v>
      </c>
      <c r="BE230">
        <v>1.9189360010000001</v>
      </c>
      <c r="BF230">
        <v>1.949767461</v>
      </c>
      <c r="BG230">
        <v>1.874049946</v>
      </c>
      <c r="BH230">
        <v>1.934706464</v>
      </c>
      <c r="BI230">
        <v>1.953858377</v>
      </c>
      <c r="BJ230">
        <v>1.7767588519999999</v>
      </c>
      <c r="BK230">
        <v>1.736512287</v>
      </c>
      <c r="BL230">
        <v>1.5945118890000001</v>
      </c>
      <c r="BM230">
        <v>1.5168461660000001</v>
      </c>
    </row>
    <row r="231" spans="1:65" x14ac:dyDescent="0.25">
      <c r="A231" t="s">
        <v>487</v>
      </c>
      <c r="B231" t="s">
        <v>488</v>
      </c>
      <c r="C231" t="e">
        <f>_xlfn.XLOOKUP(B231,'country-codes'!$B$2:$B$250,'country-codes'!$E$2:$E$250)</f>
        <v>#N/A</v>
      </c>
      <c r="D231">
        <v>3.1036831939999998</v>
      </c>
      <c r="E231">
        <v>3.0480908850000001</v>
      </c>
      <c r="F231">
        <v>2.9877781959999998</v>
      </c>
      <c r="G231">
        <v>2.9319843730000001</v>
      </c>
      <c r="H231">
        <v>2.8573541580000001</v>
      </c>
      <c r="I231">
        <v>2.8257571239999999</v>
      </c>
      <c r="J231">
        <v>2.7853836859999999</v>
      </c>
      <c r="K231">
        <v>2.842511891</v>
      </c>
      <c r="L231">
        <v>2.803468515</v>
      </c>
      <c r="M231">
        <v>2.7678495920000001</v>
      </c>
      <c r="N231">
        <v>2.7565663319999998</v>
      </c>
      <c r="O231">
        <v>2.7615482560000002</v>
      </c>
      <c r="P231">
        <v>2.7457110550000001</v>
      </c>
      <c r="Q231">
        <v>2.7139862369999999</v>
      </c>
      <c r="R231">
        <v>2.7146610029999998</v>
      </c>
      <c r="S231">
        <v>2.679573285</v>
      </c>
      <c r="T231">
        <v>2.6543947870000002</v>
      </c>
      <c r="U231">
        <v>2.6124477310000001</v>
      </c>
      <c r="V231">
        <v>2.5817797969999998</v>
      </c>
      <c r="W231">
        <v>2.5624357780000002</v>
      </c>
      <c r="X231">
        <v>2.5349578890000002</v>
      </c>
      <c r="Y231">
        <v>2.5188580680000001</v>
      </c>
      <c r="Z231">
        <v>2.5661479429999998</v>
      </c>
      <c r="AA231">
        <v>2.5972095450000001</v>
      </c>
      <c r="AB231">
        <v>2.5820851399999998</v>
      </c>
      <c r="AC231">
        <v>2.5526974390000001</v>
      </c>
      <c r="AD231">
        <v>2.5788372580000001</v>
      </c>
      <c r="AE231">
        <v>2.5732058289999999</v>
      </c>
      <c r="AF231">
        <v>2.50684474</v>
      </c>
      <c r="AG231">
        <v>2.4149901709999999</v>
      </c>
      <c r="AH231">
        <v>2.3084160329999999</v>
      </c>
      <c r="AI231">
        <v>2.219062434</v>
      </c>
      <c r="AJ231">
        <v>2.0899375409999998</v>
      </c>
      <c r="AK231">
        <v>1.972154535</v>
      </c>
      <c r="AL231">
        <v>1.92582506</v>
      </c>
      <c r="AM231">
        <v>1.859685145</v>
      </c>
      <c r="AN231">
        <v>1.7949450280000001</v>
      </c>
      <c r="AO231">
        <v>1.7287176769999999</v>
      </c>
      <c r="AP231">
        <v>1.684573506</v>
      </c>
      <c r="AQ231">
        <v>1.625666265</v>
      </c>
      <c r="AR231">
        <v>1.619156679</v>
      </c>
      <c r="AS231">
        <v>1.6147920870000001</v>
      </c>
      <c r="AT231">
        <v>1.60899349</v>
      </c>
      <c r="AU231">
        <v>1.6104096409999999</v>
      </c>
      <c r="AV231">
        <v>1.646737898</v>
      </c>
      <c r="AW231">
        <v>1.6295688930000001</v>
      </c>
      <c r="AX231">
        <v>1.660981552</v>
      </c>
      <c r="AY231">
        <v>1.724848317</v>
      </c>
      <c r="AZ231">
        <v>1.799991084</v>
      </c>
      <c r="BA231">
        <v>1.8153363570000001</v>
      </c>
      <c r="BB231">
        <v>1.812112693</v>
      </c>
      <c r="BC231">
        <v>1.801616238</v>
      </c>
      <c r="BD231">
        <v>1.8584286409999999</v>
      </c>
      <c r="BE231">
        <v>1.873983057</v>
      </c>
      <c r="BF231">
        <v>1.91997934</v>
      </c>
      <c r="BG231">
        <v>1.9358791120000001</v>
      </c>
      <c r="BH231">
        <v>1.930560171</v>
      </c>
      <c r="BI231">
        <v>1.8666553669999999</v>
      </c>
      <c r="BJ231">
        <v>1.85270299</v>
      </c>
      <c r="BK231">
        <v>1.8231161090000001</v>
      </c>
      <c r="BL231">
        <v>1.824066271</v>
      </c>
      <c r="BM231">
        <v>1.8350014429999999</v>
      </c>
    </row>
    <row r="232" spans="1:65" x14ac:dyDescent="0.25">
      <c r="A232" t="s">
        <v>489</v>
      </c>
      <c r="B232" t="s">
        <v>490</v>
      </c>
      <c r="C232" t="str">
        <f>_xlfn.XLOOKUP(B232,'country-codes'!$B$2:$B$250,'country-codes'!$E$2:$E$250)</f>
        <v>Africa</v>
      </c>
      <c r="D232">
        <v>6.7169999999999996</v>
      </c>
      <c r="E232">
        <v>6.7530000000000001</v>
      </c>
      <c r="F232">
        <v>6.8029999999999999</v>
      </c>
      <c r="G232">
        <v>6.85</v>
      </c>
      <c r="H232">
        <v>6.8730000000000002</v>
      </c>
      <c r="I232">
        <v>6.9020000000000001</v>
      </c>
      <c r="J232">
        <v>6.9349999999999996</v>
      </c>
      <c r="K232">
        <v>6.9589999999999996</v>
      </c>
      <c r="L232">
        <v>6.976</v>
      </c>
      <c r="M232">
        <v>7.0389999999999997</v>
      </c>
      <c r="N232">
        <v>7.0659999999999998</v>
      </c>
      <c r="O232">
        <v>7.1029999999999998</v>
      </c>
      <c r="P232">
        <v>7.1180000000000003</v>
      </c>
      <c r="Q232">
        <v>7.1280000000000001</v>
      </c>
      <c r="R232">
        <v>7.15</v>
      </c>
      <c r="S232">
        <v>7.1529999999999996</v>
      </c>
      <c r="T232">
        <v>7.1440000000000001</v>
      </c>
      <c r="U232">
        <v>7.1109999999999998</v>
      </c>
      <c r="V232">
        <v>7.0629999999999997</v>
      </c>
      <c r="W232">
        <v>6.9989999999999997</v>
      </c>
      <c r="X232">
        <v>6.9359999999999999</v>
      </c>
      <c r="Y232">
        <v>6.8650000000000002</v>
      </c>
      <c r="Z232">
        <v>6.7720000000000002</v>
      </c>
      <c r="AA232">
        <v>6.6959999999999997</v>
      </c>
      <c r="AB232">
        <v>6.6159999999999997</v>
      </c>
      <c r="AC232">
        <v>6.5350000000000001</v>
      </c>
      <c r="AD232">
        <v>6.4610000000000003</v>
      </c>
      <c r="AE232">
        <v>6.3849999999999998</v>
      </c>
      <c r="AF232">
        <v>6.3019999999999996</v>
      </c>
      <c r="AG232">
        <v>6.2190000000000003</v>
      </c>
      <c r="AH232">
        <v>6.133</v>
      </c>
      <c r="AI232">
        <v>6.0490000000000004</v>
      </c>
      <c r="AJ232">
        <v>5.9470000000000001</v>
      </c>
      <c r="AK232">
        <v>5.8449999999999998</v>
      </c>
      <c r="AL232">
        <v>5.7450000000000001</v>
      </c>
      <c r="AM232">
        <v>5.6459999999999999</v>
      </c>
      <c r="AN232">
        <v>5.5430000000000001</v>
      </c>
      <c r="AO232">
        <v>5.4409999999999998</v>
      </c>
      <c r="AP232">
        <v>5.3840000000000003</v>
      </c>
      <c r="AQ232">
        <v>5.335</v>
      </c>
      <c r="AR232">
        <v>5.2690000000000001</v>
      </c>
      <c r="AS232">
        <v>5.23</v>
      </c>
      <c r="AT232">
        <v>5.194</v>
      </c>
      <c r="AU232">
        <v>5.1449999999999996</v>
      </c>
      <c r="AV232">
        <v>5.0750000000000002</v>
      </c>
      <c r="AW232">
        <v>5.069</v>
      </c>
      <c r="AX232">
        <v>5.0780000000000003</v>
      </c>
      <c r="AY232">
        <v>5.0919999999999996</v>
      </c>
      <c r="AZ232">
        <v>5.0519999999999996</v>
      </c>
      <c r="BA232">
        <v>5.0339999999999998</v>
      </c>
      <c r="BB232">
        <v>5.0069999999999997</v>
      </c>
      <c r="BC232">
        <v>4.9169999999999998</v>
      </c>
      <c r="BD232">
        <v>4.806</v>
      </c>
      <c r="BE232">
        <v>4.7229999999999999</v>
      </c>
      <c r="BF232">
        <v>4.6550000000000002</v>
      </c>
      <c r="BG232">
        <v>4.5940000000000003</v>
      </c>
      <c r="BH232">
        <v>4.5599999999999996</v>
      </c>
      <c r="BI232">
        <v>4.5030000000000001</v>
      </c>
      <c r="BJ232">
        <v>4.4420000000000002</v>
      </c>
      <c r="BK232">
        <v>4.3849999999999998</v>
      </c>
      <c r="BL232">
        <v>4.3230000000000004</v>
      </c>
      <c r="BM232">
        <v>4.2569999999999997</v>
      </c>
    </row>
    <row r="233" spans="1:65" x14ac:dyDescent="0.25">
      <c r="A233" t="s">
        <v>491</v>
      </c>
      <c r="B233" t="s">
        <v>492</v>
      </c>
      <c r="C233" t="str">
        <f>_xlfn.XLOOKUP(B233,'country-codes'!$B$2:$B$250,'country-codes'!$E$2:$E$250)</f>
        <v>Asia</v>
      </c>
      <c r="D233">
        <v>6.2480000000000002</v>
      </c>
      <c r="E233">
        <v>6.2619999999999996</v>
      </c>
      <c r="F233">
        <v>6.2770000000000001</v>
      </c>
      <c r="G233">
        <v>6.2910000000000004</v>
      </c>
      <c r="H233">
        <v>6.2480000000000002</v>
      </c>
      <c r="I233">
        <v>6.1920000000000002</v>
      </c>
      <c r="J233">
        <v>6.1079999999999997</v>
      </c>
      <c r="K233">
        <v>6.01</v>
      </c>
      <c r="L233">
        <v>5.8879999999999999</v>
      </c>
      <c r="M233">
        <v>5.7290000000000001</v>
      </c>
      <c r="N233">
        <v>5.55</v>
      </c>
      <c r="O233">
        <v>5.3559999999999999</v>
      </c>
      <c r="P233">
        <v>5.1539999999999999</v>
      </c>
      <c r="Q233">
        <v>4.899</v>
      </c>
      <c r="R233">
        <v>4.6340000000000003</v>
      </c>
      <c r="S233">
        <v>4.3959999999999999</v>
      </c>
      <c r="T233">
        <v>4.1520000000000001</v>
      </c>
      <c r="U233">
        <v>3.8969999999999998</v>
      </c>
      <c r="V233">
        <v>3.66</v>
      </c>
      <c r="W233">
        <v>3.508</v>
      </c>
      <c r="X233">
        <v>3.3620000000000001</v>
      </c>
      <c r="Y233">
        <v>3.1829999999999998</v>
      </c>
      <c r="Z233">
        <v>2.9969999999999999</v>
      </c>
      <c r="AA233">
        <v>2.827</v>
      </c>
      <c r="AB233">
        <v>2.6640000000000001</v>
      </c>
      <c r="AC233">
        <v>2.524</v>
      </c>
      <c r="AD233">
        <v>2.411</v>
      </c>
      <c r="AE233">
        <v>2.2890000000000001</v>
      </c>
      <c r="AF233">
        <v>2.1920000000000002</v>
      </c>
      <c r="AG233">
        <v>2.1520000000000001</v>
      </c>
      <c r="AH233">
        <v>2.09</v>
      </c>
      <c r="AI233">
        <v>2.0470000000000002</v>
      </c>
      <c r="AJ233">
        <v>2.0259999999999998</v>
      </c>
      <c r="AK233">
        <v>1.9870000000000001</v>
      </c>
      <c r="AL233">
        <v>1.9450000000000001</v>
      </c>
      <c r="AM233">
        <v>1.8979999999999999</v>
      </c>
      <c r="AN233">
        <v>1.893</v>
      </c>
      <c r="AO233">
        <v>1.8640000000000001</v>
      </c>
      <c r="AP233">
        <v>1.784</v>
      </c>
      <c r="AQ233">
        <v>1.6639999999999999</v>
      </c>
      <c r="AR233">
        <v>1.6120000000000001</v>
      </c>
      <c r="AS233">
        <v>1.5880000000000001</v>
      </c>
      <c r="AT233">
        <v>1.5669999999999999</v>
      </c>
      <c r="AU233">
        <v>1.5680000000000001</v>
      </c>
      <c r="AV233">
        <v>1.5660000000000001</v>
      </c>
      <c r="AW233">
        <v>1.585</v>
      </c>
      <c r="AX233">
        <v>1.571</v>
      </c>
      <c r="AY233">
        <v>1.5780000000000001</v>
      </c>
      <c r="AZ233">
        <v>1.579</v>
      </c>
      <c r="BA233">
        <v>1.5669999999999999</v>
      </c>
      <c r="BB233">
        <v>1.5760000000000001</v>
      </c>
      <c r="BC233">
        <v>1.597</v>
      </c>
      <c r="BD233">
        <v>1.5860000000000001</v>
      </c>
      <c r="BE233">
        <v>1.5469999999999999</v>
      </c>
      <c r="BF233">
        <v>1.51</v>
      </c>
      <c r="BG233">
        <v>1.4690000000000001</v>
      </c>
      <c r="BH233">
        <v>1.4350000000000001</v>
      </c>
      <c r="BI233">
        <v>1.41</v>
      </c>
      <c r="BJ233">
        <v>1.3779999999999999</v>
      </c>
      <c r="BK233">
        <v>1.3520000000000001</v>
      </c>
      <c r="BL233">
        <v>1.341</v>
      </c>
      <c r="BM233">
        <v>1.331</v>
      </c>
    </row>
    <row r="234" spans="1:65" x14ac:dyDescent="0.25">
      <c r="A234" t="s">
        <v>493</v>
      </c>
      <c r="B234" t="s">
        <v>494</v>
      </c>
      <c r="C234" t="str">
        <f>_xlfn.XLOOKUP(B234,'country-codes'!$B$2:$B$250,'country-codes'!$E$2:$E$250)</f>
        <v>Asia</v>
      </c>
      <c r="D234">
        <v>6.5469999999999997</v>
      </c>
      <c r="E234">
        <v>6.6609999999999996</v>
      </c>
      <c r="F234">
        <v>6.76</v>
      </c>
      <c r="G234">
        <v>6.8440000000000003</v>
      </c>
      <c r="H234">
        <v>6.9109999999999996</v>
      </c>
      <c r="I234">
        <v>6.9619999999999997</v>
      </c>
      <c r="J234">
        <v>6.9989999999999997</v>
      </c>
      <c r="K234">
        <v>7.024</v>
      </c>
      <c r="L234">
        <v>7.0350000000000001</v>
      </c>
      <c r="M234">
        <v>7.0309999999999997</v>
      </c>
      <c r="N234">
        <v>7.0030000000000001</v>
      </c>
      <c r="O234">
        <v>6.9429999999999996</v>
      </c>
      <c r="P234">
        <v>6.8449999999999998</v>
      </c>
      <c r="Q234">
        <v>6.75</v>
      </c>
      <c r="R234">
        <v>6.6749999999999998</v>
      </c>
      <c r="S234">
        <v>6.6</v>
      </c>
      <c r="T234">
        <v>6.4930000000000003</v>
      </c>
      <c r="U234">
        <v>6.3890000000000002</v>
      </c>
      <c r="V234">
        <v>6.3040000000000003</v>
      </c>
      <c r="W234">
        <v>6.2060000000000004</v>
      </c>
      <c r="X234">
        <v>6.11</v>
      </c>
      <c r="Y234">
        <v>6.0069999999999997</v>
      </c>
      <c r="Z234">
        <v>5.9020000000000001</v>
      </c>
      <c r="AA234">
        <v>5.8529999999999998</v>
      </c>
      <c r="AB234">
        <v>5.8029999999999999</v>
      </c>
      <c r="AC234">
        <v>5.7729999999999997</v>
      </c>
      <c r="AD234">
        <v>5.734</v>
      </c>
      <c r="AE234">
        <v>5.6580000000000004</v>
      </c>
      <c r="AF234">
        <v>5.57</v>
      </c>
      <c r="AG234">
        <v>5.46</v>
      </c>
      <c r="AH234">
        <v>5.3419999999999996</v>
      </c>
      <c r="AI234">
        <v>5.1760000000000002</v>
      </c>
      <c r="AJ234">
        <v>4.9649999999999999</v>
      </c>
      <c r="AK234">
        <v>4.8120000000000003</v>
      </c>
      <c r="AL234">
        <v>4.766</v>
      </c>
      <c r="AM234">
        <v>4.6580000000000004</v>
      </c>
      <c r="AN234">
        <v>4.4409999999999998</v>
      </c>
      <c r="AO234">
        <v>4.3170000000000002</v>
      </c>
      <c r="AP234">
        <v>4.2809999999999997</v>
      </c>
      <c r="AQ234">
        <v>4.1269999999999998</v>
      </c>
      <c r="AR234">
        <v>4.0060000000000002</v>
      </c>
      <c r="AS234">
        <v>3.8839999999999999</v>
      </c>
      <c r="AT234">
        <v>3.7669999999999999</v>
      </c>
      <c r="AU234">
        <v>3.6059999999999999</v>
      </c>
      <c r="AV234">
        <v>3.5289999999999999</v>
      </c>
      <c r="AW234">
        <v>3.4380000000000002</v>
      </c>
      <c r="AX234">
        <v>3.3849999999999998</v>
      </c>
      <c r="AY234">
        <v>3.367</v>
      </c>
      <c r="AZ234">
        <v>3.3879999999999999</v>
      </c>
      <c r="BA234">
        <v>3.43</v>
      </c>
      <c r="BB234">
        <v>3.4569999999999999</v>
      </c>
      <c r="BC234">
        <v>3.456</v>
      </c>
      <c r="BD234">
        <v>3.4209999999999998</v>
      </c>
      <c r="BE234">
        <v>3.4329999999999998</v>
      </c>
      <c r="BF234">
        <v>3.4590000000000001</v>
      </c>
      <c r="BG234">
        <v>3.4590000000000001</v>
      </c>
      <c r="BH234">
        <v>3.3839999999999999</v>
      </c>
      <c r="BI234">
        <v>3.29</v>
      </c>
      <c r="BJ234">
        <v>3.294</v>
      </c>
      <c r="BK234">
        <v>3.2810000000000001</v>
      </c>
      <c r="BL234">
        <v>3.2370000000000001</v>
      </c>
      <c r="BM234">
        <v>3.1859999999999999</v>
      </c>
    </row>
    <row r="235" spans="1:65" x14ac:dyDescent="0.25">
      <c r="A235" t="s">
        <v>495</v>
      </c>
      <c r="B235" t="s">
        <v>496</v>
      </c>
      <c r="C235" t="str">
        <f>_xlfn.XLOOKUP(B235,'country-codes'!$B$2:$B$250,'country-codes'!$E$2:$E$250)</f>
        <v>Asia</v>
      </c>
      <c r="D235">
        <v>6.59</v>
      </c>
      <c r="E235">
        <v>6.6890000000000001</v>
      </c>
      <c r="F235">
        <v>6.7560000000000002</v>
      </c>
      <c r="G235">
        <v>6.7880000000000003</v>
      </c>
      <c r="H235">
        <v>6.7869999999999999</v>
      </c>
      <c r="I235">
        <v>6.7560000000000002</v>
      </c>
      <c r="J235">
        <v>6.7030000000000003</v>
      </c>
      <c r="K235">
        <v>6.6349999999999998</v>
      </c>
      <c r="L235">
        <v>6.56</v>
      </c>
      <c r="M235">
        <v>6.4820000000000002</v>
      </c>
      <c r="N235">
        <v>6.4039999999999999</v>
      </c>
      <c r="O235">
        <v>6.3230000000000004</v>
      </c>
      <c r="P235">
        <v>6.19</v>
      </c>
      <c r="Q235">
        <v>6.109</v>
      </c>
      <c r="R235">
        <v>6.0149999999999997</v>
      </c>
      <c r="S235">
        <v>5.9039999999999999</v>
      </c>
      <c r="T235">
        <v>5.8019999999999996</v>
      </c>
      <c r="U235">
        <v>5.6829999999999998</v>
      </c>
      <c r="V235">
        <v>5.5350000000000001</v>
      </c>
      <c r="W235">
        <v>5.4029999999999996</v>
      </c>
      <c r="X235">
        <v>5.2530000000000001</v>
      </c>
      <c r="Y235">
        <v>5.1100000000000003</v>
      </c>
      <c r="Z235">
        <v>4.9749999999999996</v>
      </c>
      <c r="AA235">
        <v>4.9260000000000002</v>
      </c>
      <c r="AB235">
        <v>4.8719999999999999</v>
      </c>
      <c r="AC235">
        <v>4.8849999999999998</v>
      </c>
      <c r="AD235">
        <v>4.8609999999999998</v>
      </c>
      <c r="AE235">
        <v>4.8</v>
      </c>
      <c r="AF235">
        <v>4.62</v>
      </c>
      <c r="AG235">
        <v>4.4470000000000001</v>
      </c>
      <c r="AH235">
        <v>4.2430000000000003</v>
      </c>
      <c r="AI235">
        <v>4.1059999999999999</v>
      </c>
      <c r="AJ235">
        <v>3.9620000000000002</v>
      </c>
      <c r="AK235">
        <v>3.8370000000000002</v>
      </c>
      <c r="AL235">
        <v>3.67</v>
      </c>
      <c r="AM235">
        <v>3.5070000000000001</v>
      </c>
      <c r="AN235">
        <v>3.3359999999999999</v>
      </c>
      <c r="AO235">
        <v>3.2130000000000001</v>
      </c>
      <c r="AP235">
        <v>3.1019999999999999</v>
      </c>
      <c r="AQ235">
        <v>2.9950000000000001</v>
      </c>
      <c r="AR235">
        <v>2.8980000000000001</v>
      </c>
      <c r="AS235">
        <v>2.7909999999999999</v>
      </c>
      <c r="AT235">
        <v>2.6859999999999999</v>
      </c>
      <c r="AU235">
        <v>2.665</v>
      </c>
      <c r="AV235">
        <v>2.6480000000000001</v>
      </c>
      <c r="AW235">
        <v>2.6579999999999999</v>
      </c>
      <c r="AX235">
        <v>2.665</v>
      </c>
      <c r="AY235">
        <v>2.6760000000000002</v>
      </c>
      <c r="AZ235">
        <v>2.7120000000000002</v>
      </c>
      <c r="BA235">
        <v>2.7690000000000001</v>
      </c>
      <c r="BB235">
        <v>2.8330000000000002</v>
      </c>
      <c r="BC235">
        <v>2.8919999999999999</v>
      </c>
      <c r="BD235">
        <v>2.9359999999999999</v>
      </c>
      <c r="BE235">
        <v>2.9580000000000002</v>
      </c>
      <c r="BF235">
        <v>2.956</v>
      </c>
      <c r="BG235">
        <v>2.93</v>
      </c>
      <c r="BH235">
        <v>2.887</v>
      </c>
      <c r="BI235">
        <v>2.8359999999999999</v>
      </c>
      <c r="BJ235">
        <v>2.786</v>
      </c>
      <c r="BK235">
        <v>2.74</v>
      </c>
      <c r="BL235">
        <v>2.7010000000000001</v>
      </c>
      <c r="BM235">
        <v>2.6669999999999998</v>
      </c>
    </row>
    <row r="236" spans="1:65" x14ac:dyDescent="0.25">
      <c r="A236" t="s">
        <v>497</v>
      </c>
      <c r="B236" t="s">
        <v>498</v>
      </c>
      <c r="C236" t="e">
        <f>_xlfn.XLOOKUP(B236,'country-codes'!$B$2:$B$250,'country-codes'!$E$2:$E$250)</f>
        <v>#N/A</v>
      </c>
      <c r="D236">
        <v>5.9454407329999999</v>
      </c>
      <c r="E236">
        <v>5.935556772</v>
      </c>
      <c r="F236">
        <v>5.917019303</v>
      </c>
      <c r="G236">
        <v>5.8843386999999998</v>
      </c>
      <c r="H236">
        <v>5.8286540489999998</v>
      </c>
      <c r="I236">
        <v>5.7493293029999997</v>
      </c>
      <c r="J236">
        <v>5.6613531610000001</v>
      </c>
      <c r="K236">
        <v>5.5599851960000004</v>
      </c>
      <c r="L236">
        <v>5.4508954909999998</v>
      </c>
      <c r="M236">
        <v>5.3568972510000004</v>
      </c>
      <c r="N236">
        <v>5.2611379009999997</v>
      </c>
      <c r="O236">
        <v>5.1607185610000004</v>
      </c>
      <c r="P236">
        <v>5.0614362819999998</v>
      </c>
      <c r="Q236">
        <v>4.9646081779999998</v>
      </c>
      <c r="R236">
        <v>4.8494521480000001</v>
      </c>
      <c r="S236">
        <v>4.7493045599999997</v>
      </c>
      <c r="T236">
        <v>4.6573015350000002</v>
      </c>
      <c r="U236">
        <v>4.5647537800000002</v>
      </c>
      <c r="V236">
        <v>4.4754030179999997</v>
      </c>
      <c r="W236">
        <v>4.3669156669999998</v>
      </c>
      <c r="X236">
        <v>4.2594146979999996</v>
      </c>
      <c r="Y236">
        <v>4.1584626719999997</v>
      </c>
      <c r="Z236">
        <v>4.0555471230000002</v>
      </c>
      <c r="AA236">
        <v>3.9519628170000001</v>
      </c>
      <c r="AB236">
        <v>3.854383254</v>
      </c>
      <c r="AC236">
        <v>3.7591721850000002</v>
      </c>
      <c r="AD236">
        <v>3.6638379040000002</v>
      </c>
      <c r="AE236">
        <v>3.5690235480000001</v>
      </c>
      <c r="AF236">
        <v>3.473490151</v>
      </c>
      <c r="AG236">
        <v>3.3936544880000001</v>
      </c>
      <c r="AH236">
        <v>3.3128184429999998</v>
      </c>
      <c r="AI236">
        <v>3.2366855170000002</v>
      </c>
      <c r="AJ236">
        <v>3.1593703949999998</v>
      </c>
      <c r="AK236">
        <v>3.0996090860000001</v>
      </c>
      <c r="AL236">
        <v>3.0335989290000001</v>
      </c>
      <c r="AM236">
        <v>2.969090725</v>
      </c>
      <c r="AN236">
        <v>2.895884025</v>
      </c>
      <c r="AO236">
        <v>2.8269628039999999</v>
      </c>
      <c r="AP236">
        <v>2.7639964350000001</v>
      </c>
      <c r="AQ236">
        <v>2.7031993499999998</v>
      </c>
      <c r="AR236">
        <v>2.6380186129999998</v>
      </c>
      <c r="AS236">
        <v>2.5727520410000002</v>
      </c>
      <c r="AT236">
        <v>2.5086134809999998</v>
      </c>
      <c r="AU236">
        <v>2.445899855</v>
      </c>
      <c r="AV236">
        <v>2.409272203</v>
      </c>
      <c r="AW236">
        <v>2.3721142990000001</v>
      </c>
      <c r="AX236">
        <v>2.3295456140000002</v>
      </c>
      <c r="AY236">
        <v>2.2876837010000002</v>
      </c>
      <c r="AZ236">
        <v>2.2509163700000001</v>
      </c>
      <c r="BA236">
        <v>2.2265870049999998</v>
      </c>
      <c r="BB236">
        <v>2.202717314</v>
      </c>
      <c r="BC236">
        <v>2.1819680400000001</v>
      </c>
      <c r="BD236">
        <v>2.1499434540000002</v>
      </c>
      <c r="BE236">
        <v>2.123514803</v>
      </c>
      <c r="BF236">
        <v>2.1054801460000001</v>
      </c>
      <c r="BG236">
        <v>2.0811398090000002</v>
      </c>
      <c r="BH236">
        <v>2.0299594509999999</v>
      </c>
      <c r="BI236">
        <v>2.0105776199999998</v>
      </c>
      <c r="BJ236">
        <v>1.983016243</v>
      </c>
      <c r="BK236">
        <v>1.9342593159999999</v>
      </c>
      <c r="BL236">
        <v>1.8947398660000001</v>
      </c>
      <c r="BM236">
        <v>1.8640224460000001</v>
      </c>
    </row>
    <row r="237" spans="1:65" x14ac:dyDescent="0.25">
      <c r="A237" t="s">
        <v>499</v>
      </c>
      <c r="B237" t="s">
        <v>500</v>
      </c>
      <c r="C237" t="str">
        <f>_xlfn.XLOOKUP(B237,'country-codes'!$B$2:$B$250,'country-codes'!$E$2:$E$250)</f>
        <v>Asia</v>
      </c>
      <c r="D237">
        <v>6.319</v>
      </c>
      <c r="E237">
        <v>6.2729999999999997</v>
      </c>
      <c r="F237">
        <v>6.218</v>
      </c>
      <c r="G237">
        <v>6.1550000000000002</v>
      </c>
      <c r="H237">
        <v>6.0839999999999996</v>
      </c>
      <c r="I237">
        <v>6.008</v>
      </c>
      <c r="J237">
        <v>5.9320000000000004</v>
      </c>
      <c r="K237">
        <v>5.8579999999999997</v>
      </c>
      <c r="L237">
        <v>5.7880000000000003</v>
      </c>
      <c r="M237">
        <v>5.7220000000000004</v>
      </c>
      <c r="N237">
        <v>5.6550000000000002</v>
      </c>
      <c r="O237">
        <v>5.58</v>
      </c>
      <c r="P237">
        <v>5.492</v>
      </c>
      <c r="Q237">
        <v>5.3920000000000003</v>
      </c>
      <c r="R237">
        <v>5.2869999999999999</v>
      </c>
      <c r="S237">
        <v>5.19</v>
      </c>
      <c r="T237">
        <v>5.1189999999999998</v>
      </c>
      <c r="U237">
        <v>5.085</v>
      </c>
      <c r="V237">
        <v>5.0940000000000003</v>
      </c>
      <c r="W237">
        <v>5.1420000000000003</v>
      </c>
      <c r="X237">
        <v>5.2190000000000003</v>
      </c>
      <c r="Y237">
        <v>5.5250000000000004</v>
      </c>
      <c r="Z237">
        <v>5.5549999999999997</v>
      </c>
      <c r="AA237">
        <v>5.5860000000000003</v>
      </c>
      <c r="AB237">
        <v>5.6139999999999999</v>
      </c>
      <c r="AC237">
        <v>5.65</v>
      </c>
      <c r="AD237">
        <v>5.6719999999999997</v>
      </c>
      <c r="AE237">
        <v>5.6820000000000004</v>
      </c>
      <c r="AF237">
        <v>5.7160000000000002</v>
      </c>
      <c r="AG237">
        <v>5.7619999999999996</v>
      </c>
      <c r="AH237">
        <v>5.8109999999999999</v>
      </c>
      <c r="AI237">
        <v>5.835</v>
      </c>
      <c r="AJ237">
        <v>5.867</v>
      </c>
      <c r="AK237">
        <v>5.8789999999999996</v>
      </c>
      <c r="AL237">
        <v>5.9119999999999999</v>
      </c>
      <c r="AM237">
        <v>5.9359999999999999</v>
      </c>
      <c r="AN237">
        <v>5.9409999999999998</v>
      </c>
      <c r="AO237">
        <v>5.9550000000000001</v>
      </c>
      <c r="AP237">
        <v>5.9630000000000001</v>
      </c>
      <c r="AQ237">
        <v>5.97</v>
      </c>
      <c r="AR237">
        <v>5.98</v>
      </c>
      <c r="AS237">
        <v>6.0129999999999999</v>
      </c>
      <c r="AT237">
        <v>6.0220000000000002</v>
      </c>
      <c r="AU237">
        <v>5.9509999999999996</v>
      </c>
      <c r="AV237">
        <v>5.85</v>
      </c>
      <c r="AW237">
        <v>5.7050000000000001</v>
      </c>
      <c r="AX237">
        <v>5.5640000000000001</v>
      </c>
      <c r="AY237">
        <v>5.399</v>
      </c>
      <c r="AZ237">
        <v>5.2249999999999996</v>
      </c>
      <c r="BA237">
        <v>5.0369999999999999</v>
      </c>
      <c r="BB237">
        <v>4.8449999999999998</v>
      </c>
      <c r="BC237">
        <v>4.6559999999999997</v>
      </c>
      <c r="BD237">
        <v>4.444</v>
      </c>
      <c r="BE237">
        <v>4.2679999999999998</v>
      </c>
      <c r="BF237">
        <v>4.085</v>
      </c>
      <c r="BG237">
        <v>3.903</v>
      </c>
      <c r="BH237">
        <v>3.7370000000000001</v>
      </c>
      <c r="BI237">
        <v>3.5960000000000001</v>
      </c>
      <c r="BJ237">
        <v>3.452</v>
      </c>
      <c r="BK237">
        <v>3.3359999999999999</v>
      </c>
      <c r="BL237">
        <v>3.2469999999999999</v>
      </c>
      <c r="BM237">
        <v>3.149</v>
      </c>
    </row>
    <row r="238" spans="1:65" x14ac:dyDescent="0.25">
      <c r="A238" t="s">
        <v>501</v>
      </c>
      <c r="B238" t="s">
        <v>502</v>
      </c>
      <c r="C238" t="e">
        <f>_xlfn.XLOOKUP(B238,'country-codes'!$B$2:$B$250,'country-codes'!$E$2:$E$250)</f>
        <v>#N/A</v>
      </c>
      <c r="D238">
        <v>7.0025553240000002</v>
      </c>
      <c r="E238">
        <v>7.0335363470000001</v>
      </c>
      <c r="F238">
        <v>7.117735455</v>
      </c>
      <c r="G238">
        <v>7.0975307489999997</v>
      </c>
      <c r="H238">
        <v>7.0714070470000001</v>
      </c>
      <c r="I238">
        <v>7.034271189</v>
      </c>
      <c r="J238">
        <v>7.0022619580000001</v>
      </c>
      <c r="K238">
        <v>6.9685697720000004</v>
      </c>
      <c r="L238">
        <v>6.9218126340000001</v>
      </c>
      <c r="M238">
        <v>6.8717684610000003</v>
      </c>
      <c r="N238">
        <v>6.791706295</v>
      </c>
      <c r="O238">
        <v>6.6998144450000003</v>
      </c>
      <c r="P238">
        <v>6.5984245269999997</v>
      </c>
      <c r="Q238">
        <v>6.5160609850000002</v>
      </c>
      <c r="R238">
        <v>6.4602463349999999</v>
      </c>
      <c r="S238">
        <v>6.4143445139999997</v>
      </c>
      <c r="T238">
        <v>6.3958465750000002</v>
      </c>
      <c r="U238">
        <v>6.3614291109999996</v>
      </c>
      <c r="V238">
        <v>6.34343492</v>
      </c>
      <c r="W238">
        <v>6.3582514449999996</v>
      </c>
      <c r="X238">
        <v>6.2943067800000003</v>
      </c>
      <c r="Y238">
        <v>6.2122815259999999</v>
      </c>
      <c r="Z238">
        <v>6.1428459740000001</v>
      </c>
      <c r="AA238">
        <v>6.0577282700000001</v>
      </c>
      <c r="AB238">
        <v>5.9473596129999997</v>
      </c>
      <c r="AC238">
        <v>5.8120196420000001</v>
      </c>
      <c r="AD238">
        <v>5.639509468</v>
      </c>
      <c r="AE238">
        <v>5.4512158519999998</v>
      </c>
      <c r="AF238">
        <v>5.2571214380000004</v>
      </c>
      <c r="AG238">
        <v>5.0558057549999997</v>
      </c>
      <c r="AH238">
        <v>4.8648794569999998</v>
      </c>
      <c r="AI238">
        <v>4.6622000080000001</v>
      </c>
      <c r="AJ238">
        <v>4.4769931869999997</v>
      </c>
      <c r="AK238">
        <v>4.2662231869999996</v>
      </c>
      <c r="AL238">
        <v>4.0582570459999996</v>
      </c>
      <c r="AM238">
        <v>3.8306455330000002</v>
      </c>
      <c r="AN238">
        <v>3.6208082680000002</v>
      </c>
      <c r="AO238">
        <v>3.4708468639999999</v>
      </c>
      <c r="AP238">
        <v>3.3568222009999999</v>
      </c>
      <c r="AQ238">
        <v>3.2523011940000002</v>
      </c>
      <c r="AR238">
        <v>3.1648846470000001</v>
      </c>
      <c r="AS238">
        <v>3.0964275259999998</v>
      </c>
      <c r="AT238">
        <v>3.0240844650000001</v>
      </c>
      <c r="AU238">
        <v>2.9839840990000002</v>
      </c>
      <c r="AV238">
        <v>2.9444382409999998</v>
      </c>
      <c r="AW238">
        <v>2.916322155</v>
      </c>
      <c r="AX238">
        <v>2.8965531520000001</v>
      </c>
      <c r="AY238">
        <v>2.8911169810000001</v>
      </c>
      <c r="AZ238">
        <v>2.885037954</v>
      </c>
      <c r="BA238">
        <v>2.8894779590000002</v>
      </c>
      <c r="BB238">
        <v>2.920614289</v>
      </c>
      <c r="BC238">
        <v>2.9495134219999999</v>
      </c>
      <c r="BD238">
        <v>2.9920963440000001</v>
      </c>
      <c r="BE238">
        <v>3.0194158120000001</v>
      </c>
      <c r="BF238">
        <v>3.0287944499999999</v>
      </c>
      <c r="BG238">
        <v>3.007089186</v>
      </c>
      <c r="BH238">
        <v>2.919411416</v>
      </c>
      <c r="BI238">
        <v>2.883590898</v>
      </c>
      <c r="BJ238">
        <v>2.8263275330000002</v>
      </c>
      <c r="BK238">
        <v>2.7378652749999999</v>
      </c>
      <c r="BL238">
        <v>2.6957974010000001</v>
      </c>
      <c r="BM238">
        <v>2.6608232369999998</v>
      </c>
    </row>
    <row r="239" spans="1:65" x14ac:dyDescent="0.25">
      <c r="A239" t="s">
        <v>503</v>
      </c>
      <c r="B239" t="s">
        <v>504</v>
      </c>
      <c r="C239" t="str">
        <f>_xlfn.XLOOKUP(B239,'country-codes'!$B$2:$B$250,'country-codes'!$E$2:$E$250)</f>
        <v>Oceania</v>
      </c>
      <c r="D239">
        <v>6.8849999999999998</v>
      </c>
      <c r="E239">
        <v>6.8440000000000003</v>
      </c>
      <c r="F239">
        <v>6.8040000000000003</v>
      </c>
      <c r="G239">
        <v>6.774</v>
      </c>
      <c r="H239">
        <v>6.734</v>
      </c>
      <c r="I239">
        <v>6.6619999999999999</v>
      </c>
      <c r="J239">
        <v>6.5960000000000001</v>
      </c>
      <c r="K239">
        <v>6.59</v>
      </c>
      <c r="L239">
        <v>6.3710000000000004</v>
      </c>
      <c r="M239">
        <v>6.15</v>
      </c>
      <c r="N239">
        <v>5.9409999999999998</v>
      </c>
      <c r="O239">
        <v>5.7610000000000001</v>
      </c>
      <c r="P239">
        <v>5.6159999999999997</v>
      </c>
      <c r="Q239">
        <v>5.5119999999999996</v>
      </c>
      <c r="R239">
        <v>5.4489999999999998</v>
      </c>
      <c r="S239">
        <v>5.4260000000000002</v>
      </c>
      <c r="T239">
        <v>5.4379999999999997</v>
      </c>
      <c r="U239">
        <v>5.4710000000000001</v>
      </c>
      <c r="V239">
        <v>5.5090000000000003</v>
      </c>
      <c r="W239">
        <v>5.5410000000000004</v>
      </c>
      <c r="X239">
        <v>5.5529999999999999</v>
      </c>
      <c r="Y239">
        <v>5.532</v>
      </c>
      <c r="Z239">
        <v>5.4749999999999996</v>
      </c>
      <c r="AA239">
        <v>5.3849999999999998</v>
      </c>
      <c r="AB239">
        <v>5.266</v>
      </c>
      <c r="AC239">
        <v>5.1280000000000001</v>
      </c>
      <c r="AD239">
        <v>4.9889999999999999</v>
      </c>
      <c r="AE239">
        <v>4.8639999999999999</v>
      </c>
      <c r="AF239">
        <v>4.7629999999999999</v>
      </c>
      <c r="AG239">
        <v>4.6909999999999998</v>
      </c>
      <c r="AH239">
        <v>4.6440000000000001</v>
      </c>
      <c r="AI239">
        <v>4.6120000000000001</v>
      </c>
      <c r="AJ239">
        <v>4.5830000000000002</v>
      </c>
      <c r="AK239">
        <v>4.5469999999999997</v>
      </c>
      <c r="AL239">
        <v>4.5010000000000003</v>
      </c>
      <c r="AM239">
        <v>4.4470000000000001</v>
      </c>
      <c r="AN239">
        <v>4.4329999999999998</v>
      </c>
      <c r="AO239">
        <v>4.3689999999999998</v>
      </c>
      <c r="AP239">
        <v>4.3280000000000003</v>
      </c>
      <c r="AQ239">
        <v>4.2030000000000003</v>
      </c>
      <c r="AR239">
        <v>4.1079999999999997</v>
      </c>
      <c r="AS239">
        <v>4.0720000000000001</v>
      </c>
      <c r="AT239">
        <v>4.1369999999999996</v>
      </c>
      <c r="AU239">
        <v>4.194</v>
      </c>
      <c r="AV239">
        <v>4.2060000000000004</v>
      </c>
      <c r="AW239">
        <v>4.1790000000000003</v>
      </c>
      <c r="AX239">
        <v>4.141</v>
      </c>
      <c r="AY239">
        <v>4.093</v>
      </c>
      <c r="AZ239">
        <v>4.0270000000000001</v>
      </c>
      <c r="BA239">
        <v>3.9550000000000001</v>
      </c>
      <c r="BB239">
        <v>3.8889999999999998</v>
      </c>
      <c r="BC239">
        <v>3.8420000000000001</v>
      </c>
      <c r="BD239">
        <v>3.7810000000000001</v>
      </c>
      <c r="BE239">
        <v>3.7069999999999999</v>
      </c>
      <c r="BF239">
        <v>3.6349999999999998</v>
      </c>
      <c r="BG239">
        <v>3.5619999999999998</v>
      </c>
      <c r="BH239">
        <v>3.4830000000000001</v>
      </c>
      <c r="BI239">
        <v>3.407</v>
      </c>
      <c r="BJ239">
        <v>3.3490000000000002</v>
      </c>
      <c r="BK239">
        <v>3.3149999999999999</v>
      </c>
      <c r="BL239">
        <v>3.2669999999999999</v>
      </c>
      <c r="BM239">
        <v>3.2370000000000001</v>
      </c>
    </row>
    <row r="240" spans="1:65" x14ac:dyDescent="0.25">
      <c r="A240" t="s">
        <v>505</v>
      </c>
      <c r="B240" t="s">
        <v>506</v>
      </c>
      <c r="C240" t="e">
        <f>_xlfn.XLOOKUP(B240,'country-codes'!$B$2:$B$250,'country-codes'!$E$2:$E$250)</f>
        <v>#N/A</v>
      </c>
      <c r="D240">
        <v>6.0783500349999997</v>
      </c>
      <c r="E240">
        <v>6.0943541799999998</v>
      </c>
      <c r="F240">
        <v>6.1097409450000004</v>
      </c>
      <c r="G240">
        <v>6.1198119819999999</v>
      </c>
      <c r="H240">
        <v>6.1262032470000003</v>
      </c>
      <c r="I240">
        <v>6.092883541</v>
      </c>
      <c r="J240">
        <v>6.0430319020000001</v>
      </c>
      <c r="K240">
        <v>6.0014279630000003</v>
      </c>
      <c r="L240">
        <v>5.9475205960000004</v>
      </c>
      <c r="M240">
        <v>5.8854344550000004</v>
      </c>
      <c r="N240">
        <v>5.8370902740000004</v>
      </c>
      <c r="O240">
        <v>5.7865558459999997</v>
      </c>
      <c r="P240">
        <v>5.7170056020000004</v>
      </c>
      <c r="Q240">
        <v>5.6491670100000002</v>
      </c>
      <c r="R240">
        <v>5.5852120120000004</v>
      </c>
      <c r="S240">
        <v>5.4788896449999998</v>
      </c>
      <c r="T240">
        <v>5.4231405080000004</v>
      </c>
      <c r="U240">
        <v>5.3195158490000001</v>
      </c>
      <c r="V240">
        <v>5.2209992200000004</v>
      </c>
      <c r="W240">
        <v>5.1502231329999999</v>
      </c>
      <c r="X240">
        <v>5.1119718360000004</v>
      </c>
      <c r="Y240">
        <v>5.0405616469999996</v>
      </c>
      <c r="Z240">
        <v>4.9615881230000003</v>
      </c>
      <c r="AA240">
        <v>4.8938558140000001</v>
      </c>
      <c r="AB240">
        <v>4.8376165599999998</v>
      </c>
      <c r="AC240">
        <v>4.7518426910000002</v>
      </c>
      <c r="AD240">
        <v>4.7000228919999998</v>
      </c>
      <c r="AE240">
        <v>4.606830574</v>
      </c>
      <c r="AF240">
        <v>4.5124249150000004</v>
      </c>
      <c r="AG240">
        <v>4.4232168170000001</v>
      </c>
      <c r="AH240">
        <v>4.3316737400000003</v>
      </c>
      <c r="AI240">
        <v>4.2359054030000003</v>
      </c>
      <c r="AJ240">
        <v>4.1455696900000003</v>
      </c>
      <c r="AK240">
        <v>4.0625939759999996</v>
      </c>
      <c r="AL240">
        <v>3.9879922350000001</v>
      </c>
      <c r="AM240">
        <v>3.9058142779999998</v>
      </c>
      <c r="AN240">
        <v>3.830002881</v>
      </c>
      <c r="AO240">
        <v>3.761913378</v>
      </c>
      <c r="AP240">
        <v>3.686311092</v>
      </c>
      <c r="AQ240">
        <v>3.6187183470000002</v>
      </c>
      <c r="AR240">
        <v>3.5722227310000001</v>
      </c>
      <c r="AS240">
        <v>3.5155560270000001</v>
      </c>
      <c r="AT240">
        <v>3.432310266</v>
      </c>
      <c r="AU240">
        <v>3.339267215</v>
      </c>
      <c r="AV240">
        <v>3.2581202149999999</v>
      </c>
      <c r="AW240">
        <v>3.1670346829999998</v>
      </c>
      <c r="AX240">
        <v>3.0738337339999999</v>
      </c>
      <c r="AY240">
        <v>2.9996992069999999</v>
      </c>
      <c r="AZ240">
        <v>2.9297632990000002</v>
      </c>
      <c r="BA240">
        <v>2.877897334</v>
      </c>
      <c r="BB240">
        <v>2.807758712</v>
      </c>
      <c r="BC240">
        <v>2.742940618</v>
      </c>
      <c r="BD240">
        <v>2.6785201299999999</v>
      </c>
      <c r="BE240">
        <v>2.6214732330000001</v>
      </c>
      <c r="BF240">
        <v>2.5301143129999999</v>
      </c>
      <c r="BG240">
        <v>2.4984497299999999</v>
      </c>
      <c r="BH240">
        <v>2.4752351109999999</v>
      </c>
      <c r="BI240">
        <v>2.4061424599999999</v>
      </c>
      <c r="BJ240">
        <v>2.3793410110000002</v>
      </c>
      <c r="BK240">
        <v>2.3201159969999998</v>
      </c>
      <c r="BL240">
        <v>2.2670977830000001</v>
      </c>
      <c r="BM240">
        <v>2.2409300249999999</v>
      </c>
    </row>
    <row r="241" spans="1:65" x14ac:dyDescent="0.25">
      <c r="A241" t="s">
        <v>507</v>
      </c>
      <c r="B241" t="s">
        <v>508</v>
      </c>
      <c r="C241" t="e">
        <f>_xlfn.XLOOKUP(B241,'country-codes'!$B$2:$B$250,'country-codes'!$E$2:$E$250)</f>
        <v>#N/A</v>
      </c>
      <c r="D241">
        <v>6.609096246</v>
      </c>
      <c r="E241">
        <v>6.6257040439999999</v>
      </c>
      <c r="F241">
        <v>6.6463638449999998</v>
      </c>
      <c r="G241">
        <v>6.6619613510000004</v>
      </c>
      <c r="H241">
        <v>6.6763356780000001</v>
      </c>
      <c r="I241">
        <v>6.6904104520000001</v>
      </c>
      <c r="J241">
        <v>6.7068276400000002</v>
      </c>
      <c r="K241">
        <v>6.72232333</v>
      </c>
      <c r="L241">
        <v>6.7380883029999996</v>
      </c>
      <c r="M241">
        <v>6.7511890479999996</v>
      </c>
      <c r="N241">
        <v>6.7628684059999999</v>
      </c>
      <c r="O241">
        <v>6.7838611469999996</v>
      </c>
      <c r="P241">
        <v>6.7965609870000003</v>
      </c>
      <c r="Q241">
        <v>6.8041766519999998</v>
      </c>
      <c r="R241">
        <v>6.8134150010000001</v>
      </c>
      <c r="S241">
        <v>6.8196933529999999</v>
      </c>
      <c r="T241">
        <v>6.816845131</v>
      </c>
      <c r="U241">
        <v>6.8203972930000001</v>
      </c>
      <c r="V241">
        <v>6.8208491640000002</v>
      </c>
      <c r="W241">
        <v>6.8050611659999998</v>
      </c>
      <c r="X241">
        <v>6.7827005519999997</v>
      </c>
      <c r="Y241">
        <v>6.7564774920000001</v>
      </c>
      <c r="Z241">
        <v>6.7257786380000004</v>
      </c>
      <c r="AA241">
        <v>6.6949396170000002</v>
      </c>
      <c r="AB241">
        <v>6.651133701</v>
      </c>
      <c r="AC241">
        <v>6.5982488259999998</v>
      </c>
      <c r="AD241">
        <v>6.5502066030000003</v>
      </c>
      <c r="AE241">
        <v>6.504327408</v>
      </c>
      <c r="AF241">
        <v>6.4442282850000003</v>
      </c>
      <c r="AG241">
        <v>6.3816269160000001</v>
      </c>
      <c r="AH241">
        <v>6.3040175789999999</v>
      </c>
      <c r="AI241">
        <v>6.2447678050000004</v>
      </c>
      <c r="AJ241">
        <v>6.1810808120000003</v>
      </c>
      <c r="AK241">
        <v>6.1172666390000003</v>
      </c>
      <c r="AL241">
        <v>6.0538908749999996</v>
      </c>
      <c r="AM241">
        <v>5.9981872840000001</v>
      </c>
      <c r="AN241">
        <v>5.9303238800000004</v>
      </c>
      <c r="AO241">
        <v>5.8591741539999997</v>
      </c>
      <c r="AP241">
        <v>5.8015654290000001</v>
      </c>
      <c r="AQ241">
        <v>5.7621715770000002</v>
      </c>
      <c r="AR241">
        <v>5.7215472500000004</v>
      </c>
      <c r="AS241">
        <v>5.6855777310000004</v>
      </c>
      <c r="AT241">
        <v>5.6434081980000004</v>
      </c>
      <c r="AU241">
        <v>5.5995677429999997</v>
      </c>
      <c r="AV241">
        <v>5.5592926780000003</v>
      </c>
      <c r="AW241">
        <v>5.5285194779999998</v>
      </c>
      <c r="AX241">
        <v>5.4970843949999999</v>
      </c>
      <c r="AY241">
        <v>5.4592385080000003</v>
      </c>
      <c r="AZ241">
        <v>5.4290109109999998</v>
      </c>
      <c r="BA241">
        <v>5.3665478220000002</v>
      </c>
      <c r="BB241">
        <v>5.3019303789999999</v>
      </c>
      <c r="BC241">
        <v>5.2332488619999999</v>
      </c>
      <c r="BD241">
        <v>5.1568862749999997</v>
      </c>
      <c r="BE241">
        <v>5.084635027</v>
      </c>
      <c r="BF241">
        <v>5.0154970619999997</v>
      </c>
      <c r="BG241">
        <v>4.9569181259999997</v>
      </c>
      <c r="BH241">
        <v>4.8971662419999999</v>
      </c>
      <c r="BI241">
        <v>4.8409913280000003</v>
      </c>
      <c r="BJ241">
        <v>4.787980642</v>
      </c>
      <c r="BK241">
        <v>4.7342538510000001</v>
      </c>
      <c r="BL241">
        <v>4.6668250950000001</v>
      </c>
      <c r="BM241">
        <v>4.6012890659999997</v>
      </c>
    </row>
    <row r="242" spans="1:65" x14ac:dyDescent="0.25">
      <c r="A242" t="s">
        <v>509</v>
      </c>
      <c r="B242" t="s">
        <v>510</v>
      </c>
      <c r="C242" t="str">
        <f>_xlfn.XLOOKUP(B242,'country-codes'!$B$2:$B$250,'country-codes'!$E$2:$E$250)</f>
        <v>Americas</v>
      </c>
      <c r="D242">
        <v>5.3449999999999998</v>
      </c>
      <c r="E242">
        <v>5.3010000000000002</v>
      </c>
      <c r="F242">
        <v>5.2190000000000003</v>
      </c>
      <c r="G242">
        <v>5.0579999999999998</v>
      </c>
      <c r="H242">
        <v>4.851</v>
      </c>
      <c r="I242">
        <v>4.59</v>
      </c>
      <c r="J242">
        <v>4.2919999999999998</v>
      </c>
      <c r="K242">
        <v>4.0609999999999999</v>
      </c>
      <c r="L242">
        <v>3.9209999999999998</v>
      </c>
      <c r="M242">
        <v>3.6459999999999999</v>
      </c>
      <c r="N242">
        <v>3.6030000000000002</v>
      </c>
      <c r="O242">
        <v>3.597</v>
      </c>
      <c r="P242">
        <v>3.5960000000000001</v>
      </c>
      <c r="Q242">
        <v>3.4750000000000001</v>
      </c>
      <c r="R242">
        <v>3.3380000000000001</v>
      </c>
      <c r="S242">
        <v>3.2360000000000002</v>
      </c>
      <c r="T242">
        <v>3.1869999999999998</v>
      </c>
      <c r="U242">
        <v>3.169</v>
      </c>
      <c r="V242">
        <v>3.206</v>
      </c>
      <c r="W242">
        <v>3.2349999999999999</v>
      </c>
      <c r="X242">
        <v>3.238</v>
      </c>
      <c r="Y242">
        <v>3.2650000000000001</v>
      </c>
      <c r="Z242">
        <v>3.2360000000000002</v>
      </c>
      <c r="AA242">
        <v>3.1669999999999998</v>
      </c>
      <c r="AB242">
        <v>3.073</v>
      </c>
      <c r="AC242">
        <v>3.0640000000000001</v>
      </c>
      <c r="AD242">
        <v>2.9780000000000002</v>
      </c>
      <c r="AE242">
        <v>2.8370000000000002</v>
      </c>
      <c r="AF242">
        <v>2.6819999999999999</v>
      </c>
      <c r="AG242">
        <v>2.5230000000000001</v>
      </c>
      <c r="AH242">
        <v>2.3820000000000001</v>
      </c>
      <c r="AI242">
        <v>2.282</v>
      </c>
      <c r="AJ242">
        <v>2.2050000000000001</v>
      </c>
      <c r="AK242">
        <v>2.101</v>
      </c>
      <c r="AL242">
        <v>2.0230000000000001</v>
      </c>
      <c r="AM242">
        <v>1.931</v>
      </c>
      <c r="AN242">
        <v>1.8740000000000001</v>
      </c>
      <c r="AO242">
        <v>1.8220000000000001</v>
      </c>
      <c r="AP242">
        <v>1.7969999999999999</v>
      </c>
      <c r="AQ242">
        <v>1.788</v>
      </c>
      <c r="AR242">
        <v>1.7689999999999999</v>
      </c>
      <c r="AS242">
        <v>1.746</v>
      </c>
      <c r="AT242">
        <v>1.718</v>
      </c>
      <c r="AU242">
        <v>1.7050000000000001</v>
      </c>
      <c r="AV242">
        <v>1.6850000000000001</v>
      </c>
      <c r="AW242">
        <v>1.68</v>
      </c>
      <c r="AX242">
        <v>1.6919999999999999</v>
      </c>
      <c r="AY242">
        <v>1.7090000000000001</v>
      </c>
      <c r="AZ242">
        <v>1.7130000000000001</v>
      </c>
      <c r="BA242">
        <v>1.69</v>
      </c>
      <c r="BB242">
        <v>1.7010000000000001</v>
      </c>
      <c r="BC242">
        <v>1.7130000000000001</v>
      </c>
      <c r="BD242">
        <v>1.7110000000000001</v>
      </c>
      <c r="BE242">
        <v>1.7030000000000001</v>
      </c>
      <c r="BF242">
        <v>1.6930000000000001</v>
      </c>
      <c r="BG242">
        <v>1.6819999999999999</v>
      </c>
      <c r="BH242">
        <v>1.6779999999999999</v>
      </c>
      <c r="BI242">
        <v>1.6619999999999999</v>
      </c>
      <c r="BJ242">
        <v>1.651</v>
      </c>
      <c r="BK242">
        <v>1.643</v>
      </c>
      <c r="BL242">
        <v>1.631</v>
      </c>
      <c r="BM242">
        <v>1.6259999999999999</v>
      </c>
    </row>
    <row r="243" spans="1:65" x14ac:dyDescent="0.25">
      <c r="A243" t="s">
        <v>511</v>
      </c>
      <c r="B243" t="s">
        <v>512</v>
      </c>
      <c r="C243" t="str">
        <f>_xlfn.XLOOKUP(B243,'country-codes'!$B$2:$B$250,'country-codes'!$E$2:$E$250)</f>
        <v>Africa</v>
      </c>
      <c r="D243">
        <v>6.9420000000000002</v>
      </c>
      <c r="E243">
        <v>6.97</v>
      </c>
      <c r="F243">
        <v>6.9930000000000003</v>
      </c>
      <c r="G243">
        <v>7.0090000000000003</v>
      </c>
      <c r="H243">
        <v>7.0149999999999997</v>
      </c>
      <c r="I243">
        <v>7.1</v>
      </c>
      <c r="J243">
        <v>7.0519999999999996</v>
      </c>
      <c r="K243">
        <v>6.9550000000000001</v>
      </c>
      <c r="L243">
        <v>6.835</v>
      </c>
      <c r="M243">
        <v>6.6849999999999996</v>
      </c>
      <c r="N243">
        <v>6.5170000000000003</v>
      </c>
      <c r="O243">
        <v>6.359</v>
      </c>
      <c r="P243">
        <v>6.2640000000000002</v>
      </c>
      <c r="Q243">
        <v>6.1849999999999996</v>
      </c>
      <c r="R243">
        <v>6.1109999999999998</v>
      </c>
      <c r="S243">
        <v>6.0259999999999998</v>
      </c>
      <c r="T243">
        <v>5.9359999999999999</v>
      </c>
      <c r="U243">
        <v>5.7720000000000002</v>
      </c>
      <c r="V243">
        <v>5.5110000000000001</v>
      </c>
      <c r="W243">
        <v>5.2939999999999996</v>
      </c>
      <c r="X243">
        <v>5.1050000000000004</v>
      </c>
      <c r="Y243">
        <v>5.05</v>
      </c>
      <c r="Z243">
        <v>4.91</v>
      </c>
      <c r="AA243">
        <v>4.7859999999999996</v>
      </c>
      <c r="AB243">
        <v>4.6689999999999996</v>
      </c>
      <c r="AC243">
        <v>4.516</v>
      </c>
      <c r="AD243">
        <v>4.3579999999999997</v>
      </c>
      <c r="AE243">
        <v>4.0999999999999996</v>
      </c>
      <c r="AF243">
        <v>3.851</v>
      </c>
      <c r="AG243">
        <v>3.585</v>
      </c>
      <c r="AH243">
        <v>3.4710000000000001</v>
      </c>
      <c r="AI243">
        <v>3.3239999999999998</v>
      </c>
      <c r="AJ243">
        <v>3.1749999999999998</v>
      </c>
      <c r="AK243">
        <v>3.0169999999999999</v>
      </c>
      <c r="AL243">
        <v>2.8559999999999999</v>
      </c>
      <c r="AM243">
        <v>2.673</v>
      </c>
      <c r="AN243">
        <v>2.5049999999999999</v>
      </c>
      <c r="AO243">
        <v>2.359</v>
      </c>
      <c r="AP243">
        <v>2.2189999999999999</v>
      </c>
      <c r="AQ243">
        <v>2.0990000000000002</v>
      </c>
      <c r="AR243">
        <v>2.0489999999999999</v>
      </c>
      <c r="AS243">
        <v>1.9970000000000001</v>
      </c>
      <c r="AT243">
        <v>1.9690000000000001</v>
      </c>
      <c r="AU243">
        <v>1.9790000000000001</v>
      </c>
      <c r="AV243">
        <v>1.976</v>
      </c>
      <c r="AW243">
        <v>1.9810000000000001</v>
      </c>
      <c r="AX243">
        <v>1.9770000000000001</v>
      </c>
      <c r="AY243">
        <v>1.9890000000000001</v>
      </c>
      <c r="AZ243">
        <v>2.0110000000000001</v>
      </c>
      <c r="BA243">
        <v>2.0459999999999998</v>
      </c>
      <c r="BB243">
        <v>2.105</v>
      </c>
      <c r="BC243">
        <v>2.1909999999999998</v>
      </c>
      <c r="BD243">
        <v>2.2160000000000002</v>
      </c>
      <c r="BE243">
        <v>2.2400000000000002</v>
      </c>
      <c r="BF243">
        <v>2.2519999999999998</v>
      </c>
      <c r="BG243">
        <v>2.2509999999999999</v>
      </c>
      <c r="BH243">
        <v>2.238</v>
      </c>
      <c r="BI243">
        <v>2.2210000000000001</v>
      </c>
      <c r="BJ243">
        <v>2.1739999999999999</v>
      </c>
      <c r="BK243">
        <v>2.1480000000000001</v>
      </c>
      <c r="BL243">
        <v>2.1139999999999999</v>
      </c>
      <c r="BM243">
        <v>2.0859999999999999</v>
      </c>
    </row>
    <row r="244" spans="1:65" x14ac:dyDescent="0.25">
      <c r="A244" t="s">
        <v>513</v>
      </c>
      <c r="B244" t="s">
        <v>514</v>
      </c>
      <c r="C244" t="str">
        <f>_xlfn.XLOOKUP(B244,'country-codes'!$B$2:$B$250,'country-codes'!$E$2:$E$250)</f>
        <v>Asia</v>
      </c>
      <c r="D244">
        <v>6.383</v>
      </c>
      <c r="E244">
        <v>6.3520000000000003</v>
      </c>
      <c r="F244">
        <v>6.2869999999999999</v>
      </c>
      <c r="G244">
        <v>6.2229999999999999</v>
      </c>
      <c r="H244">
        <v>6.1340000000000003</v>
      </c>
      <c r="I244">
        <v>6.0330000000000004</v>
      </c>
      <c r="J244">
        <v>5.9249999999999998</v>
      </c>
      <c r="K244">
        <v>5.7960000000000003</v>
      </c>
      <c r="L244">
        <v>5.7489999999999997</v>
      </c>
      <c r="M244">
        <v>5.6920000000000002</v>
      </c>
      <c r="N244">
        <v>5.625</v>
      </c>
      <c r="O244">
        <v>5.5519999999999996</v>
      </c>
      <c r="P244">
        <v>5.4640000000000004</v>
      </c>
      <c r="Q244">
        <v>5.3620000000000001</v>
      </c>
      <c r="R244">
        <v>5.23</v>
      </c>
      <c r="S244">
        <v>5.0730000000000004</v>
      </c>
      <c r="T244">
        <v>4.9189999999999996</v>
      </c>
      <c r="U244">
        <v>4.758</v>
      </c>
      <c r="V244">
        <v>4.6719999999999997</v>
      </c>
      <c r="W244">
        <v>4.5640000000000001</v>
      </c>
      <c r="X244">
        <v>4.4260000000000002</v>
      </c>
      <c r="Y244">
        <v>4.3140000000000001</v>
      </c>
      <c r="Z244">
        <v>4.1749999999999998</v>
      </c>
      <c r="AA244">
        <v>4.024</v>
      </c>
      <c r="AB244">
        <v>3.8940000000000001</v>
      </c>
      <c r="AC244">
        <v>3.7549999999999999</v>
      </c>
      <c r="AD244">
        <v>3.629</v>
      </c>
      <c r="AE244">
        <v>3.4969999999999999</v>
      </c>
      <c r="AF244">
        <v>3.387</v>
      </c>
      <c r="AG244">
        <v>3.282</v>
      </c>
      <c r="AH244">
        <v>3.1259999999999999</v>
      </c>
      <c r="AI244">
        <v>3.048</v>
      </c>
      <c r="AJ244">
        <v>2.9359999999999999</v>
      </c>
      <c r="AK244">
        <v>2.8959999999999999</v>
      </c>
      <c r="AL244">
        <v>2.8519999999999999</v>
      </c>
      <c r="AM244">
        <v>2.7919999999999998</v>
      </c>
      <c r="AN244">
        <v>2.7930000000000001</v>
      </c>
      <c r="AO244">
        <v>2.7160000000000002</v>
      </c>
      <c r="AP244">
        <v>2.67</v>
      </c>
      <c r="AQ244">
        <v>2.5920000000000001</v>
      </c>
      <c r="AR244">
        <v>2.5049999999999999</v>
      </c>
      <c r="AS244">
        <v>2.532</v>
      </c>
      <c r="AT244">
        <v>2.323</v>
      </c>
      <c r="AU244">
        <v>2.2309999999999999</v>
      </c>
      <c r="AV244">
        <v>2.2240000000000002</v>
      </c>
      <c r="AW244">
        <v>2.2240000000000002</v>
      </c>
      <c r="AX244">
        <v>2.2269999999999999</v>
      </c>
      <c r="AY244">
        <v>2.1949999999999998</v>
      </c>
      <c r="AZ244">
        <v>2.1779999999999999</v>
      </c>
      <c r="BA244">
        <v>2.1619999999999999</v>
      </c>
      <c r="BB244">
        <v>2.137</v>
      </c>
      <c r="BC244">
        <v>2.133</v>
      </c>
      <c r="BD244">
        <v>2.149</v>
      </c>
      <c r="BE244">
        <v>2.165</v>
      </c>
      <c r="BF244">
        <v>2.2000000000000002</v>
      </c>
      <c r="BG244">
        <v>2.194</v>
      </c>
      <c r="BH244">
        <v>2.177</v>
      </c>
      <c r="BI244">
        <v>2.14</v>
      </c>
      <c r="BJ244">
        <v>2.0539999999999998</v>
      </c>
      <c r="BK244">
        <v>1.9670000000000001</v>
      </c>
      <c r="BL244">
        <v>1.917</v>
      </c>
      <c r="BM244">
        <v>1.889</v>
      </c>
    </row>
    <row r="245" spans="1:65" x14ac:dyDescent="0.25">
      <c r="A245" t="s">
        <v>515</v>
      </c>
      <c r="B245" t="s">
        <v>516</v>
      </c>
      <c r="C245" t="str">
        <f>_xlfn.XLOOKUP(B245,'country-codes'!$B$2:$B$250,'country-codes'!$E$2:$E$250)</f>
        <v>Oceania</v>
      </c>
      <c r="D245">
        <v>4.7779999999999996</v>
      </c>
      <c r="E245">
        <v>4.7149999999999999</v>
      </c>
      <c r="F245">
        <v>4.6470000000000002</v>
      </c>
      <c r="G245">
        <v>4.5780000000000003</v>
      </c>
      <c r="H245">
        <v>4.5090000000000003</v>
      </c>
      <c r="I245">
        <v>4.4260000000000002</v>
      </c>
      <c r="J245">
        <v>4.3490000000000002</v>
      </c>
      <c r="K245">
        <v>4.2229999999999999</v>
      </c>
      <c r="L245">
        <v>4.125</v>
      </c>
      <c r="M245">
        <v>4.0330000000000004</v>
      </c>
      <c r="N245">
        <v>3.9380000000000002</v>
      </c>
      <c r="O245">
        <v>3.8439999999999999</v>
      </c>
      <c r="P245">
        <v>3.7170000000000001</v>
      </c>
      <c r="Q245">
        <v>3.6280000000000001</v>
      </c>
      <c r="R245">
        <v>3.5579999999999998</v>
      </c>
      <c r="S245">
        <v>3.4980000000000002</v>
      </c>
      <c r="T245">
        <v>3.4750000000000001</v>
      </c>
      <c r="U245">
        <v>3.4990000000000001</v>
      </c>
      <c r="V245">
        <v>3.5470000000000002</v>
      </c>
      <c r="W245">
        <v>3.6019999999999999</v>
      </c>
      <c r="X245">
        <v>3.677</v>
      </c>
      <c r="Y245">
        <v>3.7480000000000002</v>
      </c>
      <c r="Z245">
        <v>3.8130000000000002</v>
      </c>
      <c r="AA245">
        <v>3.859</v>
      </c>
      <c r="AB245">
        <v>3.9009999999999998</v>
      </c>
      <c r="AC245">
        <v>3.9390000000000001</v>
      </c>
      <c r="AD245">
        <v>3.964</v>
      </c>
      <c r="AE245">
        <v>3.9710000000000001</v>
      </c>
      <c r="AF245">
        <v>3.956</v>
      </c>
      <c r="AG245">
        <v>3.9249999999999998</v>
      </c>
      <c r="AH245">
        <v>3.91</v>
      </c>
      <c r="AI245">
        <v>3.9510000000000001</v>
      </c>
      <c r="AJ245">
        <v>4</v>
      </c>
      <c r="AK245">
        <v>4.0410000000000004</v>
      </c>
      <c r="AL245">
        <v>4.0339999999999998</v>
      </c>
      <c r="AM245">
        <v>4.024</v>
      </c>
      <c r="AN245">
        <v>4.0190000000000001</v>
      </c>
      <c r="AO245">
        <v>3.9969999999999999</v>
      </c>
      <c r="AP245">
        <v>3.956</v>
      </c>
      <c r="AQ245">
        <v>3.887</v>
      </c>
      <c r="AR245">
        <v>3.8069999999999999</v>
      </c>
      <c r="AS245">
        <v>3.7440000000000002</v>
      </c>
      <c r="AT245">
        <v>3.694</v>
      </c>
      <c r="AU245">
        <v>3.6419999999999999</v>
      </c>
      <c r="AV245">
        <v>3.62</v>
      </c>
      <c r="AW245">
        <v>3.6320000000000001</v>
      </c>
      <c r="AX245">
        <v>3.7170000000000001</v>
      </c>
      <c r="AY245">
        <v>3.6019999999999999</v>
      </c>
      <c r="AZ245">
        <v>3.5489999999999999</v>
      </c>
      <c r="BA245">
        <v>3.5030000000000001</v>
      </c>
      <c r="BB245">
        <v>3.49</v>
      </c>
      <c r="BC245">
        <v>3.4780000000000002</v>
      </c>
      <c r="BD245">
        <v>3.4670000000000001</v>
      </c>
      <c r="BE245">
        <v>3.355</v>
      </c>
      <c r="BF245">
        <v>3.2749999999999999</v>
      </c>
      <c r="BG245">
        <v>3.2170000000000001</v>
      </c>
      <c r="BH245">
        <v>3.1949999999999998</v>
      </c>
      <c r="BI245">
        <v>3.1859999999999999</v>
      </c>
      <c r="BJ245">
        <v>3.2090000000000001</v>
      </c>
      <c r="BK245">
        <v>3.1989999999999998</v>
      </c>
      <c r="BL245">
        <v>3.1880000000000002</v>
      </c>
      <c r="BM245">
        <v>3.1629999999999998</v>
      </c>
    </row>
    <row r="246" spans="1:65" x14ac:dyDescent="0.25">
      <c r="A246" t="s">
        <v>517</v>
      </c>
      <c r="B246" t="s">
        <v>518</v>
      </c>
      <c r="C246" t="str">
        <f>_xlfn.XLOOKUP(B246,'country-codes'!$B$2:$B$250,'country-codes'!$E$2:$E$250)</f>
        <v>Africa</v>
      </c>
      <c r="D246">
        <v>6.7249999999999996</v>
      </c>
      <c r="E246">
        <v>6.7539999999999996</v>
      </c>
      <c r="F246">
        <v>6.758</v>
      </c>
      <c r="G246">
        <v>6.77</v>
      </c>
      <c r="H246">
        <v>6.7750000000000004</v>
      </c>
      <c r="I246">
        <v>6.7770000000000001</v>
      </c>
      <c r="J246">
        <v>6.7910000000000004</v>
      </c>
      <c r="K246">
        <v>6.798</v>
      </c>
      <c r="L246">
        <v>6.835</v>
      </c>
      <c r="M246">
        <v>6.8780000000000001</v>
      </c>
      <c r="N246">
        <v>6.9089999999999998</v>
      </c>
      <c r="O246">
        <v>6.944</v>
      </c>
      <c r="P246">
        <v>6.9509999999999996</v>
      </c>
      <c r="Q246">
        <v>6.9619999999999997</v>
      </c>
      <c r="R246">
        <v>6.9980000000000002</v>
      </c>
      <c r="S246">
        <v>7.0010000000000003</v>
      </c>
      <c r="T246">
        <v>6.9889999999999999</v>
      </c>
      <c r="U246">
        <v>6.9870000000000001</v>
      </c>
      <c r="V246">
        <v>6.9790000000000001</v>
      </c>
      <c r="W246">
        <v>6.9539999999999997</v>
      </c>
      <c r="X246">
        <v>6.9059999999999997</v>
      </c>
      <c r="Y246">
        <v>6.851</v>
      </c>
      <c r="Z246">
        <v>6.7960000000000003</v>
      </c>
      <c r="AA246">
        <v>6.7489999999999997</v>
      </c>
      <c r="AB246">
        <v>6.6689999999999996</v>
      </c>
      <c r="AC246">
        <v>6.569</v>
      </c>
      <c r="AD246">
        <v>6.4749999999999996</v>
      </c>
      <c r="AE246">
        <v>6.399</v>
      </c>
      <c r="AF246">
        <v>6.3710000000000004</v>
      </c>
      <c r="AG246">
        <v>6.2889999999999997</v>
      </c>
      <c r="AH246">
        <v>6.1950000000000003</v>
      </c>
      <c r="AI246">
        <v>6.1349999999999998</v>
      </c>
      <c r="AJ246">
        <v>6.0780000000000003</v>
      </c>
      <c r="AK246">
        <v>6.0110000000000001</v>
      </c>
      <c r="AL246">
        <v>5.9269999999999996</v>
      </c>
      <c r="AM246">
        <v>5.8650000000000002</v>
      </c>
      <c r="AN246">
        <v>5.8479999999999999</v>
      </c>
      <c r="AO246">
        <v>5.8380000000000001</v>
      </c>
      <c r="AP246">
        <v>5.7889999999999997</v>
      </c>
      <c r="AQ246">
        <v>5.734</v>
      </c>
      <c r="AR246">
        <v>5.6859999999999999</v>
      </c>
      <c r="AS246">
        <v>5.665</v>
      </c>
      <c r="AT246">
        <v>5.6230000000000002</v>
      </c>
      <c r="AU246">
        <v>5.6050000000000004</v>
      </c>
      <c r="AV246">
        <v>5.6070000000000002</v>
      </c>
      <c r="AW246">
        <v>5.61</v>
      </c>
      <c r="AX246">
        <v>5.5629999999999997</v>
      </c>
      <c r="AY246">
        <v>5.4850000000000003</v>
      </c>
      <c r="AZ246">
        <v>5.4249999999999998</v>
      </c>
      <c r="BA246">
        <v>5.3570000000000002</v>
      </c>
      <c r="BB246">
        <v>5.2930000000000001</v>
      </c>
      <c r="BC246">
        <v>5.2069999999999999</v>
      </c>
      <c r="BD246">
        <v>5.0979999999999999</v>
      </c>
      <c r="BE246">
        <v>5.1219999999999999</v>
      </c>
      <c r="BF246">
        <v>5.1219999999999999</v>
      </c>
      <c r="BG246">
        <v>5.0880000000000001</v>
      </c>
      <c r="BH246">
        <v>5.0330000000000004</v>
      </c>
      <c r="BI246">
        <v>4.9930000000000003</v>
      </c>
      <c r="BJ246">
        <v>4.923</v>
      </c>
      <c r="BK246">
        <v>4.8639999999999999</v>
      </c>
      <c r="BL246">
        <v>4.7949999999999999</v>
      </c>
      <c r="BM246">
        <v>4.726</v>
      </c>
    </row>
    <row r="247" spans="1:65" x14ac:dyDescent="0.25">
      <c r="A247" t="s">
        <v>519</v>
      </c>
      <c r="B247" t="s">
        <v>520</v>
      </c>
      <c r="C247" t="str">
        <f>_xlfn.XLOOKUP(B247,'country-codes'!$B$2:$B$250,'country-codes'!$E$2:$E$250)</f>
        <v>Africa</v>
      </c>
      <c r="D247">
        <v>6.9359999999999999</v>
      </c>
      <c r="E247">
        <v>6.968</v>
      </c>
      <c r="F247">
        <v>6.9969999999999999</v>
      </c>
      <c r="G247">
        <v>7.0229999999999997</v>
      </c>
      <c r="H247">
        <v>7.0529999999999999</v>
      </c>
      <c r="I247">
        <v>7.085</v>
      </c>
      <c r="J247">
        <v>7.1159999999999997</v>
      </c>
      <c r="K247">
        <v>7.1479999999999997</v>
      </c>
      <c r="L247">
        <v>7.1870000000000003</v>
      </c>
      <c r="M247">
        <v>7.1630000000000003</v>
      </c>
      <c r="N247">
        <v>7.1859999999999999</v>
      </c>
      <c r="O247">
        <v>7.2039999999999997</v>
      </c>
      <c r="P247">
        <v>7.2149999999999999</v>
      </c>
      <c r="Q247">
        <v>7.2220000000000004</v>
      </c>
      <c r="R247">
        <v>7.2229999999999999</v>
      </c>
      <c r="S247">
        <v>7.23</v>
      </c>
      <c r="T247">
        <v>7.2309999999999999</v>
      </c>
      <c r="U247">
        <v>7.2089999999999996</v>
      </c>
      <c r="V247">
        <v>7.1779999999999999</v>
      </c>
      <c r="W247">
        <v>7.157</v>
      </c>
      <c r="X247">
        <v>7.1340000000000003</v>
      </c>
      <c r="Y247">
        <v>7.1150000000000002</v>
      </c>
      <c r="Z247">
        <v>7.0860000000000003</v>
      </c>
      <c r="AA247">
        <v>7.04</v>
      </c>
      <c r="AB247">
        <v>7.0039999999999996</v>
      </c>
      <c r="AC247">
        <v>7.0350000000000001</v>
      </c>
      <c r="AD247">
        <v>7.0810000000000004</v>
      </c>
      <c r="AE247">
        <v>7.1189999999999998</v>
      </c>
      <c r="AF247">
        <v>7.1050000000000004</v>
      </c>
      <c r="AG247">
        <v>7.0720000000000001</v>
      </c>
      <c r="AH247">
        <v>7.0369999999999999</v>
      </c>
      <c r="AI247">
        <v>6.9829999999999997</v>
      </c>
      <c r="AJ247">
        <v>6.96</v>
      </c>
      <c r="AK247">
        <v>6.9320000000000004</v>
      </c>
      <c r="AL247">
        <v>6.9279999999999999</v>
      </c>
      <c r="AM247">
        <v>6.9169999999999998</v>
      </c>
      <c r="AN247">
        <v>6.8940000000000001</v>
      </c>
      <c r="AO247">
        <v>6.9059999999999997</v>
      </c>
      <c r="AP247">
        <v>6.8869999999999996</v>
      </c>
      <c r="AQ247">
        <v>6.875</v>
      </c>
      <c r="AR247">
        <v>6.8319999999999999</v>
      </c>
      <c r="AS247">
        <v>6.81</v>
      </c>
      <c r="AT247">
        <v>6.7789999999999999</v>
      </c>
      <c r="AU247">
        <v>6.702</v>
      </c>
      <c r="AV247">
        <v>6.6529999999999996</v>
      </c>
      <c r="AW247">
        <v>6.5720000000000001</v>
      </c>
      <c r="AX247">
        <v>6.4809999999999999</v>
      </c>
      <c r="AY247">
        <v>6.3789999999999996</v>
      </c>
      <c r="AZ247">
        <v>6.2510000000000003</v>
      </c>
      <c r="BA247">
        <v>6.1740000000000004</v>
      </c>
      <c r="BB247">
        <v>6.0709999999999997</v>
      </c>
      <c r="BC247">
        <v>5.9349999999999996</v>
      </c>
      <c r="BD247">
        <v>5.7839999999999998</v>
      </c>
      <c r="BE247">
        <v>5.6180000000000003</v>
      </c>
      <c r="BF247">
        <v>5.4630000000000001</v>
      </c>
      <c r="BG247">
        <v>5.306</v>
      </c>
      <c r="BH247">
        <v>5.1740000000000004</v>
      </c>
      <c r="BI247">
        <v>5.0519999999999996</v>
      </c>
      <c r="BJ247">
        <v>4.9320000000000004</v>
      </c>
      <c r="BK247">
        <v>4.8090000000000002</v>
      </c>
      <c r="BL247">
        <v>4.6929999999999996</v>
      </c>
      <c r="BM247">
        <v>4.585</v>
      </c>
    </row>
    <row r="248" spans="1:65" x14ac:dyDescent="0.25">
      <c r="A248" t="s">
        <v>521</v>
      </c>
      <c r="B248" t="s">
        <v>522</v>
      </c>
      <c r="C248" t="str">
        <f>_xlfn.XLOOKUP(B248,'country-codes'!$B$2:$B$250,'country-codes'!$E$2:$E$250)</f>
        <v>Europe</v>
      </c>
      <c r="D248">
        <v>2.2400000000000002</v>
      </c>
      <c r="E248">
        <v>2.17</v>
      </c>
      <c r="F248">
        <v>2.14</v>
      </c>
      <c r="G248">
        <v>2.06</v>
      </c>
      <c r="H248">
        <v>1.96</v>
      </c>
      <c r="I248">
        <v>1.99</v>
      </c>
      <c r="J248">
        <v>2.02</v>
      </c>
      <c r="K248">
        <v>2.0099999999999998</v>
      </c>
      <c r="L248">
        <v>1.998</v>
      </c>
      <c r="M248">
        <v>2.04</v>
      </c>
      <c r="N248">
        <v>2.09</v>
      </c>
      <c r="O248">
        <v>2.12</v>
      </c>
      <c r="P248">
        <v>2.08</v>
      </c>
      <c r="Q248">
        <v>2.04</v>
      </c>
      <c r="R248">
        <v>2.04</v>
      </c>
      <c r="S248">
        <v>2.02</v>
      </c>
      <c r="T248">
        <v>1.99</v>
      </c>
      <c r="U248">
        <v>1.94</v>
      </c>
      <c r="V248">
        <v>1.96</v>
      </c>
      <c r="W248">
        <v>1.96</v>
      </c>
      <c r="X248">
        <v>1.95</v>
      </c>
      <c r="Y248">
        <v>1.93</v>
      </c>
      <c r="Z248">
        <v>1.98</v>
      </c>
      <c r="AA248">
        <v>2.08</v>
      </c>
      <c r="AB248">
        <v>2.09</v>
      </c>
      <c r="AC248">
        <v>2.06</v>
      </c>
      <c r="AD248">
        <v>2.08</v>
      </c>
      <c r="AE248">
        <v>2.0499999999999998</v>
      </c>
      <c r="AF248">
        <v>2.02</v>
      </c>
      <c r="AG248">
        <v>1.9350000000000001</v>
      </c>
      <c r="AH248">
        <v>1.85</v>
      </c>
      <c r="AI248">
        <v>1.776</v>
      </c>
      <c r="AJ248">
        <v>1.6739999999999999</v>
      </c>
      <c r="AK248">
        <v>1.5620000000000001</v>
      </c>
      <c r="AL248">
        <v>1.468</v>
      </c>
      <c r="AM248">
        <v>1.3979999999999999</v>
      </c>
      <c r="AN248">
        <v>1.335</v>
      </c>
      <c r="AO248">
        <v>1.272</v>
      </c>
      <c r="AP248">
        <v>1.2110000000000001</v>
      </c>
      <c r="AQ248">
        <v>1.127</v>
      </c>
      <c r="AR248">
        <v>1.1160000000000001</v>
      </c>
      <c r="AS248">
        <v>1.0780000000000001</v>
      </c>
      <c r="AT248">
        <v>1.095</v>
      </c>
      <c r="AU248">
        <v>1.1719999999999999</v>
      </c>
      <c r="AV248">
        <v>1.218</v>
      </c>
      <c r="AW248">
        <v>1.2130000000000001</v>
      </c>
      <c r="AX248">
        <v>1.31</v>
      </c>
      <c r="AY248">
        <v>1.345</v>
      </c>
      <c r="AZ248">
        <v>1.458</v>
      </c>
      <c r="BA248">
        <v>1.4730000000000001</v>
      </c>
      <c r="BB248">
        <v>1.4430000000000001</v>
      </c>
      <c r="BC248">
        <v>1.4590000000000001</v>
      </c>
      <c r="BD248">
        <v>1.5309999999999999</v>
      </c>
      <c r="BE248">
        <v>1.506</v>
      </c>
      <c r="BF248">
        <v>1.498</v>
      </c>
      <c r="BG248">
        <v>1.506</v>
      </c>
      <c r="BH248">
        <v>1.466</v>
      </c>
      <c r="BI248">
        <v>1.3740000000000001</v>
      </c>
      <c r="BJ248">
        <v>1.3009999999999999</v>
      </c>
      <c r="BK248">
        <v>1.228</v>
      </c>
      <c r="BL248">
        <v>1.2170000000000001</v>
      </c>
      <c r="BM248">
        <v>1.1599999999999999</v>
      </c>
    </row>
    <row r="249" spans="1:65" x14ac:dyDescent="0.25">
      <c r="A249" t="s">
        <v>523</v>
      </c>
      <c r="B249" t="s">
        <v>524</v>
      </c>
      <c r="C249" t="e">
        <f>_xlfn.XLOOKUP(B249,'country-codes'!$B$2:$B$250,'country-codes'!$E$2:$E$250)</f>
        <v>#N/A</v>
      </c>
      <c r="D249">
        <v>4.5317739230000003</v>
      </c>
      <c r="E249">
        <v>4.1984642560000003</v>
      </c>
      <c r="F249">
        <v>5.4636162949999996</v>
      </c>
      <c r="G249">
        <v>6.2644188679999999</v>
      </c>
      <c r="H249">
        <v>5.7610615440000004</v>
      </c>
      <c r="I249">
        <v>5.6999620059999998</v>
      </c>
      <c r="J249">
        <v>5.5104580060000004</v>
      </c>
      <c r="K249">
        <v>5.1958827799999998</v>
      </c>
      <c r="L249">
        <v>5.5746122509999996</v>
      </c>
      <c r="M249">
        <v>5.3645215689999999</v>
      </c>
      <c r="N249">
        <v>5.2938028949999998</v>
      </c>
      <c r="O249">
        <v>4.9505348119999999</v>
      </c>
      <c r="P249">
        <v>4.6910425079999998</v>
      </c>
      <c r="Q249">
        <v>4.4387717340000004</v>
      </c>
      <c r="R249">
        <v>4.0822490489999996</v>
      </c>
      <c r="S249">
        <v>3.7014261469999998</v>
      </c>
      <c r="T249">
        <v>3.4774678240000001</v>
      </c>
      <c r="U249">
        <v>3.21880582</v>
      </c>
      <c r="V249">
        <v>3.111338725</v>
      </c>
      <c r="W249">
        <v>3.0964756819999999</v>
      </c>
      <c r="X249">
        <v>3.063091295</v>
      </c>
      <c r="Y249">
        <v>3.0692863799999999</v>
      </c>
      <c r="Z249">
        <v>3.1642458869999999</v>
      </c>
      <c r="AA249">
        <v>2.897722994</v>
      </c>
      <c r="AB249">
        <v>2.8966814200000002</v>
      </c>
      <c r="AC249">
        <v>2.8832572249999999</v>
      </c>
      <c r="AD249">
        <v>2.9193585999999998</v>
      </c>
      <c r="AE249">
        <v>2.9222194130000001</v>
      </c>
      <c r="AF249">
        <v>2.7529426400000001</v>
      </c>
      <c r="AG249">
        <v>2.7067251379999999</v>
      </c>
      <c r="AH249">
        <v>2.6673112190000001</v>
      </c>
      <c r="AI249">
        <v>2.2834303930000002</v>
      </c>
      <c r="AJ249">
        <v>2.1526179750000001</v>
      </c>
      <c r="AK249">
        <v>2.072975408</v>
      </c>
      <c r="AL249">
        <v>2.018119402</v>
      </c>
      <c r="AM249">
        <v>1.970843846</v>
      </c>
      <c r="AN249">
        <v>1.9253561429999999</v>
      </c>
      <c r="AO249">
        <v>1.8830256240000001</v>
      </c>
      <c r="AP249">
        <v>1.859734692</v>
      </c>
      <c r="AQ249">
        <v>1.841305623</v>
      </c>
      <c r="AR249">
        <v>1.882394307</v>
      </c>
      <c r="AS249">
        <v>1.831416071</v>
      </c>
      <c r="AT249">
        <v>1.8167452690000001</v>
      </c>
      <c r="AU249">
        <v>1.8080587130000001</v>
      </c>
      <c r="AV249">
        <v>1.827815175</v>
      </c>
      <c r="AW249">
        <v>1.8311289500000001</v>
      </c>
      <c r="AX249">
        <v>1.837100841</v>
      </c>
      <c r="AY249">
        <v>1.850401067</v>
      </c>
      <c r="AZ249">
        <v>1.876903072</v>
      </c>
      <c r="BA249">
        <v>1.880340122</v>
      </c>
      <c r="BB249">
        <v>1.8626516420000001</v>
      </c>
      <c r="BC249">
        <v>1.85251064</v>
      </c>
      <c r="BD249">
        <v>1.9306430219999999</v>
      </c>
      <c r="BE249">
        <v>1.8790153709999999</v>
      </c>
      <c r="BF249">
        <v>1.912804414</v>
      </c>
      <c r="BG249">
        <v>1.8497543940000001</v>
      </c>
      <c r="BH249">
        <v>1.8889731809999999</v>
      </c>
      <c r="BI249">
        <v>1.8970964749999999</v>
      </c>
      <c r="BJ249">
        <v>1.7442221870000001</v>
      </c>
      <c r="BK249">
        <v>1.695220494</v>
      </c>
      <c r="BL249">
        <v>1.5679590859999999</v>
      </c>
      <c r="BM249">
        <v>1.498218593</v>
      </c>
    </row>
    <row r="250" spans="1:65" x14ac:dyDescent="0.25">
      <c r="A250" t="s">
        <v>525</v>
      </c>
      <c r="B250" t="s">
        <v>526</v>
      </c>
      <c r="C250" t="str">
        <f>_xlfn.XLOOKUP(B250,'country-codes'!$B$2:$B$250,'country-codes'!$E$2:$E$250)</f>
        <v>Americas</v>
      </c>
      <c r="D250">
        <v>2.827</v>
      </c>
      <c r="E250">
        <v>2.8460000000000001</v>
      </c>
      <c r="F250">
        <v>2.8660000000000001</v>
      </c>
      <c r="G250">
        <v>2.8839999999999999</v>
      </c>
      <c r="H250">
        <v>2.863</v>
      </c>
      <c r="I250">
        <v>2.84</v>
      </c>
      <c r="J250">
        <v>2.819</v>
      </c>
      <c r="K250">
        <v>2.7839999999999998</v>
      </c>
      <c r="L250">
        <v>2.7709999999999999</v>
      </c>
      <c r="M250">
        <v>2.7530000000000001</v>
      </c>
      <c r="N250">
        <v>2.698</v>
      </c>
      <c r="O250">
        <v>2.77</v>
      </c>
      <c r="P250">
        <v>2.8159999999999998</v>
      </c>
      <c r="Q250">
        <v>2.8559999999999999</v>
      </c>
      <c r="R250">
        <v>2.9590000000000001</v>
      </c>
      <c r="S250">
        <v>3.0179999999999998</v>
      </c>
      <c r="T250">
        <v>3.008</v>
      </c>
      <c r="U250">
        <v>2.8959999999999999</v>
      </c>
      <c r="V250">
        <v>2.8260000000000001</v>
      </c>
      <c r="W250">
        <v>2.7120000000000002</v>
      </c>
      <c r="X250">
        <v>2.5870000000000002</v>
      </c>
      <c r="Y250">
        <v>2.5619999999999998</v>
      </c>
      <c r="Z250">
        <v>2.5299999999999998</v>
      </c>
      <c r="AA250">
        <v>2.492</v>
      </c>
      <c r="AB250">
        <v>2.476</v>
      </c>
      <c r="AC250">
        <v>2.48</v>
      </c>
      <c r="AD250">
        <v>2.472</v>
      </c>
      <c r="AE250">
        <v>2.4159999999999999</v>
      </c>
      <c r="AF250">
        <v>2.5059999999999998</v>
      </c>
      <c r="AG250">
        <v>2.516</v>
      </c>
      <c r="AH250">
        <v>2.4329999999999998</v>
      </c>
      <c r="AI250">
        <v>2.4460000000000002</v>
      </c>
      <c r="AJ250">
        <v>2.423</v>
      </c>
      <c r="AK250">
        <v>2.3969999999999998</v>
      </c>
      <c r="AL250">
        <v>2.415</v>
      </c>
      <c r="AM250">
        <v>2.4009999999999998</v>
      </c>
      <c r="AN250">
        <v>2.3639999999999999</v>
      </c>
      <c r="AO250">
        <v>2.3279999999999998</v>
      </c>
      <c r="AP250">
        <v>2.262</v>
      </c>
      <c r="AQ250">
        <v>2.2200000000000002</v>
      </c>
      <c r="AR250">
        <v>2.1680000000000001</v>
      </c>
      <c r="AS250">
        <v>2.1320000000000001</v>
      </c>
      <c r="AT250">
        <v>2.1419999999999999</v>
      </c>
      <c r="AU250">
        <v>2.101</v>
      </c>
      <c r="AV250">
        <v>2.09</v>
      </c>
      <c r="AW250">
        <v>2.097</v>
      </c>
      <c r="AX250">
        <v>2.0699999999999998</v>
      </c>
      <c r="AY250">
        <v>2.048</v>
      </c>
      <c r="AZ250">
        <v>2.0299999999999998</v>
      </c>
      <c r="BA250">
        <v>2.0179999999999998</v>
      </c>
      <c r="BB250">
        <v>2.0110000000000001</v>
      </c>
      <c r="BC250">
        <v>2.008</v>
      </c>
      <c r="BD250">
        <v>2.0059999999999998</v>
      </c>
      <c r="BE250">
        <v>2.0099999999999998</v>
      </c>
      <c r="BF250">
        <v>1.998</v>
      </c>
      <c r="BG250">
        <v>2.0230000000000001</v>
      </c>
      <c r="BH250">
        <v>1.9450000000000001</v>
      </c>
      <c r="BI250">
        <v>1.796</v>
      </c>
      <c r="BJ250">
        <v>1.6579999999999999</v>
      </c>
      <c r="BK250">
        <v>1.546</v>
      </c>
      <c r="BL250">
        <v>1.4770000000000001</v>
      </c>
      <c r="BM250">
        <v>1.4930000000000001</v>
      </c>
    </row>
    <row r="251" spans="1:65" x14ac:dyDescent="0.25">
      <c r="A251" t="s">
        <v>527</v>
      </c>
      <c r="B251" t="s">
        <v>528</v>
      </c>
      <c r="C251" t="str">
        <f>_xlfn.XLOOKUP(B251,'country-codes'!$B$2:$B$250,'country-codes'!$E$2:$E$250)</f>
        <v>Americas</v>
      </c>
      <c r="D251">
        <v>3.6539999999999999</v>
      </c>
      <c r="E251">
        <v>3.62</v>
      </c>
      <c r="F251">
        <v>3.4609999999999999</v>
      </c>
      <c r="G251">
        <v>3.319</v>
      </c>
      <c r="H251">
        <v>3.19</v>
      </c>
      <c r="I251">
        <v>2.9129999999999998</v>
      </c>
      <c r="J251">
        <v>2.7210000000000001</v>
      </c>
      <c r="K251">
        <v>2.5579999999999998</v>
      </c>
      <c r="L251">
        <v>2.464</v>
      </c>
      <c r="M251">
        <v>2.456</v>
      </c>
      <c r="N251">
        <v>2.48</v>
      </c>
      <c r="O251">
        <v>2.266</v>
      </c>
      <c r="P251">
        <v>2.0099999999999998</v>
      </c>
      <c r="Q251">
        <v>1.879</v>
      </c>
      <c r="R251">
        <v>1.835</v>
      </c>
      <c r="S251">
        <v>1.774</v>
      </c>
      <c r="T251">
        <v>1.738</v>
      </c>
      <c r="U251">
        <v>1.79</v>
      </c>
      <c r="V251">
        <v>1.76</v>
      </c>
      <c r="W251">
        <v>1.8080000000000001</v>
      </c>
      <c r="X251">
        <v>1.8394999999999999</v>
      </c>
      <c r="Y251">
        <v>1.8120000000000001</v>
      </c>
      <c r="Z251">
        <v>1.8274999999999999</v>
      </c>
      <c r="AA251">
        <v>1.7989999999999999</v>
      </c>
      <c r="AB251">
        <v>1.8065</v>
      </c>
      <c r="AC251">
        <v>1.8440000000000001</v>
      </c>
      <c r="AD251">
        <v>1.8374999999999999</v>
      </c>
      <c r="AE251">
        <v>1.8720000000000001</v>
      </c>
      <c r="AF251">
        <v>1.9339999999999999</v>
      </c>
      <c r="AG251">
        <v>2.0139999999999998</v>
      </c>
      <c r="AH251">
        <v>2.081</v>
      </c>
      <c r="AI251">
        <v>2.0625</v>
      </c>
      <c r="AJ251">
        <v>2.0459999999999998</v>
      </c>
      <c r="AK251">
        <v>2.0194999999999999</v>
      </c>
      <c r="AL251">
        <v>2.0015000000000001</v>
      </c>
      <c r="AM251">
        <v>1.978</v>
      </c>
      <c r="AN251">
        <v>1.976</v>
      </c>
      <c r="AO251">
        <v>1.9710000000000001</v>
      </c>
      <c r="AP251">
        <v>1.9990000000000001</v>
      </c>
      <c r="AQ251">
        <v>2.0074999999999998</v>
      </c>
      <c r="AR251">
        <v>2.056</v>
      </c>
      <c r="AS251">
        <v>2.0305</v>
      </c>
      <c r="AT251">
        <v>2.0205000000000002</v>
      </c>
      <c r="AU251">
        <v>2.0474999999999999</v>
      </c>
      <c r="AV251">
        <v>2.0514999999999999</v>
      </c>
      <c r="AW251">
        <v>2.0569999999999999</v>
      </c>
      <c r="AX251">
        <v>2.1080000000000001</v>
      </c>
      <c r="AY251">
        <v>2.12</v>
      </c>
      <c r="AZ251">
        <v>2.0720000000000001</v>
      </c>
      <c r="BA251">
        <v>2.0019999999999998</v>
      </c>
      <c r="BB251">
        <v>1.931</v>
      </c>
      <c r="BC251">
        <v>1.8945000000000001</v>
      </c>
      <c r="BD251">
        <v>1.8805000000000001</v>
      </c>
      <c r="BE251">
        <v>1.8574999999999999</v>
      </c>
      <c r="BF251">
        <v>1.8625</v>
      </c>
      <c r="BG251">
        <v>1.8434999999999999</v>
      </c>
      <c r="BH251">
        <v>1.8205</v>
      </c>
      <c r="BI251">
        <v>1.7655000000000001</v>
      </c>
      <c r="BJ251">
        <v>1.7295</v>
      </c>
      <c r="BK251">
        <v>1.706</v>
      </c>
      <c r="BL251">
        <v>1.6415</v>
      </c>
      <c r="BM251">
        <v>1.6639999999999999</v>
      </c>
    </row>
    <row r="252" spans="1:65" x14ac:dyDescent="0.25">
      <c r="A252" t="s">
        <v>529</v>
      </c>
      <c r="B252" t="s">
        <v>530</v>
      </c>
      <c r="C252" t="str">
        <f>_xlfn.XLOOKUP(B252,'country-codes'!$B$2:$B$250,'country-codes'!$E$2:$E$250)</f>
        <v>Asia</v>
      </c>
      <c r="D252">
        <v>6.6130000000000004</v>
      </c>
      <c r="E252">
        <v>6.7519999999999998</v>
      </c>
      <c r="F252">
        <v>6.8780000000000001</v>
      </c>
      <c r="G252">
        <v>6.8079999999999998</v>
      </c>
      <c r="H252">
        <v>6.8230000000000004</v>
      </c>
      <c r="I252">
        <v>6.81</v>
      </c>
      <c r="J252">
        <v>6.66</v>
      </c>
      <c r="K252">
        <v>6.5670000000000002</v>
      </c>
      <c r="L252">
        <v>6.4039999999999999</v>
      </c>
      <c r="M252">
        <v>6.3719999999999999</v>
      </c>
      <c r="N252">
        <v>6.3470000000000004</v>
      </c>
      <c r="O252">
        <v>6.2949999999999999</v>
      </c>
      <c r="P252">
        <v>6.2309999999999999</v>
      </c>
      <c r="Q252">
        <v>6.1349999999999998</v>
      </c>
      <c r="R252">
        <v>6.02</v>
      </c>
      <c r="S252">
        <v>5.8890000000000002</v>
      </c>
      <c r="T252">
        <v>5.7460000000000004</v>
      </c>
      <c r="U252">
        <v>5.5359999999999996</v>
      </c>
      <c r="V252">
        <v>5.31</v>
      </c>
      <c r="W252">
        <v>5.1829999999999998</v>
      </c>
      <c r="X252">
        <v>5.0469999999999997</v>
      </c>
      <c r="Y252">
        <v>4.907</v>
      </c>
      <c r="Z252">
        <v>4.8129999999999997</v>
      </c>
      <c r="AA252">
        <v>4.7210000000000001</v>
      </c>
      <c r="AB252">
        <v>4.7130000000000001</v>
      </c>
      <c r="AC252">
        <v>4.68</v>
      </c>
      <c r="AD252">
        <v>4.6639999999999997</v>
      </c>
      <c r="AE252">
        <v>4.5</v>
      </c>
      <c r="AF252">
        <v>4.28</v>
      </c>
      <c r="AG252">
        <v>4.1790000000000003</v>
      </c>
      <c r="AH252">
        <v>4.0720000000000001</v>
      </c>
      <c r="AI252">
        <v>4.1989999999999998</v>
      </c>
      <c r="AJ252">
        <v>4.0039999999999996</v>
      </c>
      <c r="AK252">
        <v>3.8</v>
      </c>
      <c r="AL252">
        <v>3.5369999999999999</v>
      </c>
      <c r="AM252">
        <v>3.5960000000000001</v>
      </c>
      <c r="AN252">
        <v>3.32</v>
      </c>
      <c r="AO252">
        <v>3.0819999999999999</v>
      </c>
      <c r="AP252">
        <v>2.8149999999999999</v>
      </c>
      <c r="AQ252">
        <v>2.72</v>
      </c>
      <c r="AR252">
        <v>2.58</v>
      </c>
      <c r="AS252">
        <v>2.46</v>
      </c>
      <c r="AT252">
        <v>2.52</v>
      </c>
      <c r="AU252">
        <v>2.36</v>
      </c>
      <c r="AV252">
        <v>2.46</v>
      </c>
      <c r="AW252">
        <v>2.36</v>
      </c>
      <c r="AX252">
        <v>2.39</v>
      </c>
      <c r="AY252">
        <v>2.5539999999999998</v>
      </c>
      <c r="AZ252">
        <v>2.637</v>
      </c>
      <c r="BA252">
        <v>2.5299999999999998</v>
      </c>
      <c r="BB252">
        <v>2.3420000000000001</v>
      </c>
      <c r="BC252">
        <v>2.2360000000000002</v>
      </c>
      <c r="BD252">
        <v>2.1930000000000001</v>
      </c>
      <c r="BE252">
        <v>2.35</v>
      </c>
      <c r="BF252">
        <v>2.4569999999999999</v>
      </c>
      <c r="BG252">
        <v>2.4910000000000001</v>
      </c>
      <c r="BH252">
        <v>2.4550000000000001</v>
      </c>
      <c r="BI252">
        <v>2.419</v>
      </c>
      <c r="BJ252">
        <v>2.6040000000000001</v>
      </c>
      <c r="BK252">
        <v>2.7850000000000001</v>
      </c>
      <c r="BL252">
        <v>2.9039999999999999</v>
      </c>
      <c r="BM252">
        <v>3.173</v>
      </c>
    </row>
    <row r="253" spans="1:65" x14ac:dyDescent="0.25">
      <c r="A253" t="s">
        <v>531</v>
      </c>
      <c r="B253" t="s">
        <v>532</v>
      </c>
      <c r="C253" t="str">
        <f>_xlfn.XLOOKUP(B253,'country-codes'!$B$2:$B$250,'country-codes'!$E$2:$E$250)</f>
        <v>Americas</v>
      </c>
      <c r="D253">
        <v>7.2859999999999996</v>
      </c>
      <c r="E253">
        <v>7.2270000000000003</v>
      </c>
      <c r="F253">
        <v>7.13</v>
      </c>
      <c r="G253">
        <v>7.0220000000000002</v>
      </c>
      <c r="H253">
        <v>6.9279999999999999</v>
      </c>
      <c r="I253">
        <v>6.8230000000000004</v>
      </c>
      <c r="J253">
        <v>6.71</v>
      </c>
      <c r="K253">
        <v>6.5940000000000003</v>
      </c>
      <c r="L253">
        <v>6.4489999999999998</v>
      </c>
      <c r="M253">
        <v>6.2759999999999998</v>
      </c>
      <c r="N253">
        <v>6.0869999999999997</v>
      </c>
      <c r="O253">
        <v>5.8869999999999996</v>
      </c>
      <c r="P253">
        <v>5.6779999999999999</v>
      </c>
      <c r="Q253">
        <v>5.4589999999999996</v>
      </c>
      <c r="R253">
        <v>5.22</v>
      </c>
      <c r="S253">
        <v>4.9749999999999996</v>
      </c>
      <c r="T253">
        <v>4.7290000000000001</v>
      </c>
      <c r="U253">
        <v>4.4980000000000002</v>
      </c>
      <c r="V253">
        <v>4.3339999999999996</v>
      </c>
      <c r="W253">
        <v>4.1580000000000004</v>
      </c>
      <c r="X253">
        <v>3.9049999999999998</v>
      </c>
      <c r="Y253">
        <v>3.8140000000000001</v>
      </c>
      <c r="Z253">
        <v>3.7229999999999999</v>
      </c>
      <c r="AA253">
        <v>3.569</v>
      </c>
      <c r="AB253">
        <v>3.3330000000000002</v>
      </c>
      <c r="AC253">
        <v>3.1589999999999998</v>
      </c>
      <c r="AD253">
        <v>3.0150000000000001</v>
      </c>
      <c r="AE253">
        <v>2.927</v>
      </c>
      <c r="AF253">
        <v>2.8620000000000001</v>
      </c>
      <c r="AG253">
        <v>2.8359999999999999</v>
      </c>
      <c r="AH253">
        <v>2.8250000000000002</v>
      </c>
      <c r="AI253">
        <v>2.823</v>
      </c>
      <c r="AJ253">
        <v>2.8290000000000002</v>
      </c>
      <c r="AK253">
        <v>2.802</v>
      </c>
      <c r="AL253">
        <v>2.74</v>
      </c>
      <c r="AM253">
        <v>2.665</v>
      </c>
      <c r="AN253">
        <v>2.569</v>
      </c>
      <c r="AO253">
        <v>2.4889999999999999</v>
      </c>
      <c r="AP253">
        <v>2.4159999999999999</v>
      </c>
      <c r="AQ253">
        <v>2.375</v>
      </c>
      <c r="AR253">
        <v>2.34</v>
      </c>
      <c r="AS253">
        <v>2.298</v>
      </c>
      <c r="AT253">
        <v>2.2149999999999999</v>
      </c>
      <c r="AU253">
        <v>2.14</v>
      </c>
      <c r="AV253">
        <v>2.0870000000000002</v>
      </c>
      <c r="AW253">
        <v>2.0649999999999999</v>
      </c>
      <c r="AX253">
        <v>2.0550000000000002</v>
      </c>
      <c r="AY253">
        <v>2.081</v>
      </c>
      <c r="AZ253">
        <v>2.137</v>
      </c>
      <c r="BA253">
        <v>2.1539999999999999</v>
      </c>
      <c r="BB253">
        <v>2.133</v>
      </c>
      <c r="BC253">
        <v>2.101</v>
      </c>
      <c r="BD253">
        <v>2.12</v>
      </c>
      <c r="BE253">
        <v>2.1120000000000001</v>
      </c>
      <c r="BF253">
        <v>2.12</v>
      </c>
      <c r="BG253">
        <v>2.0990000000000002</v>
      </c>
      <c r="BH253">
        <v>2.0249999999999999</v>
      </c>
      <c r="BI253">
        <v>1.9319999999999999</v>
      </c>
      <c r="BJ253">
        <v>1.873</v>
      </c>
      <c r="BK253">
        <v>1.8380000000000001</v>
      </c>
      <c r="BL253">
        <v>1.8140000000000001</v>
      </c>
      <c r="BM253">
        <v>1.7969999999999999</v>
      </c>
    </row>
    <row r="254" spans="1:65" x14ac:dyDescent="0.25">
      <c r="A254" t="s">
        <v>533</v>
      </c>
      <c r="B254" t="s">
        <v>534</v>
      </c>
      <c r="C254" t="str">
        <f>_xlfn.XLOOKUP(B254,'country-codes'!$B$2:$B$250,'country-codes'!$E$2:$E$250)</f>
        <v>Americas</v>
      </c>
      <c r="D254">
        <v>6.3579999999999997</v>
      </c>
      <c r="E254">
        <v>6.298</v>
      </c>
      <c r="F254">
        <v>6.2309999999999999</v>
      </c>
      <c r="G254">
        <v>6.1550000000000002</v>
      </c>
      <c r="H254">
        <v>6.0709999999999997</v>
      </c>
      <c r="I254">
        <v>5.9770000000000003</v>
      </c>
      <c r="J254">
        <v>5.87</v>
      </c>
      <c r="K254">
        <v>5.7480000000000002</v>
      </c>
      <c r="L254">
        <v>5.6139999999999999</v>
      </c>
      <c r="M254">
        <v>5.4690000000000003</v>
      </c>
      <c r="N254">
        <v>5.3209999999999997</v>
      </c>
      <c r="O254">
        <v>5.1740000000000004</v>
      </c>
      <c r="P254">
        <v>5.0350000000000001</v>
      </c>
      <c r="Q254">
        <v>4.9059999999999997</v>
      </c>
      <c r="R254">
        <v>4.7910000000000004</v>
      </c>
      <c r="S254">
        <v>4.6859999999999999</v>
      </c>
      <c r="T254">
        <v>4.5890000000000004</v>
      </c>
      <c r="U254">
        <v>4.4939999999999998</v>
      </c>
      <c r="V254">
        <v>4.3970000000000002</v>
      </c>
      <c r="W254">
        <v>4.298</v>
      </c>
      <c r="X254">
        <v>4.2</v>
      </c>
      <c r="Y254">
        <v>4.1040000000000001</v>
      </c>
      <c r="Z254">
        <v>4.0140000000000002</v>
      </c>
      <c r="AA254">
        <v>3.9329999999999998</v>
      </c>
      <c r="AB254">
        <v>3.8610000000000002</v>
      </c>
      <c r="AC254">
        <v>3.794</v>
      </c>
      <c r="AD254">
        <v>3.73</v>
      </c>
      <c r="AE254">
        <v>3.665</v>
      </c>
      <c r="AF254">
        <v>3.597</v>
      </c>
      <c r="AG254">
        <v>3.524</v>
      </c>
      <c r="AH254">
        <v>3.448</v>
      </c>
      <c r="AI254">
        <v>3.37</v>
      </c>
      <c r="AJ254">
        <v>3.2919999999999998</v>
      </c>
      <c r="AK254">
        <v>3.218</v>
      </c>
      <c r="AL254">
        <v>3.1469999999999998</v>
      </c>
      <c r="AM254">
        <v>3.0819999999999999</v>
      </c>
      <c r="AN254">
        <v>3.0219999999999998</v>
      </c>
      <c r="AO254">
        <v>2.9670000000000001</v>
      </c>
      <c r="AP254">
        <v>2.915</v>
      </c>
      <c r="AQ254">
        <v>2.867</v>
      </c>
      <c r="AR254">
        <v>2.8220000000000001</v>
      </c>
      <c r="AS254">
        <v>2.7789999999999999</v>
      </c>
      <c r="AT254">
        <v>2.7389999999999999</v>
      </c>
      <c r="AU254">
        <v>2.7010000000000001</v>
      </c>
      <c r="AV254">
        <v>2.6640000000000001</v>
      </c>
      <c r="AW254">
        <v>2.629</v>
      </c>
      <c r="AX254">
        <v>2.5950000000000002</v>
      </c>
      <c r="AY254">
        <v>2.5619999999999998</v>
      </c>
      <c r="AZ254">
        <v>2.5299999999999998</v>
      </c>
      <c r="BA254">
        <v>2.5</v>
      </c>
      <c r="BB254">
        <v>2.4710000000000001</v>
      </c>
      <c r="BC254">
        <v>2.444</v>
      </c>
      <c r="BD254">
        <v>2.4169999999999998</v>
      </c>
      <c r="BE254">
        <v>2.39</v>
      </c>
      <c r="BF254">
        <v>2.3650000000000002</v>
      </c>
      <c r="BG254">
        <v>2.34</v>
      </c>
      <c r="BH254">
        <v>2.3170000000000002</v>
      </c>
      <c r="BI254">
        <v>2.294</v>
      </c>
      <c r="BJ254">
        <v>2.2719999999999998</v>
      </c>
      <c r="BK254">
        <v>2.25</v>
      </c>
      <c r="BL254">
        <v>2.23</v>
      </c>
      <c r="BM254">
        <v>2.2109999999999999</v>
      </c>
    </row>
    <row r="255" spans="1:65" x14ac:dyDescent="0.25">
      <c r="A255" t="s">
        <v>535</v>
      </c>
      <c r="B255" t="s">
        <v>536</v>
      </c>
      <c r="C255" t="str">
        <f>_xlfn.XLOOKUP(B255,'country-codes'!$B$2:$B$250,'country-codes'!$E$2:$E$250)</f>
        <v>Americas</v>
      </c>
      <c r="D255">
        <v>5.1619999999999999</v>
      </c>
      <c r="E255">
        <v>4.9610000000000003</v>
      </c>
      <c r="F255">
        <v>4.7619999999999996</v>
      </c>
      <c r="G255">
        <v>4.5720000000000001</v>
      </c>
      <c r="H255">
        <v>4.3760000000000003</v>
      </c>
      <c r="I255">
        <v>4.2149999999999999</v>
      </c>
      <c r="J255">
        <v>4.0970000000000004</v>
      </c>
      <c r="K255">
        <v>4.0090000000000003</v>
      </c>
      <c r="L255">
        <v>3.9460000000000002</v>
      </c>
      <c r="M255">
        <v>3.8519999999999999</v>
      </c>
      <c r="N255">
        <v>3.7749999999999999</v>
      </c>
      <c r="O255">
        <v>3.6930000000000001</v>
      </c>
      <c r="P255">
        <v>3.61</v>
      </c>
      <c r="Q255">
        <v>3.5169999999999999</v>
      </c>
      <c r="R255">
        <v>3.4249999999999998</v>
      </c>
      <c r="S255">
        <v>3.3570000000000002</v>
      </c>
      <c r="T255">
        <v>3.2850000000000001</v>
      </c>
      <c r="U255">
        <v>3.1989999999999998</v>
      </c>
      <c r="V255">
        <v>3.1230000000000002</v>
      </c>
      <c r="W255">
        <v>3.0529999999999999</v>
      </c>
      <c r="X255">
        <v>2.9329999999999998</v>
      </c>
      <c r="Y255">
        <v>2.44</v>
      </c>
      <c r="Z255">
        <v>2.306</v>
      </c>
      <c r="AA255">
        <v>2.3220000000000001</v>
      </c>
      <c r="AB255">
        <v>1.9419999999999999</v>
      </c>
      <c r="AC255">
        <v>1.8819999999999999</v>
      </c>
      <c r="AD255">
        <v>1.6379999999999999</v>
      </c>
      <c r="AE255">
        <v>1.657</v>
      </c>
      <c r="AF255">
        <v>1.5249999999999999</v>
      </c>
      <c r="AG255">
        <v>1.498</v>
      </c>
      <c r="AH255">
        <v>1.585</v>
      </c>
      <c r="AI255">
        <v>1.7030000000000001</v>
      </c>
      <c r="AJ255">
        <v>1.681</v>
      </c>
      <c r="AK255">
        <v>1.8160000000000001</v>
      </c>
      <c r="AL255">
        <v>1.6459999999999999</v>
      </c>
      <c r="AM255">
        <v>1.716</v>
      </c>
      <c r="AN255">
        <v>1.802</v>
      </c>
      <c r="AO255">
        <v>2.0289999999999999</v>
      </c>
      <c r="AP255">
        <v>1.5009999999999999</v>
      </c>
      <c r="AQ255">
        <v>1.784</v>
      </c>
      <c r="AR255">
        <v>1.8660000000000001</v>
      </c>
      <c r="AS255">
        <v>1.5049999999999999</v>
      </c>
      <c r="AT255">
        <v>1.24</v>
      </c>
      <c r="AU255">
        <v>1.306</v>
      </c>
      <c r="AV255">
        <v>1.5049999999999999</v>
      </c>
      <c r="AW255">
        <v>1.341</v>
      </c>
      <c r="AX255">
        <v>1.232</v>
      </c>
      <c r="AY255">
        <v>1.3120000000000001</v>
      </c>
      <c r="AZ255">
        <v>1.282</v>
      </c>
      <c r="BA255">
        <v>1.2270000000000001</v>
      </c>
      <c r="BB255">
        <v>1.1830000000000001</v>
      </c>
      <c r="BC255">
        <v>1.2689999999999999</v>
      </c>
      <c r="BD255">
        <v>1.103</v>
      </c>
      <c r="BE255">
        <v>1.08</v>
      </c>
      <c r="BF255">
        <v>1.2370000000000001</v>
      </c>
      <c r="BG255">
        <v>1.1859999999999999</v>
      </c>
      <c r="BH255">
        <v>0.98699999999999999</v>
      </c>
      <c r="BI255">
        <v>0.872</v>
      </c>
      <c r="BJ255">
        <v>0.91700000000000004</v>
      </c>
      <c r="BK255">
        <v>0.94799999999999995</v>
      </c>
      <c r="BL255">
        <v>0.97599999999999998</v>
      </c>
      <c r="BM255">
        <v>1.0049999999999999</v>
      </c>
    </row>
    <row r="256" spans="1:65" x14ac:dyDescent="0.25">
      <c r="A256" t="s">
        <v>537</v>
      </c>
      <c r="B256" t="s">
        <v>538</v>
      </c>
      <c r="C256" t="str">
        <f>_xlfn.XLOOKUP(B256,'country-codes'!$B$2:$B$250,'country-codes'!$E$2:$E$250)</f>
        <v>Americas</v>
      </c>
      <c r="D256">
        <v>5.4450000000000003</v>
      </c>
      <c r="E256">
        <v>4.8929999999999998</v>
      </c>
      <c r="F256">
        <v>4.9290000000000003</v>
      </c>
      <c r="G256">
        <v>4.6479999999999997</v>
      </c>
      <c r="H256">
        <v>5.016</v>
      </c>
      <c r="I256">
        <v>5.1130000000000004</v>
      </c>
      <c r="J256">
        <v>4.5679999999999996</v>
      </c>
      <c r="K256">
        <v>4.8659999999999997</v>
      </c>
      <c r="L256">
        <v>4.7439999999999998</v>
      </c>
      <c r="M256">
        <v>4.6669999999999998</v>
      </c>
      <c r="N256">
        <v>5.1269999999999998</v>
      </c>
      <c r="O256">
        <v>4.8979999999999997</v>
      </c>
      <c r="P256">
        <v>4.6390000000000002</v>
      </c>
      <c r="Q256">
        <v>4.1420000000000003</v>
      </c>
      <c r="R256">
        <v>3.863</v>
      </c>
      <c r="S256">
        <v>3.6269999999999998</v>
      </c>
      <c r="T256">
        <v>3.4239999999999999</v>
      </c>
      <c r="U256">
        <v>3.2679999999999998</v>
      </c>
      <c r="V256">
        <v>3.3039999999999998</v>
      </c>
      <c r="W256">
        <v>3.0249999999999999</v>
      </c>
      <c r="X256">
        <v>3.0939999999999999</v>
      </c>
      <c r="Y256">
        <v>2.89</v>
      </c>
      <c r="Z256">
        <v>2.952</v>
      </c>
      <c r="AA256">
        <v>2.996</v>
      </c>
      <c r="AB256">
        <v>2.847</v>
      </c>
      <c r="AC256">
        <v>2.8210000000000002</v>
      </c>
      <c r="AD256">
        <v>2.74</v>
      </c>
      <c r="AE256">
        <v>2.8450000000000002</v>
      </c>
      <c r="AF256">
        <v>2.8039999999999998</v>
      </c>
      <c r="AG256">
        <v>2.95</v>
      </c>
      <c r="AH256">
        <v>2.99</v>
      </c>
      <c r="AI256">
        <v>3.1019999999999999</v>
      </c>
      <c r="AJ256">
        <v>3.2040000000000002</v>
      </c>
      <c r="AK256">
        <v>3.0960000000000001</v>
      </c>
      <c r="AL256">
        <v>3.044</v>
      </c>
      <c r="AM256">
        <v>2.7170000000000001</v>
      </c>
      <c r="AN256">
        <v>2.5590000000000002</v>
      </c>
      <c r="AO256">
        <v>2.7269999999999999</v>
      </c>
      <c r="AP256">
        <v>2.5009999999999999</v>
      </c>
      <c r="AQ256">
        <v>2.3769999999999998</v>
      </c>
      <c r="AR256">
        <v>2.06</v>
      </c>
      <c r="AS256">
        <v>1.9</v>
      </c>
      <c r="AT256">
        <v>2.21</v>
      </c>
      <c r="AU256">
        <v>2.0699999999999998</v>
      </c>
      <c r="AV256">
        <v>2.17</v>
      </c>
      <c r="AW256">
        <v>2.2400000000000002</v>
      </c>
      <c r="AX256">
        <v>2.0299999999999998</v>
      </c>
      <c r="AY256">
        <v>2.5099999999999998</v>
      </c>
      <c r="AZ256">
        <v>2.44</v>
      </c>
      <c r="BA256">
        <v>2.37</v>
      </c>
      <c r="BB256">
        <v>2.2999999999999998</v>
      </c>
      <c r="BC256">
        <v>2.16</v>
      </c>
      <c r="BD256">
        <v>2.06</v>
      </c>
      <c r="BE256">
        <v>2.08</v>
      </c>
      <c r="BF256">
        <v>2.09</v>
      </c>
      <c r="BG256">
        <v>2.11</v>
      </c>
      <c r="BH256">
        <v>2.09</v>
      </c>
      <c r="BI256">
        <v>2.08</v>
      </c>
      <c r="BJ256">
        <v>2.06</v>
      </c>
      <c r="BK256">
        <v>2.0499999999999998</v>
      </c>
      <c r="BL256">
        <v>2.0299999999999998</v>
      </c>
      <c r="BM256">
        <v>2.0099999999999998</v>
      </c>
    </row>
    <row r="257" spans="1:65" x14ac:dyDescent="0.25">
      <c r="A257" t="s">
        <v>539</v>
      </c>
      <c r="B257" t="s">
        <v>540</v>
      </c>
      <c r="C257" t="str">
        <f>_xlfn.XLOOKUP(B257,'country-codes'!$B$2:$B$250,'country-codes'!$E$2:$E$250)</f>
        <v>Asia</v>
      </c>
      <c r="D257">
        <v>6.28</v>
      </c>
      <c r="E257">
        <v>5.476</v>
      </c>
      <c r="F257">
        <v>6.274</v>
      </c>
      <c r="G257">
        <v>6.3849999999999998</v>
      </c>
      <c r="H257">
        <v>6.2850000000000001</v>
      </c>
      <c r="I257">
        <v>6.1559999999999997</v>
      </c>
      <c r="J257">
        <v>5.968</v>
      </c>
      <c r="K257">
        <v>5.883</v>
      </c>
      <c r="L257">
        <v>6.0289999999999999</v>
      </c>
      <c r="M257">
        <v>6.0129999999999999</v>
      </c>
      <c r="N257">
        <v>6.0190000000000001</v>
      </c>
      <c r="O257">
        <v>6.069</v>
      </c>
      <c r="P257">
        <v>6.1</v>
      </c>
      <c r="Q257">
        <v>6.1079999999999997</v>
      </c>
      <c r="R257">
        <v>5.82</v>
      </c>
      <c r="S257">
        <v>5.6420000000000003</v>
      </c>
      <c r="T257">
        <v>5.45</v>
      </c>
      <c r="U257">
        <v>5.2619999999999996</v>
      </c>
      <c r="V257">
        <v>5.1189999999999998</v>
      </c>
      <c r="W257">
        <v>4.9859999999999998</v>
      </c>
      <c r="X257">
        <v>4.8579999999999997</v>
      </c>
      <c r="Y257">
        <v>4.7519999999999998</v>
      </c>
      <c r="Z257">
        <v>4.6210000000000004</v>
      </c>
      <c r="AA257">
        <v>4.4859999999999998</v>
      </c>
      <c r="AB257">
        <v>4.3490000000000002</v>
      </c>
      <c r="AC257">
        <v>4.2149999999999999</v>
      </c>
      <c r="AD257">
        <v>4.0839999999999996</v>
      </c>
      <c r="AE257">
        <v>3.9380000000000002</v>
      </c>
      <c r="AF257">
        <v>3.8140000000000001</v>
      </c>
      <c r="AG257">
        <v>3.702</v>
      </c>
      <c r="AH257">
        <v>3.5960000000000001</v>
      </c>
      <c r="AI257">
        <v>3.476</v>
      </c>
      <c r="AJ257">
        <v>3.3220000000000001</v>
      </c>
      <c r="AK257">
        <v>3.1429999999999998</v>
      </c>
      <c r="AL257">
        <v>2.92</v>
      </c>
      <c r="AM257">
        <v>2.6640000000000001</v>
      </c>
      <c r="AN257">
        <v>2.444</v>
      </c>
      <c r="AO257">
        <v>2.29</v>
      </c>
      <c r="AP257">
        <v>2.169</v>
      </c>
      <c r="AQ257">
        <v>2.0950000000000002</v>
      </c>
      <c r="AR257">
        <v>2.0720000000000001</v>
      </c>
      <c r="AS257">
        <v>2.0510000000000002</v>
      </c>
      <c r="AT257">
        <v>2.0630000000000002</v>
      </c>
      <c r="AU257">
        <v>2.0259999999999998</v>
      </c>
      <c r="AV257">
        <v>2.0139999999999998</v>
      </c>
      <c r="AW257">
        <v>1.962</v>
      </c>
      <c r="AX257">
        <v>1.9039999999999999</v>
      </c>
      <c r="AY257">
        <v>1.913</v>
      </c>
      <c r="AZ257">
        <v>1.92</v>
      </c>
      <c r="BA257">
        <v>1.9059999999999999</v>
      </c>
      <c r="BB257">
        <v>1.895</v>
      </c>
      <c r="BC257">
        <v>1.9019999999999999</v>
      </c>
      <c r="BD257">
        <v>1.927</v>
      </c>
      <c r="BE257">
        <v>1.9510000000000001</v>
      </c>
      <c r="BF257">
        <v>1.95</v>
      </c>
      <c r="BG257">
        <v>1.9510000000000001</v>
      </c>
      <c r="BH257">
        <v>1.9379999999999999</v>
      </c>
      <c r="BI257">
        <v>1.93</v>
      </c>
      <c r="BJ257">
        <v>1.9370000000000001</v>
      </c>
      <c r="BK257">
        <v>1.948</v>
      </c>
      <c r="BL257">
        <v>1.9550000000000001</v>
      </c>
      <c r="BM257">
        <v>1.944</v>
      </c>
    </row>
    <row r="258" spans="1:65" x14ac:dyDescent="0.25">
      <c r="A258" t="s">
        <v>541</v>
      </c>
      <c r="B258" t="s">
        <v>542</v>
      </c>
      <c r="C258" t="str">
        <f>_xlfn.XLOOKUP(B258,'country-codes'!$B$2:$B$250,'country-codes'!$E$2:$E$250)</f>
        <v>Oceania</v>
      </c>
      <c r="D258">
        <v>6.8630000000000004</v>
      </c>
      <c r="E258">
        <v>6.8179999999999996</v>
      </c>
      <c r="F258">
        <v>6.7770000000000001</v>
      </c>
      <c r="G258">
        <v>6.7290000000000001</v>
      </c>
      <c r="H258">
        <v>6.6829999999999998</v>
      </c>
      <c r="I258">
        <v>6.6420000000000003</v>
      </c>
      <c r="J258">
        <v>6.6130000000000004</v>
      </c>
      <c r="K258">
        <v>6.5919999999999996</v>
      </c>
      <c r="L258">
        <v>6.54</v>
      </c>
      <c r="M258">
        <v>6.4930000000000003</v>
      </c>
      <c r="N258">
        <v>6.4329999999999998</v>
      </c>
      <c r="O258">
        <v>6.3789999999999996</v>
      </c>
      <c r="P258">
        <v>6.3150000000000004</v>
      </c>
      <c r="Q258">
        <v>6.2439999999999998</v>
      </c>
      <c r="R258">
        <v>6.1639999999999997</v>
      </c>
      <c r="S258">
        <v>6.0890000000000004</v>
      </c>
      <c r="T258">
        <v>6.016</v>
      </c>
      <c r="U258">
        <v>5.9359999999999999</v>
      </c>
      <c r="V258">
        <v>5.8689999999999998</v>
      </c>
      <c r="W258">
        <v>5.8090000000000002</v>
      </c>
      <c r="X258">
        <v>5.7370000000000001</v>
      </c>
      <c r="Y258">
        <v>5.6680000000000001</v>
      </c>
      <c r="Z258">
        <v>5.593</v>
      </c>
      <c r="AA258">
        <v>5.5270000000000001</v>
      </c>
      <c r="AB258">
        <v>5.4489999999999998</v>
      </c>
      <c r="AC258">
        <v>5.3810000000000002</v>
      </c>
      <c r="AD258">
        <v>5.3179999999999996</v>
      </c>
      <c r="AE258">
        <v>5.2450000000000001</v>
      </c>
      <c r="AF258">
        <v>5.1580000000000004</v>
      </c>
      <c r="AG258">
        <v>5.0759999999999996</v>
      </c>
      <c r="AH258">
        <v>5.0289999999999999</v>
      </c>
      <c r="AI258">
        <v>4.992</v>
      </c>
      <c r="AJ258">
        <v>4.95</v>
      </c>
      <c r="AK258">
        <v>4.8940000000000001</v>
      </c>
      <c r="AL258">
        <v>4.8239999999999998</v>
      </c>
      <c r="AM258">
        <v>4.7649999999999997</v>
      </c>
      <c r="AN258">
        <v>4.6879999999999997</v>
      </c>
      <c r="AO258">
        <v>4.6319999999999997</v>
      </c>
      <c r="AP258">
        <v>4.5750000000000002</v>
      </c>
      <c r="AQ258">
        <v>4.516</v>
      </c>
      <c r="AR258">
        <v>4.4800000000000004</v>
      </c>
      <c r="AS258">
        <v>4.444</v>
      </c>
      <c r="AT258">
        <v>4.3639999999999999</v>
      </c>
      <c r="AU258">
        <v>4.2939999999999996</v>
      </c>
      <c r="AV258">
        <v>4.226</v>
      </c>
      <c r="AW258">
        <v>4.1580000000000004</v>
      </c>
      <c r="AX258">
        <v>4.1210000000000004</v>
      </c>
      <c r="AY258">
        <v>4.1239999999999997</v>
      </c>
      <c r="AZ258">
        <v>4.1379999999999999</v>
      </c>
      <c r="BA258">
        <v>4.1479999999999997</v>
      </c>
      <c r="BB258">
        <v>4.1500000000000004</v>
      </c>
      <c r="BC258">
        <v>4.1509999999999998</v>
      </c>
      <c r="BD258">
        <v>4.1239999999999997</v>
      </c>
      <c r="BE258">
        <v>4.093</v>
      </c>
      <c r="BF258">
        <v>4.0599999999999996</v>
      </c>
      <c r="BG258">
        <v>4.0060000000000002</v>
      </c>
      <c r="BH258">
        <v>3.9630000000000001</v>
      </c>
      <c r="BI258">
        <v>3.91</v>
      </c>
      <c r="BJ258">
        <v>3.855</v>
      </c>
      <c r="BK258">
        <v>3.8130000000000002</v>
      </c>
      <c r="BL258">
        <v>3.778</v>
      </c>
      <c r="BM258">
        <v>3.7349999999999999</v>
      </c>
    </row>
    <row r="259" spans="1:65" x14ac:dyDescent="0.25">
      <c r="A259" t="s">
        <v>543</v>
      </c>
      <c r="B259" t="s">
        <v>544</v>
      </c>
      <c r="C259" t="e">
        <f>_xlfn.XLOOKUP(B259,'country-codes'!$B$2:$B$250,'country-codes'!$E$2:$E$250)</f>
        <v>#N/A</v>
      </c>
      <c r="D259">
        <v>4.6958757450000004</v>
      </c>
      <c r="E259">
        <v>4.5756071870000001</v>
      </c>
      <c r="F259">
        <v>5.0351789870000001</v>
      </c>
      <c r="G259">
        <v>5.3234256090000001</v>
      </c>
      <c r="H259">
        <v>5.1414203000000001</v>
      </c>
      <c r="I259">
        <v>5.0935386329999996</v>
      </c>
      <c r="J259">
        <v>4.9774539300000002</v>
      </c>
      <c r="K259">
        <v>4.8723085399999997</v>
      </c>
      <c r="L259">
        <v>4.9824260420000002</v>
      </c>
      <c r="M259">
        <v>4.8862381199999998</v>
      </c>
      <c r="N259">
        <v>4.8462979309999996</v>
      </c>
      <c r="O259">
        <v>4.695908094</v>
      </c>
      <c r="P259">
        <v>4.5543745739999997</v>
      </c>
      <c r="Q259">
        <v>4.4244514029999999</v>
      </c>
      <c r="R259">
        <v>4.2637099020000004</v>
      </c>
      <c r="S259">
        <v>4.079893158</v>
      </c>
      <c r="T259">
        <v>3.9723088930000001</v>
      </c>
      <c r="U259">
        <v>3.8463917749999998</v>
      </c>
      <c r="V259">
        <v>3.7782999030000002</v>
      </c>
      <c r="W259">
        <v>3.7609721519999999</v>
      </c>
      <c r="X259">
        <v>3.7347114530000001</v>
      </c>
      <c r="Y259">
        <v>3.7080661209999999</v>
      </c>
      <c r="Z259">
        <v>3.7230395889999999</v>
      </c>
      <c r="AA259">
        <v>3.5943306769999999</v>
      </c>
      <c r="AB259">
        <v>3.5683349999999998</v>
      </c>
      <c r="AC259">
        <v>3.5312038110000001</v>
      </c>
      <c r="AD259">
        <v>3.5173051200000001</v>
      </c>
      <c r="AE259">
        <v>3.4876043960000001</v>
      </c>
      <c r="AF259">
        <v>3.3961137099999998</v>
      </c>
      <c r="AG259">
        <v>3.3463247890000001</v>
      </c>
      <c r="AH259">
        <v>3.3054226290000002</v>
      </c>
      <c r="AI259">
        <v>3.1243972659999999</v>
      </c>
      <c r="AJ259">
        <v>3.0380249789999998</v>
      </c>
      <c r="AK259">
        <v>2.9693620329999999</v>
      </c>
      <c r="AL259">
        <v>2.9154971029999999</v>
      </c>
      <c r="AM259">
        <v>2.8614305510000002</v>
      </c>
      <c r="AN259">
        <v>2.8135469739999999</v>
      </c>
      <c r="AO259">
        <v>2.7713718269999998</v>
      </c>
      <c r="AP259">
        <v>2.736058189</v>
      </c>
      <c r="AQ259">
        <v>2.7090898980000002</v>
      </c>
      <c r="AR259">
        <v>2.7184648569999998</v>
      </c>
      <c r="AS259">
        <v>2.6806484780000002</v>
      </c>
      <c r="AT259">
        <v>2.6537498930000001</v>
      </c>
      <c r="AU259">
        <v>2.6300418630000002</v>
      </c>
      <c r="AV259">
        <v>2.621404724</v>
      </c>
      <c r="AW259">
        <v>2.6031626929999998</v>
      </c>
      <c r="AX259">
        <v>2.5952860009999998</v>
      </c>
      <c r="AY259">
        <v>2.594260958</v>
      </c>
      <c r="AZ259">
        <v>2.5935975080000002</v>
      </c>
      <c r="BA259">
        <v>2.5797689180000001</v>
      </c>
      <c r="BB259">
        <v>2.5546000019999999</v>
      </c>
      <c r="BC259">
        <v>2.5340850989999999</v>
      </c>
      <c r="BD259">
        <v>2.549667119</v>
      </c>
      <c r="BE259">
        <v>2.5142521969999998</v>
      </c>
      <c r="BF259">
        <v>2.5065610029999998</v>
      </c>
      <c r="BG259">
        <v>2.477870233</v>
      </c>
      <c r="BH259">
        <v>2.481091868</v>
      </c>
      <c r="BI259">
        <v>2.459194815</v>
      </c>
      <c r="BJ259">
        <v>2.3973397830000001</v>
      </c>
      <c r="BK259">
        <v>2.3605593520000001</v>
      </c>
      <c r="BL259">
        <v>2.2996242659999999</v>
      </c>
      <c r="BM259">
        <v>2.2731688659999998</v>
      </c>
    </row>
    <row r="260" spans="1:65" x14ac:dyDescent="0.25">
      <c r="A260" t="s">
        <v>545</v>
      </c>
      <c r="B260" t="s">
        <v>546</v>
      </c>
      <c r="C260" t="str">
        <f>_xlfn.XLOOKUP(B260,'country-codes'!$B$2:$B$250,'country-codes'!$E$2:$E$250)</f>
        <v>Oceania</v>
      </c>
      <c r="D260">
        <v>7.6459999999999999</v>
      </c>
      <c r="E260">
        <v>7.641</v>
      </c>
      <c r="F260">
        <v>7.6459999999999999</v>
      </c>
      <c r="G260">
        <v>7.6559999999999997</v>
      </c>
      <c r="H260">
        <v>7.6669999999999998</v>
      </c>
      <c r="I260">
        <v>7.6509999999999998</v>
      </c>
      <c r="J260">
        <v>7.625</v>
      </c>
      <c r="K260">
        <v>7.6120000000000001</v>
      </c>
      <c r="L260">
        <v>7.5919999999999996</v>
      </c>
      <c r="M260">
        <v>7.5469999999999997</v>
      </c>
      <c r="N260">
        <v>7.4589999999999996</v>
      </c>
      <c r="O260">
        <v>7.3369999999999997</v>
      </c>
      <c r="P260">
        <v>7.1820000000000004</v>
      </c>
      <c r="Q260">
        <v>7.024</v>
      </c>
      <c r="R260">
        <v>6.8470000000000004</v>
      </c>
      <c r="S260">
        <v>6.6790000000000003</v>
      </c>
      <c r="T260">
        <v>6.5289999999999999</v>
      </c>
      <c r="U260">
        <v>6.3780000000000001</v>
      </c>
      <c r="V260">
        <v>6.2290000000000001</v>
      </c>
      <c r="W260">
        <v>6.0830000000000002</v>
      </c>
      <c r="X260">
        <v>5.9249999999999998</v>
      </c>
      <c r="Y260">
        <v>5.7839999999999998</v>
      </c>
      <c r="Z260">
        <v>5.6609999999999996</v>
      </c>
      <c r="AA260">
        <v>5.5309999999999997</v>
      </c>
      <c r="AB260">
        <v>5.4169999999999998</v>
      </c>
      <c r="AC260">
        <v>5.3440000000000003</v>
      </c>
      <c r="AD260">
        <v>5.2859999999999996</v>
      </c>
      <c r="AE260">
        <v>5.19</v>
      </c>
      <c r="AF260">
        <v>5.0890000000000004</v>
      </c>
      <c r="AG260">
        <v>4.99</v>
      </c>
      <c r="AH260">
        <v>4.93</v>
      </c>
      <c r="AI260">
        <v>4.8920000000000003</v>
      </c>
      <c r="AJ260">
        <v>4.8879999999999999</v>
      </c>
      <c r="AK260">
        <v>4.8739999999999997</v>
      </c>
      <c r="AL260">
        <v>4.8499999999999996</v>
      </c>
      <c r="AM260">
        <v>4.8019999999999996</v>
      </c>
      <c r="AN260">
        <v>4.7389999999999999</v>
      </c>
      <c r="AO260">
        <v>4.66</v>
      </c>
      <c r="AP260">
        <v>4.609</v>
      </c>
      <c r="AQ260">
        <v>4.5549999999999997</v>
      </c>
      <c r="AR260">
        <v>4.5140000000000002</v>
      </c>
      <c r="AS260">
        <v>4.4649999999999999</v>
      </c>
      <c r="AT260">
        <v>4.4290000000000003</v>
      </c>
      <c r="AU260">
        <v>4.4000000000000004</v>
      </c>
      <c r="AV260">
        <v>4.3819999999999997</v>
      </c>
      <c r="AW260">
        <v>4.3739999999999997</v>
      </c>
      <c r="AX260">
        <v>4.3730000000000002</v>
      </c>
      <c r="AY260">
        <v>4.391</v>
      </c>
      <c r="AZ260">
        <v>4.4690000000000003</v>
      </c>
      <c r="BA260">
        <v>4.5490000000000004</v>
      </c>
      <c r="BB260">
        <v>4.6079999999999997</v>
      </c>
      <c r="BC260">
        <v>4.6390000000000002</v>
      </c>
      <c r="BD260">
        <v>4.6059999999999999</v>
      </c>
      <c r="BE260">
        <v>4.5250000000000004</v>
      </c>
      <c r="BF260">
        <v>4.4429999999999996</v>
      </c>
      <c r="BG260">
        <v>4.3570000000000002</v>
      </c>
      <c r="BH260">
        <v>4.2690000000000001</v>
      </c>
      <c r="BI260">
        <v>4.1829999999999998</v>
      </c>
      <c r="BJ260">
        <v>4.109</v>
      </c>
      <c r="BK260">
        <v>4.0469999999999997</v>
      </c>
      <c r="BL260">
        <v>3.9969999999999999</v>
      </c>
      <c r="BM260">
        <v>3.93</v>
      </c>
    </row>
    <row r="261" spans="1:65" x14ac:dyDescent="0.25">
      <c r="A261" t="s">
        <v>547</v>
      </c>
      <c r="B261" t="s">
        <v>548</v>
      </c>
      <c r="C261" t="e">
        <f>_xlfn.XLOOKUP(B261,'country-codes'!$B$2:$B$250,'country-codes'!$E$2:$E$250)</f>
        <v>#N/A</v>
      </c>
      <c r="D261">
        <v>6.359</v>
      </c>
      <c r="E261">
        <v>6.35</v>
      </c>
      <c r="F261">
        <v>6.3310000000000004</v>
      </c>
      <c r="G261">
        <v>6.2960000000000003</v>
      </c>
      <c r="H261">
        <v>6.1260000000000003</v>
      </c>
      <c r="I261">
        <v>5.9269999999999996</v>
      </c>
      <c r="J261">
        <v>5.7370000000000001</v>
      </c>
      <c r="K261">
        <v>5.7770000000000001</v>
      </c>
      <c r="L261">
        <v>5.7450000000000001</v>
      </c>
      <c r="M261">
        <v>5.8570000000000002</v>
      </c>
      <c r="N261">
        <v>5.5030000000000001</v>
      </c>
      <c r="O261">
        <v>5.6740000000000004</v>
      </c>
      <c r="P261">
        <v>5.6159999999999997</v>
      </c>
      <c r="Q261">
        <v>5.4169999999999998</v>
      </c>
      <c r="R261">
        <v>5.4729999999999999</v>
      </c>
      <c r="S261">
        <v>5.2489999999999997</v>
      </c>
      <c r="T261">
        <v>5.2720000000000002</v>
      </c>
      <c r="U261">
        <v>4.9610000000000003</v>
      </c>
      <c r="V261">
        <v>4.6900000000000004</v>
      </c>
      <c r="W261">
        <v>4.4930000000000003</v>
      </c>
      <c r="X261">
        <v>4.9089999999999998</v>
      </c>
      <c r="Y261">
        <v>4.4580000000000002</v>
      </c>
      <c r="Z261">
        <v>4.7309999999999999</v>
      </c>
      <c r="AA261">
        <v>4.6559999999999997</v>
      </c>
      <c r="AB261">
        <v>4.5940000000000003</v>
      </c>
      <c r="AC261">
        <v>4.3079999999999998</v>
      </c>
      <c r="AD261">
        <v>4.1660000000000004</v>
      </c>
      <c r="AE261">
        <v>3.7530000000000001</v>
      </c>
      <c r="AF261">
        <v>3.948</v>
      </c>
      <c r="AG261">
        <v>3.64</v>
      </c>
      <c r="AH261">
        <v>3.6469999999999998</v>
      </c>
      <c r="AI261">
        <v>3.4409999999999998</v>
      </c>
      <c r="AJ261">
        <v>2.871</v>
      </c>
      <c r="AK261">
        <v>2.7280000000000002</v>
      </c>
      <c r="AL261">
        <v>2.6030000000000002</v>
      </c>
      <c r="AM261">
        <v>2.6</v>
      </c>
      <c r="AN261">
        <v>2.5990000000000002</v>
      </c>
      <c r="AO261">
        <v>2.5710000000000002</v>
      </c>
      <c r="AP261">
        <v>2.589</v>
      </c>
      <c r="AQ261">
        <v>2.641</v>
      </c>
      <c r="AR261">
        <v>2.66</v>
      </c>
      <c r="AS261">
        <v>2.6219999999999999</v>
      </c>
      <c r="AT261">
        <v>2.5329999999999999</v>
      </c>
      <c r="AU261">
        <v>2.2799999999999998</v>
      </c>
      <c r="AV261">
        <v>2.4609999999999999</v>
      </c>
      <c r="AW261">
        <v>2.609</v>
      </c>
      <c r="AX261">
        <v>2.4289999999999998</v>
      </c>
      <c r="AY261">
        <v>2.3570000000000002</v>
      </c>
      <c r="AZ261">
        <v>2.444</v>
      </c>
      <c r="BA261">
        <v>2.4369999999999998</v>
      </c>
      <c r="BB261">
        <v>2.4260000000000002</v>
      </c>
      <c r="BC261">
        <v>1.992</v>
      </c>
      <c r="BD261">
        <v>2.0009999999999999</v>
      </c>
      <c r="BE261">
        <v>2.0979999999999999</v>
      </c>
      <c r="BF261">
        <v>1.871</v>
      </c>
      <c r="BG261">
        <v>1.7509999999999999</v>
      </c>
      <c r="BH261">
        <v>1.6579999999999999</v>
      </c>
      <c r="BI261">
        <v>1.649</v>
      </c>
      <c r="BJ261">
        <v>1.605</v>
      </c>
      <c r="BK261">
        <v>1.546</v>
      </c>
      <c r="BL261">
        <v>1.5289999999999999</v>
      </c>
      <c r="BM261">
        <v>1.522</v>
      </c>
    </row>
    <row r="262" spans="1:65" x14ac:dyDescent="0.25">
      <c r="A262" t="s">
        <v>549</v>
      </c>
      <c r="B262" t="s">
        <v>550</v>
      </c>
      <c r="C262" t="str">
        <f>_xlfn.XLOOKUP(B262,'country-codes'!$B$2:$B$250,'country-codes'!$E$2:$E$250)</f>
        <v>Asia</v>
      </c>
      <c r="D262">
        <v>7.9379999999999997</v>
      </c>
      <c r="E262">
        <v>7.9630000000000001</v>
      </c>
      <c r="F262">
        <v>7.9630000000000001</v>
      </c>
      <c r="G262">
        <v>7.9809999999999999</v>
      </c>
      <c r="H262">
        <v>8.0380000000000003</v>
      </c>
      <c r="I262">
        <v>8.0670000000000002</v>
      </c>
      <c r="J262">
        <v>8.1270000000000007</v>
      </c>
      <c r="K262">
        <v>8.1660000000000004</v>
      </c>
      <c r="L262">
        <v>8.1959999999999997</v>
      </c>
      <c r="M262">
        <v>8.2149999999999999</v>
      </c>
      <c r="N262">
        <v>8.2379999999999995</v>
      </c>
      <c r="O262">
        <v>8.2639999999999993</v>
      </c>
      <c r="P262">
        <v>8.2989999999999995</v>
      </c>
      <c r="Q262">
        <v>8.3040000000000003</v>
      </c>
      <c r="R262">
        <v>8.3350000000000009</v>
      </c>
      <c r="S262">
        <v>8.4009999999999998</v>
      </c>
      <c r="T262">
        <v>8.4440000000000008</v>
      </c>
      <c r="U262">
        <v>8.5039999999999996</v>
      </c>
      <c r="V262">
        <v>8.52</v>
      </c>
      <c r="W262">
        <v>8.6709999999999994</v>
      </c>
      <c r="X262">
        <v>8.7100000000000009</v>
      </c>
      <c r="Y262">
        <v>8.7520000000000007</v>
      </c>
      <c r="Z262">
        <v>8.7929999999999993</v>
      </c>
      <c r="AA262">
        <v>8.8279999999999994</v>
      </c>
      <c r="AB262">
        <v>8.8529999999999998</v>
      </c>
      <c r="AC262">
        <v>8.8640000000000008</v>
      </c>
      <c r="AD262">
        <v>8.8580000000000005</v>
      </c>
      <c r="AE262">
        <v>8.8330000000000002</v>
      </c>
      <c r="AF262">
        <v>8.7859999999999996</v>
      </c>
      <c r="AG262">
        <v>8.7129999999999992</v>
      </c>
      <c r="AH262">
        <v>8.6059999999999999</v>
      </c>
      <c r="AI262">
        <v>8.4589999999999996</v>
      </c>
      <c r="AJ262">
        <v>8.2720000000000002</v>
      </c>
      <c r="AK262">
        <v>8.048</v>
      </c>
      <c r="AL262">
        <v>7.7949999999999999</v>
      </c>
      <c r="AM262">
        <v>7.5250000000000004</v>
      </c>
      <c r="AN262">
        <v>7.02</v>
      </c>
      <c r="AO262">
        <v>6.83</v>
      </c>
      <c r="AP262">
        <v>6.6379999999999999</v>
      </c>
      <c r="AQ262">
        <v>6.5110000000000001</v>
      </c>
      <c r="AR262">
        <v>6.3179999999999996</v>
      </c>
      <c r="AS262">
        <v>6.1139999999999999</v>
      </c>
      <c r="AT262">
        <v>5.9370000000000003</v>
      </c>
      <c r="AU262">
        <v>5.819</v>
      </c>
      <c r="AV262">
        <v>5.7119999999999997</v>
      </c>
      <c r="AW262">
        <v>5.577</v>
      </c>
      <c r="AX262">
        <v>5.4249999999999998</v>
      </c>
      <c r="AY262">
        <v>5.266</v>
      </c>
      <c r="AZ262">
        <v>5.1289999999999996</v>
      </c>
      <c r="BA262">
        <v>4.9859999999999998</v>
      </c>
      <c r="BB262">
        <v>4.8550000000000004</v>
      </c>
      <c r="BC262">
        <v>4.7439999999999998</v>
      </c>
      <c r="BD262">
        <v>4.6340000000000003</v>
      </c>
      <c r="BE262">
        <v>4.5289999999999999</v>
      </c>
      <c r="BF262">
        <v>4.4269999999999996</v>
      </c>
      <c r="BG262">
        <v>4.3220000000000001</v>
      </c>
      <c r="BH262">
        <v>4.2140000000000004</v>
      </c>
      <c r="BI262">
        <v>4.1120000000000001</v>
      </c>
      <c r="BJ262">
        <v>4.0430000000000001</v>
      </c>
      <c r="BK262">
        <v>3.9630000000000001</v>
      </c>
      <c r="BL262">
        <v>3.8860000000000001</v>
      </c>
      <c r="BM262">
        <v>3.7949999999999999</v>
      </c>
    </row>
    <row r="263" spans="1:65" x14ac:dyDescent="0.25">
      <c r="A263" t="s">
        <v>551</v>
      </c>
      <c r="B263" t="s">
        <v>552</v>
      </c>
      <c r="C263" t="str">
        <f>_xlfn.XLOOKUP(B263,'country-codes'!$B$2:$B$250,'country-codes'!$E$2:$E$250)</f>
        <v>Africa</v>
      </c>
      <c r="D263">
        <v>6.1589999999999998</v>
      </c>
      <c r="E263">
        <v>6.1379999999999999</v>
      </c>
      <c r="F263">
        <v>6.11</v>
      </c>
      <c r="G263">
        <v>6.077</v>
      </c>
      <c r="H263">
        <v>6.03</v>
      </c>
      <c r="I263">
        <v>5.9669999999999996</v>
      </c>
      <c r="J263">
        <v>5.907</v>
      </c>
      <c r="K263">
        <v>5.8520000000000003</v>
      </c>
      <c r="L263">
        <v>5.782</v>
      </c>
      <c r="M263">
        <v>5.7190000000000003</v>
      </c>
      <c r="N263">
        <v>5.6340000000000003</v>
      </c>
      <c r="O263">
        <v>5.569</v>
      </c>
      <c r="P263">
        <v>5.49</v>
      </c>
      <c r="Q263">
        <v>5.4130000000000003</v>
      </c>
      <c r="R263">
        <v>5.298</v>
      </c>
      <c r="S263">
        <v>5.1909999999999998</v>
      </c>
      <c r="T263">
        <v>5.0709999999999997</v>
      </c>
      <c r="U263">
        <v>4.9420000000000002</v>
      </c>
      <c r="V263">
        <v>4.8529999999999998</v>
      </c>
      <c r="W263">
        <v>4.8179999999999996</v>
      </c>
      <c r="X263">
        <v>4.78</v>
      </c>
      <c r="Y263">
        <v>4.7119999999999997</v>
      </c>
      <c r="Z263">
        <v>4.6959999999999997</v>
      </c>
      <c r="AA263">
        <v>4.6260000000000003</v>
      </c>
      <c r="AB263">
        <v>4.5659999999999998</v>
      </c>
      <c r="AC263">
        <v>4.4950000000000001</v>
      </c>
      <c r="AD263">
        <v>4.4089999999999998</v>
      </c>
      <c r="AE263">
        <v>4.3520000000000003</v>
      </c>
      <c r="AF263">
        <v>4.18</v>
      </c>
      <c r="AG263">
        <v>3.9830000000000001</v>
      </c>
      <c r="AH263">
        <v>3.7240000000000002</v>
      </c>
      <c r="AI263">
        <v>3.6179999999999999</v>
      </c>
      <c r="AJ263">
        <v>3.4790000000000001</v>
      </c>
      <c r="AK263">
        <v>3.3719999999999999</v>
      </c>
      <c r="AL263">
        <v>3.258</v>
      </c>
      <c r="AM263">
        <v>3.1720000000000002</v>
      </c>
      <c r="AN263">
        <v>2.9910000000000001</v>
      </c>
      <c r="AO263">
        <v>2.734</v>
      </c>
      <c r="AP263">
        <v>2.63</v>
      </c>
      <c r="AQ263">
        <v>2.5590000000000002</v>
      </c>
      <c r="AR263">
        <v>2.4129999999999998</v>
      </c>
      <c r="AS263">
        <v>2.3730000000000002</v>
      </c>
      <c r="AT263">
        <v>2.3239999999999998</v>
      </c>
      <c r="AU263">
        <v>2.3580000000000001</v>
      </c>
      <c r="AV263">
        <v>2.4359999999999999</v>
      </c>
      <c r="AW263">
        <v>2.512</v>
      </c>
      <c r="AX263">
        <v>2.548</v>
      </c>
      <c r="AY263">
        <v>2.5449999999999999</v>
      </c>
      <c r="AZ263">
        <v>2.6789999999999998</v>
      </c>
      <c r="BA263">
        <v>2.5009999999999999</v>
      </c>
      <c r="BB263">
        <v>2.4449999999999998</v>
      </c>
      <c r="BC263">
        <v>2.4359999999999999</v>
      </c>
      <c r="BD263">
        <v>2.4470000000000001</v>
      </c>
      <c r="BE263">
        <v>2.4279999999999999</v>
      </c>
      <c r="BF263">
        <v>2.4239999999999999</v>
      </c>
      <c r="BG263">
        <v>2.359</v>
      </c>
      <c r="BH263">
        <v>2.2610000000000001</v>
      </c>
      <c r="BI263">
        <v>2.3340000000000001</v>
      </c>
      <c r="BJ263">
        <v>2.4180000000000001</v>
      </c>
      <c r="BK263">
        <v>2.4750000000000001</v>
      </c>
      <c r="BL263">
        <v>2.4009999999999998</v>
      </c>
      <c r="BM263">
        <v>2.3740000000000001</v>
      </c>
    </row>
    <row r="264" spans="1:65" x14ac:dyDescent="0.25">
      <c r="A264" t="s">
        <v>553</v>
      </c>
      <c r="B264" t="s">
        <v>554</v>
      </c>
      <c r="C264" t="str">
        <f>_xlfn.XLOOKUP(B264,'country-codes'!$B$2:$B$250,'country-codes'!$E$2:$E$250)</f>
        <v>Africa</v>
      </c>
      <c r="D264">
        <v>7.1150000000000002</v>
      </c>
      <c r="E264">
        <v>7.1689999999999996</v>
      </c>
      <c r="F264">
        <v>7.2140000000000004</v>
      </c>
      <c r="G264">
        <v>7.2489999999999997</v>
      </c>
      <c r="H264">
        <v>7.274</v>
      </c>
      <c r="I264">
        <v>7.2910000000000004</v>
      </c>
      <c r="J264">
        <v>7.3040000000000003</v>
      </c>
      <c r="K264">
        <v>7.3170000000000002</v>
      </c>
      <c r="L264">
        <v>7.3319999999999999</v>
      </c>
      <c r="M264">
        <v>7.3490000000000002</v>
      </c>
      <c r="N264">
        <v>7.367</v>
      </c>
      <c r="O264">
        <v>7.383</v>
      </c>
      <c r="P264">
        <v>7.3920000000000003</v>
      </c>
      <c r="Q264">
        <v>7.3929999999999998</v>
      </c>
      <c r="R264">
        <v>7.3760000000000003</v>
      </c>
      <c r="S264">
        <v>7.391</v>
      </c>
      <c r="T264">
        <v>7.3659999999999997</v>
      </c>
      <c r="U264">
        <v>7.3330000000000002</v>
      </c>
      <c r="V264">
        <v>7.2850000000000001</v>
      </c>
      <c r="W264">
        <v>7.2320000000000002</v>
      </c>
      <c r="X264">
        <v>7.1539999999999999</v>
      </c>
      <c r="Y264">
        <v>7.1029999999999998</v>
      </c>
      <c r="Z264">
        <v>7.0629999999999997</v>
      </c>
      <c r="AA264">
        <v>7.0220000000000002</v>
      </c>
      <c r="AB264">
        <v>6.9770000000000003</v>
      </c>
      <c r="AC264">
        <v>6.9210000000000003</v>
      </c>
      <c r="AD264">
        <v>6.851</v>
      </c>
      <c r="AE264">
        <v>6.7729999999999997</v>
      </c>
      <c r="AF264">
        <v>6.6749999999999998</v>
      </c>
      <c r="AG264">
        <v>6.6050000000000004</v>
      </c>
      <c r="AH264">
        <v>6.5330000000000004</v>
      </c>
      <c r="AI264">
        <v>6.4470000000000001</v>
      </c>
      <c r="AJ264">
        <v>6.3639999999999999</v>
      </c>
      <c r="AK264">
        <v>6.3179999999999996</v>
      </c>
      <c r="AL264">
        <v>6.274</v>
      </c>
      <c r="AM264">
        <v>6.2409999999999997</v>
      </c>
      <c r="AN264">
        <v>6.1829999999999998</v>
      </c>
      <c r="AO264">
        <v>6.117</v>
      </c>
      <c r="AP264">
        <v>6.0490000000000004</v>
      </c>
      <c r="AQ264">
        <v>5.9870000000000001</v>
      </c>
      <c r="AR264">
        <v>5.9260000000000002</v>
      </c>
      <c r="AS264">
        <v>5.8620000000000001</v>
      </c>
      <c r="AT264">
        <v>5.7919999999999998</v>
      </c>
      <c r="AU264">
        <v>5.726</v>
      </c>
      <c r="AV264">
        <v>5.7149999999999999</v>
      </c>
      <c r="AW264">
        <v>5.71</v>
      </c>
      <c r="AX264">
        <v>5.6859999999999999</v>
      </c>
      <c r="AY264">
        <v>5.609</v>
      </c>
      <c r="AZ264">
        <v>5.5369999999999999</v>
      </c>
      <c r="BA264">
        <v>5.452</v>
      </c>
      <c r="BB264">
        <v>5.3630000000000004</v>
      </c>
      <c r="BC264">
        <v>5.2709999999999999</v>
      </c>
      <c r="BD264">
        <v>5.1459999999999999</v>
      </c>
      <c r="BE264">
        <v>5.0259999999999998</v>
      </c>
      <c r="BF264">
        <v>4.899</v>
      </c>
      <c r="BG264">
        <v>4.7930000000000001</v>
      </c>
      <c r="BH264">
        <v>4.7069999999999999</v>
      </c>
      <c r="BI264">
        <v>4.6139999999999999</v>
      </c>
      <c r="BJ264">
        <v>4.5359999999999996</v>
      </c>
      <c r="BK264">
        <v>4.4509999999999996</v>
      </c>
      <c r="BL264">
        <v>4.3789999999999996</v>
      </c>
      <c r="BM264">
        <v>4.3079999999999998</v>
      </c>
    </row>
    <row r="265" spans="1:65" x14ac:dyDescent="0.25">
      <c r="A265" t="s">
        <v>555</v>
      </c>
      <c r="B265" t="s">
        <v>556</v>
      </c>
      <c r="C265" t="str">
        <f>_xlfn.XLOOKUP(B265,'country-codes'!$B$2:$B$250,'country-codes'!$E$2:$E$250)</f>
        <v>Africa</v>
      </c>
      <c r="D265">
        <v>7.22</v>
      </c>
      <c r="E265">
        <v>7.2329999999999997</v>
      </c>
      <c r="F265">
        <v>7.2549999999999999</v>
      </c>
      <c r="G265">
        <v>7.2530000000000001</v>
      </c>
      <c r="H265">
        <v>7.2610000000000001</v>
      </c>
      <c r="I265">
        <v>7.258</v>
      </c>
      <c r="J265">
        <v>7.24</v>
      </c>
      <c r="K265">
        <v>7.2149999999999999</v>
      </c>
      <c r="L265">
        <v>7.1929999999999996</v>
      </c>
      <c r="M265">
        <v>7.1390000000000002</v>
      </c>
      <c r="N265">
        <v>7.0940000000000003</v>
      </c>
      <c r="O265">
        <v>7.0590000000000002</v>
      </c>
      <c r="P265">
        <v>7.0620000000000003</v>
      </c>
      <c r="Q265">
        <v>7.07</v>
      </c>
      <c r="R265">
        <v>7.0430000000000001</v>
      </c>
      <c r="S265">
        <v>6.9770000000000003</v>
      </c>
      <c r="T265">
        <v>6.91</v>
      </c>
      <c r="U265">
        <v>6.8449999999999998</v>
      </c>
      <c r="V265">
        <v>6.774</v>
      </c>
      <c r="W265">
        <v>6.7030000000000003</v>
      </c>
      <c r="X265">
        <v>6.6139999999999999</v>
      </c>
      <c r="Y265">
        <v>6.5110000000000001</v>
      </c>
      <c r="Z265">
        <v>6.3819999999999997</v>
      </c>
      <c r="AA265">
        <v>6.2460000000000004</v>
      </c>
      <c r="AB265">
        <v>6.0830000000000002</v>
      </c>
      <c r="AC265">
        <v>5.8949999999999996</v>
      </c>
      <c r="AD265">
        <v>5.6970000000000001</v>
      </c>
      <c r="AE265">
        <v>5.5039999999999996</v>
      </c>
      <c r="AF265">
        <v>5.2880000000000003</v>
      </c>
      <c r="AG265">
        <v>5.0810000000000004</v>
      </c>
      <c r="AH265">
        <v>4.8730000000000002</v>
      </c>
      <c r="AI265">
        <v>4.7140000000000004</v>
      </c>
      <c r="AJ265">
        <v>4.5670000000000002</v>
      </c>
      <c r="AK265">
        <v>4.3860000000000001</v>
      </c>
      <c r="AL265">
        <v>4.2699999999999996</v>
      </c>
      <c r="AM265">
        <v>4.1539999999999999</v>
      </c>
      <c r="AN265">
        <v>4.109</v>
      </c>
      <c r="AO265">
        <v>4.0629999999999997</v>
      </c>
      <c r="AP265">
        <v>4.032</v>
      </c>
      <c r="AQ265">
        <v>4.0090000000000003</v>
      </c>
      <c r="AR265">
        <v>3.9740000000000002</v>
      </c>
      <c r="AS265">
        <v>3.9540000000000002</v>
      </c>
      <c r="AT265">
        <v>3.887</v>
      </c>
      <c r="AU265">
        <v>3.8210000000000002</v>
      </c>
      <c r="AV265">
        <v>3.738</v>
      </c>
      <c r="AW265">
        <v>3.665</v>
      </c>
      <c r="AX265">
        <v>3.62</v>
      </c>
      <c r="AY265">
        <v>3.6520000000000001</v>
      </c>
      <c r="AZ265">
        <v>3.774</v>
      </c>
      <c r="BA265">
        <v>3.9449999999999998</v>
      </c>
      <c r="BB265">
        <v>4.0250000000000004</v>
      </c>
      <c r="BC265">
        <v>4.0960000000000001</v>
      </c>
      <c r="BD265">
        <v>4.0960000000000001</v>
      </c>
      <c r="BE265">
        <v>4.0640000000000001</v>
      </c>
      <c r="BF265">
        <v>3.9620000000000002</v>
      </c>
      <c r="BG265">
        <v>3.8490000000000002</v>
      </c>
      <c r="BH265">
        <v>3.7709999999999999</v>
      </c>
      <c r="BI265">
        <v>3.706</v>
      </c>
      <c r="BJ265">
        <v>3.6589999999999998</v>
      </c>
      <c r="BK265">
        <v>3.5990000000000002</v>
      </c>
      <c r="BL265">
        <v>3.5449999999999999</v>
      </c>
      <c r="BM265">
        <v>3.4910000000000001</v>
      </c>
    </row>
  </sheetData>
  <autoFilter ref="A1:BM265" xr:uid="{7BAD2252-EE9E-41B3-A07C-33373247C4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5E22-44D9-493B-87E5-6EDBAA3324D9}">
  <dimension ref="A1:IY63"/>
  <sheetViews>
    <sheetView workbookViewId="0">
      <selection activeCell="D5" sqref="D5"/>
    </sheetView>
  </sheetViews>
  <sheetFormatPr defaultRowHeight="15" x14ac:dyDescent="0.25"/>
  <cols>
    <col min="3" max="3" width="9.140625" customWidth="1"/>
    <col min="258" max="258" width="7.7109375" bestFit="1" customWidth="1"/>
    <col min="259" max="259" width="10.140625" bestFit="1" customWidth="1"/>
  </cols>
  <sheetData>
    <row r="1" spans="1:259" x14ac:dyDescent="0.25">
      <c r="A1" s="5" t="s">
        <v>557</v>
      </c>
      <c r="B1" s="5" t="s">
        <v>25</v>
      </c>
      <c r="C1" s="5" t="s">
        <v>27</v>
      </c>
      <c r="D1" s="5" t="s">
        <v>29</v>
      </c>
      <c r="E1" s="5" t="s">
        <v>31</v>
      </c>
      <c r="F1" s="5" t="s">
        <v>33</v>
      </c>
      <c r="G1" s="5" t="s">
        <v>35</v>
      </c>
      <c r="H1" s="5" t="s">
        <v>37</v>
      </c>
      <c r="I1" s="5" t="s">
        <v>39</v>
      </c>
      <c r="J1" s="5" t="s">
        <v>41</v>
      </c>
      <c r="K1" s="5" t="s">
        <v>43</v>
      </c>
      <c r="L1" s="5" t="s">
        <v>45</v>
      </c>
      <c r="M1" s="5" t="s">
        <v>47</v>
      </c>
      <c r="N1" s="5" t="s">
        <v>49</v>
      </c>
      <c r="O1" s="5" t="s">
        <v>51</v>
      </c>
      <c r="P1" s="5" t="s">
        <v>53</v>
      </c>
      <c r="Q1" s="5" t="s">
        <v>55</v>
      </c>
      <c r="R1" s="5" t="s">
        <v>57</v>
      </c>
      <c r="S1" s="5" t="s">
        <v>59</v>
      </c>
      <c r="T1" s="5" t="s">
        <v>61</v>
      </c>
      <c r="U1" s="5" t="s">
        <v>63</v>
      </c>
      <c r="V1" s="5" t="s">
        <v>65</v>
      </c>
      <c r="W1" s="5" t="s">
        <v>67</v>
      </c>
      <c r="X1" s="5" t="s">
        <v>69</v>
      </c>
      <c r="Y1" s="5" t="s">
        <v>71</v>
      </c>
      <c r="Z1" s="5" t="s">
        <v>73</v>
      </c>
      <c r="AA1" s="5" t="s">
        <v>75</v>
      </c>
      <c r="AB1" s="5" t="s">
        <v>77</v>
      </c>
      <c r="AC1" s="5" t="s">
        <v>79</v>
      </c>
      <c r="AD1" s="5" t="s">
        <v>81</v>
      </c>
      <c r="AE1" s="5" t="s">
        <v>83</v>
      </c>
      <c r="AF1" s="5" t="s">
        <v>85</v>
      </c>
      <c r="AG1" s="5" t="s">
        <v>87</v>
      </c>
      <c r="AH1" s="5" t="s">
        <v>89</v>
      </c>
      <c r="AI1" s="5" t="s">
        <v>91</v>
      </c>
      <c r="AJ1" s="5" t="s">
        <v>93</v>
      </c>
      <c r="AK1" s="5" t="s">
        <v>95</v>
      </c>
      <c r="AL1" s="5" t="s">
        <v>97</v>
      </c>
      <c r="AM1" s="5" t="s">
        <v>99</v>
      </c>
      <c r="AN1" s="5" t="s">
        <v>101</v>
      </c>
      <c r="AO1" s="5" t="s">
        <v>103</v>
      </c>
      <c r="AP1" s="5" t="s">
        <v>105</v>
      </c>
      <c r="AQ1" s="5" t="s">
        <v>107</v>
      </c>
      <c r="AR1" s="5" t="s">
        <v>109</v>
      </c>
      <c r="AS1" s="5" t="s">
        <v>111</v>
      </c>
      <c r="AT1" s="5" t="s">
        <v>113</v>
      </c>
      <c r="AU1" s="5" t="s">
        <v>115</v>
      </c>
      <c r="AV1" s="5" t="s">
        <v>117</v>
      </c>
      <c r="AW1" s="5" t="s">
        <v>119</v>
      </c>
      <c r="AX1" s="5" t="s">
        <v>121</v>
      </c>
      <c r="AY1" s="5" t="s">
        <v>123</v>
      </c>
      <c r="AZ1" s="5" t="s">
        <v>125</v>
      </c>
      <c r="BA1" s="5" t="s">
        <v>127</v>
      </c>
      <c r="BB1" s="5" t="s">
        <v>131</v>
      </c>
      <c r="BC1" s="5" t="s">
        <v>133</v>
      </c>
      <c r="BD1" s="5" t="s">
        <v>135</v>
      </c>
      <c r="BE1" s="5" t="s">
        <v>137</v>
      </c>
      <c r="BF1" s="5" t="s">
        <v>139</v>
      </c>
      <c r="BG1" s="5" t="s">
        <v>141</v>
      </c>
      <c r="BH1" s="5" t="s">
        <v>143</v>
      </c>
      <c r="BI1" s="5" t="s">
        <v>145</v>
      </c>
      <c r="BJ1" s="5" t="s">
        <v>147</v>
      </c>
      <c r="BK1" s="5" t="s">
        <v>149</v>
      </c>
      <c r="BL1" s="5" t="s">
        <v>151</v>
      </c>
      <c r="BM1" s="5" t="s">
        <v>153</v>
      </c>
      <c r="BN1" s="5" t="s">
        <v>155</v>
      </c>
      <c r="BO1" s="5" t="s">
        <v>157</v>
      </c>
      <c r="BP1" s="5" t="s">
        <v>159</v>
      </c>
      <c r="BQ1" s="5" t="s">
        <v>161</v>
      </c>
      <c r="BR1" s="5" t="s">
        <v>163</v>
      </c>
      <c r="BS1" s="5" t="s">
        <v>165</v>
      </c>
      <c r="BT1" s="5" t="s">
        <v>167</v>
      </c>
      <c r="BU1" s="5" t="s">
        <v>169</v>
      </c>
      <c r="BV1" s="5" t="s">
        <v>171</v>
      </c>
      <c r="BW1" s="5" t="s">
        <v>173</v>
      </c>
      <c r="BX1" s="5" t="s">
        <v>175</v>
      </c>
      <c r="BY1" s="5" t="s">
        <v>177</v>
      </c>
      <c r="BZ1" s="5" t="s">
        <v>179</v>
      </c>
      <c r="CA1" s="5" t="s">
        <v>183</v>
      </c>
      <c r="CB1" s="5" t="s">
        <v>185</v>
      </c>
      <c r="CC1" s="5" t="s">
        <v>187</v>
      </c>
      <c r="CD1" s="5" t="s">
        <v>189</v>
      </c>
      <c r="CE1" s="5" t="s">
        <v>191</v>
      </c>
      <c r="CF1" s="5" t="s">
        <v>193</v>
      </c>
      <c r="CG1" s="5" t="s">
        <v>195</v>
      </c>
      <c r="CH1" s="5" t="s">
        <v>197</v>
      </c>
      <c r="CI1" s="5" t="s">
        <v>199</v>
      </c>
      <c r="CJ1" s="5" t="s">
        <v>201</v>
      </c>
      <c r="CK1" s="5" t="s">
        <v>203</v>
      </c>
      <c r="CL1" s="5" t="s">
        <v>205</v>
      </c>
      <c r="CM1" s="5" t="s">
        <v>207</v>
      </c>
      <c r="CN1" s="5" t="s">
        <v>209</v>
      </c>
      <c r="CO1" s="5" t="s">
        <v>211</v>
      </c>
      <c r="CP1" s="5" t="s">
        <v>213</v>
      </c>
      <c r="CQ1" s="5" t="s">
        <v>215</v>
      </c>
      <c r="CR1" s="5" t="s">
        <v>217</v>
      </c>
      <c r="CS1" s="5" t="s">
        <v>219</v>
      </c>
      <c r="CT1" s="5" t="s">
        <v>221</v>
      </c>
      <c r="CU1" s="5" t="s">
        <v>223</v>
      </c>
      <c r="CV1" s="5" t="s">
        <v>225</v>
      </c>
      <c r="CW1" s="5" t="s">
        <v>227</v>
      </c>
      <c r="CX1" s="5" t="s">
        <v>229</v>
      </c>
      <c r="CY1" s="5" t="s">
        <v>231</v>
      </c>
      <c r="CZ1" s="5" t="s">
        <v>233</v>
      </c>
      <c r="DA1" s="5" t="s">
        <v>235</v>
      </c>
      <c r="DB1" s="5" t="s">
        <v>237</v>
      </c>
      <c r="DC1" s="5" t="s">
        <v>239</v>
      </c>
      <c r="DD1" s="5" t="s">
        <v>241</v>
      </c>
      <c r="DE1" s="5" t="s">
        <v>243</v>
      </c>
      <c r="DF1" s="5" t="s">
        <v>247</v>
      </c>
      <c r="DG1" s="5" t="s">
        <v>249</v>
      </c>
      <c r="DH1" s="5" t="s">
        <v>251</v>
      </c>
      <c r="DI1" s="5" t="s">
        <v>253</v>
      </c>
      <c r="DJ1" s="5" t="s">
        <v>255</v>
      </c>
      <c r="DK1" s="5" t="s">
        <v>257</v>
      </c>
      <c r="DL1" s="5" t="s">
        <v>259</v>
      </c>
      <c r="DM1" s="5" t="s">
        <v>261</v>
      </c>
      <c r="DN1" s="5" t="s">
        <v>263</v>
      </c>
      <c r="DO1" s="5" t="s">
        <v>265</v>
      </c>
      <c r="DP1" s="5" t="s">
        <v>267</v>
      </c>
      <c r="DQ1" s="5" t="s">
        <v>269</v>
      </c>
      <c r="DR1" s="5" t="s">
        <v>271</v>
      </c>
      <c r="DS1" s="5" t="s">
        <v>273</v>
      </c>
      <c r="DT1" s="5" t="s">
        <v>275</v>
      </c>
      <c r="DU1" s="5" t="s">
        <v>277</v>
      </c>
      <c r="DV1" s="5" t="s">
        <v>279</v>
      </c>
      <c r="DW1" s="5" t="s">
        <v>281</v>
      </c>
      <c r="DX1" s="5" t="s">
        <v>283</v>
      </c>
      <c r="DY1" s="5" t="s">
        <v>285</v>
      </c>
      <c r="DZ1" s="5" t="s">
        <v>287</v>
      </c>
      <c r="EA1" s="5" t="s">
        <v>289</v>
      </c>
      <c r="EB1" s="5" t="s">
        <v>291</v>
      </c>
      <c r="EC1" s="5" t="s">
        <v>293</v>
      </c>
      <c r="ED1" s="5" t="s">
        <v>295</v>
      </c>
      <c r="EE1" s="5" t="s">
        <v>297</v>
      </c>
      <c r="EF1" s="5" t="s">
        <v>299</v>
      </c>
      <c r="EG1" s="5" t="s">
        <v>301</v>
      </c>
      <c r="EH1" s="5" t="s">
        <v>303</v>
      </c>
      <c r="EI1" s="5" t="s">
        <v>305</v>
      </c>
      <c r="EJ1" s="5" t="s">
        <v>307</v>
      </c>
      <c r="EK1" s="5" t="s">
        <v>309</v>
      </c>
      <c r="EL1" s="5" t="s">
        <v>311</v>
      </c>
      <c r="EM1" s="5" t="s">
        <v>313</v>
      </c>
      <c r="EN1" s="5" t="s">
        <v>315</v>
      </c>
      <c r="EO1" s="5" t="s">
        <v>317</v>
      </c>
      <c r="EP1" s="5" t="s">
        <v>319</v>
      </c>
      <c r="EQ1" s="5" t="s">
        <v>321</v>
      </c>
      <c r="ER1" s="5" t="s">
        <v>323</v>
      </c>
      <c r="ES1" s="5" t="s">
        <v>325</v>
      </c>
      <c r="ET1" s="5" t="s">
        <v>327</v>
      </c>
      <c r="EU1" s="5" t="s">
        <v>329</v>
      </c>
      <c r="EV1" s="5" t="s">
        <v>331</v>
      </c>
      <c r="EW1" s="5" t="s">
        <v>333</v>
      </c>
      <c r="EX1" s="5" t="s">
        <v>335</v>
      </c>
      <c r="EY1" s="5" t="s">
        <v>337</v>
      </c>
      <c r="EZ1" s="5" t="s">
        <v>339</v>
      </c>
      <c r="FA1" s="5" t="s">
        <v>341</v>
      </c>
      <c r="FB1" s="5" t="s">
        <v>343</v>
      </c>
      <c r="FC1" s="5" t="s">
        <v>345</v>
      </c>
      <c r="FD1" s="5" t="s">
        <v>347</v>
      </c>
      <c r="FE1" s="5" t="s">
        <v>349</v>
      </c>
      <c r="FF1" s="5" t="s">
        <v>351</v>
      </c>
      <c r="FG1" s="5" t="s">
        <v>355</v>
      </c>
      <c r="FH1" s="5" t="s">
        <v>357</v>
      </c>
      <c r="FI1" s="5" t="s">
        <v>359</v>
      </c>
      <c r="FJ1" s="5" t="s">
        <v>361</v>
      </c>
      <c r="FK1" s="5" t="s">
        <v>363</v>
      </c>
      <c r="FL1" s="5" t="s">
        <v>365</v>
      </c>
      <c r="FM1" s="5" t="s">
        <v>367</v>
      </c>
      <c r="FN1" s="5" t="s">
        <v>369</v>
      </c>
      <c r="FO1" s="5" t="s">
        <v>371</v>
      </c>
      <c r="FP1" s="5" t="s">
        <v>373</v>
      </c>
      <c r="FQ1" s="5" t="s">
        <v>375</v>
      </c>
      <c r="FR1" s="5" t="s">
        <v>377</v>
      </c>
      <c r="FS1" s="5" t="s">
        <v>379</v>
      </c>
      <c r="FT1" s="5" t="s">
        <v>381</v>
      </c>
      <c r="FU1" s="5" t="s">
        <v>383</v>
      </c>
      <c r="FV1" s="5" t="s">
        <v>385</v>
      </c>
      <c r="FW1" s="5" t="s">
        <v>387</v>
      </c>
      <c r="FX1" s="5" t="s">
        <v>389</v>
      </c>
      <c r="FY1" s="5" t="s">
        <v>391</v>
      </c>
      <c r="FZ1" s="5" t="s">
        <v>393</v>
      </c>
      <c r="GA1" s="5" t="s">
        <v>395</v>
      </c>
      <c r="GB1" s="5" t="s">
        <v>397</v>
      </c>
      <c r="GC1" s="5" t="s">
        <v>399</v>
      </c>
      <c r="GD1" s="5" t="s">
        <v>403</v>
      </c>
      <c r="GE1" s="5" t="s">
        <v>405</v>
      </c>
      <c r="GF1" s="5" t="s">
        <v>407</v>
      </c>
      <c r="GG1" s="5" t="s">
        <v>409</v>
      </c>
      <c r="GH1" s="5" t="s">
        <v>411</v>
      </c>
      <c r="GI1" s="5" t="s">
        <v>413</v>
      </c>
      <c r="GJ1" s="5" t="s">
        <v>415</v>
      </c>
      <c r="GK1" s="5" t="s">
        <v>419</v>
      </c>
      <c r="GL1" s="5" t="s">
        <v>421</v>
      </c>
      <c r="GM1" s="5" t="s">
        <v>423</v>
      </c>
      <c r="GN1" s="5" t="s">
        <v>425</v>
      </c>
      <c r="GO1" s="5" t="s">
        <v>427</v>
      </c>
      <c r="GP1" s="5" t="s">
        <v>429</v>
      </c>
      <c r="GQ1" s="5" t="s">
        <v>431</v>
      </c>
      <c r="GR1" s="5" t="s">
        <v>433</v>
      </c>
      <c r="GS1" s="5" t="s">
        <v>435</v>
      </c>
      <c r="GT1" s="5" t="s">
        <v>437</v>
      </c>
      <c r="GU1" s="5" t="s">
        <v>439</v>
      </c>
      <c r="GV1" s="5" t="s">
        <v>441</v>
      </c>
      <c r="GW1" s="5" t="s">
        <v>443</v>
      </c>
      <c r="GX1" s="5" t="s">
        <v>445</v>
      </c>
      <c r="GY1" s="5" t="s">
        <v>447</v>
      </c>
      <c r="GZ1" s="5" t="s">
        <v>451</v>
      </c>
      <c r="HA1" s="5" t="s">
        <v>453</v>
      </c>
      <c r="HB1" s="5" t="s">
        <v>455</v>
      </c>
      <c r="HC1" s="5" t="s">
        <v>457</v>
      </c>
      <c r="HD1" s="5" t="s">
        <v>459</v>
      </c>
      <c r="HE1" s="5" t="s">
        <v>461</v>
      </c>
      <c r="HF1" s="5" t="s">
        <v>463</v>
      </c>
      <c r="HG1" s="5" t="s">
        <v>465</v>
      </c>
      <c r="HH1" s="5" t="s">
        <v>467</v>
      </c>
      <c r="HI1" s="5" t="s">
        <v>469</v>
      </c>
      <c r="HJ1" s="5" t="s">
        <v>471</v>
      </c>
      <c r="HK1" s="5" t="s">
        <v>473</v>
      </c>
      <c r="HL1" s="5" t="s">
        <v>475</v>
      </c>
      <c r="HM1" s="5" t="s">
        <v>479</v>
      </c>
      <c r="HN1" s="5" t="s">
        <v>481</v>
      </c>
      <c r="HO1" s="5" t="s">
        <v>483</v>
      </c>
      <c r="HP1" s="5" t="s">
        <v>485</v>
      </c>
      <c r="HQ1" s="5" t="s">
        <v>487</v>
      </c>
      <c r="HR1" s="5" t="s">
        <v>489</v>
      </c>
      <c r="HS1" s="5" t="s">
        <v>491</v>
      </c>
      <c r="HT1" s="5" t="s">
        <v>493</v>
      </c>
      <c r="HU1" s="5" t="s">
        <v>495</v>
      </c>
      <c r="HV1" s="5" t="s">
        <v>497</v>
      </c>
      <c r="HW1" s="5" t="s">
        <v>499</v>
      </c>
      <c r="HX1" s="5" t="s">
        <v>501</v>
      </c>
      <c r="HY1" s="5" t="s">
        <v>503</v>
      </c>
      <c r="HZ1" s="5" t="s">
        <v>505</v>
      </c>
      <c r="IA1" s="5" t="s">
        <v>507</v>
      </c>
      <c r="IB1" s="5" t="s">
        <v>509</v>
      </c>
      <c r="IC1" s="5" t="s">
        <v>511</v>
      </c>
      <c r="ID1" s="5" t="s">
        <v>513</v>
      </c>
      <c r="IE1" s="5" t="s">
        <v>515</v>
      </c>
      <c r="IF1" s="5" t="s">
        <v>517</v>
      </c>
      <c r="IG1" s="5" t="s">
        <v>519</v>
      </c>
      <c r="IH1" s="5" t="s">
        <v>521</v>
      </c>
      <c r="II1" s="5" t="s">
        <v>523</v>
      </c>
      <c r="IJ1" s="5" t="s">
        <v>525</v>
      </c>
      <c r="IK1" s="5" t="s">
        <v>527</v>
      </c>
      <c r="IL1" s="5" t="s">
        <v>529</v>
      </c>
      <c r="IM1" s="5" t="s">
        <v>531</v>
      </c>
      <c r="IN1" s="5" t="s">
        <v>533</v>
      </c>
      <c r="IO1" s="5" t="s">
        <v>535</v>
      </c>
      <c r="IP1" s="5" t="s">
        <v>537</v>
      </c>
      <c r="IQ1" s="5" t="s">
        <v>539</v>
      </c>
      <c r="IR1" s="5" t="s">
        <v>541</v>
      </c>
      <c r="IS1" s="5" t="s">
        <v>543</v>
      </c>
      <c r="IT1" s="5" t="s">
        <v>545</v>
      </c>
      <c r="IU1" s="5" t="s">
        <v>547</v>
      </c>
      <c r="IV1" s="5" t="s">
        <v>549</v>
      </c>
      <c r="IW1" s="5" t="s">
        <v>551</v>
      </c>
      <c r="IX1" s="5" t="s">
        <v>553</v>
      </c>
      <c r="IY1" s="5" t="s">
        <v>555</v>
      </c>
    </row>
    <row r="2" spans="1:259" x14ac:dyDescent="0.25">
      <c r="A2">
        <v>1960</v>
      </c>
      <c r="B2">
        <v>4.82</v>
      </c>
      <c r="C2">
        <v>6.7241250109999999</v>
      </c>
      <c r="D2">
        <v>7.282</v>
      </c>
      <c r="E2">
        <v>6.458447896</v>
      </c>
      <c r="F2">
        <v>6.7080000000000002</v>
      </c>
      <c r="G2">
        <v>6.4550000000000001</v>
      </c>
      <c r="I2">
        <v>6.9343324170000002</v>
      </c>
      <c r="J2">
        <v>6.718</v>
      </c>
      <c r="K2">
        <v>3.0750000000000002</v>
      </c>
      <c r="L2">
        <v>4.7859999999999996</v>
      </c>
      <c r="N2">
        <v>4.6020000000000003</v>
      </c>
      <c r="O2">
        <v>3.4529999999999998</v>
      </c>
      <c r="P2">
        <v>2.69</v>
      </c>
      <c r="Q2">
        <v>5.8780000000000001</v>
      </c>
      <c r="R2">
        <v>7.0030000000000001</v>
      </c>
      <c r="S2">
        <v>2.54</v>
      </c>
      <c r="T2">
        <v>6.282</v>
      </c>
      <c r="U2">
        <v>6.2480000000000002</v>
      </c>
      <c r="V2">
        <v>6.7839999999999998</v>
      </c>
      <c r="W2">
        <v>2.31</v>
      </c>
      <c r="X2">
        <v>7.1520000000000001</v>
      </c>
      <c r="Y2">
        <v>4.8179999999999996</v>
      </c>
      <c r="Z2">
        <v>3.907</v>
      </c>
      <c r="AA2">
        <v>2.67</v>
      </c>
      <c r="AB2">
        <v>6.5</v>
      </c>
      <c r="AC2">
        <v>3.51</v>
      </c>
      <c r="AD2">
        <v>6.3579999999999997</v>
      </c>
      <c r="AE2">
        <v>6.0609999999999999</v>
      </c>
      <c r="AF2">
        <v>4.3330000000000002</v>
      </c>
      <c r="AG2">
        <v>6.8360000000000003</v>
      </c>
      <c r="AH2">
        <v>6.7039999999999997</v>
      </c>
      <c r="AI2">
        <v>6.6280000000000001</v>
      </c>
      <c r="AJ2">
        <v>5.8140000000000001</v>
      </c>
      <c r="AK2">
        <v>3.8109999999999999</v>
      </c>
      <c r="AL2">
        <v>2.4910587199999998</v>
      </c>
      <c r="AM2">
        <v>2.44</v>
      </c>
      <c r="AN2">
        <v>2.27</v>
      </c>
      <c r="AO2">
        <v>4.6970000000000001</v>
      </c>
      <c r="AP2">
        <v>4.4509999999999996</v>
      </c>
      <c r="AQ2">
        <v>7.6909999999999998</v>
      </c>
      <c r="AR2">
        <v>5.6470000000000002</v>
      </c>
      <c r="AS2">
        <v>6.08</v>
      </c>
      <c r="AT2">
        <v>6.085</v>
      </c>
      <c r="AU2">
        <v>6.7350000000000003</v>
      </c>
      <c r="AV2">
        <v>6.7919999999999998</v>
      </c>
      <c r="AW2">
        <v>6.8849999999999998</v>
      </c>
      <c r="AX2">
        <v>6.7119999999999997</v>
      </c>
      <c r="AY2">
        <v>5.7279132300000004</v>
      </c>
      <c r="AZ2">
        <v>4.1289999999999996</v>
      </c>
      <c r="BA2">
        <v>4.8010000000000002</v>
      </c>
      <c r="BB2">
        <v>3.512</v>
      </c>
      <c r="BC2">
        <v>2.09</v>
      </c>
      <c r="BD2">
        <v>2.37</v>
      </c>
      <c r="BE2">
        <v>6.8280000000000003</v>
      </c>
      <c r="BF2">
        <v>6.8659999999999997</v>
      </c>
      <c r="BG2">
        <v>2.57</v>
      </c>
      <c r="BH2">
        <v>7.5549999999999997</v>
      </c>
      <c r="BI2">
        <v>7.5030000000000001</v>
      </c>
      <c r="BJ2">
        <v>4.8419815609999999</v>
      </c>
      <c r="BK2">
        <v>6.1665617289999997</v>
      </c>
      <c r="BL2">
        <v>4.561606018</v>
      </c>
      <c r="BM2">
        <v>3.1842300680000002</v>
      </c>
      <c r="BN2">
        <v>2.8314289590000001</v>
      </c>
      <c r="BO2">
        <v>6.7210000000000001</v>
      </c>
      <c r="BP2">
        <v>6.7939999999999996</v>
      </c>
      <c r="BQ2">
        <v>2.6058637309999999</v>
      </c>
      <c r="BR2">
        <v>6.4829999999999997</v>
      </c>
      <c r="BS2">
        <v>2.86</v>
      </c>
      <c r="BT2">
        <v>1.98</v>
      </c>
      <c r="BU2">
        <v>6.88</v>
      </c>
      <c r="BV2">
        <v>2.5711864539999998</v>
      </c>
      <c r="BW2">
        <v>5.6036090969999997</v>
      </c>
      <c r="BX2">
        <v>2.72</v>
      </c>
      <c r="BY2">
        <v>6.4610000000000003</v>
      </c>
      <c r="BZ2">
        <v>2.85</v>
      </c>
      <c r="CA2">
        <v>6.6859999999999999</v>
      </c>
      <c r="CB2">
        <v>4.4219999999999997</v>
      </c>
      <c r="CC2">
        <v>2.69</v>
      </c>
      <c r="CD2">
        <v>2.9420000000000002</v>
      </c>
      <c r="CE2">
        <v>6.8470000000000004</v>
      </c>
      <c r="CF2">
        <v>3.012</v>
      </c>
      <c r="CG2">
        <v>6.1120000000000001</v>
      </c>
      <c r="CH2">
        <v>6.2460000000000004</v>
      </c>
      <c r="CI2">
        <v>5.9210000000000003</v>
      </c>
      <c r="CJ2">
        <v>5.6529999999999996</v>
      </c>
      <c r="CK2">
        <v>2.23</v>
      </c>
      <c r="CL2">
        <v>6.7430000000000003</v>
      </c>
      <c r="CN2">
        <v>6.9550000000000001</v>
      </c>
      <c r="CO2">
        <v>5.9059999999999997</v>
      </c>
      <c r="CP2">
        <v>6.3719999999999999</v>
      </c>
      <c r="CQ2">
        <v>3.0194365830000001</v>
      </c>
      <c r="CR2">
        <v>5.0670000000000002</v>
      </c>
      <c r="CS2">
        <v>7.4580000000000002</v>
      </c>
      <c r="CT2">
        <v>6.7028204999999996</v>
      </c>
      <c r="CU2">
        <v>2.2320000000000002</v>
      </c>
      <c r="CV2">
        <v>6.2080000000000002</v>
      </c>
      <c r="CW2">
        <v>2.02</v>
      </c>
      <c r="CX2">
        <v>4.9700945990000003</v>
      </c>
      <c r="CY2">
        <v>5.2511698710000001</v>
      </c>
      <c r="CZ2">
        <v>6.6226523129999997</v>
      </c>
      <c r="DA2">
        <v>6.6070806490000002</v>
      </c>
      <c r="DB2">
        <v>5.5469999999999997</v>
      </c>
      <c r="DC2">
        <v>6.6293903150000002</v>
      </c>
      <c r="DD2">
        <v>2.875</v>
      </c>
      <c r="DE2">
        <v>5.9210000000000003</v>
      </c>
      <c r="DF2">
        <v>3.78</v>
      </c>
      <c r="DG2">
        <v>7.3010000000000002</v>
      </c>
      <c r="DH2">
        <v>5.3</v>
      </c>
      <c r="DI2">
        <v>4.29</v>
      </c>
      <c r="DJ2">
        <v>3.8660000000000001</v>
      </c>
      <c r="DK2">
        <v>2.4</v>
      </c>
      <c r="DL2">
        <v>5.58</v>
      </c>
      <c r="DM2">
        <v>7.6689999999999996</v>
      </c>
      <c r="DN2">
        <v>2</v>
      </c>
      <c r="DO2">
        <v>4.53</v>
      </c>
      <c r="DP2">
        <v>7.6319999999999997</v>
      </c>
      <c r="DQ2">
        <v>5.3760000000000003</v>
      </c>
      <c r="DR2">
        <v>6.2510000000000003</v>
      </c>
      <c r="DS2">
        <v>6.5529999999999999</v>
      </c>
      <c r="DT2">
        <v>7.1689999999999996</v>
      </c>
      <c r="DU2">
        <v>5.9489999999999998</v>
      </c>
      <c r="DV2">
        <v>7.1619999999999999</v>
      </c>
      <c r="DW2">
        <v>5.9594492450000001</v>
      </c>
      <c r="DX2">
        <v>6.2919999999999998</v>
      </c>
      <c r="DY2">
        <v>5.8179999999999996</v>
      </c>
      <c r="DZ2">
        <v>6.391</v>
      </c>
      <c r="EA2">
        <v>7.3730000000000002</v>
      </c>
      <c r="EB2">
        <v>6.9669999999999996</v>
      </c>
      <c r="EC2">
        <v>5.865888548</v>
      </c>
      <c r="ED2">
        <v>6.6407938120000001</v>
      </c>
      <c r="EE2">
        <v>6.4147057109999999</v>
      </c>
      <c r="EG2">
        <v>5.4649999999999999</v>
      </c>
      <c r="EH2">
        <v>5.9838779969999996</v>
      </c>
      <c r="EI2">
        <v>5.3013900439999997</v>
      </c>
      <c r="EJ2">
        <v>5.819</v>
      </c>
      <c r="EK2">
        <v>4.3786143390000003</v>
      </c>
      <c r="EL2">
        <v>2.56</v>
      </c>
      <c r="EM2">
        <v>2.29</v>
      </c>
      <c r="EN2">
        <v>1.94</v>
      </c>
      <c r="EO2">
        <v>4.9329999999999998</v>
      </c>
      <c r="EP2">
        <v>5.9480000000000004</v>
      </c>
      <c r="EQ2">
        <v>7.04</v>
      </c>
      <c r="ES2">
        <v>3.3279999999999998</v>
      </c>
      <c r="ET2">
        <v>7.3</v>
      </c>
      <c r="EU2">
        <v>6.8040000000000003</v>
      </c>
      <c r="EV2">
        <v>6.9502467079999999</v>
      </c>
      <c r="EW2">
        <v>6.7629999999999999</v>
      </c>
      <c r="EX2">
        <v>8.234</v>
      </c>
      <c r="EY2">
        <v>5.2190965199999999</v>
      </c>
      <c r="EZ2">
        <v>3.9670000000000001</v>
      </c>
      <c r="FA2">
        <v>7.0039999999999996</v>
      </c>
      <c r="FB2">
        <v>3.62</v>
      </c>
      <c r="FC2">
        <v>5.9829999999999997</v>
      </c>
      <c r="FD2">
        <v>7.0025553240000002</v>
      </c>
      <c r="FE2">
        <v>3.4980000000000002</v>
      </c>
      <c r="FF2">
        <v>6.827</v>
      </c>
      <c r="FG2">
        <v>6.3150000000000004</v>
      </c>
      <c r="FH2">
        <v>6.3540000000000001</v>
      </c>
      <c r="FI2">
        <v>6.1669999999999998</v>
      </c>
      <c r="FJ2">
        <v>7.0289999999999999</v>
      </c>
      <c r="FK2">
        <v>6.407</v>
      </c>
      <c r="FL2">
        <v>3.6682546490000001</v>
      </c>
      <c r="FM2">
        <v>6.2050000000000001</v>
      </c>
      <c r="FN2">
        <v>6.2779999999999996</v>
      </c>
      <c r="FO2">
        <v>7.53</v>
      </c>
      <c r="FP2">
        <v>6.3639999999999999</v>
      </c>
      <c r="FQ2">
        <v>7.1589999999999998</v>
      </c>
      <c r="FR2">
        <v>3.12</v>
      </c>
      <c r="FS2">
        <v>2.85</v>
      </c>
      <c r="FT2">
        <v>6.03</v>
      </c>
      <c r="FU2">
        <v>5.2690000000000001</v>
      </c>
      <c r="FV2">
        <v>4.24</v>
      </c>
      <c r="FW2">
        <v>3.2855894339999998</v>
      </c>
      <c r="FX2">
        <v>7.2469999999999999</v>
      </c>
      <c r="FY2">
        <v>5.0697702610000004</v>
      </c>
      <c r="FZ2">
        <v>6.8</v>
      </c>
      <c r="GA2">
        <v>5.8440000000000003</v>
      </c>
      <c r="GB2">
        <v>6.9409999999999998</v>
      </c>
      <c r="GC2">
        <v>7.1479999999999997</v>
      </c>
      <c r="GD2">
        <v>6.0179999999999998</v>
      </c>
      <c r="GE2">
        <v>2.98</v>
      </c>
      <c r="GF2">
        <v>6.5636448380000001</v>
      </c>
      <c r="GG2">
        <v>4.7960000000000003</v>
      </c>
      <c r="GH2">
        <v>3.5680000000000001</v>
      </c>
      <c r="GI2">
        <v>3.16</v>
      </c>
      <c r="GJ2">
        <v>6.5</v>
      </c>
      <c r="GK2">
        <v>6.7682360570000002</v>
      </c>
      <c r="GL2">
        <v>2.8979897999999999</v>
      </c>
      <c r="GM2">
        <v>5.8879999999999999</v>
      </c>
      <c r="GN2">
        <v>6.6470000000000002</v>
      </c>
      <c r="GO2">
        <v>2.34</v>
      </c>
      <c r="GP2">
        <v>2.52</v>
      </c>
      <c r="GQ2">
        <v>8.1869999999999994</v>
      </c>
      <c r="GR2">
        <v>6.0783500349999997</v>
      </c>
      <c r="GS2">
        <v>7.6260000000000003</v>
      </c>
      <c r="GT2">
        <v>6.6470000000000002</v>
      </c>
      <c r="GU2">
        <v>6.9960000000000004</v>
      </c>
      <c r="GV2">
        <v>5.76</v>
      </c>
      <c r="GW2">
        <v>6.97</v>
      </c>
      <c r="GX2">
        <v>6.1749999999999998</v>
      </c>
      <c r="GY2">
        <v>6.6340000000000003</v>
      </c>
      <c r="GZ2">
        <v>7.25</v>
      </c>
      <c r="HA2">
        <v>2.113</v>
      </c>
      <c r="HB2">
        <v>6.609096246</v>
      </c>
      <c r="HC2">
        <v>6.7210000000000001</v>
      </c>
      <c r="HD2">
        <v>6.609096246</v>
      </c>
      <c r="HE2">
        <v>5.3579089150000003</v>
      </c>
      <c r="HF2">
        <v>6.242</v>
      </c>
      <c r="HG2">
        <v>6.6079999999999997</v>
      </c>
      <c r="HH2">
        <v>3.04</v>
      </c>
      <c r="HI2">
        <v>2.1850000000000001</v>
      </c>
      <c r="HJ2">
        <v>2.17</v>
      </c>
      <c r="HK2">
        <v>6.7519999999999998</v>
      </c>
      <c r="HL2">
        <v>4.202</v>
      </c>
      <c r="HM2">
        <v>7.4850000000000003</v>
      </c>
      <c r="HN2">
        <v>5.79</v>
      </c>
      <c r="HO2">
        <v>6.25</v>
      </c>
      <c r="HP2">
        <v>4.8642290600000004</v>
      </c>
      <c r="HQ2">
        <v>3.1036831939999998</v>
      </c>
      <c r="HR2">
        <v>6.7169999999999996</v>
      </c>
      <c r="HS2">
        <v>6.2480000000000002</v>
      </c>
      <c r="HT2">
        <v>6.5469999999999997</v>
      </c>
      <c r="HU2">
        <v>6.59</v>
      </c>
      <c r="HV2">
        <v>5.9454407329999999</v>
      </c>
      <c r="HW2">
        <v>6.319</v>
      </c>
      <c r="HX2">
        <v>7.0025553240000002</v>
      </c>
      <c r="HY2">
        <v>6.8849999999999998</v>
      </c>
      <c r="HZ2">
        <v>6.0783500349999997</v>
      </c>
      <c r="IA2">
        <v>6.609096246</v>
      </c>
      <c r="IB2">
        <v>5.3449999999999998</v>
      </c>
      <c r="IC2">
        <v>6.9420000000000002</v>
      </c>
      <c r="ID2">
        <v>6.383</v>
      </c>
      <c r="IE2">
        <v>4.7779999999999996</v>
      </c>
      <c r="IF2">
        <v>6.7249999999999996</v>
      </c>
      <c r="IG2">
        <v>6.9359999999999999</v>
      </c>
      <c r="IH2">
        <v>2.2400000000000002</v>
      </c>
      <c r="II2">
        <v>4.5317739230000003</v>
      </c>
      <c r="IJ2">
        <v>2.827</v>
      </c>
      <c r="IK2">
        <v>3.6539999999999999</v>
      </c>
      <c r="IL2">
        <v>6.6130000000000004</v>
      </c>
      <c r="IM2">
        <v>7.2859999999999996</v>
      </c>
      <c r="IN2">
        <v>6.3579999999999997</v>
      </c>
      <c r="IO2">
        <v>5.1619999999999999</v>
      </c>
      <c r="IP2">
        <v>5.4450000000000003</v>
      </c>
      <c r="IQ2">
        <v>6.28</v>
      </c>
      <c r="IR2">
        <v>6.8630000000000004</v>
      </c>
      <c r="IS2">
        <v>4.6958757450000004</v>
      </c>
      <c r="IT2">
        <v>7.6459999999999999</v>
      </c>
      <c r="IU2">
        <v>6.359</v>
      </c>
      <c r="IV2">
        <v>7.9379999999999997</v>
      </c>
      <c r="IW2">
        <v>6.1589999999999998</v>
      </c>
      <c r="IX2">
        <v>7.1150000000000002</v>
      </c>
      <c r="IY2">
        <v>7.22</v>
      </c>
    </row>
    <row r="3" spans="1:259" x14ac:dyDescent="0.25">
      <c r="A3">
        <f>A2+1</f>
        <v>1961</v>
      </c>
      <c r="B3">
        <v>4.6550000000000002</v>
      </c>
      <c r="C3">
        <v>6.7427520999999997</v>
      </c>
      <c r="D3">
        <v>7.2839999999999998</v>
      </c>
      <c r="E3">
        <v>6.4715175519999999</v>
      </c>
      <c r="F3">
        <v>6.79</v>
      </c>
      <c r="G3">
        <v>6.3529999999999998</v>
      </c>
      <c r="I3">
        <v>6.9821150300000001</v>
      </c>
      <c r="J3">
        <v>6.6779999999999999</v>
      </c>
      <c r="K3">
        <v>3.069</v>
      </c>
      <c r="L3">
        <v>4.67</v>
      </c>
      <c r="N3">
        <v>4.5590000000000002</v>
      </c>
      <c r="O3">
        <v>3.54</v>
      </c>
      <c r="P3">
        <v>2.78</v>
      </c>
      <c r="Q3">
        <v>5.9370000000000003</v>
      </c>
      <c r="R3">
        <v>7.0229999999999997</v>
      </c>
      <c r="S3">
        <v>2.63</v>
      </c>
      <c r="T3">
        <v>6.4020000000000001</v>
      </c>
      <c r="U3">
        <v>6.2859999999999996</v>
      </c>
      <c r="V3">
        <v>6.8310000000000004</v>
      </c>
      <c r="W3">
        <v>2.29</v>
      </c>
      <c r="X3">
        <v>7.1230000000000002</v>
      </c>
      <c r="Y3">
        <v>4.8659999999999997</v>
      </c>
      <c r="Z3">
        <v>3.8260000000000001</v>
      </c>
      <c r="AA3">
        <v>2.59</v>
      </c>
      <c r="AB3">
        <v>6.48</v>
      </c>
      <c r="AC3">
        <v>3.4830000000000001</v>
      </c>
      <c r="AD3">
        <v>6.335</v>
      </c>
      <c r="AE3">
        <v>6.0439999999999996</v>
      </c>
      <c r="AF3">
        <v>4.3129999999999997</v>
      </c>
      <c r="AG3">
        <v>6.7709999999999999</v>
      </c>
      <c r="AH3">
        <v>6.6980000000000004</v>
      </c>
      <c r="AI3">
        <v>6.5970000000000004</v>
      </c>
      <c r="AJ3">
        <v>5.8280000000000003</v>
      </c>
      <c r="AK3">
        <v>3.7530000000000001</v>
      </c>
      <c r="AL3">
        <v>2.3973610359999999</v>
      </c>
      <c r="AM3">
        <v>2.52</v>
      </c>
      <c r="AN3">
        <v>2.3769999999999998</v>
      </c>
      <c r="AO3">
        <v>4.6550000000000002</v>
      </c>
      <c r="AP3">
        <v>3.863</v>
      </c>
      <c r="AQ3">
        <v>7.72</v>
      </c>
      <c r="AR3">
        <v>5.7050000000000001</v>
      </c>
      <c r="AS3">
        <v>6.1070000000000002</v>
      </c>
      <c r="AT3">
        <v>6.093</v>
      </c>
      <c r="AU3">
        <v>6.7119999999999997</v>
      </c>
      <c r="AV3">
        <v>6.8490000000000002</v>
      </c>
      <c r="AW3">
        <v>6.9219999999999997</v>
      </c>
      <c r="AX3">
        <v>6.6509999999999998</v>
      </c>
      <c r="AY3">
        <v>5.6278891030000002</v>
      </c>
      <c r="AZ3">
        <v>4.2649999999999997</v>
      </c>
      <c r="BA3">
        <v>4.6609999999999996</v>
      </c>
      <c r="BB3">
        <v>3.6190000000000002</v>
      </c>
      <c r="BC3">
        <v>2.11</v>
      </c>
      <c r="BD3">
        <v>2.4500000000000002</v>
      </c>
      <c r="BE3">
        <v>6.8289999999999997</v>
      </c>
      <c r="BF3">
        <v>5.2779999999999996</v>
      </c>
      <c r="BG3">
        <v>2.5499999999999998</v>
      </c>
      <c r="BH3">
        <v>7.4870000000000001</v>
      </c>
      <c r="BI3">
        <v>7.5640000000000001</v>
      </c>
      <c r="BJ3">
        <v>4.3874873379999997</v>
      </c>
      <c r="BK3">
        <v>6.1770072919999999</v>
      </c>
      <c r="BL3">
        <v>4.1701245370000004</v>
      </c>
      <c r="BM3">
        <v>3.146143436</v>
      </c>
      <c r="BN3">
        <v>2.823682496</v>
      </c>
      <c r="BO3">
        <v>6.7</v>
      </c>
      <c r="BP3">
        <v>6.7789999999999999</v>
      </c>
      <c r="BQ3">
        <v>2.6369747729999999</v>
      </c>
      <c r="BR3">
        <v>6.4740000000000002</v>
      </c>
      <c r="BS3">
        <v>2.77</v>
      </c>
      <c r="BT3">
        <v>1.98</v>
      </c>
      <c r="BU3">
        <v>6.8769999999999998</v>
      </c>
      <c r="BV3">
        <v>2.570850525</v>
      </c>
      <c r="BW3">
        <v>5.6257663569999998</v>
      </c>
      <c r="BX3">
        <v>2.72</v>
      </c>
      <c r="BY3">
        <v>6.2809999999999997</v>
      </c>
      <c r="BZ3">
        <v>2.87</v>
      </c>
      <c r="CA3">
        <v>6.6970000000000001</v>
      </c>
      <c r="CB3">
        <v>4.5039999999999996</v>
      </c>
      <c r="CC3">
        <v>2.78</v>
      </c>
      <c r="CD3">
        <v>2.9430000000000001</v>
      </c>
      <c r="CE3">
        <v>6.8860000000000001</v>
      </c>
      <c r="CF3">
        <v>3.177</v>
      </c>
      <c r="CG3">
        <v>6.1260000000000003</v>
      </c>
      <c r="CH3">
        <v>6.2279999999999998</v>
      </c>
      <c r="CI3">
        <v>5.931</v>
      </c>
      <c r="CJ3">
        <v>5.6609999999999996</v>
      </c>
      <c r="CK3">
        <v>2.13</v>
      </c>
      <c r="CL3">
        <v>6.6269999999999998</v>
      </c>
      <c r="CN3">
        <v>6.9329999999999998</v>
      </c>
      <c r="CO3">
        <v>5.9420000000000002</v>
      </c>
      <c r="CP3">
        <v>6.3049999999999997</v>
      </c>
      <c r="CQ3">
        <v>3.0105160369999999</v>
      </c>
      <c r="CR3">
        <v>5.1680000000000001</v>
      </c>
      <c r="CS3">
        <v>7.4480000000000004</v>
      </c>
      <c r="CT3">
        <v>6.7222656150000004</v>
      </c>
      <c r="CU3">
        <v>2.218</v>
      </c>
      <c r="CV3">
        <v>6.2</v>
      </c>
      <c r="CW3">
        <v>1.94</v>
      </c>
      <c r="CX3">
        <v>4.7677740550000003</v>
      </c>
      <c r="CY3">
        <v>5.0892048680000004</v>
      </c>
      <c r="CZ3">
        <v>6.6374059909999996</v>
      </c>
      <c r="DA3">
        <v>6.6214156470000001</v>
      </c>
      <c r="DB3">
        <v>5.57</v>
      </c>
      <c r="DC3">
        <v>6.6443243269999996</v>
      </c>
      <c r="DD3">
        <v>2.7719999999999998</v>
      </c>
      <c r="DE3">
        <v>5.9370000000000003</v>
      </c>
      <c r="DF3">
        <v>3.78</v>
      </c>
      <c r="DG3">
        <v>7.2270000000000003</v>
      </c>
      <c r="DH3">
        <v>5.8</v>
      </c>
      <c r="DI3">
        <v>3.88</v>
      </c>
      <c r="DJ3">
        <v>3.8580000000000001</v>
      </c>
      <c r="DK3">
        <v>2.44</v>
      </c>
      <c r="DL3">
        <v>5.4459999999999997</v>
      </c>
      <c r="DM3">
        <v>7.7690000000000001</v>
      </c>
      <c r="DN3">
        <v>1.96</v>
      </c>
      <c r="DO3">
        <v>4.4859999999999998</v>
      </c>
      <c r="DP3">
        <v>7.718</v>
      </c>
      <c r="DQ3">
        <v>5.4340000000000002</v>
      </c>
      <c r="DR3">
        <v>6.1219999999999999</v>
      </c>
      <c r="DS3">
        <v>6.625</v>
      </c>
      <c r="DT3">
        <v>6.9240000000000004</v>
      </c>
      <c r="DU3">
        <v>5.81</v>
      </c>
      <c r="DV3">
        <v>7.2110000000000003</v>
      </c>
      <c r="DW3">
        <v>5.9579261509999997</v>
      </c>
      <c r="DX3">
        <v>6.31</v>
      </c>
      <c r="DY3">
        <v>5.8090000000000002</v>
      </c>
      <c r="DZ3">
        <v>6.4459999999999997</v>
      </c>
      <c r="EA3">
        <v>7.4459999999999997</v>
      </c>
      <c r="EB3">
        <v>6.931</v>
      </c>
      <c r="EC3">
        <v>5.8585739669999999</v>
      </c>
      <c r="ED3">
        <v>6.6624930080000002</v>
      </c>
      <c r="EE3">
        <v>6.3964227129999998</v>
      </c>
      <c r="EG3">
        <v>5.3310000000000004</v>
      </c>
      <c r="EH3">
        <v>5.9723242609999998</v>
      </c>
      <c r="EI3">
        <v>5.1369328090000002</v>
      </c>
      <c r="EJ3">
        <v>5.8109999999999999</v>
      </c>
      <c r="EK3">
        <v>3.9989792340000001</v>
      </c>
      <c r="EL3">
        <v>2.5299999999999998</v>
      </c>
      <c r="EN3">
        <v>1.94</v>
      </c>
      <c r="EO3">
        <v>4.7309999999999999</v>
      </c>
      <c r="EP3">
        <v>5.9569999999999999</v>
      </c>
      <c r="EQ3">
        <v>7.0720000000000001</v>
      </c>
      <c r="ES3">
        <v>3.2290000000000001</v>
      </c>
      <c r="ET3">
        <v>7.3010000000000002</v>
      </c>
      <c r="EU3">
        <v>6.8410000000000002</v>
      </c>
      <c r="EV3">
        <v>6.9778551609999999</v>
      </c>
      <c r="EW3">
        <v>6.7770000000000001</v>
      </c>
      <c r="EX3">
        <v>8.266</v>
      </c>
      <c r="EY3">
        <v>5.0434500419999999</v>
      </c>
      <c r="EZ3">
        <v>3.8090000000000002</v>
      </c>
      <c r="FA3">
        <v>7.0039999999999996</v>
      </c>
      <c r="FB3">
        <v>3.27</v>
      </c>
      <c r="FC3">
        <v>5.9820000000000002</v>
      </c>
      <c r="FD3">
        <v>7.0335363470000001</v>
      </c>
      <c r="FE3">
        <v>3.4809999999999999</v>
      </c>
      <c r="FF3">
        <v>7.0069999999999997</v>
      </c>
      <c r="FG3">
        <v>6.3789999999999996</v>
      </c>
      <c r="FH3">
        <v>6.4009999999999998</v>
      </c>
      <c r="FI3">
        <v>6.1779999999999999</v>
      </c>
      <c r="FJ3">
        <v>7.069</v>
      </c>
      <c r="FK3">
        <v>6.3620000000000001</v>
      </c>
      <c r="FL3">
        <v>3.632124975</v>
      </c>
      <c r="FM3">
        <v>6.2720000000000002</v>
      </c>
      <c r="FN3">
        <v>6.1440000000000001</v>
      </c>
      <c r="FO3">
        <v>7.5119999999999996</v>
      </c>
      <c r="FP3">
        <v>6.3529999999999998</v>
      </c>
      <c r="FQ3">
        <v>7.149</v>
      </c>
      <c r="FR3">
        <v>3.22</v>
      </c>
      <c r="FS3">
        <v>2.94</v>
      </c>
      <c r="FT3">
        <v>6.0629999999999997</v>
      </c>
      <c r="FU3">
        <v>5.2889999999999997</v>
      </c>
      <c r="FV3">
        <v>4.3099999999999996</v>
      </c>
      <c r="FW3">
        <v>3.2879672219999998</v>
      </c>
      <c r="FX3">
        <v>7.2480000000000002</v>
      </c>
      <c r="FY3">
        <v>5.074417994</v>
      </c>
      <c r="FZ3">
        <v>6.8</v>
      </c>
      <c r="GA3">
        <v>5.8650000000000002</v>
      </c>
      <c r="GB3">
        <v>6.923</v>
      </c>
      <c r="GC3">
        <v>7.0869999999999997</v>
      </c>
      <c r="GD3">
        <v>6.0739999999999998</v>
      </c>
      <c r="GE3">
        <v>2.83</v>
      </c>
      <c r="GF3">
        <v>6.6027478869999996</v>
      </c>
      <c r="GG3">
        <v>4.51</v>
      </c>
      <c r="GH3">
        <v>3.2610000000000001</v>
      </c>
      <c r="GI3">
        <v>3.21</v>
      </c>
      <c r="GJ3">
        <v>6.4889999999999999</v>
      </c>
      <c r="GK3">
        <v>6.6832155100000001</v>
      </c>
      <c r="GL3">
        <v>2.8964234740000001</v>
      </c>
      <c r="GM3">
        <v>5.8869999999999996</v>
      </c>
      <c r="GN3">
        <v>6.6589999999999998</v>
      </c>
      <c r="GO3">
        <v>2.17</v>
      </c>
      <c r="GP3">
        <v>2.4500000000000002</v>
      </c>
      <c r="GQ3">
        <v>8.1940000000000008</v>
      </c>
      <c r="GR3">
        <v>6.0943541799999998</v>
      </c>
      <c r="GS3">
        <v>7.6340000000000003</v>
      </c>
      <c r="GT3">
        <v>6.6280000000000001</v>
      </c>
      <c r="GU3">
        <v>7.0380000000000003</v>
      </c>
      <c r="GV3">
        <v>5.41</v>
      </c>
      <c r="GW3">
        <v>6.97</v>
      </c>
      <c r="GX3">
        <v>6.2050000000000001</v>
      </c>
      <c r="GY3">
        <v>6.6740000000000004</v>
      </c>
      <c r="GZ3">
        <v>7.2519999999999998</v>
      </c>
      <c r="HA3">
        <v>2.073</v>
      </c>
      <c r="HB3">
        <v>6.6257040439999999</v>
      </c>
      <c r="HC3">
        <v>6.7329999999999997</v>
      </c>
      <c r="HD3">
        <v>6.6257040439999999</v>
      </c>
      <c r="HE3">
        <v>5.3276170020000002</v>
      </c>
      <c r="HF3">
        <v>6.2629999999999999</v>
      </c>
      <c r="HG3">
        <v>6.5940000000000003</v>
      </c>
      <c r="HH3">
        <v>2.96</v>
      </c>
      <c r="HI3">
        <v>2.27</v>
      </c>
      <c r="HJ3">
        <v>2.21</v>
      </c>
      <c r="HK3">
        <v>6.774</v>
      </c>
      <c r="HL3">
        <v>4.1100000000000003</v>
      </c>
      <c r="HM3">
        <v>7.431</v>
      </c>
      <c r="HN3">
        <v>5.7770000000000001</v>
      </c>
      <c r="HO3">
        <v>6.2679999999999998</v>
      </c>
      <c r="HP3">
        <v>4.40756294</v>
      </c>
      <c r="HQ3">
        <v>3.0480908850000001</v>
      </c>
      <c r="HR3">
        <v>6.7530000000000001</v>
      </c>
      <c r="HS3">
        <v>6.2619999999999996</v>
      </c>
      <c r="HT3">
        <v>6.6609999999999996</v>
      </c>
      <c r="HU3">
        <v>6.6890000000000001</v>
      </c>
      <c r="HV3">
        <v>5.935556772</v>
      </c>
      <c r="HW3">
        <v>6.2729999999999997</v>
      </c>
      <c r="HX3">
        <v>7.0335363470000001</v>
      </c>
      <c r="HY3">
        <v>6.8440000000000003</v>
      </c>
      <c r="HZ3">
        <v>6.0943541799999998</v>
      </c>
      <c r="IA3">
        <v>6.6257040439999999</v>
      </c>
      <c r="IB3">
        <v>5.3010000000000002</v>
      </c>
      <c r="IC3">
        <v>6.97</v>
      </c>
      <c r="ID3">
        <v>6.3520000000000003</v>
      </c>
      <c r="IE3">
        <v>4.7149999999999999</v>
      </c>
      <c r="IF3">
        <v>6.7539999999999996</v>
      </c>
      <c r="IG3">
        <v>6.968</v>
      </c>
      <c r="IH3">
        <v>2.17</v>
      </c>
      <c r="II3">
        <v>4.1984642560000003</v>
      </c>
      <c r="IJ3">
        <v>2.8460000000000001</v>
      </c>
      <c r="IK3">
        <v>3.62</v>
      </c>
      <c r="IL3">
        <v>6.7519999999999998</v>
      </c>
      <c r="IM3">
        <v>7.2270000000000003</v>
      </c>
      <c r="IN3">
        <v>6.298</v>
      </c>
      <c r="IO3">
        <v>4.9610000000000003</v>
      </c>
      <c r="IP3">
        <v>4.8929999999999998</v>
      </c>
      <c r="IQ3">
        <v>5.476</v>
      </c>
      <c r="IR3">
        <v>6.8179999999999996</v>
      </c>
      <c r="IS3">
        <v>4.5756071870000001</v>
      </c>
      <c r="IT3">
        <v>7.641</v>
      </c>
      <c r="IU3">
        <v>6.35</v>
      </c>
      <c r="IV3">
        <v>7.9630000000000001</v>
      </c>
      <c r="IW3">
        <v>6.1379999999999999</v>
      </c>
      <c r="IX3">
        <v>7.1689999999999996</v>
      </c>
      <c r="IY3">
        <v>7.2329999999999997</v>
      </c>
    </row>
    <row r="4" spans="1:259" x14ac:dyDescent="0.25">
      <c r="A4">
        <f t="shared" ref="A4:A63" si="0">A3+1</f>
        <v>1962</v>
      </c>
      <c r="B4">
        <v>4.4710000000000001</v>
      </c>
      <c r="C4">
        <v>6.7629300560000001</v>
      </c>
      <c r="D4">
        <v>7.2919999999999998</v>
      </c>
      <c r="E4">
        <v>6.4918257869999998</v>
      </c>
      <c r="F4">
        <v>6.8719999999999999</v>
      </c>
      <c r="G4">
        <v>6.2069999999999999</v>
      </c>
      <c r="I4">
        <v>7.0761122250000001</v>
      </c>
      <c r="J4">
        <v>6.6589999999999998</v>
      </c>
      <c r="K4">
        <v>3.1059999999999999</v>
      </c>
      <c r="L4">
        <v>4.5209999999999999</v>
      </c>
      <c r="N4">
        <v>4.5469999999999997</v>
      </c>
      <c r="O4">
        <v>3.4420000000000002</v>
      </c>
      <c r="P4">
        <v>2.8</v>
      </c>
      <c r="Q4">
        <v>5.9610000000000003</v>
      </c>
      <c r="R4">
        <v>7.0380000000000003</v>
      </c>
      <c r="S4">
        <v>2.59</v>
      </c>
      <c r="T4">
        <v>6.4569999999999999</v>
      </c>
      <c r="U4">
        <v>6.3220000000000001</v>
      </c>
      <c r="V4">
        <v>6.8650000000000002</v>
      </c>
      <c r="W4">
        <v>2.2400000000000002</v>
      </c>
      <c r="X4">
        <v>7.0960000000000001</v>
      </c>
      <c r="Y4">
        <v>4.7990000000000004</v>
      </c>
      <c r="Z4">
        <v>3.7370000000000001</v>
      </c>
      <c r="AA4">
        <v>2.5</v>
      </c>
      <c r="AB4">
        <v>6.46</v>
      </c>
      <c r="AC4">
        <v>3.4430000000000001</v>
      </c>
      <c r="AD4">
        <v>6.3090000000000002</v>
      </c>
      <c r="AE4">
        <v>5.9950000000000001</v>
      </c>
      <c r="AF4">
        <v>4.2690000000000001</v>
      </c>
      <c r="AG4">
        <v>6.6829999999999998</v>
      </c>
      <c r="AH4">
        <v>6.6920000000000002</v>
      </c>
      <c r="AI4">
        <v>6.5709999999999997</v>
      </c>
      <c r="AJ4">
        <v>5.851</v>
      </c>
      <c r="AK4">
        <v>3.681</v>
      </c>
      <c r="AL4">
        <v>2.306924805</v>
      </c>
      <c r="AM4">
        <v>2.58</v>
      </c>
      <c r="AN4">
        <v>2.4590000000000001</v>
      </c>
      <c r="AO4">
        <v>4.6020000000000003</v>
      </c>
      <c r="AP4">
        <v>6.085</v>
      </c>
      <c r="AQ4">
        <v>7.75</v>
      </c>
      <c r="AR4">
        <v>5.766</v>
      </c>
      <c r="AS4">
        <v>6.1319999999999997</v>
      </c>
      <c r="AT4">
        <v>6.0990000000000002</v>
      </c>
      <c r="AU4">
        <v>6.6630000000000003</v>
      </c>
      <c r="AV4">
        <v>6.8970000000000002</v>
      </c>
      <c r="AW4">
        <v>6.9530000000000003</v>
      </c>
      <c r="AX4">
        <v>6.5430000000000001</v>
      </c>
      <c r="AY4">
        <v>5.5593662979999996</v>
      </c>
      <c r="AZ4">
        <v>4.4210000000000003</v>
      </c>
      <c r="BA4">
        <v>4.5190000000000001</v>
      </c>
      <c r="BB4">
        <v>3.51</v>
      </c>
      <c r="BC4">
        <v>2.12</v>
      </c>
      <c r="BD4">
        <v>2.44</v>
      </c>
      <c r="BE4">
        <v>6.8360000000000003</v>
      </c>
      <c r="BF4">
        <v>5.21</v>
      </c>
      <c r="BG4">
        <v>2.5499999999999998</v>
      </c>
      <c r="BH4">
        <v>7.4039999999999999</v>
      </c>
      <c r="BI4">
        <v>7.6070000000000002</v>
      </c>
      <c r="BJ4">
        <v>6.026575759</v>
      </c>
      <c r="BK4">
        <v>6.1871659330000002</v>
      </c>
      <c r="BL4">
        <v>5.540539742</v>
      </c>
      <c r="BM4">
        <v>3.0953290619999998</v>
      </c>
      <c r="BN4">
        <v>2.8014518279999998</v>
      </c>
      <c r="BO4">
        <v>6.6760000000000002</v>
      </c>
      <c r="BP4">
        <v>6.7549999999999999</v>
      </c>
      <c r="BQ4">
        <v>2.6426199380000002</v>
      </c>
      <c r="BR4">
        <v>6.4960000000000004</v>
      </c>
      <c r="BS4">
        <v>2.8</v>
      </c>
      <c r="BT4">
        <v>1.95</v>
      </c>
      <c r="BU4">
        <v>6.875</v>
      </c>
      <c r="BV4">
        <v>2.5544717280000002</v>
      </c>
      <c r="BW4">
        <v>5.6772705329999997</v>
      </c>
      <c r="BX4">
        <v>2.68</v>
      </c>
      <c r="BY4">
        <v>6.085</v>
      </c>
      <c r="BZ4">
        <v>2.89</v>
      </c>
      <c r="CA4">
        <v>6.7</v>
      </c>
      <c r="CB4">
        <v>4.5869999999999997</v>
      </c>
      <c r="CC4">
        <v>2.86</v>
      </c>
      <c r="CD4">
        <v>2.9369999999999998</v>
      </c>
      <c r="CE4">
        <v>6.9470000000000001</v>
      </c>
      <c r="CF4">
        <v>3.5169999999999999</v>
      </c>
      <c r="CG4">
        <v>6.14</v>
      </c>
      <c r="CH4">
        <v>6.2130000000000001</v>
      </c>
      <c r="CI4">
        <v>5.9409999999999998</v>
      </c>
      <c r="CJ4">
        <v>5.673</v>
      </c>
      <c r="CK4">
        <v>2.16</v>
      </c>
      <c r="CL4">
        <v>6.4420000000000002</v>
      </c>
      <c r="CN4">
        <v>6.89</v>
      </c>
      <c r="CO4">
        <v>5.9139999999999997</v>
      </c>
      <c r="CP4">
        <v>6.226</v>
      </c>
      <c r="CQ4">
        <v>2.9676043349999999</v>
      </c>
      <c r="CR4">
        <v>5.1449999999999996</v>
      </c>
      <c r="CS4">
        <v>7.4429999999999996</v>
      </c>
      <c r="CT4">
        <v>6.744506898</v>
      </c>
      <c r="CU4">
        <v>2.1960000000000002</v>
      </c>
      <c r="CV4">
        <v>6.194</v>
      </c>
      <c r="CW4">
        <v>1.79</v>
      </c>
      <c r="CX4">
        <v>5.5128353810000004</v>
      </c>
      <c r="CY4">
        <v>5.7105626430000003</v>
      </c>
      <c r="CZ4">
        <v>6.6550733329999998</v>
      </c>
      <c r="DA4">
        <v>6.6411272229999998</v>
      </c>
      <c r="DB4">
        <v>5.5890000000000004</v>
      </c>
      <c r="DC4">
        <v>6.6610994620000001</v>
      </c>
      <c r="DD4">
        <v>2.661</v>
      </c>
      <c r="DE4">
        <v>5.9530000000000003</v>
      </c>
      <c r="DF4">
        <v>3.92</v>
      </c>
      <c r="DG4">
        <v>7.2240000000000002</v>
      </c>
      <c r="DH4">
        <v>6.8689999999999998</v>
      </c>
      <c r="DI4">
        <v>3.98</v>
      </c>
      <c r="DJ4">
        <v>3.85</v>
      </c>
      <c r="DK4">
        <v>2.46</v>
      </c>
      <c r="DL4">
        <v>5.3780000000000001</v>
      </c>
      <c r="DM4">
        <v>7.8470000000000004</v>
      </c>
      <c r="DN4">
        <v>1.98</v>
      </c>
      <c r="DO4">
        <v>4.4039999999999999</v>
      </c>
      <c r="DP4">
        <v>7.8029999999999999</v>
      </c>
      <c r="DQ4">
        <v>5.484</v>
      </c>
      <c r="DR4">
        <v>5.9960000000000004</v>
      </c>
      <c r="DS4">
        <v>6.5570000000000004</v>
      </c>
      <c r="DT4">
        <v>6.6870000000000003</v>
      </c>
      <c r="DU4">
        <v>5.6239999999999997</v>
      </c>
      <c r="DV4">
        <v>7.2519999999999998</v>
      </c>
      <c r="DW4">
        <v>5.9488377139999997</v>
      </c>
      <c r="DX4">
        <v>6.3129999999999997</v>
      </c>
      <c r="DY4">
        <v>5.7969999999999997</v>
      </c>
      <c r="DZ4">
        <v>6.5039999999999996</v>
      </c>
      <c r="EA4">
        <v>7.5510000000000002</v>
      </c>
      <c r="EB4">
        <v>6.88</v>
      </c>
      <c r="EC4">
        <v>5.8451288290000001</v>
      </c>
      <c r="ED4">
        <v>6.6824885930000004</v>
      </c>
      <c r="EE4">
        <v>6.430190058</v>
      </c>
      <c r="EG4">
        <v>5.2610000000000001</v>
      </c>
      <c r="EH4">
        <v>6.0132467719999996</v>
      </c>
      <c r="EI4">
        <v>5.7770228680000004</v>
      </c>
      <c r="EJ4">
        <v>5.8049999999999997</v>
      </c>
      <c r="EK4">
        <v>5.289622091</v>
      </c>
      <c r="EL4">
        <v>2.4500000000000002</v>
      </c>
      <c r="EM4">
        <v>2.37</v>
      </c>
      <c r="EN4">
        <v>1.91</v>
      </c>
      <c r="EO4">
        <v>4.5330000000000004</v>
      </c>
      <c r="EP4">
        <v>5.9470000000000001</v>
      </c>
      <c r="EQ4">
        <v>7.0880000000000001</v>
      </c>
      <c r="ES4">
        <v>3.0430000000000001</v>
      </c>
      <c r="ET4">
        <v>7.3029999999999999</v>
      </c>
      <c r="EU4">
        <v>6.9059999999999997</v>
      </c>
      <c r="EV4">
        <v>7.054256047</v>
      </c>
      <c r="EW4">
        <v>6.8</v>
      </c>
      <c r="EX4">
        <v>8.2850000000000001</v>
      </c>
      <c r="EY4">
        <v>5.7261715820000001</v>
      </c>
      <c r="EZ4">
        <v>3.6819999999999999</v>
      </c>
      <c r="FA4">
        <v>7.0190000000000001</v>
      </c>
      <c r="FB4">
        <v>3.24</v>
      </c>
      <c r="FC4">
        <v>5.9939999999999998</v>
      </c>
      <c r="FD4">
        <v>7.117735455</v>
      </c>
      <c r="FE4">
        <v>3.4430000000000001</v>
      </c>
      <c r="FF4">
        <v>7.2380000000000004</v>
      </c>
      <c r="FG4">
        <v>6.4459999999999997</v>
      </c>
      <c r="FH4">
        <v>6.4340000000000002</v>
      </c>
      <c r="FI4">
        <v>6.1239999999999997</v>
      </c>
      <c r="FJ4">
        <v>7.0970000000000004</v>
      </c>
      <c r="FK4">
        <v>6.2919999999999998</v>
      </c>
      <c r="FL4">
        <v>3.4811214659999998</v>
      </c>
      <c r="FM4">
        <v>6.3419999999999996</v>
      </c>
      <c r="FN4">
        <v>6.01</v>
      </c>
      <c r="FO4">
        <v>7.5010000000000003</v>
      </c>
      <c r="FP4">
        <v>6.3559999999999999</v>
      </c>
      <c r="FQ4">
        <v>7.1280000000000001</v>
      </c>
      <c r="FR4">
        <v>3.18</v>
      </c>
      <c r="FS4">
        <v>2.91</v>
      </c>
      <c r="FT4">
        <v>6.0750000000000002</v>
      </c>
      <c r="FU4">
        <v>5.29</v>
      </c>
      <c r="FV4">
        <v>4.1900000000000004</v>
      </c>
      <c r="FW4">
        <v>3.2538899680000002</v>
      </c>
      <c r="FX4">
        <v>7.2510000000000003</v>
      </c>
      <c r="FY4">
        <v>5.0742905839999999</v>
      </c>
      <c r="FZ4">
        <v>6.8</v>
      </c>
      <c r="GA4">
        <v>5.8719999999999999</v>
      </c>
      <c r="GB4">
        <v>6.8949999999999996</v>
      </c>
      <c r="GC4">
        <v>7.02</v>
      </c>
      <c r="GD4">
        <v>6.1349999999999998</v>
      </c>
      <c r="GE4">
        <v>2.72</v>
      </c>
      <c r="GF4">
        <v>6.6680439690000002</v>
      </c>
      <c r="GG4">
        <v>4.359</v>
      </c>
      <c r="GH4">
        <v>3.4119999999999999</v>
      </c>
      <c r="GI4">
        <v>3.23</v>
      </c>
      <c r="GJ4">
        <v>6.4720000000000004</v>
      </c>
      <c r="GK4">
        <v>6.5823795020000002</v>
      </c>
      <c r="GL4">
        <v>2.8600875590000001</v>
      </c>
      <c r="GM4">
        <v>5.8890000000000002</v>
      </c>
      <c r="GN4">
        <v>6.67</v>
      </c>
      <c r="GO4">
        <v>2.04</v>
      </c>
      <c r="GP4">
        <v>2.36</v>
      </c>
      <c r="GQ4">
        <v>8.1969999999999992</v>
      </c>
      <c r="GR4">
        <v>6.1097409450000004</v>
      </c>
      <c r="GS4">
        <v>7.6360000000000001</v>
      </c>
      <c r="GT4">
        <v>6.6920000000000002</v>
      </c>
      <c r="GU4">
        <v>7.0789999999999997</v>
      </c>
      <c r="GV4">
        <v>5.21</v>
      </c>
      <c r="GW4">
        <v>6.97</v>
      </c>
      <c r="GX4">
        <v>6.2220000000000004</v>
      </c>
      <c r="GY4">
        <v>6.6820000000000004</v>
      </c>
      <c r="GZ4">
        <v>7.2549999999999999</v>
      </c>
      <c r="HA4">
        <v>2.0150000000000001</v>
      </c>
      <c r="HB4">
        <v>6.6463638449999998</v>
      </c>
      <c r="HC4">
        <v>6.7469999999999999</v>
      </c>
      <c r="HD4">
        <v>6.6463638449999998</v>
      </c>
      <c r="HE4">
        <v>5.3019426980000004</v>
      </c>
      <c r="HF4">
        <v>6.2839999999999998</v>
      </c>
      <c r="HG4">
        <v>6.5579999999999998</v>
      </c>
      <c r="HH4">
        <v>2.83</v>
      </c>
      <c r="HI4">
        <v>2.2759999999999998</v>
      </c>
      <c r="HJ4">
        <v>2.25</v>
      </c>
      <c r="HK4">
        <v>6.7939999999999996</v>
      </c>
      <c r="HL4">
        <v>4.0270000000000001</v>
      </c>
      <c r="HM4">
        <v>7.4409999999999998</v>
      </c>
      <c r="HN4">
        <v>5.7460000000000004</v>
      </c>
      <c r="HO4">
        <v>6.2850000000000001</v>
      </c>
      <c r="HP4">
        <v>6.0737132069999999</v>
      </c>
      <c r="HQ4">
        <v>2.9877781959999998</v>
      </c>
      <c r="HR4">
        <v>6.8029999999999999</v>
      </c>
      <c r="HS4">
        <v>6.2770000000000001</v>
      </c>
      <c r="HT4">
        <v>6.76</v>
      </c>
      <c r="HU4">
        <v>6.7560000000000002</v>
      </c>
      <c r="HV4">
        <v>5.917019303</v>
      </c>
      <c r="HW4">
        <v>6.218</v>
      </c>
      <c r="HX4">
        <v>7.117735455</v>
      </c>
      <c r="HY4">
        <v>6.8040000000000003</v>
      </c>
      <c r="HZ4">
        <v>6.1097409450000004</v>
      </c>
      <c r="IA4">
        <v>6.6463638449999998</v>
      </c>
      <c r="IB4">
        <v>5.2190000000000003</v>
      </c>
      <c r="IC4">
        <v>6.9930000000000003</v>
      </c>
      <c r="ID4">
        <v>6.2869999999999999</v>
      </c>
      <c r="IE4">
        <v>4.6470000000000002</v>
      </c>
      <c r="IF4">
        <v>6.758</v>
      </c>
      <c r="IG4">
        <v>6.9969999999999999</v>
      </c>
      <c r="IH4">
        <v>2.14</v>
      </c>
      <c r="II4">
        <v>5.4636162949999996</v>
      </c>
      <c r="IJ4">
        <v>2.8660000000000001</v>
      </c>
      <c r="IK4">
        <v>3.4609999999999999</v>
      </c>
      <c r="IL4">
        <v>6.8780000000000001</v>
      </c>
      <c r="IM4">
        <v>7.13</v>
      </c>
      <c r="IN4">
        <v>6.2309999999999999</v>
      </c>
      <c r="IO4">
        <v>4.7619999999999996</v>
      </c>
      <c r="IP4">
        <v>4.9290000000000003</v>
      </c>
      <c r="IQ4">
        <v>6.274</v>
      </c>
      <c r="IR4">
        <v>6.7770000000000001</v>
      </c>
      <c r="IS4">
        <v>5.0351789870000001</v>
      </c>
      <c r="IT4">
        <v>7.6459999999999999</v>
      </c>
      <c r="IU4">
        <v>6.3310000000000004</v>
      </c>
      <c r="IV4">
        <v>7.9630000000000001</v>
      </c>
      <c r="IW4">
        <v>6.11</v>
      </c>
      <c r="IX4">
        <v>7.2140000000000004</v>
      </c>
      <c r="IY4">
        <v>7.2549999999999999</v>
      </c>
    </row>
    <row r="5" spans="1:259" x14ac:dyDescent="0.25">
      <c r="A5">
        <f t="shared" si="0"/>
        <v>1963</v>
      </c>
      <c r="B5">
        <v>4.2709999999999999</v>
      </c>
      <c r="C5">
        <v>6.7787119430000002</v>
      </c>
      <c r="D5">
        <v>7.3019999999999996</v>
      </c>
      <c r="E5">
        <v>6.5060875859999996</v>
      </c>
      <c r="F5">
        <v>6.9539999999999997</v>
      </c>
      <c r="G5">
        <v>6.0469999999999997</v>
      </c>
      <c r="I5">
        <v>7.0715416830000004</v>
      </c>
      <c r="J5">
        <v>6.6189999999999998</v>
      </c>
      <c r="K5">
        <v>3.101</v>
      </c>
      <c r="L5">
        <v>4.3449999999999998</v>
      </c>
      <c r="N5">
        <v>4.5359999999999996</v>
      </c>
      <c r="O5">
        <v>3.3319999999999999</v>
      </c>
      <c r="P5">
        <v>2.82</v>
      </c>
      <c r="Q5">
        <v>5.9450000000000003</v>
      </c>
      <c r="R5">
        <v>7.0670000000000002</v>
      </c>
      <c r="S5">
        <v>2.68</v>
      </c>
      <c r="T5">
        <v>6.51</v>
      </c>
      <c r="U5">
        <v>6.3559999999999999</v>
      </c>
      <c r="V5">
        <v>6.8410000000000002</v>
      </c>
      <c r="W5">
        <v>2.21</v>
      </c>
      <c r="X5">
        <v>7.0679999999999996</v>
      </c>
      <c r="Y5">
        <v>4.7290000000000001</v>
      </c>
      <c r="Z5">
        <v>3.6440000000000001</v>
      </c>
      <c r="AA5">
        <v>2.4</v>
      </c>
      <c r="AB5">
        <v>6.44</v>
      </c>
      <c r="AC5">
        <v>3.468</v>
      </c>
      <c r="AD5">
        <v>6.2789999999999999</v>
      </c>
      <c r="AE5">
        <v>5.9290000000000003</v>
      </c>
      <c r="AF5">
        <v>4.1959999999999997</v>
      </c>
      <c r="AG5">
        <v>6.5720000000000001</v>
      </c>
      <c r="AH5">
        <v>6.6870000000000003</v>
      </c>
      <c r="AI5">
        <v>6.6319999999999997</v>
      </c>
      <c r="AJ5">
        <v>5.8680000000000003</v>
      </c>
      <c r="AK5">
        <v>3.6070000000000002</v>
      </c>
      <c r="AL5">
        <v>2.312254904</v>
      </c>
      <c r="AM5">
        <v>2.65</v>
      </c>
      <c r="AN5">
        <v>2.5150000000000001</v>
      </c>
      <c r="AO5">
        <v>4.5359999999999996</v>
      </c>
      <c r="AP5">
        <v>7.5129999999999999</v>
      </c>
      <c r="AQ5">
        <v>7.7809999999999997</v>
      </c>
      <c r="AR5">
        <v>5.8280000000000003</v>
      </c>
      <c r="AS5">
        <v>6.157</v>
      </c>
      <c r="AT5">
        <v>6.1470000000000002</v>
      </c>
      <c r="AU5">
        <v>6.5839999999999996</v>
      </c>
      <c r="AV5">
        <v>6.9390000000000001</v>
      </c>
      <c r="AW5">
        <v>6.976</v>
      </c>
      <c r="AX5">
        <v>6.3890000000000002</v>
      </c>
      <c r="AY5">
        <v>5.5518305730000002</v>
      </c>
      <c r="AZ5">
        <v>4.5590000000000002</v>
      </c>
      <c r="BA5">
        <v>4.3810000000000002</v>
      </c>
      <c r="BB5">
        <v>3.4940000000000002</v>
      </c>
      <c r="BC5">
        <v>2.31</v>
      </c>
      <c r="BD5">
        <v>2.5099999999999998</v>
      </c>
      <c r="BE5">
        <v>6.8369999999999997</v>
      </c>
      <c r="BF5">
        <v>5.2720000000000002</v>
      </c>
      <c r="BG5">
        <v>2.67</v>
      </c>
      <c r="BH5">
        <v>7.3029999999999999</v>
      </c>
      <c r="BI5">
        <v>7.649</v>
      </c>
      <c r="BJ5">
        <v>7.0613295689999998</v>
      </c>
      <c r="BK5">
        <v>6.188622874</v>
      </c>
      <c r="BL5">
        <v>6.3993696460000002</v>
      </c>
      <c r="BM5">
        <v>3.0335360250000001</v>
      </c>
      <c r="BN5">
        <v>2.7969681839999998</v>
      </c>
      <c r="BO5">
        <v>6.6459999999999999</v>
      </c>
      <c r="BP5">
        <v>6.718</v>
      </c>
      <c r="BQ5">
        <v>2.6819353540000002</v>
      </c>
      <c r="BR5">
        <v>6.4809999999999999</v>
      </c>
      <c r="BS5">
        <v>2.88</v>
      </c>
      <c r="BT5">
        <v>1.89</v>
      </c>
      <c r="BU5">
        <v>6.8719999999999999</v>
      </c>
      <c r="BV5">
        <v>2.5881311669999998</v>
      </c>
      <c r="BW5">
        <v>5.6851035200000002</v>
      </c>
      <c r="BX5">
        <v>2.68</v>
      </c>
      <c r="BY5">
        <v>5.9580000000000002</v>
      </c>
      <c r="BZ5">
        <v>2.89</v>
      </c>
      <c r="CA5">
        <v>6.7119999999999997</v>
      </c>
      <c r="CB5">
        <v>4.649</v>
      </c>
      <c r="CC5">
        <v>2.88</v>
      </c>
      <c r="CD5">
        <v>2.9489999999999998</v>
      </c>
      <c r="CE5">
        <v>6.98</v>
      </c>
      <c r="CF5">
        <v>3.9990000000000001</v>
      </c>
      <c r="CG5">
        <v>6.1529999999999996</v>
      </c>
      <c r="CH5">
        <v>6.202</v>
      </c>
      <c r="CI5">
        <v>5.9509999999999996</v>
      </c>
      <c r="CJ5">
        <v>5.69</v>
      </c>
      <c r="CK5">
        <v>2.14</v>
      </c>
      <c r="CL5">
        <v>6.1959999999999997</v>
      </c>
      <c r="CN5">
        <v>6.8689999999999998</v>
      </c>
      <c r="CO5">
        <v>5.5590000000000002</v>
      </c>
      <c r="CP5">
        <v>6.14</v>
      </c>
      <c r="CQ5">
        <v>2.9465205860000001</v>
      </c>
      <c r="CR5">
        <v>5.0890000000000004</v>
      </c>
      <c r="CS5">
        <v>7.4409999999999998</v>
      </c>
      <c r="CT5">
        <v>6.7647253770000004</v>
      </c>
      <c r="CU5">
        <v>2.1709999999999998</v>
      </c>
      <c r="CV5">
        <v>6.1820000000000004</v>
      </c>
      <c r="CW5">
        <v>1.82</v>
      </c>
      <c r="CX5">
        <v>5.9771087850000004</v>
      </c>
      <c r="CY5">
        <v>6.095418757</v>
      </c>
      <c r="CZ5">
        <v>6.6572788940000001</v>
      </c>
      <c r="DA5">
        <v>6.6415924239999997</v>
      </c>
      <c r="DB5">
        <v>5.6040000000000001</v>
      </c>
      <c r="DC5">
        <v>6.6640481109999996</v>
      </c>
      <c r="DD5">
        <v>2.69</v>
      </c>
      <c r="DE5">
        <v>5.9690000000000003</v>
      </c>
      <c r="DF5">
        <v>4.01</v>
      </c>
      <c r="DG5">
        <v>7.181</v>
      </c>
      <c r="DH5">
        <v>6.9009999999999998</v>
      </c>
      <c r="DI5">
        <v>3.99</v>
      </c>
      <c r="DJ5">
        <v>3.8380000000000001</v>
      </c>
      <c r="DK5">
        <v>2.5099999999999998</v>
      </c>
      <c r="DL5">
        <v>5.5090000000000003</v>
      </c>
      <c r="DM5">
        <v>7.9189999999999996</v>
      </c>
      <c r="DN5">
        <v>2</v>
      </c>
      <c r="DO5">
        <v>4.3410000000000002</v>
      </c>
      <c r="DP5">
        <v>7.8639999999999999</v>
      </c>
      <c r="DQ5">
        <v>5.51</v>
      </c>
      <c r="DR5">
        <v>5.8520000000000003</v>
      </c>
      <c r="DS5">
        <v>6.4859999999999998</v>
      </c>
      <c r="DT5">
        <v>6.7350000000000003</v>
      </c>
      <c r="DU5">
        <v>5.407</v>
      </c>
      <c r="DV5">
        <v>7.2960000000000003</v>
      </c>
      <c r="DW5">
        <v>5.9250932089999999</v>
      </c>
      <c r="DX5">
        <v>6.3179999999999996</v>
      </c>
      <c r="DY5">
        <v>5.7789999999999999</v>
      </c>
      <c r="DZ5">
        <v>6.556</v>
      </c>
      <c r="EA5">
        <v>7.6970000000000001</v>
      </c>
      <c r="EB5">
        <v>6.8209999999999997</v>
      </c>
      <c r="EC5">
        <v>5.8208499729999996</v>
      </c>
      <c r="ED5">
        <v>6.6876352949999998</v>
      </c>
      <c r="EE5">
        <v>6.4684851280000002</v>
      </c>
      <c r="EG5">
        <v>5.2110000000000003</v>
      </c>
      <c r="EH5">
        <v>6.0208981220000002</v>
      </c>
      <c r="EI5">
        <v>6.1734031040000001</v>
      </c>
      <c r="EJ5">
        <v>5.7960000000000003</v>
      </c>
      <c r="EK5">
        <v>6.106340812</v>
      </c>
      <c r="EL5">
        <v>2.35</v>
      </c>
      <c r="EN5">
        <v>1.85</v>
      </c>
      <c r="EO5">
        <v>4.3929999999999998</v>
      </c>
      <c r="EP5">
        <v>5.94</v>
      </c>
      <c r="EQ5">
        <v>7</v>
      </c>
      <c r="ES5">
        <v>2.89</v>
      </c>
      <c r="ET5">
        <v>7.3049999999999997</v>
      </c>
      <c r="EU5">
        <v>6.9429999999999996</v>
      </c>
      <c r="EV5">
        <v>7.0343162159999997</v>
      </c>
      <c r="EW5">
        <v>6.8170000000000002</v>
      </c>
      <c r="EX5">
        <v>8.3089999999999993</v>
      </c>
      <c r="EY5">
        <v>6.1479618470000004</v>
      </c>
      <c r="EZ5">
        <v>3.6110000000000002</v>
      </c>
      <c r="FA5">
        <v>7.0309999999999997</v>
      </c>
      <c r="FB5">
        <v>2.9</v>
      </c>
      <c r="FC5">
        <v>5.9909999999999997</v>
      </c>
      <c r="FD5">
        <v>7.0975307489999997</v>
      </c>
      <c r="FE5">
        <v>3.3679999999999999</v>
      </c>
      <c r="FF5">
        <v>7.383</v>
      </c>
      <c r="FG5">
        <v>6.492</v>
      </c>
      <c r="FH5">
        <v>6.484</v>
      </c>
      <c r="FI5">
        <v>5.9930000000000003</v>
      </c>
      <c r="FJ5">
        <v>7.125</v>
      </c>
      <c r="FK5">
        <v>6.1820000000000004</v>
      </c>
      <c r="FL5">
        <v>3.34544664</v>
      </c>
      <c r="FM5">
        <v>6.4020000000000001</v>
      </c>
      <c r="FN5">
        <v>5.9</v>
      </c>
      <c r="FO5">
        <v>7.4889999999999999</v>
      </c>
      <c r="FP5">
        <v>6.3490000000000002</v>
      </c>
      <c r="FQ5">
        <v>7.1079999999999997</v>
      </c>
      <c r="FR5">
        <v>3.19</v>
      </c>
      <c r="FS5">
        <v>2.93</v>
      </c>
      <c r="FT5">
        <v>6.0650000000000004</v>
      </c>
      <c r="FU5">
        <v>5.2839999999999998</v>
      </c>
      <c r="FV5">
        <v>4.05</v>
      </c>
      <c r="FW5">
        <v>3.2364798019999999</v>
      </c>
      <c r="FX5">
        <v>7.2560000000000002</v>
      </c>
      <c r="FY5">
        <v>5.0583382490000002</v>
      </c>
      <c r="FZ5">
        <v>6.8</v>
      </c>
      <c r="GA5">
        <v>5.8650000000000002</v>
      </c>
      <c r="GB5">
        <v>6.8579999999999997</v>
      </c>
      <c r="GC5">
        <v>6.9470000000000001</v>
      </c>
      <c r="GD5">
        <v>6.1529999999999996</v>
      </c>
      <c r="GE5">
        <v>2.7</v>
      </c>
      <c r="GF5">
        <v>6.6908853019999999</v>
      </c>
      <c r="GG5">
        <v>4.5250000000000004</v>
      </c>
      <c r="GH5">
        <v>3.6259999999999999</v>
      </c>
      <c r="GI5">
        <v>3.12</v>
      </c>
      <c r="GJ5">
        <v>6.4470000000000001</v>
      </c>
      <c r="GK5">
        <v>6.5123753039999999</v>
      </c>
      <c r="GL5">
        <v>2.8345482039999998</v>
      </c>
      <c r="GM5">
        <v>5.8840000000000003</v>
      </c>
      <c r="GN5">
        <v>6.6879999999999997</v>
      </c>
      <c r="GO5">
        <v>2.0099999999999998</v>
      </c>
      <c r="GP5">
        <v>2.27</v>
      </c>
      <c r="GQ5">
        <v>8.1980000000000004</v>
      </c>
      <c r="GR5">
        <v>6.1198119819999999</v>
      </c>
      <c r="GS5">
        <v>7.6539999999999999</v>
      </c>
      <c r="GT5">
        <v>6.75</v>
      </c>
      <c r="GU5">
        <v>7.12</v>
      </c>
      <c r="GV5">
        <v>5.16</v>
      </c>
      <c r="GW5">
        <v>6.9649999999999999</v>
      </c>
      <c r="GX5">
        <v>6.2610000000000001</v>
      </c>
      <c r="GY5">
        <v>6.69</v>
      </c>
      <c r="GZ5">
        <v>7.258</v>
      </c>
      <c r="HA5">
        <v>2.0289999999999999</v>
      </c>
      <c r="HB5">
        <v>6.6619613510000004</v>
      </c>
      <c r="HC5">
        <v>6.7629999999999999</v>
      </c>
      <c r="HD5">
        <v>6.6619613510000004</v>
      </c>
      <c r="HE5">
        <v>5.2850335839999998</v>
      </c>
      <c r="HF5">
        <v>6.306</v>
      </c>
      <c r="HG5">
        <v>6.4969999999999999</v>
      </c>
      <c r="HH5">
        <v>2.92</v>
      </c>
      <c r="HI5">
        <v>2.2690000000000001</v>
      </c>
      <c r="HJ5">
        <v>2.33</v>
      </c>
      <c r="HK5">
        <v>6.8550000000000004</v>
      </c>
      <c r="HL5">
        <v>3.9180000000000001</v>
      </c>
      <c r="HM5">
        <v>7.4409999999999998</v>
      </c>
      <c r="HN5">
        <v>5.7190000000000003</v>
      </c>
      <c r="HO5">
        <v>6.3010000000000002</v>
      </c>
      <c r="HP5">
        <v>7.123628654</v>
      </c>
      <c r="HQ5">
        <v>2.9319843730000001</v>
      </c>
      <c r="HR5">
        <v>6.85</v>
      </c>
      <c r="HS5">
        <v>6.2910000000000004</v>
      </c>
      <c r="HT5">
        <v>6.8440000000000003</v>
      </c>
      <c r="HU5">
        <v>6.7880000000000003</v>
      </c>
      <c r="HV5">
        <v>5.8843386999999998</v>
      </c>
      <c r="HW5">
        <v>6.1550000000000002</v>
      </c>
      <c r="HX5">
        <v>7.0975307489999997</v>
      </c>
      <c r="HY5">
        <v>6.774</v>
      </c>
      <c r="HZ5">
        <v>6.1198119819999999</v>
      </c>
      <c r="IA5">
        <v>6.6619613510000004</v>
      </c>
      <c r="IB5">
        <v>5.0579999999999998</v>
      </c>
      <c r="IC5">
        <v>7.0090000000000003</v>
      </c>
      <c r="ID5">
        <v>6.2229999999999999</v>
      </c>
      <c r="IE5">
        <v>4.5780000000000003</v>
      </c>
      <c r="IF5">
        <v>6.77</v>
      </c>
      <c r="IG5">
        <v>7.0229999999999997</v>
      </c>
      <c r="IH5">
        <v>2.06</v>
      </c>
      <c r="II5">
        <v>6.2644188679999999</v>
      </c>
      <c r="IJ5">
        <v>2.8839999999999999</v>
      </c>
      <c r="IK5">
        <v>3.319</v>
      </c>
      <c r="IL5">
        <v>6.8079999999999998</v>
      </c>
      <c r="IM5">
        <v>7.0220000000000002</v>
      </c>
      <c r="IN5">
        <v>6.1550000000000002</v>
      </c>
      <c r="IO5">
        <v>4.5720000000000001</v>
      </c>
      <c r="IP5">
        <v>4.6479999999999997</v>
      </c>
      <c r="IQ5">
        <v>6.3849999999999998</v>
      </c>
      <c r="IR5">
        <v>6.7290000000000001</v>
      </c>
      <c r="IS5">
        <v>5.3234256090000001</v>
      </c>
      <c r="IT5">
        <v>7.6559999999999997</v>
      </c>
      <c r="IU5">
        <v>6.2960000000000003</v>
      </c>
      <c r="IV5">
        <v>7.9809999999999999</v>
      </c>
      <c r="IW5">
        <v>6.077</v>
      </c>
      <c r="IX5">
        <v>7.2489999999999997</v>
      </c>
      <c r="IY5">
        <v>7.2530000000000001</v>
      </c>
    </row>
    <row r="6" spans="1:259" x14ac:dyDescent="0.25">
      <c r="A6">
        <f t="shared" si="0"/>
        <v>1964</v>
      </c>
      <c r="B6">
        <v>4.0590000000000002</v>
      </c>
      <c r="C6">
        <v>6.7884200410000002</v>
      </c>
      <c r="D6">
        <v>7.3040000000000003</v>
      </c>
      <c r="E6">
        <v>6.5253554500000002</v>
      </c>
      <c r="F6">
        <v>7.0359999999999996</v>
      </c>
      <c r="G6">
        <v>5.8490000000000002</v>
      </c>
      <c r="I6">
        <v>7.0619688480000002</v>
      </c>
      <c r="J6">
        <v>6.5730000000000004</v>
      </c>
      <c r="K6">
        <v>3.08</v>
      </c>
      <c r="L6">
        <v>4.1500000000000004</v>
      </c>
      <c r="N6">
        <v>4.484</v>
      </c>
      <c r="O6">
        <v>3.1459999999999999</v>
      </c>
      <c r="P6">
        <v>2.79</v>
      </c>
      <c r="Q6">
        <v>5.8879999999999999</v>
      </c>
      <c r="R6">
        <v>7.09</v>
      </c>
      <c r="S6">
        <v>2.71</v>
      </c>
      <c r="T6">
        <v>6.5650000000000004</v>
      </c>
      <c r="U6">
        <v>6.4189999999999996</v>
      </c>
      <c r="V6">
        <v>6.8369999999999997</v>
      </c>
      <c r="W6">
        <v>2.19</v>
      </c>
      <c r="X6">
        <v>7.0609999999999999</v>
      </c>
      <c r="Y6">
        <v>4.6390000000000002</v>
      </c>
      <c r="Z6">
        <v>3.5379999999999998</v>
      </c>
      <c r="AA6">
        <v>2.31</v>
      </c>
      <c r="AB6">
        <v>6.42</v>
      </c>
      <c r="AC6">
        <v>3.2320000000000002</v>
      </c>
      <c r="AD6">
        <v>6.2450000000000001</v>
      </c>
      <c r="AE6">
        <v>5.8179999999999996</v>
      </c>
      <c r="AF6">
        <v>4.0940000000000003</v>
      </c>
      <c r="AG6">
        <v>6.44</v>
      </c>
      <c r="AH6">
        <v>6.6820000000000004</v>
      </c>
      <c r="AI6">
        <v>6.6879999999999997</v>
      </c>
      <c r="AJ6">
        <v>5.9059999999999997</v>
      </c>
      <c r="AK6">
        <v>3.456</v>
      </c>
      <c r="AL6">
        <v>2.2596589470000001</v>
      </c>
      <c r="AM6">
        <v>2.66</v>
      </c>
      <c r="AN6">
        <v>2.4980000000000002</v>
      </c>
      <c r="AO6">
        <v>4.4569999999999999</v>
      </c>
      <c r="AP6">
        <v>6.6719999999999997</v>
      </c>
      <c r="AQ6">
        <v>7.8109999999999999</v>
      </c>
      <c r="AR6">
        <v>5.89</v>
      </c>
      <c r="AS6">
        <v>6.1829999999999998</v>
      </c>
      <c r="AT6">
        <v>6.1829999999999998</v>
      </c>
      <c r="AU6">
        <v>6.4749999999999996</v>
      </c>
      <c r="AV6">
        <v>6.9749999999999996</v>
      </c>
      <c r="AW6">
        <v>6.9889999999999999</v>
      </c>
      <c r="AX6">
        <v>6.1929999999999996</v>
      </c>
      <c r="AY6">
        <v>5.5358075500000004</v>
      </c>
      <c r="AZ6">
        <v>4.5279999999999996</v>
      </c>
      <c r="BA6">
        <v>4.2480000000000002</v>
      </c>
      <c r="BB6">
        <v>3.4089999999999998</v>
      </c>
      <c r="BC6">
        <v>2.34</v>
      </c>
      <c r="BD6">
        <v>2.54</v>
      </c>
      <c r="BE6">
        <v>6.8460000000000001</v>
      </c>
      <c r="BF6">
        <v>4.8940000000000001</v>
      </c>
      <c r="BG6">
        <v>2.6</v>
      </c>
      <c r="BH6">
        <v>7.1859999999999999</v>
      </c>
      <c r="BI6">
        <v>7.673</v>
      </c>
      <c r="BJ6">
        <v>6.4451996879999998</v>
      </c>
      <c r="BK6">
        <v>6.185763315</v>
      </c>
      <c r="BL6">
        <v>5.8746183820000004</v>
      </c>
      <c r="BM6">
        <v>2.9619743430000001</v>
      </c>
      <c r="BN6">
        <v>2.7872884939999998</v>
      </c>
      <c r="BO6">
        <v>6.61</v>
      </c>
      <c r="BP6">
        <v>6.6429999999999998</v>
      </c>
      <c r="BQ6">
        <v>2.7357366619999999</v>
      </c>
      <c r="BR6">
        <v>6.4870000000000001</v>
      </c>
      <c r="BS6">
        <v>3.01</v>
      </c>
      <c r="BT6">
        <v>1.94</v>
      </c>
      <c r="BU6">
        <v>6.867</v>
      </c>
      <c r="BV6">
        <v>2.6164909170000001</v>
      </c>
      <c r="BW6">
        <v>5.6904828490000003</v>
      </c>
      <c r="BX6">
        <v>2.59</v>
      </c>
      <c r="BY6">
        <v>5.8239999999999998</v>
      </c>
      <c r="BZ6">
        <v>2.87</v>
      </c>
      <c r="CA6">
        <v>6.734</v>
      </c>
      <c r="CB6">
        <v>4.7130000000000001</v>
      </c>
      <c r="CC6">
        <v>2.93</v>
      </c>
      <c r="CD6">
        <v>2.87</v>
      </c>
      <c r="CE6">
        <v>6.931</v>
      </c>
      <c r="CF6">
        <v>3.819</v>
      </c>
      <c r="CG6">
        <v>6.1660000000000004</v>
      </c>
      <c r="CH6">
        <v>6.1950000000000003</v>
      </c>
      <c r="CI6">
        <v>5.9610000000000003</v>
      </c>
      <c r="CJ6">
        <v>5.7110000000000003</v>
      </c>
      <c r="CK6">
        <v>2.2400000000000002</v>
      </c>
      <c r="CL6">
        <v>5.9059999999999997</v>
      </c>
      <c r="CN6">
        <v>6.8470000000000004</v>
      </c>
      <c r="CO6">
        <v>5.375</v>
      </c>
      <c r="CP6">
        <v>6.05</v>
      </c>
      <c r="CQ6">
        <v>2.924792649</v>
      </c>
      <c r="CR6">
        <v>5.0119999999999996</v>
      </c>
      <c r="CS6">
        <v>7.4429999999999996</v>
      </c>
      <c r="CT6">
        <v>6.7790947639999999</v>
      </c>
      <c r="CU6">
        <v>2.173</v>
      </c>
      <c r="CV6">
        <v>6.1749999999999998</v>
      </c>
      <c r="CW6">
        <v>1.82</v>
      </c>
      <c r="CX6">
        <v>5.6826415370000003</v>
      </c>
      <c r="CY6">
        <v>5.8542691859999998</v>
      </c>
      <c r="CZ6">
        <v>6.665535964</v>
      </c>
      <c r="DA6">
        <v>6.656080642</v>
      </c>
      <c r="DB6">
        <v>5.6139999999999999</v>
      </c>
      <c r="DC6">
        <v>6.6696095849999999</v>
      </c>
      <c r="DD6">
        <v>2.6930000000000001</v>
      </c>
      <c r="DE6">
        <v>5.9790000000000001</v>
      </c>
      <c r="DF6">
        <v>4.07</v>
      </c>
      <c r="DG6">
        <v>7.1310000000000002</v>
      </c>
      <c r="DH6">
        <v>6.9279999999999999</v>
      </c>
      <c r="DI6">
        <v>3.88</v>
      </c>
      <c r="DJ6">
        <v>3.8260000000000001</v>
      </c>
      <c r="DK6">
        <v>2.66</v>
      </c>
      <c r="DL6">
        <v>5.6840000000000002</v>
      </c>
      <c r="DM6">
        <v>7.9850000000000003</v>
      </c>
      <c r="DN6">
        <v>2.0499999999999998</v>
      </c>
      <c r="DO6">
        <v>4.2190000000000003</v>
      </c>
      <c r="DP6">
        <v>7.92</v>
      </c>
      <c r="DQ6">
        <v>5.4649999999999999</v>
      </c>
      <c r="DR6">
        <v>5.8620000000000001</v>
      </c>
      <c r="DS6">
        <v>6.4109999999999996</v>
      </c>
      <c r="DT6">
        <v>6.6609999999999996</v>
      </c>
      <c r="DU6">
        <v>5.1879999999999997</v>
      </c>
      <c r="DV6">
        <v>7.3090000000000002</v>
      </c>
      <c r="DW6">
        <v>5.8720604439999997</v>
      </c>
      <c r="DX6">
        <v>6.3129999999999997</v>
      </c>
      <c r="DY6">
        <v>5.7240000000000002</v>
      </c>
      <c r="DZ6">
        <v>6.585</v>
      </c>
      <c r="EA6">
        <v>7.8170000000000002</v>
      </c>
      <c r="EB6">
        <v>6.758</v>
      </c>
      <c r="EC6">
        <v>5.7627077350000002</v>
      </c>
      <c r="ED6">
        <v>6.6997267300000001</v>
      </c>
      <c r="EE6">
        <v>6.4761735810000003</v>
      </c>
      <c r="EG6">
        <v>5.1349999999999998</v>
      </c>
      <c r="EH6">
        <v>6.0185034609999999</v>
      </c>
      <c r="EI6">
        <v>5.928290949</v>
      </c>
      <c r="EJ6">
        <v>5.7679999999999998</v>
      </c>
      <c r="EK6">
        <v>5.5882022009999996</v>
      </c>
      <c r="EL6">
        <v>2.2799999999999998</v>
      </c>
      <c r="EM6">
        <v>2.34</v>
      </c>
      <c r="EN6">
        <v>1.79</v>
      </c>
      <c r="EO6">
        <v>4.16</v>
      </c>
      <c r="EP6">
        <v>5.9329999999999998</v>
      </c>
      <c r="EQ6">
        <v>6.9690000000000003</v>
      </c>
      <c r="ES6">
        <v>2.7090000000000001</v>
      </c>
      <c r="ET6">
        <v>7.3070000000000004</v>
      </c>
      <c r="EU6">
        <v>6.984</v>
      </c>
      <c r="EV6">
        <v>7.009372978</v>
      </c>
      <c r="EW6">
        <v>6.8330000000000002</v>
      </c>
      <c r="EX6">
        <v>8.33</v>
      </c>
      <c r="EY6">
        <v>5.8843618040000001</v>
      </c>
      <c r="EZ6">
        <v>3.56</v>
      </c>
      <c r="FA6">
        <v>7.048</v>
      </c>
      <c r="FB6">
        <v>2.79</v>
      </c>
      <c r="FC6">
        <v>5.9909999999999997</v>
      </c>
      <c r="FD6">
        <v>7.0714070470000001</v>
      </c>
      <c r="FE6">
        <v>3.2679999999999998</v>
      </c>
      <c r="FF6">
        <v>7.4509999999999996</v>
      </c>
      <c r="FG6">
        <v>6.5170000000000003</v>
      </c>
      <c r="FH6">
        <v>6.5270000000000001</v>
      </c>
      <c r="FI6">
        <v>5.7850000000000001</v>
      </c>
      <c r="FJ6">
        <v>7.0949999999999998</v>
      </c>
      <c r="FK6">
        <v>6.016</v>
      </c>
      <c r="FL6">
        <v>3.2145968620000001</v>
      </c>
      <c r="FM6">
        <v>6.4329999999999998</v>
      </c>
      <c r="FN6">
        <v>5.7</v>
      </c>
      <c r="FO6">
        <v>7.48</v>
      </c>
      <c r="FP6">
        <v>6.3620000000000001</v>
      </c>
      <c r="FQ6">
        <v>7.069</v>
      </c>
      <c r="FR6">
        <v>3.17</v>
      </c>
      <c r="FS6">
        <v>2.98</v>
      </c>
      <c r="FT6">
        <v>6.0650000000000004</v>
      </c>
      <c r="FU6">
        <v>5.3019999999999996</v>
      </c>
      <c r="FV6">
        <v>3.8</v>
      </c>
      <c r="FW6">
        <v>3.220114444</v>
      </c>
      <c r="FX6">
        <v>7.2629999999999999</v>
      </c>
      <c r="FY6">
        <v>5.0443702420000003</v>
      </c>
      <c r="FZ6">
        <v>6.8</v>
      </c>
      <c r="GA6">
        <v>5.8079999999999998</v>
      </c>
      <c r="GB6">
        <v>6.81</v>
      </c>
      <c r="GC6">
        <v>6.867</v>
      </c>
      <c r="GD6">
        <v>6.1909999999999998</v>
      </c>
      <c r="GE6">
        <v>2.57</v>
      </c>
      <c r="GF6">
        <v>6.7164049290000003</v>
      </c>
      <c r="GG6">
        <v>4.1079999999999997</v>
      </c>
      <c r="GH6">
        <v>3.5470000000000002</v>
      </c>
      <c r="GI6">
        <v>3.21</v>
      </c>
      <c r="GJ6">
        <v>6.415</v>
      </c>
      <c r="GK6">
        <v>6.4385458199999999</v>
      </c>
      <c r="GL6">
        <v>2.8131620399999999</v>
      </c>
      <c r="GM6">
        <v>5.88</v>
      </c>
      <c r="GN6">
        <v>6.694</v>
      </c>
      <c r="GO6">
        <v>1.96</v>
      </c>
      <c r="GP6">
        <v>2.1800000000000002</v>
      </c>
      <c r="GQ6">
        <v>8.1980000000000004</v>
      </c>
      <c r="GR6">
        <v>6.1262032470000003</v>
      </c>
      <c r="GS6">
        <v>7.6719999999999997</v>
      </c>
      <c r="GT6">
        <v>6.8029999999999999</v>
      </c>
      <c r="GU6">
        <v>7.157</v>
      </c>
      <c r="GV6">
        <v>4.97</v>
      </c>
      <c r="GW6">
        <v>6.9640000000000004</v>
      </c>
      <c r="GX6">
        <v>6.2939999999999996</v>
      </c>
      <c r="GY6">
        <v>6.6840000000000002</v>
      </c>
      <c r="GZ6">
        <v>7.2610000000000001</v>
      </c>
      <c r="HA6">
        <v>1.9950000000000001</v>
      </c>
      <c r="HB6">
        <v>6.6763356780000001</v>
      </c>
      <c r="HC6">
        <v>6.7809999999999997</v>
      </c>
      <c r="HD6">
        <v>6.6763356780000001</v>
      </c>
      <c r="HE6">
        <v>5.2667987140000001</v>
      </c>
      <c r="HF6">
        <v>6.327</v>
      </c>
      <c r="HG6">
        <v>6.4119999999999999</v>
      </c>
      <c r="HH6">
        <v>2.89</v>
      </c>
      <c r="HI6">
        <v>2.3050000000000002</v>
      </c>
      <c r="HJ6">
        <v>2.4700000000000002</v>
      </c>
      <c r="HK6">
        <v>6.819</v>
      </c>
      <c r="HL6">
        <v>3.8290000000000002</v>
      </c>
      <c r="HM6">
        <v>7.4690000000000003</v>
      </c>
      <c r="HN6">
        <v>5.6550000000000002</v>
      </c>
      <c r="HO6">
        <v>6.3179999999999996</v>
      </c>
      <c r="HP6">
        <v>6.4979467729999998</v>
      </c>
      <c r="HQ6">
        <v>2.8573541580000001</v>
      </c>
      <c r="HR6">
        <v>6.8730000000000002</v>
      </c>
      <c r="HS6">
        <v>6.2480000000000002</v>
      </c>
      <c r="HT6">
        <v>6.9109999999999996</v>
      </c>
      <c r="HU6">
        <v>6.7869999999999999</v>
      </c>
      <c r="HV6">
        <v>5.8286540489999998</v>
      </c>
      <c r="HW6">
        <v>6.0839999999999996</v>
      </c>
      <c r="HX6">
        <v>7.0714070470000001</v>
      </c>
      <c r="HY6">
        <v>6.734</v>
      </c>
      <c r="HZ6">
        <v>6.1262032470000003</v>
      </c>
      <c r="IA6">
        <v>6.6763356780000001</v>
      </c>
      <c r="IB6">
        <v>4.851</v>
      </c>
      <c r="IC6">
        <v>7.0149999999999997</v>
      </c>
      <c r="ID6">
        <v>6.1340000000000003</v>
      </c>
      <c r="IE6">
        <v>4.5090000000000003</v>
      </c>
      <c r="IF6">
        <v>6.7750000000000004</v>
      </c>
      <c r="IG6">
        <v>7.0529999999999999</v>
      </c>
      <c r="IH6">
        <v>1.96</v>
      </c>
      <c r="II6">
        <v>5.7610615440000004</v>
      </c>
      <c r="IJ6">
        <v>2.863</v>
      </c>
      <c r="IK6">
        <v>3.19</v>
      </c>
      <c r="IL6">
        <v>6.8230000000000004</v>
      </c>
      <c r="IM6">
        <v>6.9279999999999999</v>
      </c>
      <c r="IN6">
        <v>6.0709999999999997</v>
      </c>
      <c r="IO6">
        <v>4.3760000000000003</v>
      </c>
      <c r="IP6">
        <v>5.016</v>
      </c>
      <c r="IQ6">
        <v>6.2850000000000001</v>
      </c>
      <c r="IR6">
        <v>6.6829999999999998</v>
      </c>
      <c r="IS6">
        <v>5.1414203000000001</v>
      </c>
      <c r="IT6">
        <v>7.6669999999999998</v>
      </c>
      <c r="IU6">
        <v>6.1260000000000003</v>
      </c>
      <c r="IV6">
        <v>8.0380000000000003</v>
      </c>
      <c r="IW6">
        <v>6.03</v>
      </c>
      <c r="IX6">
        <v>7.274</v>
      </c>
      <c r="IY6">
        <v>7.2610000000000001</v>
      </c>
    </row>
    <row r="7" spans="1:259" x14ac:dyDescent="0.25">
      <c r="A7">
        <f t="shared" si="0"/>
        <v>1965</v>
      </c>
      <c r="B7">
        <v>3.8420000000000001</v>
      </c>
      <c r="C7">
        <v>6.8003222799999996</v>
      </c>
      <c r="D7">
        <v>7.3049999999999997</v>
      </c>
      <c r="E7">
        <v>6.5411017080000002</v>
      </c>
      <c r="F7">
        <v>7.1159999999999997</v>
      </c>
      <c r="G7">
        <v>5.6230000000000002</v>
      </c>
      <c r="I7">
        <v>7.0335603659999997</v>
      </c>
      <c r="J7">
        <v>6.5220000000000002</v>
      </c>
      <c r="K7">
        <v>3.0619999999999998</v>
      </c>
      <c r="L7">
        <v>3.988</v>
      </c>
      <c r="N7">
        <v>4.4160000000000004</v>
      </c>
      <c r="O7">
        <v>2.9769999999999999</v>
      </c>
      <c r="P7">
        <v>2.7</v>
      </c>
      <c r="Q7">
        <v>5.7919999999999998</v>
      </c>
      <c r="R7">
        <v>7.1130000000000004</v>
      </c>
      <c r="S7">
        <v>2.61</v>
      </c>
      <c r="T7">
        <v>6.6059999999999999</v>
      </c>
      <c r="U7">
        <v>6.4710000000000001</v>
      </c>
      <c r="V7">
        <v>6.83</v>
      </c>
      <c r="W7">
        <v>2.09</v>
      </c>
      <c r="X7">
        <v>6.9960000000000004</v>
      </c>
      <c r="Y7">
        <v>4.5419999999999998</v>
      </c>
      <c r="Z7">
        <v>3.4390000000000001</v>
      </c>
      <c r="AA7">
        <v>2.27</v>
      </c>
      <c r="AB7">
        <v>6.4</v>
      </c>
      <c r="AC7">
        <v>3.0739999999999998</v>
      </c>
      <c r="AD7">
        <v>6.2080000000000002</v>
      </c>
      <c r="AE7">
        <v>5.6749999999999998</v>
      </c>
      <c r="AF7">
        <v>3.9630000000000001</v>
      </c>
      <c r="AG7">
        <v>6.2969999999999997</v>
      </c>
      <c r="AH7">
        <v>6.6790000000000003</v>
      </c>
      <c r="AI7">
        <v>6.6870000000000003</v>
      </c>
      <c r="AJ7">
        <v>5.9409999999999998</v>
      </c>
      <c r="AK7">
        <v>3.1150000000000002</v>
      </c>
      <c r="AL7">
        <v>2.2054530510000001</v>
      </c>
      <c r="AM7">
        <v>2.59</v>
      </c>
      <c r="AN7">
        <v>2.4279999999999999</v>
      </c>
      <c r="AO7">
        <v>4.3639999999999999</v>
      </c>
      <c r="AP7">
        <v>6.6050000000000004</v>
      </c>
      <c r="AQ7">
        <v>7.8410000000000002</v>
      </c>
      <c r="AR7">
        <v>5.9489999999999998</v>
      </c>
      <c r="AS7">
        <v>6.2110000000000003</v>
      </c>
      <c r="AT7">
        <v>6.2290000000000001</v>
      </c>
      <c r="AU7">
        <v>6.3330000000000002</v>
      </c>
      <c r="AV7">
        <v>7.0039999999999996</v>
      </c>
      <c r="AW7">
        <v>6.9930000000000003</v>
      </c>
      <c r="AX7">
        <v>5.96</v>
      </c>
      <c r="AY7">
        <v>5.4609764910000003</v>
      </c>
      <c r="AZ7">
        <v>4.4589999999999996</v>
      </c>
      <c r="BA7">
        <v>4.1180000000000003</v>
      </c>
      <c r="BB7">
        <v>3.47</v>
      </c>
      <c r="BC7">
        <v>2.1800000000000002</v>
      </c>
      <c r="BD7">
        <v>2.5</v>
      </c>
      <c r="BE7">
        <v>6.8449999999999998</v>
      </c>
      <c r="BF7">
        <v>4.8410000000000002</v>
      </c>
      <c r="BG7">
        <v>2.61</v>
      </c>
      <c r="BH7">
        <v>7.0529999999999999</v>
      </c>
      <c r="BI7">
        <v>7.6790000000000003</v>
      </c>
      <c r="BJ7">
        <v>6.3866122450000002</v>
      </c>
      <c r="BK7">
        <v>6.1557687630000002</v>
      </c>
      <c r="BL7">
        <v>5.8269281260000003</v>
      </c>
      <c r="BM7">
        <v>2.9324597419999998</v>
      </c>
      <c r="BN7">
        <v>2.74307495</v>
      </c>
      <c r="BO7">
        <v>6.5640000000000001</v>
      </c>
      <c r="BP7">
        <v>6.5179999999999998</v>
      </c>
      <c r="BQ7">
        <v>2.6826799609999998</v>
      </c>
      <c r="BR7">
        <v>6.4939999999999998</v>
      </c>
      <c r="BS7">
        <v>2.94</v>
      </c>
      <c r="BT7">
        <v>1.88</v>
      </c>
      <c r="BU7">
        <v>6.8639999999999999</v>
      </c>
      <c r="BV7">
        <v>2.562531468</v>
      </c>
      <c r="BW7">
        <v>5.7145122290000003</v>
      </c>
      <c r="BX7">
        <v>2.48</v>
      </c>
      <c r="BY7">
        <v>5.64</v>
      </c>
      <c r="BZ7">
        <v>2.84</v>
      </c>
      <c r="CA7">
        <v>6.7329999999999997</v>
      </c>
      <c r="CB7">
        <v>4.7850000000000001</v>
      </c>
      <c r="CC7">
        <v>2.86</v>
      </c>
      <c r="CD7">
        <v>2.7810000000000001</v>
      </c>
      <c r="CE7">
        <v>6.89</v>
      </c>
      <c r="CF7">
        <v>3.9239999999999999</v>
      </c>
      <c r="CG7">
        <v>6.1779999999999999</v>
      </c>
      <c r="CH7">
        <v>6.1920000000000002</v>
      </c>
      <c r="CI7">
        <v>5.9710000000000001</v>
      </c>
      <c r="CJ7">
        <v>5.734</v>
      </c>
      <c r="CK7">
        <v>2.25</v>
      </c>
      <c r="CL7">
        <v>5.5970000000000004</v>
      </c>
      <c r="CN7">
        <v>6.8230000000000004</v>
      </c>
      <c r="CO7">
        <v>5.1429999999999998</v>
      </c>
      <c r="CP7">
        <v>5.9569999999999999</v>
      </c>
      <c r="CQ7">
        <v>2.8280220969999998</v>
      </c>
      <c r="CR7">
        <v>4.92</v>
      </c>
      <c r="CS7">
        <v>7.4420000000000002</v>
      </c>
      <c r="CT7">
        <v>6.7936233350000004</v>
      </c>
      <c r="CU7">
        <v>2.2109999999999999</v>
      </c>
      <c r="CV7">
        <v>6.1230000000000002</v>
      </c>
      <c r="CW7">
        <v>1.82</v>
      </c>
      <c r="CX7">
        <v>5.6347156150000002</v>
      </c>
      <c r="CY7">
        <v>5.8156898339999996</v>
      </c>
      <c r="CZ7">
        <v>6.6695907659999998</v>
      </c>
      <c r="DA7">
        <v>6.668298762</v>
      </c>
      <c r="DB7">
        <v>5.6159999999999997</v>
      </c>
      <c r="DC7">
        <v>6.6701464699999997</v>
      </c>
      <c r="DD7">
        <v>2.6629999999999998</v>
      </c>
      <c r="DE7">
        <v>5.9409999999999998</v>
      </c>
      <c r="DF7">
        <v>4.04</v>
      </c>
      <c r="DG7">
        <v>7.1059999999999999</v>
      </c>
      <c r="DH7">
        <v>6.9450000000000003</v>
      </c>
      <c r="DI7">
        <v>3.73</v>
      </c>
      <c r="DJ7">
        <v>3.8140000000000001</v>
      </c>
      <c r="DK7">
        <v>2.6</v>
      </c>
      <c r="DL7">
        <v>5.7469999999999999</v>
      </c>
      <c r="DM7">
        <v>8.0779999999999994</v>
      </c>
      <c r="DN7">
        <v>2.14</v>
      </c>
      <c r="DO7">
        <v>4.1109999999999998</v>
      </c>
      <c r="DP7">
        <v>8.0280000000000005</v>
      </c>
      <c r="DQ7">
        <v>5.4109999999999996</v>
      </c>
      <c r="DR7">
        <v>5.8230000000000004</v>
      </c>
      <c r="DS7">
        <v>6.3630000000000004</v>
      </c>
      <c r="DT7">
        <v>6.5350000000000001</v>
      </c>
      <c r="DU7">
        <v>4.9950000000000001</v>
      </c>
      <c r="DV7">
        <v>7.3250000000000002</v>
      </c>
      <c r="DW7">
        <v>5.7936454839999998</v>
      </c>
      <c r="DX7">
        <v>6.3159999999999998</v>
      </c>
      <c r="DY7">
        <v>5.6470000000000002</v>
      </c>
      <c r="DZ7">
        <v>6.617</v>
      </c>
      <c r="EA7">
        <v>7.9119999999999999</v>
      </c>
      <c r="EB7">
        <v>6.6879999999999997</v>
      </c>
      <c r="EC7">
        <v>5.6845602509999997</v>
      </c>
      <c r="ED7">
        <v>6.7080840930000001</v>
      </c>
      <c r="EE7">
        <v>6.4933001340000001</v>
      </c>
      <c r="EG7">
        <v>5.0039999999999996</v>
      </c>
      <c r="EH7">
        <v>5.996112557</v>
      </c>
      <c r="EI7">
        <v>5.8899369720000001</v>
      </c>
      <c r="EJ7">
        <v>5.782</v>
      </c>
      <c r="EK7">
        <v>5.5240595060000004</v>
      </c>
      <c r="EL7">
        <v>2.23</v>
      </c>
      <c r="EM7">
        <v>2.42</v>
      </c>
      <c r="EN7">
        <v>1.74</v>
      </c>
      <c r="EO7">
        <v>3.8380000000000001</v>
      </c>
      <c r="EP7">
        <v>5.9160000000000004</v>
      </c>
      <c r="EQ7">
        <v>6.93</v>
      </c>
      <c r="ES7">
        <v>2.6850000000000001</v>
      </c>
      <c r="ET7">
        <v>7.3079999999999998</v>
      </c>
      <c r="EU7">
        <v>7.016</v>
      </c>
      <c r="EV7">
        <v>6.9729250460000003</v>
      </c>
      <c r="EW7">
        <v>6.819</v>
      </c>
      <c r="EX7">
        <v>8.3439999999999994</v>
      </c>
      <c r="EY7">
        <v>5.8417441139999999</v>
      </c>
      <c r="EZ7">
        <v>3.516</v>
      </c>
      <c r="FA7">
        <v>7.0819999999999999</v>
      </c>
      <c r="FB7">
        <v>2.52</v>
      </c>
      <c r="FC7">
        <v>5.9939999999999998</v>
      </c>
      <c r="FD7">
        <v>7.034271189</v>
      </c>
      <c r="FE7">
        <v>3.1640000000000001</v>
      </c>
      <c r="FF7">
        <v>7.4820000000000002</v>
      </c>
      <c r="FG7">
        <v>6.5460000000000003</v>
      </c>
      <c r="FH7">
        <v>6.5890000000000004</v>
      </c>
      <c r="FI7">
        <v>5.51</v>
      </c>
      <c r="FJ7">
        <v>7.1079999999999997</v>
      </c>
      <c r="FK7">
        <v>5.8289999999999997</v>
      </c>
      <c r="FL7">
        <v>2.931905274</v>
      </c>
      <c r="FM7">
        <v>6.4610000000000003</v>
      </c>
      <c r="FN7">
        <v>5.6</v>
      </c>
      <c r="FO7">
        <v>7.4660000000000002</v>
      </c>
      <c r="FP7">
        <v>6.367</v>
      </c>
      <c r="FQ7">
        <v>7.0339999999999998</v>
      </c>
      <c r="FR7">
        <v>3.04</v>
      </c>
      <c r="FS7">
        <v>2.94</v>
      </c>
      <c r="FT7">
        <v>6.0289999999999999</v>
      </c>
      <c r="FU7">
        <v>5.2939999999999996</v>
      </c>
      <c r="FV7">
        <v>3.54</v>
      </c>
      <c r="FW7">
        <v>3.1282505399999998</v>
      </c>
      <c r="FX7">
        <v>7.2709999999999999</v>
      </c>
      <c r="FY7">
        <v>5.0126007870000002</v>
      </c>
      <c r="FZ7">
        <v>6.8</v>
      </c>
      <c r="GA7">
        <v>5.7279999999999998</v>
      </c>
      <c r="GB7">
        <v>6.75</v>
      </c>
      <c r="GC7">
        <v>6.7809999999999997</v>
      </c>
      <c r="GD7">
        <v>6.2030000000000003</v>
      </c>
      <c r="GE7">
        <v>2.52</v>
      </c>
      <c r="GF7">
        <v>6.7421014939999999</v>
      </c>
      <c r="GG7">
        <v>4.0439999999999996</v>
      </c>
      <c r="GH7">
        <v>3.556</v>
      </c>
      <c r="GI7">
        <v>3.15</v>
      </c>
      <c r="GJ7">
        <v>6.3559999999999999</v>
      </c>
      <c r="GK7">
        <v>6.3345711229999999</v>
      </c>
      <c r="GL7">
        <v>2.719205192</v>
      </c>
      <c r="GM7">
        <v>5.8769999999999998</v>
      </c>
      <c r="GN7">
        <v>6.7160000000000002</v>
      </c>
      <c r="GO7">
        <v>1.91</v>
      </c>
      <c r="GP7">
        <v>2.13</v>
      </c>
      <c r="GQ7">
        <v>8.1980000000000004</v>
      </c>
      <c r="GR7">
        <v>6.092883541</v>
      </c>
      <c r="GS7">
        <v>7.6580000000000004</v>
      </c>
      <c r="GT7">
        <v>6.8490000000000002</v>
      </c>
      <c r="GU7">
        <v>7.19</v>
      </c>
      <c r="GV7">
        <v>4.66</v>
      </c>
      <c r="GW7">
        <v>6.9509999999999996</v>
      </c>
      <c r="GX7">
        <v>6.3109999999999999</v>
      </c>
      <c r="GY7">
        <v>6.6470000000000002</v>
      </c>
      <c r="GZ7">
        <v>7.2610000000000001</v>
      </c>
      <c r="HA7">
        <v>2.0550000000000002</v>
      </c>
      <c r="HB7">
        <v>6.6904104520000001</v>
      </c>
      <c r="HC7">
        <v>6.8</v>
      </c>
      <c r="HD7">
        <v>6.6904104520000001</v>
      </c>
      <c r="HE7">
        <v>5.2187875149999998</v>
      </c>
      <c r="HF7">
        <v>6.3490000000000002</v>
      </c>
      <c r="HG7">
        <v>6.3040000000000003</v>
      </c>
      <c r="HH7">
        <v>2.78</v>
      </c>
      <c r="HI7">
        <v>2.4319999999999999</v>
      </c>
      <c r="HJ7">
        <v>2.39</v>
      </c>
      <c r="HK7">
        <v>6.8209999999999997</v>
      </c>
      <c r="HL7">
        <v>3.7290000000000001</v>
      </c>
      <c r="HM7">
        <v>7.5140000000000002</v>
      </c>
      <c r="HN7">
        <v>5.6029999999999998</v>
      </c>
      <c r="HO7">
        <v>6.3369999999999997</v>
      </c>
      <c r="HP7">
        <v>6.4379755569999997</v>
      </c>
      <c r="HQ7">
        <v>2.8257571239999999</v>
      </c>
      <c r="HR7">
        <v>6.9020000000000001</v>
      </c>
      <c r="HS7">
        <v>6.1920000000000002</v>
      </c>
      <c r="HT7">
        <v>6.9619999999999997</v>
      </c>
      <c r="HU7">
        <v>6.7560000000000002</v>
      </c>
      <c r="HV7">
        <v>5.7493293029999997</v>
      </c>
      <c r="HW7">
        <v>6.008</v>
      </c>
      <c r="HX7">
        <v>7.034271189</v>
      </c>
      <c r="HY7">
        <v>6.6619999999999999</v>
      </c>
      <c r="HZ7">
        <v>6.092883541</v>
      </c>
      <c r="IA7">
        <v>6.6904104520000001</v>
      </c>
      <c r="IB7">
        <v>4.59</v>
      </c>
      <c r="IC7">
        <v>7.1</v>
      </c>
      <c r="ID7">
        <v>6.0330000000000004</v>
      </c>
      <c r="IE7">
        <v>4.4260000000000002</v>
      </c>
      <c r="IF7">
        <v>6.7770000000000001</v>
      </c>
      <c r="IG7">
        <v>7.085</v>
      </c>
      <c r="IH7">
        <v>1.99</v>
      </c>
      <c r="II7">
        <v>5.6999620059999998</v>
      </c>
      <c r="IJ7">
        <v>2.84</v>
      </c>
      <c r="IK7">
        <v>2.9129999999999998</v>
      </c>
      <c r="IL7">
        <v>6.81</v>
      </c>
      <c r="IM7">
        <v>6.8230000000000004</v>
      </c>
      <c r="IN7">
        <v>5.9770000000000003</v>
      </c>
      <c r="IO7">
        <v>4.2149999999999999</v>
      </c>
      <c r="IP7">
        <v>5.1130000000000004</v>
      </c>
      <c r="IQ7">
        <v>6.1559999999999997</v>
      </c>
      <c r="IR7">
        <v>6.6420000000000003</v>
      </c>
      <c r="IS7">
        <v>5.0935386329999996</v>
      </c>
      <c r="IT7">
        <v>7.6509999999999998</v>
      </c>
      <c r="IU7">
        <v>5.9269999999999996</v>
      </c>
      <c r="IV7">
        <v>8.0670000000000002</v>
      </c>
      <c r="IW7">
        <v>5.9669999999999996</v>
      </c>
      <c r="IX7">
        <v>7.2910000000000004</v>
      </c>
      <c r="IY7">
        <v>7.258</v>
      </c>
    </row>
    <row r="8" spans="1:259" x14ac:dyDescent="0.25">
      <c r="A8">
        <f t="shared" si="0"/>
        <v>1966</v>
      </c>
      <c r="B8">
        <v>3.625</v>
      </c>
      <c r="C8">
        <v>6.8105713210000003</v>
      </c>
      <c r="D8">
        <v>7.32</v>
      </c>
      <c r="E8">
        <v>6.5649665009999998</v>
      </c>
      <c r="F8">
        <v>7.194</v>
      </c>
      <c r="G8">
        <v>5.4649999999999999</v>
      </c>
      <c r="I8">
        <v>7.0129606019999997</v>
      </c>
      <c r="J8">
        <v>6.4939999999999998</v>
      </c>
      <c r="K8">
        <v>3.048</v>
      </c>
      <c r="L8">
        <v>3.8290000000000002</v>
      </c>
      <c r="N8">
        <v>4.3220000000000001</v>
      </c>
      <c r="O8">
        <v>2.8809999999999998</v>
      </c>
      <c r="P8">
        <v>2.66</v>
      </c>
      <c r="Q8">
        <v>5.6630000000000003</v>
      </c>
      <c r="R8">
        <v>7.1349999999999998</v>
      </c>
      <c r="S8">
        <v>2.52</v>
      </c>
      <c r="T8">
        <v>6.6379999999999999</v>
      </c>
      <c r="U8">
        <v>6.5270000000000001</v>
      </c>
      <c r="V8">
        <v>6.8239999999999998</v>
      </c>
      <c r="W8">
        <v>2.0299999999999998</v>
      </c>
      <c r="X8">
        <v>6.9219999999999997</v>
      </c>
      <c r="Y8">
        <v>4.4379999999999997</v>
      </c>
      <c r="Z8">
        <v>3.3079999999999998</v>
      </c>
      <c r="AA8">
        <v>2.29</v>
      </c>
      <c r="AB8">
        <v>6.3789999999999996</v>
      </c>
      <c r="AC8">
        <v>2.8260000000000001</v>
      </c>
      <c r="AD8">
        <v>6.1680000000000001</v>
      </c>
      <c r="AE8">
        <v>5.5289999999999999</v>
      </c>
      <c r="AF8">
        <v>3.8069999999999999</v>
      </c>
      <c r="AG8">
        <v>6.1559999999999997</v>
      </c>
      <c r="AH8">
        <v>6.6740000000000004</v>
      </c>
      <c r="AI8">
        <v>6.6920000000000002</v>
      </c>
      <c r="AJ8">
        <v>5.9829999999999997</v>
      </c>
      <c r="AK8">
        <v>2.7490000000000001</v>
      </c>
      <c r="AL8">
        <v>2.1273242950000002</v>
      </c>
      <c r="AM8">
        <v>2.5</v>
      </c>
      <c r="AN8">
        <v>2.34</v>
      </c>
      <c r="AO8">
        <v>4.2590000000000003</v>
      </c>
      <c r="AP8">
        <v>6.3070000000000004</v>
      </c>
      <c r="AQ8">
        <v>7.8680000000000003</v>
      </c>
      <c r="AR8">
        <v>6.0039999999999996</v>
      </c>
      <c r="AS8">
        <v>6.2370000000000001</v>
      </c>
      <c r="AT8">
        <v>6.2670000000000003</v>
      </c>
      <c r="AU8">
        <v>6.1589999999999998</v>
      </c>
      <c r="AV8">
        <v>7.0270000000000001</v>
      </c>
      <c r="AW8">
        <v>6.99</v>
      </c>
      <c r="AX8">
        <v>5.6970000000000001</v>
      </c>
      <c r="AY8">
        <v>5.3927076410000003</v>
      </c>
      <c r="AZ8">
        <v>4.3780000000000001</v>
      </c>
      <c r="BA8">
        <v>3.9830000000000001</v>
      </c>
      <c r="BB8">
        <v>3.395</v>
      </c>
      <c r="BC8">
        <v>2.02</v>
      </c>
      <c r="BD8">
        <v>2.5299999999999998</v>
      </c>
      <c r="BE8">
        <v>6.8540000000000001</v>
      </c>
      <c r="BF8">
        <v>5.8579999999999997</v>
      </c>
      <c r="BG8">
        <v>2.62</v>
      </c>
      <c r="BH8">
        <v>6.9489999999999998</v>
      </c>
      <c r="BI8">
        <v>7.6719999999999997</v>
      </c>
      <c r="BJ8">
        <v>6.1585079069999997</v>
      </c>
      <c r="BK8">
        <v>6.1116523379999999</v>
      </c>
      <c r="BL8">
        <v>5.5717081940000002</v>
      </c>
      <c r="BM8">
        <v>2.9053769979999999</v>
      </c>
      <c r="BN8">
        <v>2.7086051769999999</v>
      </c>
      <c r="BO8">
        <v>6.5069999999999997</v>
      </c>
      <c r="BP8">
        <v>6.4329999999999998</v>
      </c>
      <c r="BQ8">
        <v>2.6646640719999999</v>
      </c>
      <c r="BR8">
        <v>6.4969999999999999</v>
      </c>
      <c r="BS8">
        <v>2.91</v>
      </c>
      <c r="BT8">
        <v>1.87</v>
      </c>
      <c r="BU8">
        <v>6.867</v>
      </c>
      <c r="BV8">
        <v>2.5285548790000001</v>
      </c>
      <c r="BW8">
        <v>5.7352316610000003</v>
      </c>
      <c r="BX8">
        <v>2.41</v>
      </c>
      <c r="BY8">
        <v>5.4470000000000001</v>
      </c>
      <c r="BZ8">
        <v>2.8</v>
      </c>
      <c r="CA8">
        <v>6.78</v>
      </c>
      <c r="CB8">
        <v>4.8609999999999998</v>
      </c>
      <c r="CC8">
        <v>2.78</v>
      </c>
      <c r="CD8">
        <v>2.7290000000000001</v>
      </c>
      <c r="CE8">
        <v>6.875</v>
      </c>
      <c r="CF8">
        <v>3.3490000000000002</v>
      </c>
      <c r="CG8">
        <v>6.19</v>
      </c>
      <c r="CH8">
        <v>6.1829999999999998</v>
      </c>
      <c r="CI8">
        <v>5.9820000000000002</v>
      </c>
      <c r="CJ8">
        <v>5.7560000000000002</v>
      </c>
      <c r="CK8">
        <v>2.3199999999999998</v>
      </c>
      <c r="CL8">
        <v>5.3</v>
      </c>
      <c r="CN8">
        <v>6.7990000000000004</v>
      </c>
      <c r="CO8">
        <v>5.1849999999999996</v>
      </c>
      <c r="CP8">
        <v>5.86</v>
      </c>
      <c r="CQ8">
        <v>2.6659360689999998</v>
      </c>
      <c r="CR8">
        <v>4.4589999999999996</v>
      </c>
      <c r="CS8">
        <v>7.3840000000000003</v>
      </c>
      <c r="CT8">
        <v>6.8120748730000003</v>
      </c>
      <c r="CU8">
        <v>2.1930000000000001</v>
      </c>
      <c r="CV8">
        <v>6.0709999999999997</v>
      </c>
      <c r="CW8">
        <v>1.89</v>
      </c>
      <c r="CX8">
        <v>5.50253747</v>
      </c>
      <c r="CY8">
        <v>5.7066869880000004</v>
      </c>
      <c r="CZ8">
        <v>6.670377867</v>
      </c>
      <c r="DA8">
        <v>6.6706083630000004</v>
      </c>
      <c r="DB8">
        <v>5.601</v>
      </c>
      <c r="DC8">
        <v>6.6702788450000003</v>
      </c>
      <c r="DD8">
        <v>2.5880000000000001</v>
      </c>
      <c r="DE8">
        <v>5.8810000000000002</v>
      </c>
      <c r="DF8">
        <v>3.94</v>
      </c>
      <c r="DG8">
        <v>7.0750000000000002</v>
      </c>
      <c r="DH8">
        <v>6.97</v>
      </c>
      <c r="DI8">
        <v>3.59</v>
      </c>
      <c r="DJ8">
        <v>3.802</v>
      </c>
      <c r="DK8">
        <v>2.58</v>
      </c>
      <c r="DL8">
        <v>5.83</v>
      </c>
      <c r="DM8">
        <v>8.0909999999999993</v>
      </c>
      <c r="DN8">
        <v>1.58</v>
      </c>
      <c r="DO8">
        <v>4.008</v>
      </c>
      <c r="DP8">
        <v>8.0559999999999992</v>
      </c>
      <c r="DQ8">
        <v>5.3010000000000002</v>
      </c>
      <c r="DR8">
        <v>5.7690000000000001</v>
      </c>
      <c r="DS8">
        <v>6.3079999999999998</v>
      </c>
      <c r="DT8">
        <v>6.2729999999999997</v>
      </c>
      <c r="DU8">
        <v>4.8099999999999996</v>
      </c>
      <c r="DV8">
        <v>7.343</v>
      </c>
      <c r="DW8">
        <v>5.7067654189999999</v>
      </c>
      <c r="DX8">
        <v>6.3070000000000004</v>
      </c>
      <c r="DY8">
        <v>5.57</v>
      </c>
      <c r="DZ8">
        <v>6.6280000000000001</v>
      </c>
      <c r="EA8">
        <v>7.9939999999999998</v>
      </c>
      <c r="EB8">
        <v>6.6070000000000002</v>
      </c>
      <c r="EC8">
        <v>5.5959661489999997</v>
      </c>
      <c r="ED8">
        <v>6.716164869</v>
      </c>
      <c r="EE8">
        <v>6.5306649090000004</v>
      </c>
      <c r="EG8">
        <v>4.8840000000000003</v>
      </c>
      <c r="EH8">
        <v>5.9568687760000003</v>
      </c>
      <c r="EI8">
        <v>5.7824907320000003</v>
      </c>
      <c r="EJ8">
        <v>5.77</v>
      </c>
      <c r="EK8">
        <v>5.3260349500000004</v>
      </c>
      <c r="EL8">
        <v>2.2200000000000002</v>
      </c>
      <c r="EM8">
        <v>2.34</v>
      </c>
      <c r="EN8">
        <v>1.76</v>
      </c>
      <c r="EO8">
        <v>3.4729999999999999</v>
      </c>
      <c r="EP8">
        <v>5.8920000000000003</v>
      </c>
      <c r="EQ8">
        <v>6.8949999999999996</v>
      </c>
      <c r="ES8">
        <v>2.657</v>
      </c>
      <c r="ET8">
        <v>7.3070000000000004</v>
      </c>
      <c r="EU8">
        <v>7.0949999999999998</v>
      </c>
      <c r="EV8">
        <v>6.9427692390000004</v>
      </c>
      <c r="EW8">
        <v>6.79</v>
      </c>
      <c r="EX8">
        <v>8.3559999999999999</v>
      </c>
      <c r="EY8">
        <v>5.7236422190000003</v>
      </c>
      <c r="EZ8">
        <v>3.4319999999999999</v>
      </c>
      <c r="FA8">
        <v>7.0990000000000002</v>
      </c>
      <c r="FB8">
        <v>2.33</v>
      </c>
      <c r="FC8">
        <v>5.9560000000000004</v>
      </c>
      <c r="FD8">
        <v>7.0022619580000001</v>
      </c>
      <c r="FE8">
        <v>3.0510000000000002</v>
      </c>
      <c r="FF8">
        <v>7.5449999999999999</v>
      </c>
      <c r="FG8">
        <v>6.5919999999999996</v>
      </c>
      <c r="FH8">
        <v>6.6420000000000003</v>
      </c>
      <c r="FI8">
        <v>5.1870000000000003</v>
      </c>
      <c r="FJ8">
        <v>7.1609999999999996</v>
      </c>
      <c r="FK8">
        <v>5.6269999999999998</v>
      </c>
      <c r="FL8">
        <v>2.7236550909999999</v>
      </c>
      <c r="FM8">
        <v>6.4880000000000004</v>
      </c>
      <c r="FN8">
        <v>5.3849999999999998</v>
      </c>
      <c r="FO8">
        <v>7.4809999999999999</v>
      </c>
      <c r="FP8">
        <v>6.3860000000000001</v>
      </c>
      <c r="FQ8">
        <v>6.9880000000000004</v>
      </c>
      <c r="FR8">
        <v>2.9</v>
      </c>
      <c r="FS8">
        <v>2.9</v>
      </c>
      <c r="FT8">
        <v>6.0010000000000003</v>
      </c>
      <c r="FU8">
        <v>5.2130000000000001</v>
      </c>
      <c r="FV8">
        <v>3.41</v>
      </c>
      <c r="FW8">
        <v>2.9718395430000002</v>
      </c>
      <c r="FX8">
        <v>7.2770000000000001</v>
      </c>
      <c r="FY8">
        <v>4.9771909819999998</v>
      </c>
      <c r="FZ8">
        <v>6.8</v>
      </c>
      <c r="GA8">
        <v>5.649</v>
      </c>
      <c r="GB8">
        <v>6.68</v>
      </c>
      <c r="GC8">
        <v>6.6669999999999998</v>
      </c>
      <c r="GD8">
        <v>6.2320000000000002</v>
      </c>
      <c r="GE8">
        <v>2.34</v>
      </c>
      <c r="GF8">
        <v>6.7702646370000004</v>
      </c>
      <c r="GG8">
        <v>3.8170000000000002</v>
      </c>
      <c r="GH8">
        <v>3.7090000000000001</v>
      </c>
      <c r="GI8">
        <v>3.16</v>
      </c>
      <c r="GJ8">
        <v>6.258</v>
      </c>
      <c r="GK8">
        <v>6.229111262</v>
      </c>
      <c r="GL8">
        <v>2.5638978749999999</v>
      </c>
      <c r="GM8">
        <v>5.8559999999999999</v>
      </c>
      <c r="GN8">
        <v>6.7359999999999998</v>
      </c>
      <c r="GO8">
        <v>1.9</v>
      </c>
      <c r="GP8">
        <v>2.1</v>
      </c>
      <c r="GQ8">
        <v>8.1980000000000004</v>
      </c>
      <c r="GR8">
        <v>6.0430319020000001</v>
      </c>
      <c r="GS8">
        <v>7.6550000000000002</v>
      </c>
      <c r="GT8">
        <v>6.9020000000000001</v>
      </c>
      <c r="GU8">
        <v>7.2169999999999996</v>
      </c>
      <c r="GV8">
        <v>4.46</v>
      </c>
      <c r="GW8">
        <v>6.9409999999999998</v>
      </c>
      <c r="GX8">
        <v>6.3449999999999998</v>
      </c>
      <c r="GY8">
        <v>6.5750000000000002</v>
      </c>
      <c r="GZ8">
        <v>7.2569999999999997</v>
      </c>
      <c r="HA8">
        <v>1.998</v>
      </c>
      <c r="HB8">
        <v>6.7068276400000002</v>
      </c>
      <c r="HC8">
        <v>6.819</v>
      </c>
      <c r="HD8">
        <v>6.7068276400000002</v>
      </c>
      <c r="HE8">
        <v>5.1700557299999996</v>
      </c>
      <c r="HF8">
        <v>6.3710000000000004</v>
      </c>
      <c r="HG8">
        <v>6.1820000000000004</v>
      </c>
      <c r="HH8">
        <v>2.66</v>
      </c>
      <c r="HI8">
        <v>2.4649999999999999</v>
      </c>
      <c r="HJ8">
        <v>2.37</v>
      </c>
      <c r="HK8">
        <v>6.8150000000000004</v>
      </c>
      <c r="HL8">
        <v>3.621</v>
      </c>
      <c r="HM8">
        <v>7.5540000000000003</v>
      </c>
      <c r="HN8">
        <v>5.59</v>
      </c>
      <c r="HO8">
        <v>6.3620000000000001</v>
      </c>
      <c r="HP8">
        <v>6.2022331639999999</v>
      </c>
      <c r="HQ8">
        <v>2.7853836859999999</v>
      </c>
      <c r="HR8">
        <v>6.9349999999999996</v>
      </c>
      <c r="HS8">
        <v>6.1079999999999997</v>
      </c>
      <c r="HT8">
        <v>6.9989999999999997</v>
      </c>
      <c r="HU8">
        <v>6.7030000000000003</v>
      </c>
      <c r="HV8">
        <v>5.6613531610000001</v>
      </c>
      <c r="HW8">
        <v>5.9320000000000004</v>
      </c>
      <c r="HX8">
        <v>7.0022619580000001</v>
      </c>
      <c r="HY8">
        <v>6.5960000000000001</v>
      </c>
      <c r="HZ8">
        <v>6.0430319020000001</v>
      </c>
      <c r="IA8">
        <v>6.7068276400000002</v>
      </c>
      <c r="IB8">
        <v>4.2919999999999998</v>
      </c>
      <c r="IC8">
        <v>7.0519999999999996</v>
      </c>
      <c r="ID8">
        <v>5.9249999999999998</v>
      </c>
      <c r="IE8">
        <v>4.3490000000000002</v>
      </c>
      <c r="IF8">
        <v>6.7910000000000004</v>
      </c>
      <c r="IG8">
        <v>7.1159999999999997</v>
      </c>
      <c r="IH8">
        <v>2.02</v>
      </c>
      <c r="II8">
        <v>5.5104580060000004</v>
      </c>
      <c r="IJ8">
        <v>2.819</v>
      </c>
      <c r="IK8">
        <v>2.7210000000000001</v>
      </c>
      <c r="IL8">
        <v>6.66</v>
      </c>
      <c r="IM8">
        <v>6.71</v>
      </c>
      <c r="IN8">
        <v>5.87</v>
      </c>
      <c r="IO8">
        <v>4.0970000000000004</v>
      </c>
      <c r="IP8">
        <v>4.5679999999999996</v>
      </c>
      <c r="IQ8">
        <v>5.968</v>
      </c>
      <c r="IR8">
        <v>6.6130000000000004</v>
      </c>
      <c r="IS8">
        <v>4.9774539300000002</v>
      </c>
      <c r="IT8">
        <v>7.625</v>
      </c>
      <c r="IU8">
        <v>5.7370000000000001</v>
      </c>
      <c r="IV8">
        <v>8.1270000000000007</v>
      </c>
      <c r="IW8">
        <v>5.907</v>
      </c>
      <c r="IX8">
        <v>7.3040000000000003</v>
      </c>
      <c r="IY8">
        <v>7.24</v>
      </c>
    </row>
    <row r="9" spans="1:259" x14ac:dyDescent="0.25">
      <c r="A9">
        <f t="shared" si="0"/>
        <v>1967</v>
      </c>
      <c r="B9">
        <v>3.4169999999999998</v>
      </c>
      <c r="C9">
        <v>6.8186120490000004</v>
      </c>
      <c r="D9">
        <v>7.3390000000000004</v>
      </c>
      <c r="E9">
        <v>6.589805932</v>
      </c>
      <c r="F9">
        <v>7.2670000000000003</v>
      </c>
      <c r="G9">
        <v>5.4039999999999999</v>
      </c>
      <c r="I9">
        <v>6.987537326</v>
      </c>
      <c r="J9">
        <v>6.492</v>
      </c>
      <c r="K9">
        <v>3.0390000000000001</v>
      </c>
      <c r="L9">
        <v>3.7309999999999999</v>
      </c>
      <c r="N9">
        <v>4.1779999999999999</v>
      </c>
      <c r="O9">
        <v>2.8479999999999999</v>
      </c>
      <c r="P9">
        <v>2.62</v>
      </c>
      <c r="Q9">
        <v>5.3769999999999998</v>
      </c>
      <c r="R9">
        <v>7.1559999999999997</v>
      </c>
      <c r="S9">
        <v>2.41</v>
      </c>
      <c r="T9">
        <v>6.65</v>
      </c>
      <c r="U9">
        <v>6.585</v>
      </c>
      <c r="V9">
        <v>6.8540000000000001</v>
      </c>
      <c r="W9">
        <v>2.02</v>
      </c>
      <c r="X9">
        <v>6.8280000000000003</v>
      </c>
      <c r="Y9">
        <v>4.3680000000000003</v>
      </c>
      <c r="Z9">
        <v>3.1709999999999998</v>
      </c>
      <c r="AA9">
        <v>2.2599999999999998</v>
      </c>
      <c r="AB9">
        <v>6.3579999999999997</v>
      </c>
      <c r="AC9">
        <v>2.645</v>
      </c>
      <c r="AD9">
        <v>6.1269999999999998</v>
      </c>
      <c r="AE9">
        <v>5.3680000000000003</v>
      </c>
      <c r="AF9">
        <v>3.637</v>
      </c>
      <c r="AG9">
        <v>6.0259999999999998</v>
      </c>
      <c r="AH9">
        <v>6.6689999999999996</v>
      </c>
      <c r="AI9">
        <v>6.6779999999999999</v>
      </c>
      <c r="AJ9">
        <v>6.0149999999999997</v>
      </c>
      <c r="AK9">
        <v>2.528</v>
      </c>
      <c r="AL9">
        <v>2.478321024</v>
      </c>
      <c r="AM9">
        <v>2.39</v>
      </c>
      <c r="AN9">
        <v>2.2559999999999998</v>
      </c>
      <c r="AO9">
        <v>4.1440000000000001</v>
      </c>
      <c r="AP9">
        <v>5.806</v>
      </c>
      <c r="AQ9">
        <v>7.8929999999999998</v>
      </c>
      <c r="AR9">
        <v>6.0579999999999998</v>
      </c>
      <c r="AS9">
        <v>6.2679999999999998</v>
      </c>
      <c r="AT9">
        <v>6.29</v>
      </c>
      <c r="AU9">
        <v>5.9569999999999999</v>
      </c>
      <c r="AV9">
        <v>7.0439999999999996</v>
      </c>
      <c r="AW9">
        <v>6.9820000000000002</v>
      </c>
      <c r="AX9">
        <v>5.4160000000000004</v>
      </c>
      <c r="AY9">
        <v>5.2859392999999999</v>
      </c>
      <c r="AZ9">
        <v>4.2939999999999996</v>
      </c>
      <c r="BA9">
        <v>3.8359999999999999</v>
      </c>
      <c r="BB9">
        <v>3.3239999999999998</v>
      </c>
      <c r="BC9">
        <v>1.91</v>
      </c>
      <c r="BD9">
        <v>2.48</v>
      </c>
      <c r="BE9">
        <v>6.8460000000000001</v>
      </c>
      <c r="BF9">
        <v>5.1379999999999999</v>
      </c>
      <c r="BG9">
        <v>2.35</v>
      </c>
      <c r="BH9">
        <v>6.7549999999999999</v>
      </c>
      <c r="BI9">
        <v>7.6669999999999998</v>
      </c>
      <c r="BJ9">
        <v>5.7880776620000001</v>
      </c>
      <c r="BK9">
        <v>6.0696875529999996</v>
      </c>
      <c r="BL9">
        <v>5.3227503770000002</v>
      </c>
      <c r="BM9">
        <v>2.8530655039999999</v>
      </c>
      <c r="BN9">
        <v>2.7090695340000002</v>
      </c>
      <c r="BO9">
        <v>6.4359999999999999</v>
      </c>
      <c r="BP9">
        <v>6.3570000000000002</v>
      </c>
      <c r="BQ9">
        <v>2.6206389329999999</v>
      </c>
      <c r="BR9">
        <v>6.5039999999999996</v>
      </c>
      <c r="BS9">
        <v>2.94</v>
      </c>
      <c r="BT9">
        <v>1.9</v>
      </c>
      <c r="BU9">
        <v>6.88</v>
      </c>
      <c r="BV9">
        <v>2.5865753069999999</v>
      </c>
      <c r="BW9">
        <v>5.7460141990000002</v>
      </c>
      <c r="BX9">
        <v>2.3199999999999998</v>
      </c>
      <c r="BY9">
        <v>5.2380000000000004</v>
      </c>
      <c r="BZ9">
        <v>2.75</v>
      </c>
      <c r="CA9">
        <v>6.8150000000000004</v>
      </c>
      <c r="CB9">
        <v>4.9189999999999996</v>
      </c>
      <c r="CC9">
        <v>2.68</v>
      </c>
      <c r="CD9">
        <v>2.7320000000000002</v>
      </c>
      <c r="CE9">
        <v>6.91</v>
      </c>
      <c r="CF9">
        <v>2.8980000000000001</v>
      </c>
      <c r="CG9">
        <v>6.202</v>
      </c>
      <c r="CH9">
        <v>6.2060000000000004</v>
      </c>
      <c r="CI9">
        <v>5.9939999999999998</v>
      </c>
      <c r="CJ9">
        <v>5.7759999999999998</v>
      </c>
      <c r="CK9">
        <v>2.4500000000000002</v>
      </c>
      <c r="CL9">
        <v>5.04</v>
      </c>
      <c r="CN9">
        <v>6.7539999999999996</v>
      </c>
      <c r="CO9">
        <v>4.7990000000000004</v>
      </c>
      <c r="CP9">
        <v>5.7560000000000002</v>
      </c>
      <c r="CQ9">
        <v>2.715274746</v>
      </c>
      <c r="CR9">
        <v>4.0430000000000001</v>
      </c>
      <c r="CS9">
        <v>7.3339999999999996</v>
      </c>
      <c r="CT9">
        <v>6.8330592230000002</v>
      </c>
      <c r="CU9">
        <v>2.1070000000000002</v>
      </c>
      <c r="CV9">
        <v>6.0270000000000001</v>
      </c>
      <c r="CW9">
        <v>2.0099999999999998</v>
      </c>
      <c r="CX9">
        <v>5.3181410839999996</v>
      </c>
      <c r="CY9">
        <v>5.5556858849999999</v>
      </c>
      <c r="CZ9">
        <v>6.6790630059999998</v>
      </c>
      <c r="DA9">
        <v>6.6710187029999997</v>
      </c>
      <c r="DB9">
        <v>5.577</v>
      </c>
      <c r="DC9">
        <v>6.6825157510000004</v>
      </c>
      <c r="DD9">
        <v>2.4969999999999999</v>
      </c>
      <c r="DE9">
        <v>5.8250000000000002</v>
      </c>
      <c r="DF9">
        <v>3.84</v>
      </c>
      <c r="DG9">
        <v>7.0510000000000002</v>
      </c>
      <c r="DH9">
        <v>6.9969999999999999</v>
      </c>
      <c r="DI9">
        <v>3.28</v>
      </c>
      <c r="DJ9">
        <v>3.79</v>
      </c>
      <c r="DK9">
        <v>2.5</v>
      </c>
      <c r="DL9">
        <v>5.8470000000000004</v>
      </c>
      <c r="DM9">
        <v>8.1069999999999993</v>
      </c>
      <c r="DN9">
        <v>2.23</v>
      </c>
      <c r="DO9">
        <v>3.8769999999999998</v>
      </c>
      <c r="DP9">
        <v>8.0459999999999994</v>
      </c>
      <c r="DQ9">
        <v>5.2009999999999996</v>
      </c>
      <c r="DR9">
        <v>5.7119999999999997</v>
      </c>
      <c r="DS9">
        <v>6.1459999999999999</v>
      </c>
      <c r="DT9">
        <v>5.8650000000000002</v>
      </c>
      <c r="DU9">
        <v>4.6340000000000003</v>
      </c>
      <c r="DV9">
        <v>7.32</v>
      </c>
      <c r="DW9">
        <v>5.6065940129999996</v>
      </c>
      <c r="DX9">
        <v>6.306</v>
      </c>
      <c r="DY9">
        <v>5.4850000000000003</v>
      </c>
      <c r="DZ9">
        <v>6.65</v>
      </c>
      <c r="EA9">
        <v>8.0239999999999991</v>
      </c>
      <c r="EB9">
        <v>6.508</v>
      </c>
      <c r="EC9">
        <v>5.4945617369999997</v>
      </c>
      <c r="ED9">
        <v>6.7319599319999996</v>
      </c>
      <c r="EE9">
        <v>6.5895221529999999</v>
      </c>
      <c r="EG9">
        <v>4.8550000000000004</v>
      </c>
      <c r="EH9">
        <v>5.9218448869999998</v>
      </c>
      <c r="EI9">
        <v>5.616454031</v>
      </c>
      <c r="EJ9">
        <v>5.7590000000000003</v>
      </c>
      <c r="EK9">
        <v>5.0439877769999999</v>
      </c>
      <c r="EL9">
        <v>2.23</v>
      </c>
      <c r="EM9">
        <v>2.2400000000000002</v>
      </c>
      <c r="EN9">
        <v>1.8</v>
      </c>
      <c r="EO9">
        <v>3.0859999999999999</v>
      </c>
      <c r="EP9">
        <v>5.8639999999999999</v>
      </c>
      <c r="EQ9">
        <v>6.8440000000000003</v>
      </c>
      <c r="ES9">
        <v>2.629</v>
      </c>
      <c r="ET9">
        <v>7.3040000000000003</v>
      </c>
      <c r="EU9">
        <v>7.18</v>
      </c>
      <c r="EV9">
        <v>6.9102029930000004</v>
      </c>
      <c r="EW9">
        <v>6.7530000000000001</v>
      </c>
      <c r="EX9">
        <v>8.34</v>
      </c>
      <c r="EY9">
        <v>5.5414441700000001</v>
      </c>
      <c r="EZ9">
        <v>3.3319999999999999</v>
      </c>
      <c r="FA9">
        <v>7.1289999999999996</v>
      </c>
      <c r="FB9">
        <v>2.2400000000000002</v>
      </c>
      <c r="FC9">
        <v>5.923</v>
      </c>
      <c r="FD9">
        <v>6.9685697720000004</v>
      </c>
      <c r="FE9">
        <v>2.9089999999999998</v>
      </c>
      <c r="FF9">
        <v>7.5289999999999999</v>
      </c>
      <c r="FG9">
        <v>6.625</v>
      </c>
      <c r="FH9">
        <v>6.673</v>
      </c>
      <c r="FI9">
        <v>4.8470000000000004</v>
      </c>
      <c r="FJ9">
        <v>7.22</v>
      </c>
      <c r="FK9">
        <v>5.4219999999999997</v>
      </c>
      <c r="FL9">
        <v>2.5551959279999998</v>
      </c>
      <c r="FM9">
        <v>6.51</v>
      </c>
      <c r="FN9">
        <v>5.17</v>
      </c>
      <c r="FO9">
        <v>7.49</v>
      </c>
      <c r="FP9">
        <v>6.4009999999999998</v>
      </c>
      <c r="FQ9">
        <v>6.9530000000000003</v>
      </c>
      <c r="FR9">
        <v>2.81</v>
      </c>
      <c r="FS9">
        <v>2.81</v>
      </c>
      <c r="FT9">
        <v>5.98</v>
      </c>
      <c r="FU9">
        <v>5.0739999999999998</v>
      </c>
      <c r="FV9">
        <v>3.35</v>
      </c>
      <c r="FW9">
        <v>2.983199639</v>
      </c>
      <c r="FX9">
        <v>7.282</v>
      </c>
      <c r="FY9">
        <v>4.9442402799999998</v>
      </c>
      <c r="FZ9">
        <v>6.8</v>
      </c>
      <c r="GA9">
        <v>5.5460000000000003</v>
      </c>
      <c r="GB9">
        <v>6.6</v>
      </c>
      <c r="GC9">
        <v>6.5389999999999997</v>
      </c>
      <c r="GD9">
        <v>6.242</v>
      </c>
      <c r="GE9">
        <v>2.33</v>
      </c>
      <c r="GF9">
        <v>6.7946901290000001</v>
      </c>
      <c r="GG9">
        <v>3.569</v>
      </c>
      <c r="GH9">
        <v>4.05</v>
      </c>
      <c r="GI9">
        <v>3.16</v>
      </c>
      <c r="GJ9">
        <v>6.1340000000000003</v>
      </c>
      <c r="GK9">
        <v>6.116936581</v>
      </c>
      <c r="GL9">
        <v>2.5795594400000001</v>
      </c>
      <c r="GM9">
        <v>5.827</v>
      </c>
      <c r="GN9">
        <v>6.6740000000000004</v>
      </c>
      <c r="GO9">
        <v>3.66</v>
      </c>
      <c r="GP9">
        <v>2.04</v>
      </c>
      <c r="GQ9">
        <v>8.2010000000000005</v>
      </c>
      <c r="GR9">
        <v>6.0014279630000003</v>
      </c>
      <c r="GS9">
        <v>7.6580000000000004</v>
      </c>
      <c r="GT9">
        <v>6.9409999999999998</v>
      </c>
      <c r="GU9">
        <v>7.2370000000000001</v>
      </c>
      <c r="GV9">
        <v>3.91</v>
      </c>
      <c r="GW9">
        <v>6.94</v>
      </c>
      <c r="GX9">
        <v>6.383</v>
      </c>
      <c r="GY9">
        <v>6.49</v>
      </c>
      <c r="GZ9">
        <v>7.2480000000000002</v>
      </c>
      <c r="HA9">
        <v>1.9750000000000001</v>
      </c>
      <c r="HB9">
        <v>6.72232333</v>
      </c>
      <c r="HC9">
        <v>6.8380000000000001</v>
      </c>
      <c r="HD9">
        <v>6.72232333</v>
      </c>
      <c r="HE9">
        <v>5.111818295</v>
      </c>
      <c r="HF9">
        <v>6.3940000000000001</v>
      </c>
      <c r="HG9">
        <v>6.0529999999999999</v>
      </c>
      <c r="HH9">
        <v>2.48</v>
      </c>
      <c r="HI9">
        <v>2.37</v>
      </c>
      <c r="HJ9">
        <v>2.2799999999999998</v>
      </c>
      <c r="HK9">
        <v>6.7510000000000003</v>
      </c>
      <c r="HL9">
        <v>3.5219999999999998</v>
      </c>
      <c r="HM9">
        <v>7.5830000000000002</v>
      </c>
      <c r="HN9">
        <v>5.5810000000000004</v>
      </c>
      <c r="HO9">
        <v>6.3929999999999998</v>
      </c>
      <c r="HP9">
        <v>5.8183023360000004</v>
      </c>
      <c r="HQ9">
        <v>2.842511891</v>
      </c>
      <c r="HR9">
        <v>6.9589999999999996</v>
      </c>
      <c r="HS9">
        <v>6.01</v>
      </c>
      <c r="HT9">
        <v>7.024</v>
      </c>
      <c r="HU9">
        <v>6.6349999999999998</v>
      </c>
      <c r="HV9">
        <v>5.5599851960000004</v>
      </c>
      <c r="HW9">
        <v>5.8579999999999997</v>
      </c>
      <c r="HX9">
        <v>6.9685697720000004</v>
      </c>
      <c r="HY9">
        <v>6.59</v>
      </c>
      <c r="HZ9">
        <v>6.0014279630000003</v>
      </c>
      <c r="IA9">
        <v>6.72232333</v>
      </c>
      <c r="IB9">
        <v>4.0609999999999999</v>
      </c>
      <c r="IC9">
        <v>6.9550000000000001</v>
      </c>
      <c r="ID9">
        <v>5.7960000000000003</v>
      </c>
      <c r="IE9">
        <v>4.2229999999999999</v>
      </c>
      <c r="IF9">
        <v>6.798</v>
      </c>
      <c r="IG9">
        <v>7.1479999999999997</v>
      </c>
      <c r="IH9">
        <v>2.0099999999999998</v>
      </c>
      <c r="II9">
        <v>5.1958827799999998</v>
      </c>
      <c r="IJ9">
        <v>2.7839999999999998</v>
      </c>
      <c r="IK9">
        <v>2.5579999999999998</v>
      </c>
      <c r="IL9">
        <v>6.5670000000000002</v>
      </c>
      <c r="IM9">
        <v>6.5940000000000003</v>
      </c>
      <c r="IN9">
        <v>5.7480000000000002</v>
      </c>
      <c r="IO9">
        <v>4.0090000000000003</v>
      </c>
      <c r="IP9">
        <v>4.8659999999999997</v>
      </c>
      <c r="IQ9">
        <v>5.883</v>
      </c>
      <c r="IR9">
        <v>6.5919999999999996</v>
      </c>
      <c r="IS9">
        <v>4.8723085399999997</v>
      </c>
      <c r="IT9">
        <v>7.6120000000000001</v>
      </c>
      <c r="IU9">
        <v>5.7770000000000001</v>
      </c>
      <c r="IV9">
        <v>8.1660000000000004</v>
      </c>
      <c r="IW9">
        <v>5.8520000000000003</v>
      </c>
      <c r="IX9">
        <v>7.3170000000000002</v>
      </c>
      <c r="IY9">
        <v>7.2149999999999999</v>
      </c>
    </row>
    <row r="10" spans="1:259" x14ac:dyDescent="0.25">
      <c r="A10">
        <f t="shared" si="0"/>
        <v>1968</v>
      </c>
      <c r="B10">
        <v>3.226</v>
      </c>
      <c r="C10">
        <v>6.8285599819999998</v>
      </c>
      <c r="D10">
        <v>7.3630000000000004</v>
      </c>
      <c r="E10">
        <v>6.6127746529999998</v>
      </c>
      <c r="F10">
        <v>7.3319999999999999</v>
      </c>
      <c r="G10">
        <v>5.3380000000000001</v>
      </c>
      <c r="I10">
        <v>6.9576972909999997</v>
      </c>
      <c r="J10">
        <v>6.4969999999999999</v>
      </c>
      <c r="K10">
        <v>3.0270000000000001</v>
      </c>
      <c r="L10">
        <v>3.6219999999999999</v>
      </c>
      <c r="N10">
        <v>4.0140000000000002</v>
      </c>
      <c r="O10">
        <v>2.8879999999999999</v>
      </c>
      <c r="P10">
        <v>2.58</v>
      </c>
      <c r="Q10">
        <v>5.2220000000000004</v>
      </c>
      <c r="R10">
        <v>7.18</v>
      </c>
      <c r="S10">
        <v>2.31</v>
      </c>
      <c r="T10">
        <v>6.6829999999999998</v>
      </c>
      <c r="U10">
        <v>6.6449999999999996</v>
      </c>
      <c r="V10">
        <v>6.85</v>
      </c>
      <c r="W10">
        <v>2.27</v>
      </c>
      <c r="X10">
        <v>6.7030000000000003</v>
      </c>
      <c r="Y10">
        <v>4.28</v>
      </c>
      <c r="Z10">
        <v>3.0470000000000002</v>
      </c>
      <c r="AA10">
        <v>2.2200000000000002</v>
      </c>
      <c r="AB10">
        <v>6.3369999999999997</v>
      </c>
      <c r="AC10">
        <v>2.5249999999999999</v>
      </c>
      <c r="AD10">
        <v>6.0860000000000003</v>
      </c>
      <c r="AE10">
        <v>5.202</v>
      </c>
      <c r="AF10">
        <v>3.46</v>
      </c>
      <c r="AG10">
        <v>5.9119999999999999</v>
      </c>
      <c r="AH10">
        <v>6.6639999999999997</v>
      </c>
      <c r="AI10">
        <v>6.6680000000000001</v>
      </c>
      <c r="AJ10">
        <v>6.06</v>
      </c>
      <c r="AK10">
        <v>2.3860000000000001</v>
      </c>
      <c r="AL10">
        <v>2.4581784579999999</v>
      </c>
      <c r="AM10">
        <v>2.29</v>
      </c>
      <c r="AN10">
        <v>2.1760000000000002</v>
      </c>
      <c r="AO10">
        <v>4.0250000000000004</v>
      </c>
      <c r="AP10">
        <v>6.508</v>
      </c>
      <c r="AQ10">
        <v>7.9119999999999999</v>
      </c>
      <c r="AR10">
        <v>6.1079999999999997</v>
      </c>
      <c r="AS10">
        <v>6.298</v>
      </c>
      <c r="AT10">
        <v>6.327</v>
      </c>
      <c r="AU10">
        <v>5.7370000000000001</v>
      </c>
      <c r="AV10">
        <v>7.0549999999999997</v>
      </c>
      <c r="AW10">
        <v>6.97</v>
      </c>
      <c r="AX10">
        <v>5.0279999999999996</v>
      </c>
      <c r="AY10">
        <v>5.1854980419999999</v>
      </c>
      <c r="AZ10">
        <v>4.2119999999999997</v>
      </c>
      <c r="BA10">
        <v>3.6749999999999998</v>
      </c>
      <c r="BB10">
        <v>3.2669999999999999</v>
      </c>
      <c r="BC10">
        <v>1.84</v>
      </c>
      <c r="BD10">
        <v>2.38</v>
      </c>
      <c r="BE10">
        <v>6.8520000000000003</v>
      </c>
      <c r="BF10">
        <v>4.9640000000000004</v>
      </c>
      <c r="BG10">
        <v>2.12</v>
      </c>
      <c r="BH10">
        <v>6.548</v>
      </c>
      <c r="BI10">
        <v>7.6550000000000002</v>
      </c>
      <c r="BJ10">
        <v>6.2844663829999998</v>
      </c>
      <c r="BK10">
        <v>6.0194432329999996</v>
      </c>
      <c r="BL10">
        <v>5.7343985499999999</v>
      </c>
      <c r="BM10">
        <v>2.8197767530000002</v>
      </c>
      <c r="BN10">
        <v>2.6533360030000002</v>
      </c>
      <c r="BO10">
        <v>6.351</v>
      </c>
      <c r="BP10">
        <v>6.2859999999999996</v>
      </c>
      <c r="BQ10">
        <v>2.551455099</v>
      </c>
      <c r="BR10">
        <v>6.5030000000000001</v>
      </c>
      <c r="BS10">
        <v>2.87</v>
      </c>
      <c r="BT10">
        <v>2.0299999999999998</v>
      </c>
      <c r="BU10">
        <v>6.9029999999999996</v>
      </c>
      <c r="BV10">
        <v>2.5241389189999999</v>
      </c>
      <c r="BW10">
        <v>5.7581845209999996</v>
      </c>
      <c r="BX10">
        <v>2.14</v>
      </c>
      <c r="BY10">
        <v>5.03</v>
      </c>
      <c r="BZ10">
        <v>2.69</v>
      </c>
      <c r="CA10">
        <v>6.86</v>
      </c>
      <c r="CB10">
        <v>4.984</v>
      </c>
      <c r="CC10">
        <v>2.6</v>
      </c>
      <c r="CD10">
        <v>2.6789999999999998</v>
      </c>
      <c r="CE10">
        <v>6.9109999999999996</v>
      </c>
      <c r="CF10">
        <v>2.802</v>
      </c>
      <c r="CG10">
        <v>6.2140000000000004</v>
      </c>
      <c r="CH10">
        <v>6.2210000000000001</v>
      </c>
      <c r="CI10">
        <v>6.008</v>
      </c>
      <c r="CJ10">
        <v>5.7910000000000004</v>
      </c>
      <c r="CK10">
        <v>2.42</v>
      </c>
      <c r="CL10">
        <v>4.835</v>
      </c>
      <c r="CN10">
        <v>6.7060000000000004</v>
      </c>
      <c r="CO10">
        <v>4.5549999999999997</v>
      </c>
      <c r="CP10">
        <v>5.6420000000000003</v>
      </c>
      <c r="CQ10">
        <v>2.6355235299999999</v>
      </c>
      <c r="CR10">
        <v>3.76</v>
      </c>
      <c r="CS10">
        <v>7.2889999999999997</v>
      </c>
      <c r="CT10">
        <v>6.854935405</v>
      </c>
      <c r="CU10">
        <v>2.0259999999999998</v>
      </c>
      <c r="CV10">
        <v>5.9740000000000002</v>
      </c>
      <c r="CW10">
        <v>2.06</v>
      </c>
      <c r="CX10">
        <v>5.5163117980000003</v>
      </c>
      <c r="CY10">
        <v>5.7187327190000001</v>
      </c>
      <c r="CZ10">
        <v>6.6778659960000004</v>
      </c>
      <c r="DA10">
        <v>6.6680072270000004</v>
      </c>
      <c r="DB10">
        <v>5.54</v>
      </c>
      <c r="DC10">
        <v>6.682095533</v>
      </c>
      <c r="DD10">
        <v>2.4329999999999998</v>
      </c>
      <c r="DE10">
        <v>5.76</v>
      </c>
      <c r="DF10">
        <v>3.77</v>
      </c>
      <c r="DG10">
        <v>6.9740000000000002</v>
      </c>
      <c r="DH10">
        <v>7.0460000000000003</v>
      </c>
      <c r="DI10">
        <v>3.06</v>
      </c>
      <c r="DJ10">
        <v>3.786</v>
      </c>
      <c r="DK10">
        <v>2.46</v>
      </c>
      <c r="DL10">
        <v>5.8170000000000002</v>
      </c>
      <c r="DM10">
        <v>8.1199999999999992</v>
      </c>
      <c r="DN10">
        <v>2.13</v>
      </c>
      <c r="DO10">
        <v>3.681</v>
      </c>
      <c r="DP10">
        <v>8.0380000000000003</v>
      </c>
      <c r="DQ10">
        <v>5.0880000000000001</v>
      </c>
      <c r="DR10">
        <v>5.6479999999999997</v>
      </c>
      <c r="DS10">
        <v>5.9710000000000001</v>
      </c>
      <c r="DT10">
        <v>5.4980000000000002</v>
      </c>
      <c r="DU10">
        <v>4.4889999999999999</v>
      </c>
      <c r="DV10">
        <v>7.26</v>
      </c>
      <c r="DW10">
        <v>5.4983274499999997</v>
      </c>
      <c r="DX10">
        <v>6.298</v>
      </c>
      <c r="DY10">
        <v>5.3819999999999997</v>
      </c>
      <c r="DZ10">
        <v>6.657</v>
      </c>
      <c r="EA10">
        <v>8.0449999999999999</v>
      </c>
      <c r="EB10">
        <v>6.3869999999999996</v>
      </c>
      <c r="EC10">
        <v>5.3863866600000003</v>
      </c>
      <c r="ED10">
        <v>6.7410229470000003</v>
      </c>
      <c r="EE10">
        <v>6.5970924310000001</v>
      </c>
      <c r="EG10">
        <v>4.6820000000000004</v>
      </c>
      <c r="EH10">
        <v>5.8840189949999999</v>
      </c>
      <c r="EI10">
        <v>5.7848490869999996</v>
      </c>
      <c r="EJ10">
        <v>5.7450000000000001</v>
      </c>
      <c r="EK10">
        <v>5.4276142700000003</v>
      </c>
      <c r="EL10">
        <v>2.2400000000000002</v>
      </c>
      <c r="EM10">
        <v>2.12</v>
      </c>
      <c r="EN10">
        <v>1.83</v>
      </c>
      <c r="EO10">
        <v>2.677</v>
      </c>
      <c r="EP10">
        <v>5.8419999999999996</v>
      </c>
      <c r="EQ10">
        <v>6.782</v>
      </c>
      <c r="ES10">
        <v>2.597</v>
      </c>
      <c r="ET10">
        <v>7.2969999999999997</v>
      </c>
      <c r="EU10">
        <v>7.2229999999999999</v>
      </c>
      <c r="EV10">
        <v>6.8659283110000002</v>
      </c>
      <c r="EW10">
        <v>6.7069999999999999</v>
      </c>
      <c r="EX10">
        <v>8.3149999999999995</v>
      </c>
      <c r="EY10">
        <v>5.721435585</v>
      </c>
      <c r="EZ10">
        <v>3.2189999999999999</v>
      </c>
      <c r="FA10">
        <v>7.1520000000000001</v>
      </c>
      <c r="FB10">
        <v>2.12</v>
      </c>
      <c r="FC10">
        <v>5.8739999999999997</v>
      </c>
      <c r="FD10">
        <v>6.9218126340000001</v>
      </c>
      <c r="FE10">
        <v>2.8109999999999999</v>
      </c>
      <c r="FF10">
        <v>7.5170000000000003</v>
      </c>
      <c r="FG10">
        <v>6.6680000000000001</v>
      </c>
      <c r="FH10">
        <v>6.6760000000000002</v>
      </c>
      <c r="FI10">
        <v>4.516</v>
      </c>
      <c r="FJ10">
        <v>7.2759999999999998</v>
      </c>
      <c r="FK10">
        <v>5.2839999999999998</v>
      </c>
      <c r="FL10">
        <v>2.4566341839999999</v>
      </c>
      <c r="FM10">
        <v>6.5350000000000001</v>
      </c>
      <c r="FN10">
        <v>4.88</v>
      </c>
      <c r="FO10">
        <v>7.4969999999999999</v>
      </c>
      <c r="FP10">
        <v>6.42</v>
      </c>
      <c r="FQ10">
        <v>6.907</v>
      </c>
      <c r="FR10">
        <v>2.72</v>
      </c>
      <c r="FS10">
        <v>2.75</v>
      </c>
      <c r="FT10">
        <v>5.9690000000000003</v>
      </c>
      <c r="FU10">
        <v>4.9379999999999997</v>
      </c>
      <c r="FV10">
        <v>3.34</v>
      </c>
      <c r="FW10">
        <v>2.9038612559999999</v>
      </c>
      <c r="FX10">
        <v>7.2859999999999996</v>
      </c>
      <c r="FY10">
        <v>4.9341336330000001</v>
      </c>
      <c r="FZ10">
        <v>6.8</v>
      </c>
      <c r="GA10">
        <v>5.4320000000000004</v>
      </c>
      <c r="GB10">
        <v>6.5129999999999999</v>
      </c>
      <c r="GC10">
        <v>6.4089999999999998</v>
      </c>
      <c r="GD10">
        <v>6.2519999999999998</v>
      </c>
      <c r="GE10">
        <v>2.2400000000000002</v>
      </c>
      <c r="GF10">
        <v>6.821787091</v>
      </c>
      <c r="GG10">
        <v>3.3809999999999998</v>
      </c>
      <c r="GH10">
        <v>3.8719999999999999</v>
      </c>
      <c r="GI10">
        <v>3.12</v>
      </c>
      <c r="GJ10">
        <v>6.01</v>
      </c>
      <c r="GK10">
        <v>5.9834944290000003</v>
      </c>
      <c r="GL10">
        <v>2.5019772769999999</v>
      </c>
      <c r="GM10">
        <v>5.7930000000000001</v>
      </c>
      <c r="GN10">
        <v>6.6130000000000004</v>
      </c>
      <c r="GO10">
        <v>3.63</v>
      </c>
      <c r="GP10">
        <v>1.99</v>
      </c>
      <c r="GQ10">
        <v>8.2070000000000007</v>
      </c>
      <c r="GR10">
        <v>5.9475205960000004</v>
      </c>
      <c r="GS10">
        <v>7.6269999999999998</v>
      </c>
      <c r="GT10">
        <v>6.9710000000000001</v>
      </c>
      <c r="GU10">
        <v>7.2510000000000003</v>
      </c>
      <c r="GV10">
        <v>3.53</v>
      </c>
      <c r="GW10">
        <v>6.9169999999999998</v>
      </c>
      <c r="GX10">
        <v>6.3849999999999998</v>
      </c>
      <c r="GY10">
        <v>6.3860000000000001</v>
      </c>
      <c r="GZ10">
        <v>7.2309999999999999</v>
      </c>
      <c r="HA10">
        <v>1.9390000000000001</v>
      </c>
      <c r="HB10">
        <v>6.7380883029999996</v>
      </c>
      <c r="HC10">
        <v>6.8550000000000004</v>
      </c>
      <c r="HD10">
        <v>6.7380883029999996</v>
      </c>
      <c r="HE10">
        <v>5.0693221949999998</v>
      </c>
      <c r="HF10">
        <v>6.4189999999999996</v>
      </c>
      <c r="HG10">
        <v>5.9219999999999997</v>
      </c>
      <c r="HH10">
        <v>2.39</v>
      </c>
      <c r="HI10">
        <v>2.2530000000000001</v>
      </c>
      <c r="HJ10">
        <v>2.0699999999999998</v>
      </c>
      <c r="HK10">
        <v>6.7569999999999997</v>
      </c>
      <c r="HL10">
        <v>3.4260000000000002</v>
      </c>
      <c r="HM10">
        <v>7.601</v>
      </c>
      <c r="HN10">
        <v>5.5970000000000004</v>
      </c>
      <c r="HO10">
        <v>6.4320000000000004</v>
      </c>
      <c r="HP10">
        <v>6.3254076960000001</v>
      </c>
      <c r="HQ10">
        <v>2.803468515</v>
      </c>
      <c r="HR10">
        <v>6.976</v>
      </c>
      <c r="HS10">
        <v>5.8879999999999999</v>
      </c>
      <c r="HT10">
        <v>7.0350000000000001</v>
      </c>
      <c r="HU10">
        <v>6.56</v>
      </c>
      <c r="HV10">
        <v>5.4508954909999998</v>
      </c>
      <c r="HW10">
        <v>5.7880000000000003</v>
      </c>
      <c r="HX10">
        <v>6.9218126340000001</v>
      </c>
      <c r="HY10">
        <v>6.3710000000000004</v>
      </c>
      <c r="HZ10">
        <v>5.9475205960000004</v>
      </c>
      <c r="IA10">
        <v>6.7380883029999996</v>
      </c>
      <c r="IB10">
        <v>3.9209999999999998</v>
      </c>
      <c r="IC10">
        <v>6.835</v>
      </c>
      <c r="ID10">
        <v>5.7489999999999997</v>
      </c>
      <c r="IE10">
        <v>4.125</v>
      </c>
      <c r="IF10">
        <v>6.835</v>
      </c>
      <c r="IG10">
        <v>7.1870000000000003</v>
      </c>
      <c r="IH10">
        <v>1.998</v>
      </c>
      <c r="II10">
        <v>5.5746122509999996</v>
      </c>
      <c r="IJ10">
        <v>2.7709999999999999</v>
      </c>
      <c r="IK10">
        <v>2.464</v>
      </c>
      <c r="IL10">
        <v>6.4039999999999999</v>
      </c>
      <c r="IM10">
        <v>6.4489999999999998</v>
      </c>
      <c r="IN10">
        <v>5.6139999999999999</v>
      </c>
      <c r="IO10">
        <v>3.9460000000000002</v>
      </c>
      <c r="IP10">
        <v>4.7439999999999998</v>
      </c>
      <c r="IQ10">
        <v>6.0289999999999999</v>
      </c>
      <c r="IR10">
        <v>6.54</v>
      </c>
      <c r="IS10">
        <v>4.9824260420000002</v>
      </c>
      <c r="IT10">
        <v>7.5919999999999996</v>
      </c>
      <c r="IU10">
        <v>5.7450000000000001</v>
      </c>
      <c r="IV10">
        <v>8.1959999999999997</v>
      </c>
      <c r="IW10">
        <v>5.782</v>
      </c>
      <c r="IX10">
        <v>7.3319999999999999</v>
      </c>
      <c r="IY10">
        <v>7.1929999999999996</v>
      </c>
    </row>
    <row r="11" spans="1:259" x14ac:dyDescent="0.25">
      <c r="A11">
        <f t="shared" si="0"/>
        <v>1969</v>
      </c>
      <c r="B11">
        <v>3.0539999999999998</v>
      </c>
      <c r="C11">
        <v>6.8344184229999998</v>
      </c>
      <c r="D11">
        <v>7.3890000000000002</v>
      </c>
      <c r="E11">
        <v>6.6351814009999996</v>
      </c>
      <c r="F11">
        <v>7.3879999999999999</v>
      </c>
      <c r="G11">
        <v>5.258</v>
      </c>
      <c r="I11">
        <v>6.9237357470000003</v>
      </c>
      <c r="J11">
        <v>6.4850000000000003</v>
      </c>
      <c r="K11">
        <v>3.052</v>
      </c>
      <c r="L11">
        <v>3.488</v>
      </c>
      <c r="N11">
        <v>3.8290000000000002</v>
      </c>
      <c r="O11">
        <v>2.8860000000000001</v>
      </c>
      <c r="P11">
        <v>2.4900000000000002</v>
      </c>
      <c r="Q11">
        <v>5.0650000000000004</v>
      </c>
      <c r="R11">
        <v>7.2149999999999999</v>
      </c>
      <c r="S11">
        <v>2.27</v>
      </c>
      <c r="T11">
        <v>6.7119999999999997</v>
      </c>
      <c r="U11">
        <v>6.6639999999999997</v>
      </c>
      <c r="V11">
        <v>6.8630000000000004</v>
      </c>
      <c r="W11">
        <v>2.27</v>
      </c>
      <c r="X11">
        <v>6.5620000000000003</v>
      </c>
      <c r="Y11">
        <v>4.1820000000000004</v>
      </c>
      <c r="Z11">
        <v>2.9409999999999998</v>
      </c>
      <c r="AA11">
        <v>2.2599999999999998</v>
      </c>
      <c r="AB11">
        <v>6.3159999999999998</v>
      </c>
      <c r="AC11">
        <v>2.4319999999999999</v>
      </c>
      <c r="AD11">
        <v>6.0449999999999999</v>
      </c>
      <c r="AE11">
        <v>5.0789999999999997</v>
      </c>
      <c r="AF11">
        <v>3.2839999999999998</v>
      </c>
      <c r="AG11">
        <v>5.8120000000000003</v>
      </c>
      <c r="AH11">
        <v>6.6580000000000004</v>
      </c>
      <c r="AI11">
        <v>6.6390000000000002</v>
      </c>
      <c r="AJ11">
        <v>6.0369999999999999</v>
      </c>
      <c r="AK11">
        <v>2.3340000000000001</v>
      </c>
      <c r="AL11">
        <v>2.3567932479999998</v>
      </c>
      <c r="AM11">
        <v>2.19</v>
      </c>
      <c r="AN11">
        <v>2.1080000000000001</v>
      </c>
      <c r="AO11">
        <v>3.9020000000000001</v>
      </c>
      <c r="AP11">
        <v>6.1749999999999998</v>
      </c>
      <c r="AQ11">
        <v>7.9269999999999996</v>
      </c>
      <c r="AR11">
        <v>6.1429999999999998</v>
      </c>
      <c r="AS11">
        <v>6.319</v>
      </c>
      <c r="AT11">
        <v>6.35</v>
      </c>
      <c r="AU11">
        <v>5.5060000000000002</v>
      </c>
      <c r="AV11">
        <v>7.06</v>
      </c>
      <c r="AW11">
        <v>6.9539999999999997</v>
      </c>
      <c r="AX11">
        <v>4.835</v>
      </c>
      <c r="AY11">
        <v>5.0489052670000003</v>
      </c>
      <c r="AZ11">
        <v>4.1180000000000003</v>
      </c>
      <c r="BA11">
        <v>3.5009999999999999</v>
      </c>
      <c r="BB11">
        <v>3.1880000000000002</v>
      </c>
      <c r="BC11">
        <v>1.87</v>
      </c>
      <c r="BD11">
        <v>2.21</v>
      </c>
      <c r="BE11">
        <v>6.8470000000000004</v>
      </c>
      <c r="BF11">
        <v>5.46</v>
      </c>
      <c r="BG11">
        <v>2</v>
      </c>
      <c r="BH11">
        <v>6.3659999999999997</v>
      </c>
      <c r="BI11">
        <v>7.6529999999999996</v>
      </c>
      <c r="BJ11">
        <v>6.0278147039999999</v>
      </c>
      <c r="BK11">
        <v>5.9662242430000001</v>
      </c>
      <c r="BL11">
        <v>5.5217186470000001</v>
      </c>
      <c r="BM11">
        <v>2.814262984</v>
      </c>
      <c r="BN11">
        <v>2.6030019750000002</v>
      </c>
      <c r="BO11">
        <v>6.2519999999999998</v>
      </c>
      <c r="BP11">
        <v>6.1950000000000003</v>
      </c>
      <c r="BQ11">
        <v>2.4884361159999999</v>
      </c>
      <c r="BR11">
        <v>6.5030000000000001</v>
      </c>
      <c r="BS11">
        <v>2.86</v>
      </c>
      <c r="BT11">
        <v>2.13</v>
      </c>
      <c r="BU11">
        <v>6.9370000000000003</v>
      </c>
      <c r="BV11">
        <v>2.444830133</v>
      </c>
      <c r="BW11">
        <v>5.7799702259999997</v>
      </c>
      <c r="BX11">
        <v>1.93</v>
      </c>
      <c r="BY11">
        <v>4.8360000000000003</v>
      </c>
      <c r="BZ11">
        <v>2.62</v>
      </c>
      <c r="CA11">
        <v>6.8890000000000002</v>
      </c>
      <c r="CB11">
        <v>5.0490000000000004</v>
      </c>
      <c r="CC11">
        <v>2.5099999999999998</v>
      </c>
      <c r="CD11">
        <v>2.6669999999999998</v>
      </c>
      <c r="CE11">
        <v>6.9610000000000003</v>
      </c>
      <c r="CF11">
        <v>2.78</v>
      </c>
      <c r="CG11">
        <v>6.2279999999999998</v>
      </c>
      <c r="CH11">
        <v>6.2460000000000004</v>
      </c>
      <c r="CI11">
        <v>6.024</v>
      </c>
      <c r="CJ11">
        <v>5.8019999999999996</v>
      </c>
      <c r="CK11">
        <v>2.36</v>
      </c>
      <c r="CL11">
        <v>4.6900000000000004</v>
      </c>
      <c r="CN11">
        <v>6.6550000000000002</v>
      </c>
      <c r="CO11">
        <v>4.6740000000000004</v>
      </c>
      <c r="CP11">
        <v>5.5170000000000003</v>
      </c>
      <c r="CQ11">
        <v>2.5870008969999998</v>
      </c>
      <c r="CR11">
        <v>3.7160000000000002</v>
      </c>
      <c r="CS11">
        <v>7.2290000000000001</v>
      </c>
      <c r="CT11">
        <v>6.8736587240000002</v>
      </c>
      <c r="CU11">
        <v>1.9530000000000001</v>
      </c>
      <c r="CV11">
        <v>5.9249999999999998</v>
      </c>
      <c r="CW11">
        <v>2.04</v>
      </c>
      <c r="CX11">
        <v>5.3668149759999997</v>
      </c>
      <c r="CY11">
        <v>5.5950788759999996</v>
      </c>
      <c r="CZ11">
        <v>6.6785745649999999</v>
      </c>
      <c r="DA11">
        <v>6.6725152779999997</v>
      </c>
      <c r="DB11">
        <v>5.5060000000000002</v>
      </c>
      <c r="DC11">
        <v>6.6811753239999998</v>
      </c>
      <c r="DD11">
        <v>2.379</v>
      </c>
      <c r="DE11">
        <v>5.6840000000000002</v>
      </c>
      <c r="DF11">
        <v>3.83</v>
      </c>
      <c r="DG11">
        <v>6.899</v>
      </c>
      <c r="DH11">
        <v>7.0990000000000002</v>
      </c>
      <c r="DI11">
        <v>2.99</v>
      </c>
      <c r="DJ11">
        <v>3.782</v>
      </c>
      <c r="DK11">
        <v>2.4700000000000002</v>
      </c>
      <c r="DL11">
        <v>5.7480000000000002</v>
      </c>
      <c r="DM11">
        <v>8.1280000000000001</v>
      </c>
      <c r="DN11">
        <v>2.13</v>
      </c>
      <c r="DO11">
        <v>3.5369999999999999</v>
      </c>
      <c r="DP11">
        <v>8.0310000000000006</v>
      </c>
      <c r="DQ11">
        <v>5.0419999999999998</v>
      </c>
      <c r="DR11">
        <v>5.5590000000000002</v>
      </c>
      <c r="DS11">
        <v>5.7850000000000001</v>
      </c>
      <c r="DT11">
        <v>5.2629999999999999</v>
      </c>
      <c r="DU11">
        <v>4.47</v>
      </c>
      <c r="DV11">
        <v>7.1379999999999999</v>
      </c>
      <c r="DW11">
        <v>5.4071039069999998</v>
      </c>
      <c r="DX11">
        <v>6.3010000000000002</v>
      </c>
      <c r="DY11">
        <v>5.2789999999999999</v>
      </c>
      <c r="DZ11">
        <v>6.6440000000000001</v>
      </c>
      <c r="EA11">
        <v>8.0749999999999993</v>
      </c>
      <c r="EB11">
        <v>6.2489999999999997</v>
      </c>
      <c r="EC11">
        <v>5.2933939939999997</v>
      </c>
      <c r="ED11">
        <v>6.7466828220000004</v>
      </c>
      <c r="EE11">
        <v>6.6136707579999996</v>
      </c>
      <c r="EG11">
        <v>4.5</v>
      </c>
      <c r="EH11">
        <v>5.8406759309999998</v>
      </c>
      <c r="EI11">
        <v>5.6632561700000004</v>
      </c>
      <c r="EJ11">
        <v>5.7370000000000001</v>
      </c>
      <c r="EK11">
        <v>5.2068949880000002</v>
      </c>
      <c r="EL11">
        <v>2.2999999999999998</v>
      </c>
      <c r="EM11">
        <v>2.02</v>
      </c>
      <c r="EN11">
        <v>1.88</v>
      </c>
      <c r="EO11">
        <v>2.3490000000000002</v>
      </c>
      <c r="EP11">
        <v>5.7949999999999999</v>
      </c>
      <c r="EQ11">
        <v>6.72</v>
      </c>
      <c r="ES11">
        <v>2.5659999999999998</v>
      </c>
      <c r="ET11">
        <v>7.2859999999999996</v>
      </c>
      <c r="EU11">
        <v>7.2640000000000002</v>
      </c>
      <c r="EV11">
        <v>6.8183180380000001</v>
      </c>
      <c r="EW11">
        <v>6.649</v>
      </c>
      <c r="EX11">
        <v>8.2639999999999993</v>
      </c>
      <c r="EY11">
        <v>5.5899179969999997</v>
      </c>
      <c r="EZ11">
        <v>3.101</v>
      </c>
      <c r="FA11">
        <v>7.1710000000000003</v>
      </c>
      <c r="FB11">
        <v>2.02</v>
      </c>
      <c r="FC11">
        <v>5.8120000000000003</v>
      </c>
      <c r="FD11">
        <v>6.8717684610000003</v>
      </c>
      <c r="FE11">
        <v>2.758</v>
      </c>
      <c r="FF11">
        <v>7.4870000000000001</v>
      </c>
      <c r="FG11">
        <v>6.7080000000000002</v>
      </c>
      <c r="FH11">
        <v>6.6890000000000001</v>
      </c>
      <c r="FI11">
        <v>4.2130000000000001</v>
      </c>
      <c r="FJ11">
        <v>7.29</v>
      </c>
      <c r="FK11">
        <v>5.1520000000000001</v>
      </c>
      <c r="FL11">
        <v>2.4443927300000001</v>
      </c>
      <c r="FM11">
        <v>6.5490000000000004</v>
      </c>
      <c r="FN11">
        <v>4.59</v>
      </c>
      <c r="FO11">
        <v>7.5060000000000002</v>
      </c>
      <c r="FP11">
        <v>6.4379999999999997</v>
      </c>
      <c r="FQ11">
        <v>6.8550000000000004</v>
      </c>
      <c r="FR11">
        <v>2.75</v>
      </c>
      <c r="FS11">
        <v>2.7</v>
      </c>
      <c r="FT11">
        <v>5.9119999999999999</v>
      </c>
      <c r="FU11">
        <v>4.7830000000000004</v>
      </c>
      <c r="FV11">
        <v>3.28</v>
      </c>
      <c r="FW11">
        <v>2.867741251</v>
      </c>
      <c r="FX11">
        <v>7.2930000000000001</v>
      </c>
      <c r="FY11">
        <v>4.9237049510000004</v>
      </c>
      <c r="FZ11">
        <v>6.8</v>
      </c>
      <c r="GA11">
        <v>5.3040000000000003</v>
      </c>
      <c r="GB11">
        <v>6.4180000000000001</v>
      </c>
      <c r="GC11">
        <v>6.3029999999999999</v>
      </c>
      <c r="GD11">
        <v>6.258</v>
      </c>
      <c r="GE11">
        <v>2.2000000000000002</v>
      </c>
      <c r="GF11">
        <v>6.8430189810000002</v>
      </c>
      <c r="GG11">
        <v>3.3149999999999999</v>
      </c>
      <c r="GH11">
        <v>3.86</v>
      </c>
      <c r="GI11">
        <v>3.12</v>
      </c>
      <c r="GJ11">
        <v>5.87</v>
      </c>
      <c r="GK11">
        <v>5.8634702409999999</v>
      </c>
      <c r="GL11">
        <v>2.4696678740000002</v>
      </c>
      <c r="GM11">
        <v>5.7380000000000004</v>
      </c>
      <c r="GN11">
        <v>6.5449999999999999</v>
      </c>
      <c r="GO11">
        <v>3.19</v>
      </c>
      <c r="GP11">
        <v>1.97</v>
      </c>
      <c r="GQ11">
        <v>8.2170000000000005</v>
      </c>
      <c r="GR11">
        <v>5.8854344550000004</v>
      </c>
      <c r="GS11">
        <v>7.5970000000000004</v>
      </c>
      <c r="GT11">
        <v>7.0019999999999998</v>
      </c>
      <c r="GU11">
        <v>7.2590000000000003</v>
      </c>
      <c r="GV11">
        <v>3.22</v>
      </c>
      <c r="GW11">
        <v>6.97</v>
      </c>
      <c r="GX11">
        <v>6.3929999999999998</v>
      </c>
      <c r="GY11">
        <v>6.2779999999999996</v>
      </c>
      <c r="GZ11">
        <v>7.2089999999999996</v>
      </c>
      <c r="HA11">
        <v>1.925</v>
      </c>
      <c r="HB11">
        <v>6.7511890479999996</v>
      </c>
      <c r="HC11">
        <v>6.8689999999999998</v>
      </c>
      <c r="HD11">
        <v>6.7511890479999996</v>
      </c>
      <c r="HE11">
        <v>5.0181196970000004</v>
      </c>
      <c r="HF11">
        <v>6.444</v>
      </c>
      <c r="HG11">
        <v>5.79</v>
      </c>
      <c r="HH11">
        <v>2.4300000000000002</v>
      </c>
      <c r="HI11">
        <v>2.1739999999999999</v>
      </c>
      <c r="HJ11">
        <v>1.93</v>
      </c>
      <c r="HK11">
        <v>6.758</v>
      </c>
      <c r="HL11">
        <v>3.335</v>
      </c>
      <c r="HM11">
        <v>7.6680000000000001</v>
      </c>
      <c r="HN11">
        <v>5.4889999999999999</v>
      </c>
      <c r="HO11">
        <v>6.4770000000000003</v>
      </c>
      <c r="HP11">
        <v>6.0639036649999998</v>
      </c>
      <c r="HQ11">
        <v>2.7678495920000001</v>
      </c>
      <c r="HR11">
        <v>7.0389999999999997</v>
      </c>
      <c r="HS11">
        <v>5.7290000000000001</v>
      </c>
      <c r="HT11">
        <v>7.0309999999999997</v>
      </c>
      <c r="HU11">
        <v>6.4820000000000002</v>
      </c>
      <c r="HV11">
        <v>5.3568972510000004</v>
      </c>
      <c r="HW11">
        <v>5.7220000000000004</v>
      </c>
      <c r="HX11">
        <v>6.8717684610000003</v>
      </c>
      <c r="HY11">
        <v>6.15</v>
      </c>
      <c r="HZ11">
        <v>5.8854344550000004</v>
      </c>
      <c r="IA11">
        <v>6.7511890479999996</v>
      </c>
      <c r="IB11">
        <v>3.6459999999999999</v>
      </c>
      <c r="IC11">
        <v>6.6849999999999996</v>
      </c>
      <c r="ID11">
        <v>5.6920000000000002</v>
      </c>
      <c r="IE11">
        <v>4.0330000000000004</v>
      </c>
      <c r="IF11">
        <v>6.8780000000000001</v>
      </c>
      <c r="IG11">
        <v>7.1630000000000003</v>
      </c>
      <c r="IH11">
        <v>2.04</v>
      </c>
      <c r="II11">
        <v>5.3645215689999999</v>
      </c>
      <c r="IJ11">
        <v>2.7530000000000001</v>
      </c>
      <c r="IK11">
        <v>2.456</v>
      </c>
      <c r="IL11">
        <v>6.3719999999999999</v>
      </c>
      <c r="IM11">
        <v>6.2759999999999998</v>
      </c>
      <c r="IN11">
        <v>5.4690000000000003</v>
      </c>
      <c r="IO11">
        <v>3.8519999999999999</v>
      </c>
      <c r="IP11">
        <v>4.6669999999999998</v>
      </c>
      <c r="IQ11">
        <v>6.0129999999999999</v>
      </c>
      <c r="IR11">
        <v>6.4930000000000003</v>
      </c>
      <c r="IS11">
        <v>4.8862381199999998</v>
      </c>
      <c r="IT11">
        <v>7.5469999999999997</v>
      </c>
      <c r="IU11">
        <v>5.8570000000000002</v>
      </c>
      <c r="IV11">
        <v>8.2149999999999999</v>
      </c>
      <c r="IW11">
        <v>5.7190000000000003</v>
      </c>
      <c r="IX11">
        <v>7.3490000000000002</v>
      </c>
      <c r="IY11">
        <v>7.1390000000000002</v>
      </c>
    </row>
    <row r="12" spans="1:259" x14ac:dyDescent="0.25">
      <c r="A12">
        <f t="shared" si="0"/>
        <v>1970</v>
      </c>
      <c r="B12">
        <v>2.9079999999999999</v>
      </c>
      <c r="C12">
        <v>6.8383044159999997</v>
      </c>
      <c r="D12">
        <v>7.4</v>
      </c>
      <c r="E12">
        <v>6.6571217139999996</v>
      </c>
      <c r="F12">
        <v>7.4340000000000002</v>
      </c>
      <c r="G12">
        <v>5.1109999999999998</v>
      </c>
      <c r="I12">
        <v>6.8856461879999999</v>
      </c>
      <c r="J12">
        <v>6.4859999999999998</v>
      </c>
      <c r="K12">
        <v>3.0880000000000001</v>
      </c>
      <c r="L12">
        <v>3.4020000000000001</v>
      </c>
      <c r="N12">
        <v>3.6280000000000001</v>
      </c>
      <c r="O12">
        <v>2.859</v>
      </c>
      <c r="P12">
        <v>2.29</v>
      </c>
      <c r="Q12">
        <v>4.9130000000000003</v>
      </c>
      <c r="R12">
        <v>7.2140000000000004</v>
      </c>
      <c r="S12">
        <v>2.25</v>
      </c>
      <c r="T12">
        <v>6.7430000000000003</v>
      </c>
      <c r="U12">
        <v>6.6849999999999996</v>
      </c>
      <c r="V12">
        <v>6.8819999999999997</v>
      </c>
      <c r="W12">
        <v>2.17</v>
      </c>
      <c r="X12">
        <v>6.4269999999999996</v>
      </c>
      <c r="Y12">
        <v>4.069</v>
      </c>
      <c r="Z12">
        <v>2.8279999999999998</v>
      </c>
      <c r="AA12">
        <v>2.31</v>
      </c>
      <c r="AB12">
        <v>6.2990000000000004</v>
      </c>
      <c r="AC12">
        <v>2.3580000000000001</v>
      </c>
      <c r="AD12">
        <v>6.0039999999999996</v>
      </c>
      <c r="AE12">
        <v>4.9720000000000004</v>
      </c>
      <c r="AF12">
        <v>3.113</v>
      </c>
      <c r="AG12">
        <v>5.7190000000000003</v>
      </c>
      <c r="AH12">
        <v>6.65</v>
      </c>
      <c r="AI12">
        <v>6.617</v>
      </c>
      <c r="AJ12">
        <v>6.0019999999999998</v>
      </c>
      <c r="AK12">
        <v>2.258</v>
      </c>
      <c r="AL12">
        <v>2.2875669890000001</v>
      </c>
      <c r="AM12">
        <v>2.1</v>
      </c>
      <c r="AN12">
        <v>2.0219999999999998</v>
      </c>
      <c r="AO12">
        <v>3.778</v>
      </c>
      <c r="AP12">
        <v>6.085</v>
      </c>
      <c r="AQ12">
        <v>7.9359999999999999</v>
      </c>
      <c r="AR12">
        <v>6.1980000000000004</v>
      </c>
      <c r="AS12">
        <v>6.343</v>
      </c>
      <c r="AT12">
        <v>6.3760000000000003</v>
      </c>
      <c r="AU12">
        <v>5.2759999999999998</v>
      </c>
      <c r="AV12">
        <v>7.0609999999999999</v>
      </c>
      <c r="AW12">
        <v>6.9349999999999996</v>
      </c>
      <c r="AX12">
        <v>4.585</v>
      </c>
      <c r="AY12">
        <v>4.9338260800000002</v>
      </c>
      <c r="AZ12">
        <v>4.0010000000000003</v>
      </c>
      <c r="BA12">
        <v>3.32</v>
      </c>
      <c r="BB12">
        <v>3.0649999999999999</v>
      </c>
      <c r="BC12">
        <v>1.92</v>
      </c>
      <c r="BD12">
        <v>2.0299999999999998</v>
      </c>
      <c r="BE12">
        <v>6.8570000000000002</v>
      </c>
      <c r="BF12">
        <v>5.1349999999999998</v>
      </c>
      <c r="BG12">
        <v>1.95</v>
      </c>
      <c r="BH12">
        <v>6.1840000000000002</v>
      </c>
      <c r="BI12">
        <v>7.6349999999999998</v>
      </c>
      <c r="BJ12">
        <v>5.9461371229999997</v>
      </c>
      <c r="BK12">
        <v>5.9145801809999998</v>
      </c>
      <c r="BL12">
        <v>5.4594525689999998</v>
      </c>
      <c r="BM12">
        <v>2.8223210920000001</v>
      </c>
      <c r="BN12">
        <v>2.5554620749999999</v>
      </c>
      <c r="BO12">
        <v>6.1379999999999999</v>
      </c>
      <c r="BP12">
        <v>6.1189999999999998</v>
      </c>
      <c r="BQ12">
        <v>2.3925099040000002</v>
      </c>
      <c r="BR12">
        <v>6.5410000000000004</v>
      </c>
      <c r="BS12">
        <v>2.84</v>
      </c>
      <c r="BT12">
        <v>2.17</v>
      </c>
      <c r="BU12">
        <v>6.9779999999999998</v>
      </c>
      <c r="BV12">
        <v>2.353890695</v>
      </c>
      <c r="BW12">
        <v>5.7968473620000003</v>
      </c>
      <c r="BX12">
        <v>1.83</v>
      </c>
      <c r="BY12">
        <v>4.6589999999999998</v>
      </c>
      <c r="BZ12">
        <v>2.5499999999999998</v>
      </c>
      <c r="CA12">
        <v>6.9379999999999997</v>
      </c>
      <c r="CB12">
        <v>5.0970000000000004</v>
      </c>
      <c r="CC12">
        <v>2.44</v>
      </c>
      <c r="CD12">
        <v>2.67</v>
      </c>
      <c r="CE12">
        <v>6.9530000000000003</v>
      </c>
      <c r="CF12">
        <v>2.794</v>
      </c>
      <c r="CG12">
        <v>6.2430000000000003</v>
      </c>
      <c r="CH12">
        <v>6.2569999999999997</v>
      </c>
      <c r="CI12">
        <v>6.0410000000000004</v>
      </c>
      <c r="CJ12">
        <v>5.8079999999999998</v>
      </c>
      <c r="CK12">
        <v>2.4</v>
      </c>
      <c r="CL12">
        <v>4.516</v>
      </c>
      <c r="CN12">
        <v>6.6</v>
      </c>
      <c r="CO12">
        <v>4.5359999999999996</v>
      </c>
      <c r="CP12">
        <v>5.38</v>
      </c>
      <c r="CQ12">
        <v>2.546197346</v>
      </c>
      <c r="CR12">
        <v>3.4849999999999999</v>
      </c>
      <c r="CS12">
        <v>7.17</v>
      </c>
      <c r="CT12">
        <v>6.8893830439999997</v>
      </c>
      <c r="CU12">
        <v>1.917</v>
      </c>
      <c r="CV12">
        <v>5.87</v>
      </c>
      <c r="CW12">
        <v>1.98</v>
      </c>
      <c r="CX12">
        <v>5.3027075960000003</v>
      </c>
      <c r="CY12">
        <v>5.5424097659999996</v>
      </c>
      <c r="CZ12">
        <v>6.6840351599999996</v>
      </c>
      <c r="DA12">
        <v>6.682222007</v>
      </c>
      <c r="DB12">
        <v>5.4470000000000001</v>
      </c>
      <c r="DC12">
        <v>6.6848149760000002</v>
      </c>
      <c r="DD12">
        <v>2.9790000000000001</v>
      </c>
      <c r="DE12">
        <v>5.6239999999999997</v>
      </c>
      <c r="DF12">
        <v>3.85</v>
      </c>
      <c r="DG12">
        <v>6.7069999999999999</v>
      </c>
      <c r="DH12">
        <v>7.0789999999999997</v>
      </c>
      <c r="DI12">
        <v>2.81</v>
      </c>
      <c r="DJ12">
        <v>3.778</v>
      </c>
      <c r="DK12">
        <v>2.38</v>
      </c>
      <c r="DL12">
        <v>5.6379999999999999</v>
      </c>
      <c r="DM12">
        <v>8.109</v>
      </c>
      <c r="DN12">
        <v>2.13</v>
      </c>
      <c r="DO12">
        <v>3.5289999999999999</v>
      </c>
      <c r="DP12">
        <v>8.0239999999999991</v>
      </c>
      <c r="DQ12">
        <v>5.01</v>
      </c>
      <c r="DR12">
        <v>5.72</v>
      </c>
      <c r="DS12">
        <v>5.5869999999999997</v>
      </c>
      <c r="DT12">
        <v>5.0069999999999997</v>
      </c>
      <c r="DU12">
        <v>4.53</v>
      </c>
      <c r="DV12">
        <v>6.9530000000000003</v>
      </c>
      <c r="DW12">
        <v>5.3129497929999996</v>
      </c>
      <c r="DX12">
        <v>6.31</v>
      </c>
      <c r="DY12">
        <v>5.1680000000000001</v>
      </c>
      <c r="DZ12">
        <v>6.5780000000000003</v>
      </c>
      <c r="EA12">
        <v>8.0969999999999995</v>
      </c>
      <c r="EB12">
        <v>6.101</v>
      </c>
      <c r="EC12">
        <v>5.1978724769999998</v>
      </c>
      <c r="ED12">
        <v>6.7597680069999999</v>
      </c>
      <c r="EE12">
        <v>6.6289826410000003</v>
      </c>
      <c r="EG12">
        <v>4.3609999999999998</v>
      </c>
      <c r="EH12">
        <v>5.8025335980000001</v>
      </c>
      <c r="EI12">
        <v>5.6119128480000002</v>
      </c>
      <c r="EJ12">
        <v>5.7290000000000001</v>
      </c>
      <c r="EK12">
        <v>5.1370554110000004</v>
      </c>
      <c r="EL12">
        <v>2.4</v>
      </c>
      <c r="EM12">
        <v>1.97</v>
      </c>
      <c r="EN12">
        <v>1.96</v>
      </c>
      <c r="EO12">
        <v>2.0950000000000002</v>
      </c>
      <c r="EP12">
        <v>5.734</v>
      </c>
      <c r="EQ12">
        <v>6.6749999999999998</v>
      </c>
      <c r="ES12">
        <v>2.56</v>
      </c>
      <c r="ET12">
        <v>7.27</v>
      </c>
      <c r="EU12">
        <v>7.2990000000000004</v>
      </c>
      <c r="EV12">
        <v>6.7436329510000004</v>
      </c>
      <c r="EW12">
        <v>6.5510000000000002</v>
      </c>
      <c r="EX12">
        <v>8.2100000000000009</v>
      </c>
      <c r="EY12">
        <v>5.5339343029999997</v>
      </c>
      <c r="EZ12">
        <v>2.9649999999999999</v>
      </c>
      <c r="FA12">
        <v>7.1769999999999996</v>
      </c>
      <c r="FB12">
        <v>2.0299999999999998</v>
      </c>
      <c r="FC12">
        <v>5.7519999999999998</v>
      </c>
      <c r="FD12">
        <v>6.791706295</v>
      </c>
      <c r="FE12">
        <v>2.6779999999999999</v>
      </c>
      <c r="FF12">
        <v>7.4640000000000004</v>
      </c>
      <c r="FG12">
        <v>6.7169999999999996</v>
      </c>
      <c r="FH12">
        <v>6.6909999999999998</v>
      </c>
      <c r="FI12">
        <v>3.952</v>
      </c>
      <c r="FJ12">
        <v>7.3150000000000004</v>
      </c>
      <c r="FK12">
        <v>5.0279999999999996</v>
      </c>
      <c r="FL12">
        <v>2.4587125919999999</v>
      </c>
      <c r="FM12">
        <v>6.5449999999999999</v>
      </c>
      <c r="FN12">
        <v>4.3</v>
      </c>
      <c r="FO12">
        <v>7.5140000000000002</v>
      </c>
      <c r="FP12">
        <v>6.4660000000000002</v>
      </c>
      <c r="FQ12">
        <v>6.8109999999999999</v>
      </c>
      <c r="FR12">
        <v>2.57</v>
      </c>
      <c r="FS12">
        <v>2.5</v>
      </c>
      <c r="FT12">
        <v>5.8760000000000003</v>
      </c>
      <c r="FU12">
        <v>4.6269999999999998</v>
      </c>
      <c r="FV12">
        <v>3.17</v>
      </c>
      <c r="FW12">
        <v>2.8326706829999999</v>
      </c>
      <c r="FX12">
        <v>7.3109999999999999</v>
      </c>
      <c r="FY12">
        <v>4.9000798809999999</v>
      </c>
      <c r="FZ12">
        <v>6.8010000000000002</v>
      </c>
      <c r="GA12">
        <v>5.1710000000000003</v>
      </c>
      <c r="GB12">
        <v>6.3159999999999998</v>
      </c>
      <c r="GC12">
        <v>6.1980000000000004</v>
      </c>
      <c r="GD12">
        <v>6.25</v>
      </c>
      <c r="GE12">
        <v>2.2000000000000002</v>
      </c>
      <c r="GF12">
        <v>6.8622162720000004</v>
      </c>
      <c r="GG12">
        <v>3.2429999999999999</v>
      </c>
      <c r="GH12">
        <v>3.8479999999999999</v>
      </c>
      <c r="GI12">
        <v>3.01</v>
      </c>
      <c r="GJ12">
        <v>5.7389999999999999</v>
      </c>
      <c r="GK12">
        <v>5.7426489780000001</v>
      </c>
      <c r="GL12">
        <v>2.4378264270000001</v>
      </c>
      <c r="GM12">
        <v>5.6239999999999997</v>
      </c>
      <c r="GN12">
        <v>6.4820000000000002</v>
      </c>
      <c r="GO12">
        <v>2.89</v>
      </c>
      <c r="GP12">
        <v>1.99</v>
      </c>
      <c r="GQ12">
        <v>8.2309999999999999</v>
      </c>
      <c r="GR12">
        <v>5.8370902740000004</v>
      </c>
      <c r="GS12">
        <v>7.5830000000000002</v>
      </c>
      <c r="GT12">
        <v>7.0270000000000001</v>
      </c>
      <c r="GU12">
        <v>7.2619999999999996</v>
      </c>
      <c r="GV12">
        <v>3.07</v>
      </c>
      <c r="GW12">
        <v>7.0010000000000003</v>
      </c>
      <c r="GX12">
        <v>6.4109999999999996</v>
      </c>
      <c r="GY12">
        <v>6.1779999999999999</v>
      </c>
      <c r="GZ12">
        <v>7.1820000000000004</v>
      </c>
      <c r="HA12">
        <v>1.823</v>
      </c>
      <c r="HB12">
        <v>6.7628684059999999</v>
      </c>
      <c r="HC12">
        <v>6.8810000000000002</v>
      </c>
      <c r="HD12">
        <v>6.7628684059999999</v>
      </c>
      <c r="HE12">
        <v>4.9640237970000003</v>
      </c>
      <c r="HF12">
        <v>6.468</v>
      </c>
      <c r="HG12">
        <v>5.6529999999999996</v>
      </c>
      <c r="HH12">
        <v>2.41</v>
      </c>
      <c r="HI12">
        <v>2.109</v>
      </c>
      <c r="HJ12">
        <v>1.92</v>
      </c>
      <c r="HK12">
        <v>6.7569999999999997</v>
      </c>
      <c r="HL12">
        <v>3.2469999999999999</v>
      </c>
      <c r="HM12">
        <v>7.694</v>
      </c>
      <c r="HN12">
        <v>5.3949999999999996</v>
      </c>
      <c r="HO12">
        <v>6.5279999999999996</v>
      </c>
      <c r="HP12">
        <v>5.98049228</v>
      </c>
      <c r="HQ12">
        <v>2.7565663319999998</v>
      </c>
      <c r="HR12">
        <v>7.0659999999999998</v>
      </c>
      <c r="HS12">
        <v>5.55</v>
      </c>
      <c r="HT12">
        <v>7.0030000000000001</v>
      </c>
      <c r="HU12">
        <v>6.4039999999999999</v>
      </c>
      <c r="HV12">
        <v>5.2611379009999997</v>
      </c>
      <c r="HW12">
        <v>5.6550000000000002</v>
      </c>
      <c r="HX12">
        <v>6.791706295</v>
      </c>
      <c r="HY12">
        <v>5.9409999999999998</v>
      </c>
      <c r="HZ12">
        <v>5.8370902740000004</v>
      </c>
      <c r="IA12">
        <v>6.7628684059999999</v>
      </c>
      <c r="IB12">
        <v>3.6030000000000002</v>
      </c>
      <c r="IC12">
        <v>6.5170000000000003</v>
      </c>
      <c r="ID12">
        <v>5.625</v>
      </c>
      <c r="IE12">
        <v>3.9380000000000002</v>
      </c>
      <c r="IF12">
        <v>6.9089999999999998</v>
      </c>
      <c r="IG12">
        <v>7.1859999999999999</v>
      </c>
      <c r="IH12">
        <v>2.09</v>
      </c>
      <c r="II12">
        <v>5.2938028949999998</v>
      </c>
      <c r="IJ12">
        <v>2.698</v>
      </c>
      <c r="IK12">
        <v>2.48</v>
      </c>
      <c r="IL12">
        <v>6.3470000000000004</v>
      </c>
      <c r="IM12">
        <v>6.0869999999999997</v>
      </c>
      <c r="IN12">
        <v>5.3209999999999997</v>
      </c>
      <c r="IO12">
        <v>3.7749999999999999</v>
      </c>
      <c r="IP12">
        <v>5.1269999999999998</v>
      </c>
      <c r="IQ12">
        <v>6.0190000000000001</v>
      </c>
      <c r="IR12">
        <v>6.4329999999999998</v>
      </c>
      <c r="IS12">
        <v>4.8462979309999996</v>
      </c>
      <c r="IT12">
        <v>7.4589999999999996</v>
      </c>
      <c r="IU12">
        <v>5.5030000000000001</v>
      </c>
      <c r="IV12">
        <v>8.2379999999999995</v>
      </c>
      <c r="IW12">
        <v>5.6340000000000003</v>
      </c>
      <c r="IX12">
        <v>7.367</v>
      </c>
      <c r="IY12">
        <v>7.0940000000000003</v>
      </c>
    </row>
    <row r="13" spans="1:259" x14ac:dyDescent="0.25">
      <c r="A13">
        <f t="shared" si="0"/>
        <v>1971</v>
      </c>
      <c r="B13">
        <v>2.7879999999999998</v>
      </c>
      <c r="C13">
        <v>6.8449882940000002</v>
      </c>
      <c r="D13">
        <v>7.4320000000000004</v>
      </c>
      <c r="E13">
        <v>6.6977240120000001</v>
      </c>
      <c r="F13">
        <v>7.4669999999999996</v>
      </c>
      <c r="G13">
        <v>5.0149999999999997</v>
      </c>
      <c r="I13">
        <v>6.8367975669999996</v>
      </c>
      <c r="J13">
        <v>6.4690000000000003</v>
      </c>
      <c r="K13">
        <v>3.1080000000000001</v>
      </c>
      <c r="L13">
        <v>3.3570000000000002</v>
      </c>
      <c r="N13">
        <v>3.4550000000000001</v>
      </c>
      <c r="O13">
        <v>2.9609999999999999</v>
      </c>
      <c r="P13">
        <v>2.2000000000000002</v>
      </c>
      <c r="Q13">
        <v>4.7690000000000001</v>
      </c>
      <c r="R13">
        <v>7.2130000000000001</v>
      </c>
      <c r="S13">
        <v>2.21</v>
      </c>
      <c r="T13">
        <v>6.7880000000000003</v>
      </c>
      <c r="U13">
        <v>6.6980000000000004</v>
      </c>
      <c r="V13">
        <v>6.8650000000000002</v>
      </c>
      <c r="W13">
        <v>2.1</v>
      </c>
      <c r="X13">
        <v>6.2839999999999998</v>
      </c>
      <c r="Y13">
        <v>3.9740000000000002</v>
      </c>
      <c r="Z13">
        <v>2.7480000000000002</v>
      </c>
      <c r="AA13">
        <v>2.31</v>
      </c>
      <c r="AB13">
        <v>6.2880000000000003</v>
      </c>
      <c r="AC13">
        <v>2.2989999999999999</v>
      </c>
      <c r="AD13">
        <v>5.9640000000000004</v>
      </c>
      <c r="AE13">
        <v>4.8570000000000002</v>
      </c>
      <c r="AF13">
        <v>2.9489999999999998</v>
      </c>
      <c r="AG13">
        <v>5.6189999999999998</v>
      </c>
      <c r="AH13">
        <v>6.6429999999999998</v>
      </c>
      <c r="AI13">
        <v>6.5919999999999996</v>
      </c>
      <c r="AJ13">
        <v>5.9859999999999998</v>
      </c>
      <c r="AK13">
        <v>2.141</v>
      </c>
      <c r="AL13">
        <v>2.2605585669999999</v>
      </c>
      <c r="AM13">
        <v>2.04</v>
      </c>
      <c r="AN13">
        <v>1.9330000000000001</v>
      </c>
      <c r="AO13">
        <v>3.6539999999999999</v>
      </c>
      <c r="AP13">
        <v>5.5229999999999997</v>
      </c>
      <c r="AQ13">
        <v>7.9409999999999998</v>
      </c>
      <c r="AR13">
        <v>6.2549999999999999</v>
      </c>
      <c r="AS13">
        <v>6.3780000000000001</v>
      </c>
      <c r="AT13">
        <v>6.4160000000000004</v>
      </c>
      <c r="AU13">
        <v>5.0570000000000004</v>
      </c>
      <c r="AV13">
        <v>7.0979999999999999</v>
      </c>
      <c r="AW13">
        <v>6.9130000000000003</v>
      </c>
      <c r="AX13">
        <v>4.3620000000000001</v>
      </c>
      <c r="AY13">
        <v>4.8185360770000001</v>
      </c>
      <c r="AZ13">
        <v>3.87</v>
      </c>
      <c r="BA13">
        <v>3.1419999999999999</v>
      </c>
      <c r="BB13">
        <v>3.036</v>
      </c>
      <c r="BC13">
        <v>2</v>
      </c>
      <c r="BD13">
        <v>1.92</v>
      </c>
      <c r="BE13">
        <v>6.8579999999999997</v>
      </c>
      <c r="BF13">
        <v>4.8079999999999998</v>
      </c>
      <c r="BG13">
        <v>2.04</v>
      </c>
      <c r="BH13">
        <v>6.0090000000000003</v>
      </c>
      <c r="BI13">
        <v>7.6</v>
      </c>
      <c r="BJ13">
        <v>5.5167822290000004</v>
      </c>
      <c r="BK13">
        <v>5.8561778120000003</v>
      </c>
      <c r="BL13">
        <v>5.1007305670000003</v>
      </c>
      <c r="BM13">
        <v>2.83724679</v>
      </c>
      <c r="BN13">
        <v>2.540324118</v>
      </c>
      <c r="BO13">
        <v>6.0110000000000001</v>
      </c>
      <c r="BP13">
        <v>6.0309999999999997</v>
      </c>
      <c r="BQ13">
        <v>2.344432447</v>
      </c>
      <c r="BR13">
        <v>6.5410000000000004</v>
      </c>
      <c r="BS13">
        <v>2.9</v>
      </c>
      <c r="BT13">
        <v>2.19</v>
      </c>
      <c r="BU13">
        <v>7.02</v>
      </c>
      <c r="BV13">
        <v>2.3122933080000001</v>
      </c>
      <c r="BW13">
        <v>5.8184112360000002</v>
      </c>
      <c r="BX13">
        <v>1.68</v>
      </c>
      <c r="BY13">
        <v>4.4880000000000004</v>
      </c>
      <c r="BZ13">
        <v>2.4700000000000002</v>
      </c>
      <c r="CA13">
        <v>6.9249999999999998</v>
      </c>
      <c r="CB13">
        <v>5.1630000000000003</v>
      </c>
      <c r="CC13">
        <v>2.41</v>
      </c>
      <c r="CD13">
        <v>2.677</v>
      </c>
      <c r="CE13">
        <v>6.9370000000000003</v>
      </c>
      <c r="CF13">
        <v>2.79</v>
      </c>
      <c r="CG13">
        <v>6.2619999999999996</v>
      </c>
      <c r="CH13">
        <v>6.2750000000000004</v>
      </c>
      <c r="CI13">
        <v>6.06</v>
      </c>
      <c r="CJ13">
        <v>5.8079999999999998</v>
      </c>
      <c r="CK13">
        <v>2.3199999999999998</v>
      </c>
      <c r="CL13">
        <v>4.4269999999999996</v>
      </c>
      <c r="CN13">
        <v>6.5460000000000003</v>
      </c>
      <c r="CO13">
        <v>4.3710000000000004</v>
      </c>
      <c r="CP13">
        <v>5.226</v>
      </c>
      <c r="CQ13">
        <v>2.4776545460000001</v>
      </c>
      <c r="CR13">
        <v>3.4590000000000001</v>
      </c>
      <c r="CS13">
        <v>7.1239999999999997</v>
      </c>
      <c r="CT13">
        <v>6.9067861160000001</v>
      </c>
      <c r="CU13">
        <v>1.9610000000000001</v>
      </c>
      <c r="CV13">
        <v>5.7969999999999997</v>
      </c>
      <c r="CW13">
        <v>1.93</v>
      </c>
      <c r="CX13">
        <v>5.0801451240000004</v>
      </c>
      <c r="CY13">
        <v>5.3584890339999998</v>
      </c>
      <c r="CZ13">
        <v>6.6889502539999999</v>
      </c>
      <c r="DA13">
        <v>6.7030843400000002</v>
      </c>
      <c r="DB13">
        <v>5.3630000000000004</v>
      </c>
      <c r="DC13">
        <v>6.6828536769999998</v>
      </c>
      <c r="DD13">
        <v>2.95</v>
      </c>
      <c r="DE13">
        <v>5.5650000000000004</v>
      </c>
      <c r="DF13">
        <v>3.93</v>
      </c>
      <c r="DG13">
        <v>6.51</v>
      </c>
      <c r="DH13">
        <v>7.056</v>
      </c>
      <c r="DI13">
        <v>2.92</v>
      </c>
      <c r="DJ13">
        <v>3.774</v>
      </c>
      <c r="DK13">
        <v>2.4</v>
      </c>
      <c r="DL13">
        <v>5.5</v>
      </c>
      <c r="DM13">
        <v>8.0890000000000004</v>
      </c>
      <c r="DN13">
        <v>2.16</v>
      </c>
      <c r="DO13">
        <v>3.5449999999999999</v>
      </c>
      <c r="DP13">
        <v>8.0030000000000001</v>
      </c>
      <c r="DQ13">
        <v>4.9710000000000001</v>
      </c>
      <c r="DR13">
        <v>5.8659999999999997</v>
      </c>
      <c r="DS13">
        <v>5.3970000000000002</v>
      </c>
      <c r="DT13">
        <v>4.7750000000000004</v>
      </c>
      <c r="DU13">
        <v>4.54</v>
      </c>
      <c r="DV13">
        <v>6.7610000000000001</v>
      </c>
      <c r="DW13">
        <v>5.2117235529999997</v>
      </c>
      <c r="DX13">
        <v>6.2949999999999999</v>
      </c>
      <c r="DY13">
        <v>5.0419999999999998</v>
      </c>
      <c r="DZ13">
        <v>6.5419999999999998</v>
      </c>
      <c r="EA13">
        <v>8.1329999999999991</v>
      </c>
      <c r="EB13">
        <v>5.9530000000000003</v>
      </c>
      <c r="EC13">
        <v>5.0984108150000003</v>
      </c>
      <c r="ED13">
        <v>6.7654116279999998</v>
      </c>
      <c r="EE13">
        <v>6.636683423</v>
      </c>
      <c r="EG13">
        <v>4.242</v>
      </c>
      <c r="EH13">
        <v>5.7609109460000001</v>
      </c>
      <c r="EI13">
        <v>5.4237399100000001</v>
      </c>
      <c r="EJ13">
        <v>5.7610000000000001</v>
      </c>
      <c r="EK13">
        <v>4.7938917950000004</v>
      </c>
      <c r="EL13">
        <v>2.41</v>
      </c>
      <c r="EM13">
        <v>1.95</v>
      </c>
      <c r="EN13">
        <v>2</v>
      </c>
      <c r="EO13">
        <v>1.9610000000000001</v>
      </c>
      <c r="EP13">
        <v>5.6539999999999999</v>
      </c>
      <c r="EQ13">
        <v>6.61</v>
      </c>
      <c r="ES13">
        <v>2.5590000000000002</v>
      </c>
      <c r="ET13">
        <v>7.2480000000000002</v>
      </c>
      <c r="EU13">
        <v>7.2759999999999998</v>
      </c>
      <c r="EV13">
        <v>6.6579594760000003</v>
      </c>
      <c r="EW13">
        <v>6.4420000000000002</v>
      </c>
      <c r="EX13">
        <v>8.1479999999999997</v>
      </c>
      <c r="EY13">
        <v>5.3321582870000004</v>
      </c>
      <c r="EZ13">
        <v>2.863</v>
      </c>
      <c r="FA13">
        <v>7.1950000000000003</v>
      </c>
      <c r="FB13">
        <v>2.06</v>
      </c>
      <c r="FC13">
        <v>5.6820000000000004</v>
      </c>
      <c r="FD13">
        <v>6.6998144450000003</v>
      </c>
      <c r="FE13">
        <v>2.6709999999999998</v>
      </c>
      <c r="FF13">
        <v>7.4329999999999998</v>
      </c>
      <c r="FG13">
        <v>6.7210000000000001</v>
      </c>
      <c r="FH13">
        <v>6.6870000000000003</v>
      </c>
      <c r="FI13">
        <v>3.7410000000000001</v>
      </c>
      <c r="FJ13">
        <v>7.33</v>
      </c>
      <c r="FK13">
        <v>4.9089999999999998</v>
      </c>
      <c r="FL13">
        <v>2.2538079280000001</v>
      </c>
      <c r="FM13">
        <v>6.5529999999999999</v>
      </c>
      <c r="FN13">
        <v>4.2</v>
      </c>
      <c r="FO13">
        <v>7.5179999999999998</v>
      </c>
      <c r="FP13">
        <v>6.532</v>
      </c>
      <c r="FQ13">
        <v>6.7640000000000002</v>
      </c>
      <c r="FR13">
        <v>2.36</v>
      </c>
      <c r="FS13">
        <v>2.4900000000000002</v>
      </c>
      <c r="FT13">
        <v>5.8419999999999996</v>
      </c>
      <c r="FU13">
        <v>4.4870000000000001</v>
      </c>
      <c r="FV13">
        <v>3.18</v>
      </c>
      <c r="FW13">
        <v>2.7687267609999999</v>
      </c>
      <c r="FX13">
        <v>7.35</v>
      </c>
      <c r="FY13">
        <v>4.8964497710000003</v>
      </c>
      <c r="FZ13">
        <v>6.8019999999999996</v>
      </c>
      <c r="GA13">
        <v>5.048</v>
      </c>
      <c r="GB13">
        <v>6.2069999999999999</v>
      </c>
      <c r="GC13">
        <v>6.0880000000000001</v>
      </c>
      <c r="GD13">
        <v>6.2290000000000001</v>
      </c>
      <c r="GE13">
        <v>2.25</v>
      </c>
      <c r="GF13">
        <v>6.891441253</v>
      </c>
      <c r="GG13">
        <v>3.2909999999999999</v>
      </c>
      <c r="GH13">
        <v>3.7389999999999999</v>
      </c>
      <c r="GI13">
        <v>3</v>
      </c>
      <c r="GJ13">
        <v>5.5910000000000002</v>
      </c>
      <c r="GK13">
        <v>5.6179926059999996</v>
      </c>
      <c r="GL13">
        <v>2.373946804</v>
      </c>
      <c r="GM13">
        <v>5.4640000000000004</v>
      </c>
      <c r="GN13">
        <v>6.4130000000000003</v>
      </c>
      <c r="GO13">
        <v>2.67</v>
      </c>
      <c r="GP13">
        <v>2.0299999999999998</v>
      </c>
      <c r="GQ13">
        <v>8.2279999999999998</v>
      </c>
      <c r="GR13">
        <v>5.7865558459999997</v>
      </c>
      <c r="GS13">
        <v>7.556</v>
      </c>
      <c r="GT13">
        <v>7.0590000000000002</v>
      </c>
      <c r="GU13">
        <v>7.2610000000000001</v>
      </c>
      <c r="GV13">
        <v>3.02</v>
      </c>
      <c r="GW13">
        <v>7.0279999999999996</v>
      </c>
      <c r="GX13">
        <v>6.4290000000000003</v>
      </c>
      <c r="GY13">
        <v>6.0970000000000004</v>
      </c>
      <c r="GZ13">
        <v>7.1509999999999998</v>
      </c>
      <c r="HA13">
        <v>1.7410000000000001</v>
      </c>
      <c r="HB13">
        <v>6.7838611469999996</v>
      </c>
      <c r="HC13">
        <v>6.8920000000000003</v>
      </c>
      <c r="HD13">
        <v>6.7838611469999996</v>
      </c>
      <c r="HE13">
        <v>4.9228504649999998</v>
      </c>
      <c r="HF13">
        <v>6.49</v>
      </c>
      <c r="HG13">
        <v>5.5039999999999996</v>
      </c>
      <c r="HH13">
        <v>2.4300000000000002</v>
      </c>
      <c r="HI13">
        <v>2.157</v>
      </c>
      <c r="HJ13">
        <v>1.96</v>
      </c>
      <c r="HK13">
        <v>6.7619999999999996</v>
      </c>
      <c r="HL13">
        <v>3.1509999999999998</v>
      </c>
      <c r="HM13">
        <v>7.6529999999999996</v>
      </c>
      <c r="HN13">
        <v>5.3029999999999999</v>
      </c>
      <c r="HO13">
        <v>6.5819999999999999</v>
      </c>
      <c r="HP13">
        <v>5.5454651760000004</v>
      </c>
      <c r="HQ13">
        <v>2.7615482560000002</v>
      </c>
      <c r="HR13">
        <v>7.1029999999999998</v>
      </c>
      <c r="HS13">
        <v>5.3559999999999999</v>
      </c>
      <c r="HT13">
        <v>6.9429999999999996</v>
      </c>
      <c r="HU13">
        <v>6.3230000000000004</v>
      </c>
      <c r="HV13">
        <v>5.1607185610000004</v>
      </c>
      <c r="HW13">
        <v>5.58</v>
      </c>
      <c r="HX13">
        <v>6.6998144450000003</v>
      </c>
      <c r="HY13">
        <v>5.7610000000000001</v>
      </c>
      <c r="HZ13">
        <v>5.7865558459999997</v>
      </c>
      <c r="IA13">
        <v>6.7838611469999996</v>
      </c>
      <c r="IB13">
        <v>3.597</v>
      </c>
      <c r="IC13">
        <v>6.359</v>
      </c>
      <c r="ID13">
        <v>5.5519999999999996</v>
      </c>
      <c r="IE13">
        <v>3.8439999999999999</v>
      </c>
      <c r="IF13">
        <v>6.944</v>
      </c>
      <c r="IG13">
        <v>7.2039999999999997</v>
      </c>
      <c r="IH13">
        <v>2.12</v>
      </c>
      <c r="II13">
        <v>4.9505348119999999</v>
      </c>
      <c r="IJ13">
        <v>2.77</v>
      </c>
      <c r="IK13">
        <v>2.266</v>
      </c>
      <c r="IL13">
        <v>6.2949999999999999</v>
      </c>
      <c r="IM13">
        <v>5.8869999999999996</v>
      </c>
      <c r="IN13">
        <v>5.1740000000000004</v>
      </c>
      <c r="IO13">
        <v>3.6930000000000001</v>
      </c>
      <c r="IP13">
        <v>4.8979999999999997</v>
      </c>
      <c r="IQ13">
        <v>6.069</v>
      </c>
      <c r="IR13">
        <v>6.3789999999999996</v>
      </c>
      <c r="IS13">
        <v>4.695908094</v>
      </c>
      <c r="IT13">
        <v>7.3369999999999997</v>
      </c>
      <c r="IU13">
        <v>5.6740000000000004</v>
      </c>
      <c r="IV13">
        <v>8.2639999999999993</v>
      </c>
      <c r="IW13">
        <v>5.569</v>
      </c>
      <c r="IX13">
        <v>7.383</v>
      </c>
      <c r="IY13">
        <v>7.0590000000000002</v>
      </c>
    </row>
    <row r="14" spans="1:259" x14ac:dyDescent="0.25">
      <c r="A14">
        <f t="shared" si="0"/>
        <v>1972</v>
      </c>
      <c r="B14">
        <v>2.6909999999999998</v>
      </c>
      <c r="C14">
        <v>6.8410966010000003</v>
      </c>
      <c r="D14">
        <v>7.4530000000000003</v>
      </c>
      <c r="E14">
        <v>6.7335360480000004</v>
      </c>
      <c r="F14">
        <v>7.4880000000000004</v>
      </c>
      <c r="G14">
        <v>4.8979999999999997</v>
      </c>
      <c r="I14">
        <v>6.7865777710000001</v>
      </c>
      <c r="J14">
        <v>6.45</v>
      </c>
      <c r="K14">
        <v>3.1459999999999999</v>
      </c>
      <c r="L14">
        <v>3.27</v>
      </c>
      <c r="N14">
        <v>3.2869999999999999</v>
      </c>
      <c r="O14">
        <v>2.7440000000000002</v>
      </c>
      <c r="P14">
        <v>2.08</v>
      </c>
      <c r="Q14">
        <v>4.6150000000000002</v>
      </c>
      <c r="R14">
        <v>7.21</v>
      </c>
      <c r="S14">
        <v>2.09</v>
      </c>
      <c r="T14">
        <v>6.8239999999999998</v>
      </c>
      <c r="U14">
        <v>6.7190000000000003</v>
      </c>
      <c r="V14">
        <v>6.8449999999999998</v>
      </c>
      <c r="W14">
        <v>2.0299999999999998</v>
      </c>
      <c r="X14">
        <v>6.1280000000000001</v>
      </c>
      <c r="Y14">
        <v>3.89</v>
      </c>
      <c r="Z14">
        <v>2.6640000000000001</v>
      </c>
      <c r="AA14">
        <v>2.2799999999999998</v>
      </c>
      <c r="AB14">
        <v>6.2839999999999998</v>
      </c>
      <c r="AC14">
        <v>2.2109999999999999</v>
      </c>
      <c r="AD14">
        <v>5.923</v>
      </c>
      <c r="AE14">
        <v>4.7460000000000004</v>
      </c>
      <c r="AF14">
        <v>2.794</v>
      </c>
      <c r="AG14">
        <v>5.5</v>
      </c>
      <c r="AH14">
        <v>6.6390000000000002</v>
      </c>
      <c r="AI14">
        <v>6.593</v>
      </c>
      <c r="AJ14">
        <v>5.96</v>
      </c>
      <c r="AK14">
        <v>1.98</v>
      </c>
      <c r="AL14">
        <v>2.2361570460000002</v>
      </c>
      <c r="AM14">
        <v>1.91</v>
      </c>
      <c r="AN14">
        <v>1.8109999999999999</v>
      </c>
      <c r="AO14">
        <v>3.53</v>
      </c>
      <c r="AP14">
        <v>5.1120000000000001</v>
      </c>
      <c r="AQ14">
        <v>7.9420000000000002</v>
      </c>
      <c r="AR14">
        <v>6.282</v>
      </c>
      <c r="AS14">
        <v>6.4020000000000001</v>
      </c>
      <c r="AT14">
        <v>6.444</v>
      </c>
      <c r="AU14">
        <v>4.8570000000000002</v>
      </c>
      <c r="AV14">
        <v>7.1189999999999998</v>
      </c>
      <c r="AW14">
        <v>6.8869999999999996</v>
      </c>
      <c r="AX14">
        <v>4.1580000000000004</v>
      </c>
      <c r="AY14">
        <v>4.6771374899999998</v>
      </c>
      <c r="AZ14">
        <v>3.7240000000000002</v>
      </c>
      <c r="BA14">
        <v>2.976</v>
      </c>
      <c r="BB14">
        <v>2.988</v>
      </c>
      <c r="BC14">
        <v>2.09</v>
      </c>
      <c r="BD14">
        <v>1.71</v>
      </c>
      <c r="BE14">
        <v>6.8529999999999998</v>
      </c>
      <c r="BF14">
        <v>4.4749999999999996</v>
      </c>
      <c r="BG14">
        <v>2.0299999999999998</v>
      </c>
      <c r="BH14">
        <v>5.8410000000000002</v>
      </c>
      <c r="BI14">
        <v>7.5460000000000003</v>
      </c>
      <c r="BJ14">
        <v>5.1997620729999996</v>
      </c>
      <c r="BK14">
        <v>5.7846097390000004</v>
      </c>
      <c r="BL14">
        <v>4.8191461860000002</v>
      </c>
      <c r="BM14">
        <v>2.8272402159999999</v>
      </c>
      <c r="BN14">
        <v>2.478122495</v>
      </c>
      <c r="BO14">
        <v>5.8730000000000002</v>
      </c>
      <c r="BP14">
        <v>5.9710000000000001</v>
      </c>
      <c r="BQ14">
        <v>2.2360709010000002</v>
      </c>
      <c r="BR14">
        <v>6.5380000000000003</v>
      </c>
      <c r="BS14">
        <v>2.87</v>
      </c>
      <c r="BT14">
        <v>2.13</v>
      </c>
      <c r="BU14">
        <v>7.06</v>
      </c>
      <c r="BV14">
        <v>2.2255936219999999</v>
      </c>
      <c r="BW14">
        <v>5.8216735660000003</v>
      </c>
      <c r="BX14">
        <v>1.58</v>
      </c>
      <c r="BY14">
        <v>4.298</v>
      </c>
      <c r="BZ14">
        <v>2.38</v>
      </c>
      <c r="CA14">
        <v>6.8940000000000001</v>
      </c>
      <c r="CB14">
        <v>5.2370000000000001</v>
      </c>
      <c r="CC14">
        <v>2.2000000000000002</v>
      </c>
      <c r="CD14">
        <v>2.6579999999999999</v>
      </c>
      <c r="CE14">
        <v>6.907</v>
      </c>
      <c r="CF14">
        <v>2.7170000000000001</v>
      </c>
      <c r="CG14">
        <v>6.2830000000000004</v>
      </c>
      <c r="CH14">
        <v>6.3209999999999997</v>
      </c>
      <c r="CI14">
        <v>6.0780000000000003</v>
      </c>
      <c r="CJ14">
        <v>5.8049999999999997</v>
      </c>
      <c r="CK14">
        <v>2.3199999999999998</v>
      </c>
      <c r="CL14">
        <v>4.3369999999999997</v>
      </c>
      <c r="CN14">
        <v>6.5110000000000001</v>
      </c>
      <c r="CO14">
        <v>4.1980000000000004</v>
      </c>
      <c r="CP14">
        <v>5.0570000000000004</v>
      </c>
      <c r="CQ14">
        <v>2.3375296489999999</v>
      </c>
      <c r="CR14">
        <v>3.3149999999999999</v>
      </c>
      <c r="CS14">
        <v>7.0819999999999999</v>
      </c>
      <c r="CT14">
        <v>6.9181726489999997</v>
      </c>
      <c r="CU14">
        <v>1.992</v>
      </c>
      <c r="CV14">
        <v>5.7220000000000004</v>
      </c>
      <c r="CW14">
        <v>1.93</v>
      </c>
      <c r="CX14">
        <v>4.89916266</v>
      </c>
      <c r="CY14">
        <v>5.2077162489999997</v>
      </c>
      <c r="CZ14">
        <v>6.6864415619999997</v>
      </c>
      <c r="DA14">
        <v>6.7151890099999996</v>
      </c>
      <c r="DB14">
        <v>5.2910000000000004</v>
      </c>
      <c r="DC14">
        <v>6.6740063019999996</v>
      </c>
      <c r="DD14">
        <v>2.9079999999999999</v>
      </c>
      <c r="DE14">
        <v>5.4820000000000002</v>
      </c>
      <c r="DF14">
        <v>3.84</v>
      </c>
      <c r="DG14">
        <v>6.25</v>
      </c>
      <c r="DH14">
        <v>7.008</v>
      </c>
      <c r="DI14">
        <v>3.09</v>
      </c>
      <c r="DJ14">
        <v>3.77</v>
      </c>
      <c r="DK14">
        <v>2.35</v>
      </c>
      <c r="DL14">
        <v>5.2919999999999998</v>
      </c>
      <c r="DM14">
        <v>8.0589999999999993</v>
      </c>
      <c r="DN14">
        <v>2.14</v>
      </c>
      <c r="DO14">
        <v>3.5659999999999998</v>
      </c>
      <c r="DP14">
        <v>7.9749999999999996</v>
      </c>
      <c r="DQ14">
        <v>4.9619999999999997</v>
      </c>
      <c r="DR14">
        <v>5.9909999999999997</v>
      </c>
      <c r="DS14">
        <v>5.2569999999999997</v>
      </c>
      <c r="DT14">
        <v>4.3550000000000004</v>
      </c>
      <c r="DU14">
        <v>4.12</v>
      </c>
      <c r="DV14">
        <v>6.5640000000000001</v>
      </c>
      <c r="DW14">
        <v>5.1114414159999999</v>
      </c>
      <c r="DX14">
        <v>6.2839999999999998</v>
      </c>
      <c r="DY14">
        <v>4.9329999999999998</v>
      </c>
      <c r="DZ14">
        <v>6.5990000000000002</v>
      </c>
      <c r="EA14">
        <v>8.0990000000000002</v>
      </c>
      <c r="EB14">
        <v>5.8129999999999997</v>
      </c>
      <c r="EC14">
        <v>4.996842386</v>
      </c>
      <c r="ED14">
        <v>6.7636387300000003</v>
      </c>
      <c r="EE14">
        <v>6.6659881470000002</v>
      </c>
      <c r="EG14">
        <v>4.1470000000000002</v>
      </c>
      <c r="EH14">
        <v>5.7031469189999999</v>
      </c>
      <c r="EI14">
        <v>5.2710304649999999</v>
      </c>
      <c r="EJ14">
        <v>5.7610000000000001</v>
      </c>
      <c r="EK14">
        <v>4.539681431</v>
      </c>
      <c r="EL14">
        <v>2.34</v>
      </c>
      <c r="EM14">
        <v>1.75</v>
      </c>
      <c r="EN14">
        <v>2</v>
      </c>
      <c r="EO14">
        <v>1.8660000000000001</v>
      </c>
      <c r="EP14">
        <v>5.5590000000000002</v>
      </c>
      <c r="EQ14">
        <v>6.5330000000000004</v>
      </c>
      <c r="ES14">
        <v>2.5619999999999998</v>
      </c>
      <c r="ET14">
        <v>7.2210000000000001</v>
      </c>
      <c r="EU14">
        <v>7.2469999999999999</v>
      </c>
      <c r="EV14">
        <v>6.5645964469999996</v>
      </c>
      <c r="EW14">
        <v>6.3179999999999996</v>
      </c>
      <c r="EX14">
        <v>8.0920000000000005</v>
      </c>
      <c r="EY14">
        <v>5.1669631840000001</v>
      </c>
      <c r="EZ14">
        <v>2.7719999999999998</v>
      </c>
      <c r="FA14">
        <v>7.2030000000000003</v>
      </c>
      <c r="FB14">
        <v>2.0099999999999998</v>
      </c>
      <c r="FC14">
        <v>5.5910000000000002</v>
      </c>
      <c r="FD14">
        <v>6.5984245269999997</v>
      </c>
      <c r="FE14">
        <v>2.6240000000000001</v>
      </c>
      <c r="FF14">
        <v>7.4029999999999996</v>
      </c>
      <c r="FG14">
        <v>6.7389999999999999</v>
      </c>
      <c r="FH14">
        <v>6.6989999999999998</v>
      </c>
      <c r="FI14">
        <v>3.5750000000000002</v>
      </c>
      <c r="FJ14">
        <v>7.3479999999999999</v>
      </c>
      <c r="FK14">
        <v>4.8099999999999996</v>
      </c>
      <c r="FL14">
        <v>2.0071147379999998</v>
      </c>
      <c r="FM14">
        <v>6.548</v>
      </c>
      <c r="FN14">
        <v>4.0999999999999996</v>
      </c>
      <c r="FO14">
        <v>7.5229999999999997</v>
      </c>
      <c r="FP14">
        <v>6.5789999999999997</v>
      </c>
      <c r="FQ14">
        <v>6.7080000000000002</v>
      </c>
      <c r="FR14">
        <v>2.15</v>
      </c>
      <c r="FS14">
        <v>2.38</v>
      </c>
      <c r="FT14">
        <v>5.7809999999999997</v>
      </c>
      <c r="FU14">
        <v>4.3550000000000004</v>
      </c>
      <c r="FV14">
        <v>3</v>
      </c>
      <c r="FW14">
        <v>2.63483388</v>
      </c>
      <c r="FX14">
        <v>7.4139999999999997</v>
      </c>
      <c r="FY14">
        <v>4.8779649640000002</v>
      </c>
      <c r="FZ14">
        <v>6.8049999999999997</v>
      </c>
      <c r="GA14">
        <v>4.907</v>
      </c>
      <c r="GB14">
        <v>6.0910000000000002</v>
      </c>
      <c r="GC14">
        <v>5.9569999999999999</v>
      </c>
      <c r="GD14">
        <v>6.1970000000000001</v>
      </c>
      <c r="GE14">
        <v>2.2400000000000002</v>
      </c>
      <c r="GF14">
        <v>6.9102160030000004</v>
      </c>
      <c r="GG14">
        <v>3.0579999999999998</v>
      </c>
      <c r="GH14">
        <v>3.8889999999999998</v>
      </c>
      <c r="GI14">
        <v>2.86</v>
      </c>
      <c r="GJ14">
        <v>5.4580000000000002</v>
      </c>
      <c r="GK14">
        <v>5.4831415970000004</v>
      </c>
      <c r="GL14">
        <v>2.2331336660000001</v>
      </c>
      <c r="GM14">
        <v>5.2930000000000001</v>
      </c>
      <c r="GN14">
        <v>6.33</v>
      </c>
      <c r="GO14">
        <v>2.5499999999999998</v>
      </c>
      <c r="GP14">
        <v>2.04</v>
      </c>
      <c r="GQ14">
        <v>8.2330000000000005</v>
      </c>
      <c r="GR14">
        <v>5.7170056020000004</v>
      </c>
      <c r="GS14">
        <v>7.5389999999999997</v>
      </c>
      <c r="GT14">
        <v>7.0119999999999996</v>
      </c>
      <c r="GU14">
        <v>7.258</v>
      </c>
      <c r="GV14">
        <v>3.04</v>
      </c>
      <c r="GW14">
        <v>7.056</v>
      </c>
      <c r="GX14">
        <v>6.4470000000000001</v>
      </c>
      <c r="GY14">
        <v>6.0039999999999996</v>
      </c>
      <c r="GZ14">
        <v>7.1180000000000003</v>
      </c>
      <c r="HA14">
        <v>1.8260000000000001</v>
      </c>
      <c r="HB14">
        <v>6.7965609870000003</v>
      </c>
      <c r="HC14">
        <v>6.9029999999999996</v>
      </c>
      <c r="HD14">
        <v>6.7965609870000003</v>
      </c>
      <c r="HE14">
        <v>4.8639537410000004</v>
      </c>
      <c r="HF14">
        <v>6.51</v>
      </c>
      <c r="HG14">
        <v>5.3360000000000003</v>
      </c>
      <c r="HH14">
        <v>2.4900000000000002</v>
      </c>
      <c r="HI14">
        <v>2.165</v>
      </c>
      <c r="HJ14">
        <v>1.91</v>
      </c>
      <c r="HK14">
        <v>6.7190000000000003</v>
      </c>
      <c r="HL14">
        <v>3.0659999999999998</v>
      </c>
      <c r="HM14">
        <v>7.6120000000000001</v>
      </c>
      <c r="HN14">
        <v>5.2119999999999997</v>
      </c>
      <c r="HO14">
        <v>6.85</v>
      </c>
      <c r="HP14">
        <v>5.2206840940000001</v>
      </c>
      <c r="HQ14">
        <v>2.7457110550000001</v>
      </c>
      <c r="HR14">
        <v>7.1180000000000003</v>
      </c>
      <c r="HS14">
        <v>5.1539999999999999</v>
      </c>
      <c r="HT14">
        <v>6.8449999999999998</v>
      </c>
      <c r="HU14">
        <v>6.19</v>
      </c>
      <c r="HV14">
        <v>5.0614362819999998</v>
      </c>
      <c r="HW14">
        <v>5.492</v>
      </c>
      <c r="HX14">
        <v>6.5984245269999997</v>
      </c>
      <c r="HY14">
        <v>5.6159999999999997</v>
      </c>
      <c r="HZ14">
        <v>5.7170056020000004</v>
      </c>
      <c r="IA14">
        <v>6.7965609870000003</v>
      </c>
      <c r="IB14">
        <v>3.5960000000000001</v>
      </c>
      <c r="IC14">
        <v>6.2640000000000002</v>
      </c>
      <c r="ID14">
        <v>5.4640000000000004</v>
      </c>
      <c r="IE14">
        <v>3.7170000000000001</v>
      </c>
      <c r="IF14">
        <v>6.9509999999999996</v>
      </c>
      <c r="IG14">
        <v>7.2149999999999999</v>
      </c>
      <c r="IH14">
        <v>2.08</v>
      </c>
      <c r="II14">
        <v>4.6910425079999998</v>
      </c>
      <c r="IJ14">
        <v>2.8159999999999998</v>
      </c>
      <c r="IK14">
        <v>2.0099999999999998</v>
      </c>
      <c r="IL14">
        <v>6.2309999999999999</v>
      </c>
      <c r="IM14">
        <v>5.6779999999999999</v>
      </c>
      <c r="IN14">
        <v>5.0350000000000001</v>
      </c>
      <c r="IO14">
        <v>3.61</v>
      </c>
      <c r="IP14">
        <v>4.6390000000000002</v>
      </c>
      <c r="IQ14">
        <v>6.1</v>
      </c>
      <c r="IR14">
        <v>6.3150000000000004</v>
      </c>
      <c r="IS14">
        <v>4.5543745739999997</v>
      </c>
      <c r="IT14">
        <v>7.1820000000000004</v>
      </c>
      <c r="IU14">
        <v>5.6159999999999997</v>
      </c>
      <c r="IV14">
        <v>8.2989999999999995</v>
      </c>
      <c r="IW14">
        <v>5.49</v>
      </c>
      <c r="IX14">
        <v>7.3920000000000003</v>
      </c>
      <c r="IY14">
        <v>7.0620000000000003</v>
      </c>
    </row>
    <row r="15" spans="1:259" x14ac:dyDescent="0.25">
      <c r="A15">
        <f t="shared" si="0"/>
        <v>1973</v>
      </c>
      <c r="B15">
        <v>2.613</v>
      </c>
      <c r="C15">
        <v>6.8322426500000004</v>
      </c>
      <c r="D15">
        <v>7.4870000000000001</v>
      </c>
      <c r="E15">
        <v>6.7642883469999999</v>
      </c>
      <c r="F15">
        <v>7.4980000000000002</v>
      </c>
      <c r="G15">
        <v>4.7640000000000002</v>
      </c>
      <c r="I15">
        <v>6.7270905560000003</v>
      </c>
      <c r="J15">
        <v>6.4</v>
      </c>
      <c r="K15">
        <v>3.198</v>
      </c>
      <c r="L15">
        <v>3.1549999999999998</v>
      </c>
      <c r="N15">
        <v>3.1259999999999999</v>
      </c>
      <c r="O15">
        <v>2.4910000000000001</v>
      </c>
      <c r="P15">
        <v>1.94</v>
      </c>
      <c r="Q15">
        <v>4.4509999999999996</v>
      </c>
      <c r="R15">
        <v>7.2149999999999999</v>
      </c>
      <c r="S15">
        <v>1.95</v>
      </c>
      <c r="T15">
        <v>6.8310000000000004</v>
      </c>
      <c r="U15">
        <v>6.77</v>
      </c>
      <c r="V15">
        <v>6.819</v>
      </c>
      <c r="W15">
        <v>2.15</v>
      </c>
      <c r="X15">
        <v>5.9610000000000003</v>
      </c>
      <c r="Y15">
        <v>3.74</v>
      </c>
      <c r="Z15">
        <v>2.556</v>
      </c>
      <c r="AA15">
        <v>2.25</v>
      </c>
      <c r="AB15">
        <v>6.2850000000000001</v>
      </c>
      <c r="AC15">
        <v>2.1160000000000001</v>
      </c>
      <c r="AD15">
        <v>5.88</v>
      </c>
      <c r="AE15">
        <v>4.6459999999999999</v>
      </c>
      <c r="AF15">
        <v>2.6480000000000001</v>
      </c>
      <c r="AG15">
        <v>5.3550000000000004</v>
      </c>
      <c r="AH15">
        <v>6.633</v>
      </c>
      <c r="AI15">
        <v>6.593</v>
      </c>
      <c r="AJ15">
        <v>5.9279999999999999</v>
      </c>
      <c r="AK15">
        <v>1.89</v>
      </c>
      <c r="AL15">
        <v>2.2493879840000002</v>
      </c>
      <c r="AM15">
        <v>1.81</v>
      </c>
      <c r="AN15">
        <v>1.71</v>
      </c>
      <c r="AO15">
        <v>3.4089999999999998</v>
      </c>
      <c r="AP15">
        <v>4.726</v>
      </c>
      <c r="AQ15">
        <v>7.9390000000000001</v>
      </c>
      <c r="AR15">
        <v>6.3049999999999997</v>
      </c>
      <c r="AS15">
        <v>6.4109999999999996</v>
      </c>
      <c r="AT15">
        <v>6.42</v>
      </c>
      <c r="AU15">
        <v>4.68</v>
      </c>
      <c r="AV15">
        <v>7.1420000000000003</v>
      </c>
      <c r="AW15">
        <v>6.8550000000000004</v>
      </c>
      <c r="AX15">
        <v>3.9910000000000001</v>
      </c>
      <c r="AY15">
        <v>4.4866094969999999</v>
      </c>
      <c r="AZ15">
        <v>3.492</v>
      </c>
      <c r="BA15">
        <v>2.83</v>
      </c>
      <c r="BB15">
        <v>2.403</v>
      </c>
      <c r="BC15">
        <v>2.31</v>
      </c>
      <c r="BD15">
        <v>1.54</v>
      </c>
      <c r="BE15">
        <v>6.8230000000000004</v>
      </c>
      <c r="BF15">
        <v>4.1349999999999998</v>
      </c>
      <c r="BG15">
        <v>1.92</v>
      </c>
      <c r="BH15">
        <v>5.6669999999999998</v>
      </c>
      <c r="BI15">
        <v>7.4909999999999997</v>
      </c>
      <c r="BJ15">
        <v>4.8836591299999998</v>
      </c>
      <c r="BK15">
        <v>5.7104446419999997</v>
      </c>
      <c r="BL15">
        <v>4.5490246640000001</v>
      </c>
      <c r="BM15">
        <v>2.7943851550000001</v>
      </c>
      <c r="BN15">
        <v>2.4135961479999999</v>
      </c>
      <c r="BO15">
        <v>5.7270000000000003</v>
      </c>
      <c r="BP15">
        <v>5.8879999999999999</v>
      </c>
      <c r="BQ15">
        <v>2.131013931</v>
      </c>
      <c r="BR15">
        <v>6.548</v>
      </c>
      <c r="BS15">
        <v>2.84</v>
      </c>
      <c r="BT15">
        <v>2.06</v>
      </c>
      <c r="BU15">
        <v>7.0940000000000003</v>
      </c>
      <c r="BV15">
        <v>2.1509886379999998</v>
      </c>
      <c r="BW15">
        <v>5.8225209040000001</v>
      </c>
      <c r="BX15">
        <v>1.49</v>
      </c>
      <c r="BY15">
        <v>4.1580000000000004</v>
      </c>
      <c r="BZ15">
        <v>2.2799999999999998</v>
      </c>
      <c r="CA15">
        <v>6.8419999999999996</v>
      </c>
      <c r="CB15">
        <v>5.2869999999999999</v>
      </c>
      <c r="CC15">
        <v>2.04</v>
      </c>
      <c r="CD15">
        <v>2.6059999999999999</v>
      </c>
      <c r="CE15">
        <v>6.8710000000000004</v>
      </c>
      <c r="CF15">
        <v>2.6680000000000001</v>
      </c>
      <c r="CG15">
        <v>6.3079999999999998</v>
      </c>
      <c r="CH15">
        <v>6.367</v>
      </c>
      <c r="CI15">
        <v>6.0979999999999999</v>
      </c>
      <c r="CJ15">
        <v>5.8</v>
      </c>
      <c r="CK15">
        <v>2.27</v>
      </c>
      <c r="CL15">
        <v>4.258</v>
      </c>
      <c r="CN15">
        <v>6.4870000000000001</v>
      </c>
      <c r="CO15">
        <v>4.0410000000000004</v>
      </c>
      <c r="CP15">
        <v>4.8769999999999998</v>
      </c>
      <c r="CQ15">
        <v>2.2515731030000001</v>
      </c>
      <c r="CR15">
        <v>3.177</v>
      </c>
      <c r="CS15">
        <v>7.008</v>
      </c>
      <c r="CT15">
        <v>6.9210074749999997</v>
      </c>
      <c r="CU15">
        <v>1.998</v>
      </c>
      <c r="CV15">
        <v>5.6479999999999997</v>
      </c>
      <c r="CW15">
        <v>1.93</v>
      </c>
      <c r="CX15">
        <v>4.7247678430000004</v>
      </c>
      <c r="CY15">
        <v>5.060382744</v>
      </c>
      <c r="CZ15">
        <v>6.6692865829999999</v>
      </c>
      <c r="DA15">
        <v>6.7261600399999999</v>
      </c>
      <c r="DB15">
        <v>5.2169999999999996</v>
      </c>
      <c r="DC15">
        <v>6.6446179660000002</v>
      </c>
      <c r="DD15">
        <v>2.62</v>
      </c>
      <c r="DE15">
        <v>5.4020000000000001</v>
      </c>
      <c r="DF15">
        <v>3.71</v>
      </c>
      <c r="DG15">
        <v>6.1059999999999999</v>
      </c>
      <c r="DH15">
        <v>6.9630000000000001</v>
      </c>
      <c r="DI15">
        <v>2.94</v>
      </c>
      <c r="DJ15">
        <v>3.698</v>
      </c>
      <c r="DK15">
        <v>2.2999999999999998</v>
      </c>
      <c r="DL15">
        <v>5.0289999999999999</v>
      </c>
      <c r="DM15">
        <v>8.016</v>
      </c>
      <c r="DN15">
        <v>2.14</v>
      </c>
      <c r="DO15">
        <v>3.51</v>
      </c>
      <c r="DP15">
        <v>7.9390000000000001</v>
      </c>
      <c r="DQ15">
        <v>4.8470000000000004</v>
      </c>
      <c r="DR15">
        <v>5.5590000000000002</v>
      </c>
      <c r="DS15">
        <v>5.1440000000000001</v>
      </c>
      <c r="DT15">
        <v>4.1399999999999997</v>
      </c>
      <c r="DU15">
        <v>4.07</v>
      </c>
      <c r="DV15">
        <v>6.3840000000000003</v>
      </c>
      <c r="DW15">
        <v>5.0111509329999997</v>
      </c>
      <c r="DX15">
        <v>6.2809999999999997</v>
      </c>
      <c r="DY15">
        <v>4.8049999999999997</v>
      </c>
      <c r="DZ15">
        <v>6.6509999999999998</v>
      </c>
      <c r="EA15">
        <v>8.0679999999999996</v>
      </c>
      <c r="EB15">
        <v>5.6859999999999999</v>
      </c>
      <c r="EC15">
        <v>4.8960400169999998</v>
      </c>
      <c r="ED15">
        <v>6.7415334649999998</v>
      </c>
      <c r="EE15">
        <v>6.6220027860000004</v>
      </c>
      <c r="EG15">
        <v>4.0330000000000004</v>
      </c>
      <c r="EH15">
        <v>5.6437572789999999</v>
      </c>
      <c r="EI15">
        <v>5.1167654359999997</v>
      </c>
      <c r="EJ15">
        <v>5.766</v>
      </c>
      <c r="EK15">
        <v>4.2837458369999997</v>
      </c>
      <c r="EL15">
        <v>2.2200000000000002</v>
      </c>
      <c r="EM15">
        <v>1.58</v>
      </c>
      <c r="EN15">
        <v>1.98</v>
      </c>
      <c r="EO15">
        <v>1.772</v>
      </c>
      <c r="EP15">
        <v>5.431</v>
      </c>
      <c r="EQ15">
        <v>6.4649999999999999</v>
      </c>
      <c r="ES15">
        <v>2.5680000000000001</v>
      </c>
      <c r="ET15">
        <v>7.1879999999999997</v>
      </c>
      <c r="EU15">
        <v>7.2930000000000001</v>
      </c>
      <c r="EV15">
        <v>6.4840108450000002</v>
      </c>
      <c r="EW15">
        <v>6.1769999999999996</v>
      </c>
      <c r="EX15">
        <v>8.0359999999999996</v>
      </c>
      <c r="EY15">
        <v>5.0052926219999998</v>
      </c>
      <c r="EZ15">
        <v>2.69</v>
      </c>
      <c r="FA15">
        <v>7.2140000000000004</v>
      </c>
      <c r="FB15">
        <v>1.65</v>
      </c>
      <c r="FC15">
        <v>5.4909999999999997</v>
      </c>
      <c r="FD15">
        <v>6.5160609850000002</v>
      </c>
      <c r="FE15">
        <v>2.5409999999999999</v>
      </c>
      <c r="FF15">
        <v>7.3540000000000001</v>
      </c>
      <c r="FG15">
        <v>6.73</v>
      </c>
      <c r="FH15">
        <v>6.6950000000000003</v>
      </c>
      <c r="FI15">
        <v>3.444</v>
      </c>
      <c r="FJ15">
        <v>7.3639999999999999</v>
      </c>
      <c r="FK15">
        <v>4.7350000000000003</v>
      </c>
      <c r="FL15">
        <v>1.8801378390000001</v>
      </c>
      <c r="FM15">
        <v>6.5570000000000004</v>
      </c>
      <c r="FN15">
        <v>3.9</v>
      </c>
      <c r="FO15">
        <v>7.5289999999999999</v>
      </c>
      <c r="FP15">
        <v>6.633</v>
      </c>
      <c r="FQ15">
        <v>6.6520000000000001</v>
      </c>
      <c r="FR15">
        <v>1.9</v>
      </c>
      <c r="FS15">
        <v>2.23</v>
      </c>
      <c r="FT15">
        <v>5.694</v>
      </c>
      <c r="FU15">
        <v>4.2450000000000001</v>
      </c>
      <c r="FV15">
        <v>2.76</v>
      </c>
      <c r="FW15">
        <v>2.5501627230000001</v>
      </c>
      <c r="FX15">
        <v>7.5039999999999996</v>
      </c>
      <c r="FY15">
        <v>4.8148124069999998</v>
      </c>
      <c r="FZ15">
        <v>6.8079999999999998</v>
      </c>
      <c r="GA15">
        <v>4.7389999999999999</v>
      </c>
      <c r="GB15">
        <v>5.968</v>
      </c>
      <c r="GC15">
        <v>5.8140000000000001</v>
      </c>
      <c r="GD15">
        <v>6.16</v>
      </c>
      <c r="GE15">
        <v>2.2599999999999998</v>
      </c>
      <c r="GF15">
        <v>6.9240564720000002</v>
      </c>
      <c r="GG15">
        <v>2.93</v>
      </c>
      <c r="GH15">
        <v>3.3530000000000002</v>
      </c>
      <c r="GI15">
        <v>2.77</v>
      </c>
      <c r="GJ15">
        <v>5.351</v>
      </c>
      <c r="GK15">
        <v>5.3765866740000003</v>
      </c>
      <c r="GL15">
        <v>2.145470311</v>
      </c>
      <c r="GM15">
        <v>5.1120000000000001</v>
      </c>
      <c r="GN15">
        <v>6.2679999999999998</v>
      </c>
      <c r="GO15">
        <v>2.44</v>
      </c>
      <c r="GP15">
        <v>2.0099999999999998</v>
      </c>
      <c r="GQ15">
        <v>8.2319999999999993</v>
      </c>
      <c r="GR15">
        <v>5.6491670100000002</v>
      </c>
      <c r="GS15">
        <v>7.484</v>
      </c>
      <c r="GT15">
        <v>6.96</v>
      </c>
      <c r="GU15">
        <v>7.2549999999999999</v>
      </c>
      <c r="GV15">
        <v>2.79</v>
      </c>
      <c r="GW15">
        <v>7.0910000000000002</v>
      </c>
      <c r="GX15">
        <v>6.4729999999999999</v>
      </c>
      <c r="GY15">
        <v>5.8949999999999996</v>
      </c>
      <c r="GZ15">
        <v>7.0860000000000003</v>
      </c>
      <c r="HA15">
        <v>1.827</v>
      </c>
      <c r="HB15">
        <v>6.8041766519999998</v>
      </c>
      <c r="HC15">
        <v>6.9119999999999999</v>
      </c>
      <c r="HD15">
        <v>6.8041766519999998</v>
      </c>
      <c r="HE15">
        <v>4.7639306660000003</v>
      </c>
      <c r="HF15">
        <v>6.5250000000000004</v>
      </c>
      <c r="HG15">
        <v>5.1479999999999997</v>
      </c>
      <c r="HH15">
        <v>2.56</v>
      </c>
      <c r="HI15">
        <v>2.2040000000000002</v>
      </c>
      <c r="HJ15">
        <v>1.87</v>
      </c>
      <c r="HK15">
        <v>6.6820000000000004</v>
      </c>
      <c r="HL15">
        <v>2.988</v>
      </c>
      <c r="HM15">
        <v>7.56</v>
      </c>
      <c r="HN15">
        <v>5.1159999999999997</v>
      </c>
      <c r="HO15">
        <v>6.8689999999999998</v>
      </c>
      <c r="HP15">
        <v>4.9079807620000002</v>
      </c>
      <c r="HQ15">
        <v>2.7139862369999999</v>
      </c>
      <c r="HR15">
        <v>7.1280000000000001</v>
      </c>
      <c r="HS15">
        <v>4.899</v>
      </c>
      <c r="HT15">
        <v>6.75</v>
      </c>
      <c r="HU15">
        <v>6.109</v>
      </c>
      <c r="HV15">
        <v>4.9646081779999998</v>
      </c>
      <c r="HW15">
        <v>5.3920000000000003</v>
      </c>
      <c r="HX15">
        <v>6.5160609850000002</v>
      </c>
      <c r="HY15">
        <v>5.5119999999999996</v>
      </c>
      <c r="HZ15">
        <v>5.6491670100000002</v>
      </c>
      <c r="IA15">
        <v>6.8041766519999998</v>
      </c>
      <c r="IB15">
        <v>3.4750000000000001</v>
      </c>
      <c r="IC15">
        <v>6.1849999999999996</v>
      </c>
      <c r="ID15">
        <v>5.3620000000000001</v>
      </c>
      <c r="IE15">
        <v>3.6280000000000001</v>
      </c>
      <c r="IF15">
        <v>6.9619999999999997</v>
      </c>
      <c r="IG15">
        <v>7.2220000000000004</v>
      </c>
      <c r="IH15">
        <v>2.04</v>
      </c>
      <c r="II15">
        <v>4.4387717340000004</v>
      </c>
      <c r="IJ15">
        <v>2.8559999999999999</v>
      </c>
      <c r="IK15">
        <v>1.879</v>
      </c>
      <c r="IL15">
        <v>6.1349999999999998</v>
      </c>
      <c r="IM15">
        <v>5.4589999999999996</v>
      </c>
      <c r="IN15">
        <v>4.9059999999999997</v>
      </c>
      <c r="IO15">
        <v>3.5169999999999999</v>
      </c>
      <c r="IP15">
        <v>4.1420000000000003</v>
      </c>
      <c r="IQ15">
        <v>6.1079999999999997</v>
      </c>
      <c r="IR15">
        <v>6.2439999999999998</v>
      </c>
      <c r="IS15">
        <v>4.4244514029999999</v>
      </c>
      <c r="IT15">
        <v>7.024</v>
      </c>
      <c r="IU15">
        <v>5.4169999999999998</v>
      </c>
      <c r="IV15">
        <v>8.3040000000000003</v>
      </c>
      <c r="IW15">
        <v>5.4130000000000003</v>
      </c>
      <c r="IX15">
        <v>7.3929999999999998</v>
      </c>
      <c r="IY15">
        <v>7.07</v>
      </c>
    </row>
    <row r="16" spans="1:259" x14ac:dyDescent="0.25">
      <c r="A16">
        <f t="shared" si="0"/>
        <v>1974</v>
      </c>
      <c r="B16">
        <v>2.552</v>
      </c>
      <c r="C16">
        <v>6.8204292610000001</v>
      </c>
      <c r="D16">
        <v>7.5259999999999998</v>
      </c>
      <c r="E16">
        <v>6.8033943629999998</v>
      </c>
      <c r="F16">
        <v>7.5</v>
      </c>
      <c r="G16">
        <v>4.6420000000000003</v>
      </c>
      <c r="I16">
        <v>6.6808898130000003</v>
      </c>
      <c r="J16">
        <v>6.3310000000000004</v>
      </c>
      <c r="K16">
        <v>3.2509999999999999</v>
      </c>
      <c r="L16">
        <v>3.0510000000000002</v>
      </c>
      <c r="N16">
        <v>2.9319999999999999</v>
      </c>
      <c r="O16">
        <v>2.3969999999999998</v>
      </c>
      <c r="P16">
        <v>1.91</v>
      </c>
      <c r="Q16">
        <v>4.33</v>
      </c>
      <c r="R16">
        <v>7.2220000000000004</v>
      </c>
      <c r="S16">
        <v>1.83</v>
      </c>
      <c r="T16">
        <v>6.8419999999999996</v>
      </c>
      <c r="U16">
        <v>6.8419999999999996</v>
      </c>
      <c r="V16">
        <v>6.7939999999999996</v>
      </c>
      <c r="W16">
        <v>2.29</v>
      </c>
      <c r="X16">
        <v>5.7850000000000001</v>
      </c>
      <c r="Y16">
        <v>3.5259999999999998</v>
      </c>
      <c r="Z16">
        <v>2.4510000000000001</v>
      </c>
      <c r="AA16">
        <v>2.21</v>
      </c>
      <c r="AB16">
        <v>6.2869999999999999</v>
      </c>
      <c r="AC16">
        <v>1.988</v>
      </c>
      <c r="AD16">
        <v>5.835</v>
      </c>
      <c r="AE16">
        <v>4.5019999999999998</v>
      </c>
      <c r="AF16">
        <v>2.5129999999999999</v>
      </c>
      <c r="AG16">
        <v>5.1829999999999998</v>
      </c>
      <c r="AH16">
        <v>6.6180000000000003</v>
      </c>
      <c r="AI16">
        <v>6.593</v>
      </c>
      <c r="AJ16">
        <v>5.9109999999999996</v>
      </c>
      <c r="AK16">
        <v>1.837</v>
      </c>
      <c r="AL16">
        <v>2.3648864729999999</v>
      </c>
      <c r="AM16">
        <v>1.73</v>
      </c>
      <c r="AN16">
        <v>1.631</v>
      </c>
      <c r="AO16">
        <v>3.2930000000000001</v>
      </c>
      <c r="AP16">
        <v>4.17</v>
      </c>
      <c r="AQ16">
        <v>7.9290000000000003</v>
      </c>
      <c r="AR16">
        <v>6.3369999999999997</v>
      </c>
      <c r="AS16">
        <v>6.4160000000000004</v>
      </c>
      <c r="AT16">
        <v>6.39</v>
      </c>
      <c r="AU16">
        <v>4.5270000000000001</v>
      </c>
      <c r="AV16">
        <v>7.1340000000000003</v>
      </c>
      <c r="AW16">
        <v>6.8179999999999996</v>
      </c>
      <c r="AX16">
        <v>3.8929999999999998</v>
      </c>
      <c r="AY16">
        <v>4.2850276599999999</v>
      </c>
      <c r="AZ16">
        <v>3.1989999999999998</v>
      </c>
      <c r="BA16">
        <v>2.7050000000000001</v>
      </c>
      <c r="BB16">
        <v>2.2799999999999998</v>
      </c>
      <c r="BC16">
        <v>2.46</v>
      </c>
      <c r="BD16">
        <v>1.51</v>
      </c>
      <c r="BE16">
        <v>6.8</v>
      </c>
      <c r="BF16">
        <v>3.8439999999999999</v>
      </c>
      <c r="BG16">
        <v>1.9</v>
      </c>
      <c r="BH16">
        <v>5.44</v>
      </c>
      <c r="BI16">
        <v>7.44</v>
      </c>
      <c r="BJ16">
        <v>4.4324325250000003</v>
      </c>
      <c r="BK16">
        <v>5.6329401969999999</v>
      </c>
      <c r="BL16">
        <v>4.1469435150000002</v>
      </c>
      <c r="BM16">
        <v>2.7766459800000001</v>
      </c>
      <c r="BN16">
        <v>2.3996085489999999</v>
      </c>
      <c r="BO16">
        <v>5.577</v>
      </c>
      <c r="BP16">
        <v>5.835</v>
      </c>
      <c r="BQ16">
        <v>2.098109268</v>
      </c>
      <c r="BR16">
        <v>6.5670000000000002</v>
      </c>
      <c r="BS16">
        <v>2.88</v>
      </c>
      <c r="BT16">
        <v>2.0699999999999998</v>
      </c>
      <c r="BU16">
        <v>7.1210000000000004</v>
      </c>
      <c r="BV16">
        <v>2.158328155</v>
      </c>
      <c r="BW16">
        <v>5.8392998870000001</v>
      </c>
      <c r="BX16">
        <v>1.61</v>
      </c>
      <c r="BY16">
        <v>4.069</v>
      </c>
      <c r="BZ16">
        <v>2.1800000000000002</v>
      </c>
      <c r="CA16">
        <v>6.77</v>
      </c>
      <c r="CB16">
        <v>5.327</v>
      </c>
      <c r="CC16">
        <v>1.92</v>
      </c>
      <c r="CD16">
        <v>2.5499999999999998</v>
      </c>
      <c r="CE16">
        <v>6.827</v>
      </c>
      <c r="CF16">
        <v>2.637</v>
      </c>
      <c r="CG16">
        <v>6.3360000000000003</v>
      </c>
      <c r="CH16">
        <v>6.3819999999999997</v>
      </c>
      <c r="CI16">
        <v>6.12</v>
      </c>
      <c r="CJ16">
        <v>5.7949999999999999</v>
      </c>
      <c r="CK16">
        <v>2.38</v>
      </c>
      <c r="CL16">
        <v>4.1669999999999998</v>
      </c>
      <c r="CN16">
        <v>6.4580000000000002</v>
      </c>
      <c r="CO16">
        <v>3.9660000000000002</v>
      </c>
      <c r="CP16">
        <v>4.6890000000000001</v>
      </c>
      <c r="CQ16">
        <v>2.205129023</v>
      </c>
      <c r="CR16">
        <v>2.9670000000000001</v>
      </c>
      <c r="CS16">
        <v>6.9210000000000003</v>
      </c>
      <c r="CT16">
        <v>6.9279453030000004</v>
      </c>
      <c r="CU16">
        <v>1.9770000000000001</v>
      </c>
      <c r="CV16">
        <v>5.6630000000000003</v>
      </c>
      <c r="CW16">
        <v>2.27</v>
      </c>
      <c r="CX16">
        <v>4.4895652410000002</v>
      </c>
      <c r="CY16">
        <v>4.8643050649999999</v>
      </c>
      <c r="CZ16">
        <v>6.6533539949999998</v>
      </c>
      <c r="DA16">
        <v>6.7405878489999997</v>
      </c>
      <c r="DB16">
        <v>5.093</v>
      </c>
      <c r="DC16">
        <v>6.6154067789999997</v>
      </c>
      <c r="DD16">
        <v>2.3239999999999998</v>
      </c>
      <c r="DE16">
        <v>5.3250000000000002</v>
      </c>
      <c r="DF16">
        <v>3.59</v>
      </c>
      <c r="DG16">
        <v>6.0419999999999998</v>
      </c>
      <c r="DH16">
        <v>6.9279999999999999</v>
      </c>
      <c r="DI16">
        <v>2.66</v>
      </c>
      <c r="DJ16">
        <v>3.6259999999999999</v>
      </c>
      <c r="DK16">
        <v>2.2799999999999998</v>
      </c>
      <c r="DL16">
        <v>4.7560000000000002</v>
      </c>
      <c r="DM16">
        <v>7.9550000000000001</v>
      </c>
      <c r="DN16">
        <v>2.0499999999999998</v>
      </c>
      <c r="DO16">
        <v>3.4529999999999998</v>
      </c>
      <c r="DP16">
        <v>7.907</v>
      </c>
      <c r="DQ16">
        <v>4.726</v>
      </c>
      <c r="DR16">
        <v>4.7969999999999997</v>
      </c>
      <c r="DS16">
        <v>5.0789999999999997</v>
      </c>
      <c r="DT16">
        <v>3.98</v>
      </c>
      <c r="DU16">
        <v>3.77</v>
      </c>
      <c r="DV16">
        <v>6.2169999999999996</v>
      </c>
      <c r="DW16">
        <v>4.8879048679999997</v>
      </c>
      <c r="DX16">
        <v>6.2889999999999997</v>
      </c>
      <c r="DY16">
        <v>4.6849999999999996</v>
      </c>
      <c r="DZ16">
        <v>6.6909999999999998</v>
      </c>
      <c r="EA16">
        <v>8.0220000000000002</v>
      </c>
      <c r="EB16">
        <v>5.5709999999999997</v>
      </c>
      <c r="EC16">
        <v>4.7768388689999997</v>
      </c>
      <c r="ED16">
        <v>6.7219755640000001</v>
      </c>
      <c r="EE16">
        <v>6.6126835469999996</v>
      </c>
      <c r="EG16">
        <v>3.8479999999999999</v>
      </c>
      <c r="EH16">
        <v>5.5759587919999998</v>
      </c>
      <c r="EI16">
        <v>4.911828184</v>
      </c>
      <c r="EJ16">
        <v>5.8280000000000003</v>
      </c>
      <c r="EK16">
        <v>3.9240431789999999</v>
      </c>
      <c r="EL16">
        <v>2.21</v>
      </c>
      <c r="EM16">
        <v>1.58</v>
      </c>
      <c r="EN16">
        <v>1.97</v>
      </c>
      <c r="EO16">
        <v>1.6850000000000001</v>
      </c>
      <c r="EP16">
        <v>5.2759999999999998</v>
      </c>
      <c r="EQ16">
        <v>6.3730000000000002</v>
      </c>
      <c r="ES16">
        <v>2.5630000000000002</v>
      </c>
      <c r="ET16">
        <v>7.149</v>
      </c>
      <c r="EU16">
        <v>7.2690000000000001</v>
      </c>
      <c r="EV16">
        <v>6.4294223590000001</v>
      </c>
      <c r="EW16">
        <v>6.0039999999999996</v>
      </c>
      <c r="EX16">
        <v>7.9770000000000003</v>
      </c>
      <c r="EY16">
        <v>4.7864872739999997</v>
      </c>
      <c r="EZ16">
        <v>2.6360000000000001</v>
      </c>
      <c r="FA16">
        <v>7.2290000000000001</v>
      </c>
      <c r="FB16">
        <v>1.64</v>
      </c>
      <c r="FC16">
        <v>5.3819999999999997</v>
      </c>
      <c r="FD16">
        <v>6.4602463349999999</v>
      </c>
      <c r="FE16">
        <v>2.4620000000000002</v>
      </c>
      <c r="FF16">
        <v>7.2679999999999998</v>
      </c>
      <c r="FG16">
        <v>6.7119999999999997</v>
      </c>
      <c r="FH16">
        <v>6.7</v>
      </c>
      <c r="FI16">
        <v>3.3410000000000002</v>
      </c>
      <c r="FJ16">
        <v>7.3739999999999997</v>
      </c>
      <c r="FK16">
        <v>4.6269999999999998</v>
      </c>
      <c r="FL16">
        <v>1.8352341839999999</v>
      </c>
      <c r="FM16">
        <v>6.5640000000000001</v>
      </c>
      <c r="FN16">
        <v>3.8</v>
      </c>
      <c r="FO16">
        <v>7.5389999999999997</v>
      </c>
      <c r="FP16">
        <v>6.7030000000000003</v>
      </c>
      <c r="FQ16">
        <v>6.5759999999999996</v>
      </c>
      <c r="FR16">
        <v>1.77</v>
      </c>
      <c r="FS16">
        <v>2.13</v>
      </c>
      <c r="FT16">
        <v>5.7380000000000004</v>
      </c>
      <c r="FU16">
        <v>4.1440000000000001</v>
      </c>
      <c r="FV16">
        <v>2.58</v>
      </c>
      <c r="FW16">
        <v>2.4920149619999998</v>
      </c>
      <c r="FX16">
        <v>7.617</v>
      </c>
      <c r="FY16">
        <v>4.8101639330000001</v>
      </c>
      <c r="FZ16">
        <v>6.8109999999999999</v>
      </c>
      <c r="GA16">
        <v>4.5750000000000002</v>
      </c>
      <c r="GB16">
        <v>5.8410000000000002</v>
      </c>
      <c r="GC16">
        <v>5.6929999999999996</v>
      </c>
      <c r="GD16">
        <v>6.1139999999999999</v>
      </c>
      <c r="GE16">
        <v>2.2599999999999998</v>
      </c>
      <c r="GF16">
        <v>6.9452286729999999</v>
      </c>
      <c r="GG16">
        <v>2.8820000000000001</v>
      </c>
      <c r="GH16">
        <v>3.1419999999999999</v>
      </c>
      <c r="GI16">
        <v>2.7</v>
      </c>
      <c r="GJ16">
        <v>5.2720000000000002</v>
      </c>
      <c r="GK16">
        <v>5.2972579440000001</v>
      </c>
      <c r="GL16">
        <v>2.0910291330000002</v>
      </c>
      <c r="GM16">
        <v>4.9089999999999998</v>
      </c>
      <c r="GN16">
        <v>6.18</v>
      </c>
      <c r="GO16">
        <v>2.71</v>
      </c>
      <c r="GP16">
        <v>2</v>
      </c>
      <c r="GQ16">
        <v>8.2309999999999999</v>
      </c>
      <c r="GR16">
        <v>5.5852120120000004</v>
      </c>
      <c r="GS16">
        <v>7.4260000000000002</v>
      </c>
      <c r="GT16">
        <v>6.9539999999999997</v>
      </c>
      <c r="GU16">
        <v>7.2519999999999998</v>
      </c>
      <c r="GV16">
        <v>2.35</v>
      </c>
      <c r="GW16">
        <v>7.1260000000000003</v>
      </c>
      <c r="GX16">
        <v>6.5339999999999998</v>
      </c>
      <c r="GY16">
        <v>5.7930000000000001</v>
      </c>
      <c r="GZ16">
        <v>7.0570000000000004</v>
      </c>
      <c r="HA16">
        <v>1.849</v>
      </c>
      <c r="HB16">
        <v>6.8134150010000001</v>
      </c>
      <c r="HC16">
        <v>6.92</v>
      </c>
      <c r="HD16">
        <v>6.8134150010000001</v>
      </c>
      <c r="HE16">
        <v>4.7015991960000001</v>
      </c>
      <c r="HF16">
        <v>6.5339999999999998</v>
      </c>
      <c r="HG16">
        <v>4.9450000000000003</v>
      </c>
      <c r="HH16">
        <v>2.61</v>
      </c>
      <c r="HI16">
        <v>2.125</v>
      </c>
      <c r="HJ16">
        <v>1.87</v>
      </c>
      <c r="HK16">
        <v>6.7519999999999998</v>
      </c>
      <c r="HL16">
        <v>2.9119999999999999</v>
      </c>
      <c r="HM16">
        <v>7.5090000000000003</v>
      </c>
      <c r="HN16">
        <v>5.01</v>
      </c>
      <c r="HO16">
        <v>6.8639999999999999</v>
      </c>
      <c r="HP16">
        <v>4.4529196080000002</v>
      </c>
      <c r="HQ16">
        <v>2.7146610029999998</v>
      </c>
      <c r="HR16">
        <v>7.15</v>
      </c>
      <c r="HS16">
        <v>4.6340000000000003</v>
      </c>
      <c r="HT16">
        <v>6.6749999999999998</v>
      </c>
      <c r="HU16">
        <v>6.0149999999999997</v>
      </c>
      <c r="HV16">
        <v>4.8494521480000001</v>
      </c>
      <c r="HW16">
        <v>5.2869999999999999</v>
      </c>
      <c r="HX16">
        <v>6.4602463349999999</v>
      </c>
      <c r="HY16">
        <v>5.4489999999999998</v>
      </c>
      <c r="HZ16">
        <v>5.5852120120000004</v>
      </c>
      <c r="IA16">
        <v>6.8134150010000001</v>
      </c>
      <c r="IB16">
        <v>3.3380000000000001</v>
      </c>
      <c r="IC16">
        <v>6.1109999999999998</v>
      </c>
      <c r="ID16">
        <v>5.23</v>
      </c>
      <c r="IE16">
        <v>3.5579999999999998</v>
      </c>
      <c r="IF16">
        <v>6.9980000000000002</v>
      </c>
      <c r="IG16">
        <v>7.2229999999999999</v>
      </c>
      <c r="IH16">
        <v>2.04</v>
      </c>
      <c r="II16">
        <v>4.0822490489999996</v>
      </c>
      <c r="IJ16">
        <v>2.9590000000000001</v>
      </c>
      <c r="IK16">
        <v>1.835</v>
      </c>
      <c r="IL16">
        <v>6.02</v>
      </c>
      <c r="IM16">
        <v>5.22</v>
      </c>
      <c r="IN16">
        <v>4.7910000000000004</v>
      </c>
      <c r="IO16">
        <v>3.4249999999999998</v>
      </c>
      <c r="IP16">
        <v>3.863</v>
      </c>
      <c r="IQ16">
        <v>5.82</v>
      </c>
      <c r="IR16">
        <v>6.1639999999999997</v>
      </c>
      <c r="IS16">
        <v>4.2637099020000004</v>
      </c>
      <c r="IT16">
        <v>6.8470000000000004</v>
      </c>
      <c r="IU16">
        <v>5.4729999999999999</v>
      </c>
      <c r="IV16">
        <v>8.3350000000000009</v>
      </c>
      <c r="IW16">
        <v>5.298</v>
      </c>
      <c r="IX16">
        <v>7.3760000000000003</v>
      </c>
      <c r="IY16">
        <v>7.0430000000000001</v>
      </c>
    </row>
    <row r="17" spans="1:259" x14ac:dyDescent="0.25">
      <c r="A17">
        <f t="shared" si="0"/>
        <v>1975</v>
      </c>
      <c r="B17">
        <v>2.5059999999999998</v>
      </c>
      <c r="C17">
        <v>6.8051717749999998</v>
      </c>
      <c r="D17">
        <v>7.5419999999999998</v>
      </c>
      <c r="E17">
        <v>6.8405358510000003</v>
      </c>
      <c r="F17">
        <v>7.4939999999999998</v>
      </c>
      <c r="G17">
        <v>4.524</v>
      </c>
      <c r="I17">
        <v>6.636308734</v>
      </c>
      <c r="J17">
        <v>6.258</v>
      </c>
      <c r="K17">
        <v>3.3010000000000002</v>
      </c>
      <c r="L17">
        <v>2.9569999999999999</v>
      </c>
      <c r="N17">
        <v>2.77</v>
      </c>
      <c r="O17">
        <v>2.1480000000000001</v>
      </c>
      <c r="P17">
        <v>1.83</v>
      </c>
      <c r="Q17">
        <v>4.1760000000000002</v>
      </c>
      <c r="R17">
        <v>7.2439999999999998</v>
      </c>
      <c r="S17">
        <v>1.74</v>
      </c>
      <c r="T17">
        <v>6.851</v>
      </c>
      <c r="U17">
        <v>6.9130000000000003</v>
      </c>
      <c r="V17">
        <v>6.7370000000000001</v>
      </c>
      <c r="W17">
        <v>2.23</v>
      </c>
      <c r="X17">
        <v>5.6239999999999997</v>
      </c>
      <c r="Y17">
        <v>3.2589999999999999</v>
      </c>
      <c r="Z17">
        <v>2.36</v>
      </c>
      <c r="AA17">
        <v>2.17</v>
      </c>
      <c r="AB17">
        <v>6.2779999999999996</v>
      </c>
      <c r="AC17">
        <v>1.8420000000000001</v>
      </c>
      <c r="AD17">
        <v>5.7859999999999996</v>
      </c>
      <c r="AE17">
        <v>4.415</v>
      </c>
      <c r="AF17">
        <v>2.3929999999999998</v>
      </c>
      <c r="AG17">
        <v>4.99</v>
      </c>
      <c r="AH17">
        <v>6.62</v>
      </c>
      <c r="AI17">
        <v>6.5780000000000003</v>
      </c>
      <c r="AJ17">
        <v>5.8890000000000002</v>
      </c>
      <c r="AK17">
        <v>1.8240000000000001</v>
      </c>
      <c r="AL17">
        <v>2.338882645</v>
      </c>
      <c r="AM17">
        <v>1.61</v>
      </c>
      <c r="AN17">
        <v>1.5620000000000001</v>
      </c>
      <c r="AO17">
        <v>3.1819999999999999</v>
      </c>
      <c r="AP17">
        <v>3.5710000000000002</v>
      </c>
      <c r="AQ17">
        <v>7.91</v>
      </c>
      <c r="AR17">
        <v>6.3929999999999998</v>
      </c>
      <c r="AS17">
        <v>6.4240000000000004</v>
      </c>
      <c r="AT17">
        <v>6.3559999999999999</v>
      </c>
      <c r="AU17">
        <v>4.3979999999999997</v>
      </c>
      <c r="AV17">
        <v>7.1210000000000004</v>
      </c>
      <c r="AW17">
        <v>6.7709999999999999</v>
      </c>
      <c r="AX17">
        <v>3.8039999999999998</v>
      </c>
      <c r="AY17">
        <v>4.095228498</v>
      </c>
      <c r="AZ17">
        <v>2.8530000000000002</v>
      </c>
      <c r="BA17">
        <v>2.6040000000000001</v>
      </c>
      <c r="BB17">
        <v>2.1070000000000002</v>
      </c>
      <c r="BC17">
        <v>2.4300000000000002</v>
      </c>
      <c r="BD17">
        <v>1.45</v>
      </c>
      <c r="BE17">
        <v>6.7690000000000001</v>
      </c>
      <c r="BF17">
        <v>3.5760000000000001</v>
      </c>
      <c r="BG17">
        <v>1.92</v>
      </c>
      <c r="BH17">
        <v>5.2350000000000003</v>
      </c>
      <c r="BI17">
        <v>7.3730000000000002</v>
      </c>
      <c r="BJ17">
        <v>3.968740162</v>
      </c>
      <c r="BK17">
        <v>5.5366891579999997</v>
      </c>
      <c r="BL17">
        <v>3.725019165</v>
      </c>
      <c r="BM17">
        <v>2.7418994849999998</v>
      </c>
      <c r="BN17">
        <v>2.344269444</v>
      </c>
      <c r="BO17">
        <v>5.4260000000000002</v>
      </c>
      <c r="BP17">
        <v>5.7990000000000004</v>
      </c>
      <c r="BQ17">
        <v>2.0216546480000002</v>
      </c>
      <c r="BR17">
        <v>6.5860000000000003</v>
      </c>
      <c r="BS17">
        <v>2.77</v>
      </c>
      <c r="BT17">
        <v>2.04</v>
      </c>
      <c r="BU17">
        <v>7.1429999999999998</v>
      </c>
      <c r="BV17">
        <v>2.0942905829999998</v>
      </c>
      <c r="BW17">
        <v>5.8528041269999997</v>
      </c>
      <c r="BX17">
        <v>1.68</v>
      </c>
      <c r="BY17">
        <v>4.0970000000000004</v>
      </c>
      <c r="BZ17">
        <v>2.09</v>
      </c>
      <c r="CA17">
        <v>6.6820000000000004</v>
      </c>
      <c r="CB17">
        <v>5.391</v>
      </c>
      <c r="CC17">
        <v>1.81</v>
      </c>
      <c r="CD17">
        <v>2.5299999999999998</v>
      </c>
      <c r="CE17">
        <v>6.77</v>
      </c>
      <c r="CF17">
        <v>2.6179999999999999</v>
      </c>
      <c r="CG17">
        <v>6.367</v>
      </c>
      <c r="CH17">
        <v>6.4050000000000002</v>
      </c>
      <c r="CI17">
        <v>6.15</v>
      </c>
      <c r="CJ17">
        <v>5.7910000000000004</v>
      </c>
      <c r="CK17">
        <v>2.33</v>
      </c>
      <c r="CL17">
        <v>4.0229999999999997</v>
      </c>
      <c r="CM17">
        <v>2.3450000000000002</v>
      </c>
      <c r="CN17">
        <v>6.41</v>
      </c>
      <c r="CO17">
        <v>3.911</v>
      </c>
      <c r="CP17">
        <v>4.5030000000000001</v>
      </c>
      <c r="CQ17">
        <v>2.1142674669999999</v>
      </c>
      <c r="CR17">
        <v>2.6659999999999999</v>
      </c>
      <c r="CS17">
        <v>6.8579999999999997</v>
      </c>
      <c r="CT17">
        <v>6.9307367199999996</v>
      </c>
      <c r="CU17">
        <v>1.956</v>
      </c>
      <c r="CV17">
        <v>5.6870000000000003</v>
      </c>
      <c r="CW17">
        <v>2.35</v>
      </c>
      <c r="CX17">
        <v>4.2318394420000001</v>
      </c>
      <c r="CY17">
        <v>4.6505505530000004</v>
      </c>
      <c r="CZ17">
        <v>6.6359785860000002</v>
      </c>
      <c r="DA17">
        <v>6.7526258500000003</v>
      </c>
      <c r="DB17">
        <v>5.0350000000000001</v>
      </c>
      <c r="DC17">
        <v>6.5850463980000002</v>
      </c>
      <c r="DD17">
        <v>2.0539999999999998</v>
      </c>
      <c r="DE17">
        <v>5.1950000000000003</v>
      </c>
      <c r="DF17">
        <v>3.37</v>
      </c>
      <c r="DG17">
        <v>6.008</v>
      </c>
      <c r="DH17">
        <v>6.875</v>
      </c>
      <c r="DI17">
        <v>2.65</v>
      </c>
      <c r="DJ17">
        <v>3.5539999999999998</v>
      </c>
      <c r="DK17">
        <v>2.17</v>
      </c>
      <c r="DL17">
        <v>4.4989999999999997</v>
      </c>
      <c r="DM17">
        <v>7.891</v>
      </c>
      <c r="DN17">
        <v>1.91</v>
      </c>
      <c r="DO17">
        <v>3.3929999999999998</v>
      </c>
      <c r="DP17">
        <v>7.8769999999999998</v>
      </c>
      <c r="DQ17">
        <v>4.657</v>
      </c>
      <c r="DR17">
        <v>4.1029999999999998</v>
      </c>
      <c r="DS17">
        <v>5.0289999999999999</v>
      </c>
      <c r="DT17">
        <v>3.851</v>
      </c>
      <c r="DU17">
        <v>3.43</v>
      </c>
      <c r="DV17">
        <v>6.0940000000000003</v>
      </c>
      <c r="DW17">
        <v>4.7788139320000003</v>
      </c>
      <c r="DX17">
        <v>6.2869999999999999</v>
      </c>
      <c r="DY17">
        <v>4.5590000000000002</v>
      </c>
      <c r="DZ17">
        <v>6.7439999999999998</v>
      </c>
      <c r="EA17">
        <v>7.9640000000000004</v>
      </c>
      <c r="EB17">
        <v>5.4619999999999997</v>
      </c>
      <c r="EC17">
        <v>4.6700172679999996</v>
      </c>
      <c r="ED17">
        <v>6.6962545440000003</v>
      </c>
      <c r="EE17">
        <v>6.6121372249999997</v>
      </c>
      <c r="EG17">
        <v>3.7919999999999998</v>
      </c>
      <c r="EH17">
        <v>5.4953119480000003</v>
      </c>
      <c r="EI17">
        <v>4.6924460440000004</v>
      </c>
      <c r="EJ17">
        <v>5.9</v>
      </c>
      <c r="EK17">
        <v>3.541906816</v>
      </c>
      <c r="EL17">
        <v>2.1800000000000002</v>
      </c>
      <c r="EM17">
        <v>1.55</v>
      </c>
      <c r="EN17">
        <v>1.96</v>
      </c>
      <c r="EO17">
        <v>1.597</v>
      </c>
      <c r="EP17">
        <v>5.0940000000000003</v>
      </c>
      <c r="EQ17">
        <v>6.2709999999999999</v>
      </c>
      <c r="ES17">
        <v>2.5259999999999998</v>
      </c>
      <c r="ET17">
        <v>7.1020000000000003</v>
      </c>
      <c r="EU17">
        <v>7.1870000000000003</v>
      </c>
      <c r="EV17">
        <v>6.385646038</v>
      </c>
      <c r="EW17">
        <v>5.7910000000000004</v>
      </c>
      <c r="EX17">
        <v>7.9059999999999997</v>
      </c>
      <c r="EY17">
        <v>4.55113287</v>
      </c>
      <c r="EZ17">
        <v>2.5920000000000001</v>
      </c>
      <c r="FA17">
        <v>7.2389999999999999</v>
      </c>
      <c r="FB17">
        <v>2.27</v>
      </c>
      <c r="FC17">
        <v>5.2910000000000004</v>
      </c>
      <c r="FD17">
        <v>6.4143445139999997</v>
      </c>
      <c r="FE17">
        <v>2.3969999999999998</v>
      </c>
      <c r="FF17">
        <v>7.1340000000000003</v>
      </c>
      <c r="FG17">
        <v>6.6929999999999996</v>
      </c>
      <c r="FH17">
        <v>6.6820000000000004</v>
      </c>
      <c r="FI17">
        <v>3.1960000000000002</v>
      </c>
      <c r="FJ17">
        <v>7.4029999999999996</v>
      </c>
      <c r="FK17">
        <v>4.5190000000000001</v>
      </c>
      <c r="FL17">
        <v>1.778983277</v>
      </c>
      <c r="FM17">
        <v>6.5439999999999996</v>
      </c>
      <c r="FN17">
        <v>3.7</v>
      </c>
      <c r="FO17">
        <v>7.5389999999999997</v>
      </c>
      <c r="FP17">
        <v>6.7729999999999997</v>
      </c>
      <c r="FQ17">
        <v>6.4989999999999997</v>
      </c>
      <c r="FR17">
        <v>1.66</v>
      </c>
      <c r="FS17">
        <v>1.98</v>
      </c>
      <c r="FT17">
        <v>5.7480000000000002</v>
      </c>
      <c r="FU17">
        <v>4.0739999999999998</v>
      </c>
      <c r="FV17">
        <v>2.37</v>
      </c>
      <c r="FW17">
        <v>2.399154078</v>
      </c>
      <c r="FX17">
        <v>7.7469999999999999</v>
      </c>
      <c r="FY17">
        <v>4.818419478</v>
      </c>
      <c r="FZ17">
        <v>6.8120000000000003</v>
      </c>
      <c r="GA17">
        <v>4.4240000000000004</v>
      </c>
      <c r="GB17">
        <v>5.7089999999999996</v>
      </c>
      <c r="GC17">
        <v>5.5960000000000001</v>
      </c>
      <c r="GD17">
        <v>6.0650000000000004</v>
      </c>
      <c r="GE17">
        <v>2.27</v>
      </c>
      <c r="GF17">
        <v>6.9626247750000001</v>
      </c>
      <c r="GG17">
        <v>2.7719999999999998</v>
      </c>
      <c r="GH17">
        <v>3.0470000000000002</v>
      </c>
      <c r="GI17">
        <v>2.75</v>
      </c>
      <c r="GJ17">
        <v>5.2069999999999999</v>
      </c>
      <c r="GK17">
        <v>5.2676664469999999</v>
      </c>
      <c r="GL17">
        <v>1.998843302</v>
      </c>
      <c r="GM17">
        <v>4.7069999999999999</v>
      </c>
      <c r="GN17">
        <v>6.0990000000000002</v>
      </c>
      <c r="GO17">
        <v>2.59</v>
      </c>
      <c r="GP17">
        <v>1.98</v>
      </c>
      <c r="GQ17">
        <v>8.2240000000000002</v>
      </c>
      <c r="GR17">
        <v>5.4788896449999998</v>
      </c>
      <c r="GS17">
        <v>7.37</v>
      </c>
      <c r="GT17">
        <v>6.9329999999999998</v>
      </c>
      <c r="GU17">
        <v>7.2519999999999998</v>
      </c>
      <c r="GV17">
        <v>2.0699999999999998</v>
      </c>
      <c r="GW17">
        <v>7.0730000000000004</v>
      </c>
      <c r="GX17">
        <v>6.5460000000000003</v>
      </c>
      <c r="GY17">
        <v>5.6779999999999999</v>
      </c>
      <c r="GZ17">
        <v>7.0330000000000004</v>
      </c>
      <c r="HA17">
        <v>1.879</v>
      </c>
      <c r="HB17">
        <v>6.8196933529999999</v>
      </c>
      <c r="HC17">
        <v>6.9240000000000004</v>
      </c>
      <c r="HD17">
        <v>6.8196933529999999</v>
      </c>
      <c r="HE17">
        <v>4.6542641339999999</v>
      </c>
      <c r="HF17">
        <v>6.5339999999999998</v>
      </c>
      <c r="HG17">
        <v>4.734</v>
      </c>
      <c r="HH17">
        <v>2.5499999999999998</v>
      </c>
      <c r="HI17">
        <v>2.1749999999999998</v>
      </c>
      <c r="HJ17">
        <v>1.77</v>
      </c>
      <c r="HK17">
        <v>6.75</v>
      </c>
      <c r="HL17">
        <v>2.827</v>
      </c>
      <c r="HM17">
        <v>7.4710000000000001</v>
      </c>
      <c r="HN17">
        <v>4.9260000000000002</v>
      </c>
      <c r="HO17">
        <v>6.8760000000000003</v>
      </c>
      <c r="HP17">
        <v>3.9833757599999999</v>
      </c>
      <c r="HQ17">
        <v>2.679573285</v>
      </c>
      <c r="HR17">
        <v>7.1529999999999996</v>
      </c>
      <c r="HS17">
        <v>4.3959999999999999</v>
      </c>
      <c r="HT17">
        <v>6.6</v>
      </c>
      <c r="HU17">
        <v>5.9039999999999999</v>
      </c>
      <c r="HV17">
        <v>4.7493045599999997</v>
      </c>
      <c r="HW17">
        <v>5.19</v>
      </c>
      <c r="HX17">
        <v>6.4143445139999997</v>
      </c>
      <c r="HY17">
        <v>5.4260000000000002</v>
      </c>
      <c r="HZ17">
        <v>5.4788896449999998</v>
      </c>
      <c r="IA17">
        <v>6.8196933529999999</v>
      </c>
      <c r="IB17">
        <v>3.2360000000000002</v>
      </c>
      <c r="IC17">
        <v>6.0259999999999998</v>
      </c>
      <c r="ID17">
        <v>5.0730000000000004</v>
      </c>
      <c r="IE17">
        <v>3.4980000000000002</v>
      </c>
      <c r="IF17">
        <v>7.0010000000000003</v>
      </c>
      <c r="IG17">
        <v>7.23</v>
      </c>
      <c r="IH17">
        <v>2.02</v>
      </c>
      <c r="II17">
        <v>3.7014261469999998</v>
      </c>
      <c r="IJ17">
        <v>3.0179999999999998</v>
      </c>
      <c r="IK17">
        <v>1.774</v>
      </c>
      <c r="IL17">
        <v>5.8890000000000002</v>
      </c>
      <c r="IM17">
        <v>4.9749999999999996</v>
      </c>
      <c r="IN17">
        <v>4.6859999999999999</v>
      </c>
      <c r="IO17">
        <v>3.3570000000000002</v>
      </c>
      <c r="IP17">
        <v>3.6269999999999998</v>
      </c>
      <c r="IQ17">
        <v>5.6420000000000003</v>
      </c>
      <c r="IR17">
        <v>6.0890000000000004</v>
      </c>
      <c r="IS17">
        <v>4.079893158</v>
      </c>
      <c r="IT17">
        <v>6.6790000000000003</v>
      </c>
      <c r="IU17">
        <v>5.2489999999999997</v>
      </c>
      <c r="IV17">
        <v>8.4009999999999998</v>
      </c>
      <c r="IW17">
        <v>5.1909999999999998</v>
      </c>
      <c r="IX17">
        <v>7.391</v>
      </c>
      <c r="IY17">
        <v>6.9770000000000003</v>
      </c>
    </row>
    <row r="18" spans="1:259" x14ac:dyDescent="0.25">
      <c r="A18">
        <f t="shared" si="0"/>
        <v>1976</v>
      </c>
      <c r="B18">
        <v>2.472</v>
      </c>
      <c r="C18">
        <v>6.785995056</v>
      </c>
      <c r="D18">
        <v>7.5609999999999999</v>
      </c>
      <c r="E18">
        <v>6.8613138539999996</v>
      </c>
      <c r="F18">
        <v>7.4850000000000003</v>
      </c>
      <c r="G18">
        <v>4.34</v>
      </c>
      <c r="I18">
        <v>6.5808261699999999</v>
      </c>
      <c r="J18">
        <v>6.2080000000000002</v>
      </c>
      <c r="K18">
        <v>3.339</v>
      </c>
      <c r="L18">
        <v>2.851</v>
      </c>
      <c r="N18">
        <v>2.78</v>
      </c>
      <c r="O18">
        <v>2.06</v>
      </c>
      <c r="P18">
        <v>1.69</v>
      </c>
      <c r="Q18">
        <v>4.0179999999999998</v>
      </c>
      <c r="R18">
        <v>7.2480000000000002</v>
      </c>
      <c r="S18">
        <v>1.73</v>
      </c>
      <c r="T18">
        <v>6.8570000000000002</v>
      </c>
      <c r="U18">
        <v>6.952</v>
      </c>
      <c r="V18">
        <v>6.6740000000000004</v>
      </c>
      <c r="W18">
        <v>2.2400000000000002</v>
      </c>
      <c r="X18">
        <v>5.4640000000000004</v>
      </c>
      <c r="Y18">
        <v>3.2210000000000001</v>
      </c>
      <c r="Z18">
        <v>2.2709999999999999</v>
      </c>
      <c r="AA18">
        <v>2.12</v>
      </c>
      <c r="AB18">
        <v>6.25</v>
      </c>
      <c r="AC18">
        <v>1.8340000000000001</v>
      </c>
      <c r="AD18">
        <v>5.7320000000000002</v>
      </c>
      <c r="AE18">
        <v>4.3390000000000004</v>
      </c>
      <c r="AF18">
        <v>2.2879999999999998</v>
      </c>
      <c r="AG18">
        <v>4.7839999999999998</v>
      </c>
      <c r="AH18">
        <v>6.6159999999999997</v>
      </c>
      <c r="AI18">
        <v>6.556</v>
      </c>
      <c r="AJ18">
        <v>5.9320000000000004</v>
      </c>
      <c r="AK18">
        <v>1.796</v>
      </c>
      <c r="AL18">
        <v>2.3230815570000001</v>
      </c>
      <c r="AM18">
        <v>1.55</v>
      </c>
      <c r="AN18">
        <v>1.5349999999999999</v>
      </c>
      <c r="AO18">
        <v>3.0779999999999998</v>
      </c>
      <c r="AP18">
        <v>3.2349999999999999</v>
      </c>
      <c r="AQ18">
        <v>7.8769999999999998</v>
      </c>
      <c r="AR18">
        <v>6.4489999999999998</v>
      </c>
      <c r="AS18">
        <v>6.4249999999999998</v>
      </c>
      <c r="AT18">
        <v>6.3170000000000002</v>
      </c>
      <c r="AU18">
        <v>4.2850000000000001</v>
      </c>
      <c r="AV18">
        <v>7.1139999999999999</v>
      </c>
      <c r="AW18">
        <v>6.7140000000000004</v>
      </c>
      <c r="AX18">
        <v>3.7469999999999999</v>
      </c>
      <c r="AY18">
        <v>3.92367043</v>
      </c>
      <c r="AZ18">
        <v>2.5190000000000001</v>
      </c>
      <c r="BA18">
        <v>2.524</v>
      </c>
      <c r="BB18">
        <v>2.327</v>
      </c>
      <c r="BC18">
        <v>2.39</v>
      </c>
      <c r="BD18">
        <v>1.45</v>
      </c>
      <c r="BE18">
        <v>6.73</v>
      </c>
      <c r="BF18">
        <v>3.359</v>
      </c>
      <c r="BG18">
        <v>1.75</v>
      </c>
      <c r="BH18">
        <v>5.0460000000000003</v>
      </c>
      <c r="BI18">
        <v>7.306</v>
      </c>
      <c r="BJ18">
        <v>3.6896662240000002</v>
      </c>
      <c r="BK18">
        <v>5.4690967629999996</v>
      </c>
      <c r="BL18">
        <v>3.4734377969999999</v>
      </c>
      <c r="BM18">
        <v>2.71171154</v>
      </c>
      <c r="BN18">
        <v>2.3069947069999999</v>
      </c>
      <c r="BO18">
        <v>5.2759999999999998</v>
      </c>
      <c r="BP18">
        <v>5.7649999999999997</v>
      </c>
      <c r="BQ18">
        <v>1.981640547</v>
      </c>
      <c r="BR18">
        <v>6.6029999999999998</v>
      </c>
      <c r="BS18">
        <v>2.77</v>
      </c>
      <c r="BT18">
        <v>2.0699999999999998</v>
      </c>
      <c r="BU18">
        <v>7.1879999999999997</v>
      </c>
      <c r="BV18">
        <v>2.0563913779999998</v>
      </c>
      <c r="BW18">
        <v>5.8590547170000002</v>
      </c>
      <c r="BX18">
        <v>1.7</v>
      </c>
      <c r="BY18">
        <v>4.0919999999999996</v>
      </c>
      <c r="BZ18">
        <v>2.0099999999999998</v>
      </c>
      <c r="CA18">
        <v>6.5860000000000003</v>
      </c>
      <c r="CB18">
        <v>5.4569999999999999</v>
      </c>
      <c r="CC18">
        <v>1.74</v>
      </c>
      <c r="CD18">
        <v>2.4870000000000001</v>
      </c>
      <c r="CE18">
        <v>6.7229999999999999</v>
      </c>
      <c r="CF18">
        <v>2.6120000000000001</v>
      </c>
      <c r="CG18">
        <v>6.4</v>
      </c>
      <c r="CH18">
        <v>6.4329999999999998</v>
      </c>
      <c r="CI18">
        <v>6.1920000000000002</v>
      </c>
      <c r="CJ18">
        <v>5.7910000000000004</v>
      </c>
      <c r="CK18">
        <v>2.35</v>
      </c>
      <c r="CL18">
        <v>3.8809999999999998</v>
      </c>
      <c r="CM18">
        <v>2.2549999999999999</v>
      </c>
      <c r="CN18">
        <v>6.3680000000000003</v>
      </c>
      <c r="CO18">
        <v>3.8380000000000001</v>
      </c>
      <c r="CP18">
        <v>4.327</v>
      </c>
      <c r="CQ18">
        <v>2.06202386</v>
      </c>
      <c r="CR18">
        <v>2.48</v>
      </c>
      <c r="CS18">
        <v>6.7939999999999996</v>
      </c>
      <c r="CT18">
        <v>6.932527221</v>
      </c>
      <c r="CU18">
        <v>1.9419999999999999</v>
      </c>
      <c r="CV18">
        <v>5.6909999999999998</v>
      </c>
      <c r="CW18">
        <v>2.23</v>
      </c>
      <c r="CX18">
        <v>4.0807847050000001</v>
      </c>
      <c r="CY18">
        <v>4.5247206110000002</v>
      </c>
      <c r="CZ18">
        <v>6.6148534940000001</v>
      </c>
      <c r="DA18">
        <v>6.7474439759999996</v>
      </c>
      <c r="DB18">
        <v>4.923</v>
      </c>
      <c r="DC18">
        <v>6.5566641580000002</v>
      </c>
      <c r="DD18">
        <v>2.0049999999999999</v>
      </c>
      <c r="DE18">
        <v>5.13</v>
      </c>
      <c r="DF18">
        <v>3.29</v>
      </c>
      <c r="DG18">
        <v>6.1360000000000001</v>
      </c>
      <c r="DH18">
        <v>6.8140000000000001</v>
      </c>
      <c r="DI18">
        <v>2.52</v>
      </c>
      <c r="DJ18">
        <v>3.4820000000000002</v>
      </c>
      <c r="DK18">
        <v>2.04</v>
      </c>
      <c r="DL18">
        <v>4.218</v>
      </c>
      <c r="DM18">
        <v>7.81</v>
      </c>
      <c r="DN18">
        <v>1.85</v>
      </c>
      <c r="DO18">
        <v>3.3330000000000002</v>
      </c>
      <c r="DP18">
        <v>7.843</v>
      </c>
      <c r="DQ18">
        <v>4.6139999999999999</v>
      </c>
      <c r="DR18">
        <v>3.4089999999999998</v>
      </c>
      <c r="DS18">
        <v>4.9870000000000001</v>
      </c>
      <c r="DT18">
        <v>3.7730000000000001</v>
      </c>
      <c r="DU18">
        <v>3</v>
      </c>
      <c r="DV18">
        <v>5.98</v>
      </c>
      <c r="DW18">
        <v>4.6787806989999998</v>
      </c>
      <c r="DX18">
        <v>6.2889999999999997</v>
      </c>
      <c r="DY18">
        <v>4.4180000000000001</v>
      </c>
      <c r="DZ18">
        <v>6.7930000000000001</v>
      </c>
      <c r="EA18">
        <v>7.9</v>
      </c>
      <c r="EB18">
        <v>5.3470000000000004</v>
      </c>
      <c r="EC18">
        <v>4.573633579</v>
      </c>
      <c r="ED18">
        <v>6.6712302469999996</v>
      </c>
      <c r="EE18">
        <v>6.6012313090000001</v>
      </c>
      <c r="EG18">
        <v>3.746</v>
      </c>
      <c r="EH18">
        <v>5.4388787900000004</v>
      </c>
      <c r="EI18">
        <v>4.561502194</v>
      </c>
      <c r="EJ18">
        <v>5.9320000000000004</v>
      </c>
      <c r="EK18">
        <v>3.3186087679999998</v>
      </c>
      <c r="EL18">
        <v>2.1800000000000002</v>
      </c>
      <c r="EM18">
        <v>1.48</v>
      </c>
      <c r="EN18">
        <v>1.93</v>
      </c>
      <c r="EO18">
        <v>1.542</v>
      </c>
      <c r="EP18">
        <v>4.9050000000000002</v>
      </c>
      <c r="EQ18">
        <v>6.1390000000000002</v>
      </c>
      <c r="ES18">
        <v>2.4769999999999999</v>
      </c>
      <c r="ET18">
        <v>7.0439999999999996</v>
      </c>
      <c r="EU18">
        <v>7.1680000000000001</v>
      </c>
      <c r="EV18">
        <v>6.3655297620000004</v>
      </c>
      <c r="EW18">
        <v>5.6029999999999998</v>
      </c>
      <c r="EX18">
        <v>7.8280000000000003</v>
      </c>
      <c r="EY18">
        <v>4.411127553</v>
      </c>
      <c r="EZ18">
        <v>2.5430000000000001</v>
      </c>
      <c r="FA18">
        <v>7.2450000000000001</v>
      </c>
      <c r="FB18">
        <v>2.21</v>
      </c>
      <c r="FC18">
        <v>5.2089999999999996</v>
      </c>
      <c r="FD18">
        <v>6.3958465750000002</v>
      </c>
      <c r="FE18">
        <v>2.3450000000000002</v>
      </c>
      <c r="FF18">
        <v>6.9669999999999996</v>
      </c>
      <c r="FG18">
        <v>6.6639999999999997</v>
      </c>
      <c r="FH18">
        <v>6.673</v>
      </c>
      <c r="FI18">
        <v>3.13</v>
      </c>
      <c r="FJ18">
        <v>7.43</v>
      </c>
      <c r="FK18">
        <v>4.4059999999999997</v>
      </c>
      <c r="FL18">
        <v>1.7438066569999999</v>
      </c>
      <c r="FM18">
        <v>6.4960000000000004</v>
      </c>
      <c r="FN18">
        <v>3.6</v>
      </c>
      <c r="FO18">
        <v>7.5629999999999997</v>
      </c>
      <c r="FP18">
        <v>6.806</v>
      </c>
      <c r="FQ18">
        <v>6.407</v>
      </c>
      <c r="FR18">
        <v>1.63</v>
      </c>
      <c r="FS18">
        <v>1.86</v>
      </c>
      <c r="FT18">
        <v>5.7510000000000003</v>
      </c>
      <c r="FU18">
        <v>4.0209999999999999</v>
      </c>
      <c r="FV18">
        <v>2.27</v>
      </c>
      <c r="FW18">
        <v>2.3342583029999999</v>
      </c>
      <c r="FX18">
        <v>7.8620000000000001</v>
      </c>
      <c r="FY18">
        <v>4.8354329260000002</v>
      </c>
      <c r="FZ18">
        <v>6.8079999999999998</v>
      </c>
      <c r="GA18">
        <v>4.2729999999999997</v>
      </c>
      <c r="GB18">
        <v>5.5750000000000002</v>
      </c>
      <c r="GC18">
        <v>5.5049999999999999</v>
      </c>
      <c r="GD18">
        <v>6.0179999999999998</v>
      </c>
      <c r="GE18">
        <v>2.2999999999999998</v>
      </c>
      <c r="GF18">
        <v>6.9670544679999997</v>
      </c>
      <c r="GG18">
        <v>2.863</v>
      </c>
      <c r="GH18">
        <v>2.8359999999999999</v>
      </c>
      <c r="GI18">
        <v>2.82</v>
      </c>
      <c r="GJ18">
        <v>5.1539999999999999</v>
      </c>
      <c r="GK18">
        <v>5.2277754869999997</v>
      </c>
      <c r="GL18">
        <v>1.93409181</v>
      </c>
      <c r="GM18">
        <v>4.5170000000000003</v>
      </c>
      <c r="GN18">
        <v>6.0030000000000001</v>
      </c>
      <c r="GO18">
        <v>2.54</v>
      </c>
      <c r="GP18">
        <v>1.97</v>
      </c>
      <c r="GQ18">
        <v>8.2430000000000003</v>
      </c>
      <c r="GR18">
        <v>5.4231405080000004</v>
      </c>
      <c r="GS18">
        <v>7.33</v>
      </c>
      <c r="GT18">
        <v>6.9029999999999996</v>
      </c>
      <c r="GU18">
        <v>7.258</v>
      </c>
      <c r="GV18">
        <v>2.11</v>
      </c>
      <c r="GW18">
        <v>7.016</v>
      </c>
      <c r="GX18">
        <v>6.5529999999999999</v>
      </c>
      <c r="GY18">
        <v>5.5670000000000002</v>
      </c>
      <c r="GZ18">
        <v>7.016</v>
      </c>
      <c r="HA18">
        <v>1.9</v>
      </c>
      <c r="HB18">
        <v>6.8172227239999996</v>
      </c>
      <c r="HC18">
        <v>6.9219999999999997</v>
      </c>
      <c r="HD18">
        <v>6.816845131</v>
      </c>
      <c r="HE18">
        <v>4.6175692909999997</v>
      </c>
      <c r="HF18">
        <v>6.524</v>
      </c>
      <c r="HG18">
        <v>4.5259999999999998</v>
      </c>
      <c r="HH18">
        <v>2.5499999999999998</v>
      </c>
      <c r="HI18">
        <v>2.2010000000000001</v>
      </c>
      <c r="HJ18">
        <v>1.68</v>
      </c>
      <c r="HK18">
        <v>6.7430000000000003</v>
      </c>
      <c r="HL18">
        <v>2.7570000000000001</v>
      </c>
      <c r="HM18">
        <v>7.4349999999999996</v>
      </c>
      <c r="HN18">
        <v>4.8390000000000004</v>
      </c>
      <c r="HO18">
        <v>6.8929999999999998</v>
      </c>
      <c r="HP18">
        <v>3.7032201640000002</v>
      </c>
      <c r="HQ18">
        <v>2.6543947870000002</v>
      </c>
      <c r="HR18">
        <v>7.1440000000000001</v>
      </c>
      <c r="HS18">
        <v>4.1520000000000001</v>
      </c>
      <c r="HT18">
        <v>6.4930000000000003</v>
      </c>
      <c r="HU18">
        <v>5.8019999999999996</v>
      </c>
      <c r="HV18">
        <v>4.6573015350000002</v>
      </c>
      <c r="HW18">
        <v>5.1189999999999998</v>
      </c>
      <c r="HX18">
        <v>6.3958465750000002</v>
      </c>
      <c r="HY18">
        <v>5.4379999999999997</v>
      </c>
      <c r="HZ18">
        <v>5.4231405080000004</v>
      </c>
      <c r="IA18">
        <v>6.816845131</v>
      </c>
      <c r="IB18">
        <v>3.1869999999999998</v>
      </c>
      <c r="IC18">
        <v>5.9359999999999999</v>
      </c>
      <c r="ID18">
        <v>4.9189999999999996</v>
      </c>
      <c r="IE18">
        <v>3.4750000000000001</v>
      </c>
      <c r="IF18">
        <v>6.9889999999999999</v>
      </c>
      <c r="IG18">
        <v>7.2309999999999999</v>
      </c>
      <c r="IH18">
        <v>1.99</v>
      </c>
      <c r="II18">
        <v>3.4774678240000001</v>
      </c>
      <c r="IJ18">
        <v>3.008</v>
      </c>
      <c r="IK18">
        <v>1.738</v>
      </c>
      <c r="IL18">
        <v>5.7460000000000004</v>
      </c>
      <c r="IM18">
        <v>4.7290000000000001</v>
      </c>
      <c r="IN18">
        <v>4.5890000000000004</v>
      </c>
      <c r="IO18">
        <v>3.2850000000000001</v>
      </c>
      <c r="IP18">
        <v>3.4239999999999999</v>
      </c>
      <c r="IQ18">
        <v>5.45</v>
      </c>
      <c r="IR18">
        <v>6.016</v>
      </c>
      <c r="IS18">
        <v>3.9723088930000001</v>
      </c>
      <c r="IT18">
        <v>6.5289999999999999</v>
      </c>
      <c r="IU18">
        <v>5.2720000000000002</v>
      </c>
      <c r="IV18">
        <v>8.4440000000000008</v>
      </c>
      <c r="IW18">
        <v>5.0709999999999997</v>
      </c>
      <c r="IX18">
        <v>7.3659999999999997</v>
      </c>
      <c r="IY18">
        <v>6.91</v>
      </c>
    </row>
    <row r="19" spans="1:259" x14ac:dyDescent="0.25">
      <c r="A19">
        <f t="shared" si="0"/>
        <v>1977</v>
      </c>
      <c r="B19">
        <v>2.4460000000000002</v>
      </c>
      <c r="C19">
        <v>6.7679430260000002</v>
      </c>
      <c r="D19">
        <v>7.5910000000000002</v>
      </c>
      <c r="E19">
        <v>6.8961820039999999</v>
      </c>
      <c r="F19">
        <v>7.4749999999999996</v>
      </c>
      <c r="G19">
        <v>4.1360000000000001</v>
      </c>
      <c r="I19">
        <v>6.5235191099999996</v>
      </c>
      <c r="J19">
        <v>6.1550000000000002</v>
      </c>
      <c r="K19">
        <v>3.359</v>
      </c>
      <c r="L19">
        <v>2.76</v>
      </c>
      <c r="N19">
        <v>2.7839999999999998</v>
      </c>
      <c r="O19">
        <v>2.0070000000000001</v>
      </c>
      <c r="P19">
        <v>1.63</v>
      </c>
      <c r="Q19">
        <v>3.8690000000000002</v>
      </c>
      <c r="R19">
        <v>7.2450000000000001</v>
      </c>
      <c r="S19">
        <v>1.71</v>
      </c>
      <c r="T19">
        <v>6.8540000000000001</v>
      </c>
      <c r="U19">
        <v>7.0460000000000003</v>
      </c>
      <c r="V19">
        <v>6.593</v>
      </c>
      <c r="W19">
        <v>2.21</v>
      </c>
      <c r="X19">
        <v>5.306</v>
      </c>
      <c r="Y19">
        <v>3.17</v>
      </c>
      <c r="Z19">
        <v>2.1749999999999998</v>
      </c>
      <c r="AA19">
        <v>2.08</v>
      </c>
      <c r="AB19">
        <v>6.1950000000000003</v>
      </c>
      <c r="AC19">
        <v>1.651</v>
      </c>
      <c r="AD19">
        <v>5.673</v>
      </c>
      <c r="AE19">
        <v>4.2670000000000003</v>
      </c>
      <c r="AF19">
        <v>2.198</v>
      </c>
      <c r="AG19">
        <v>4.58</v>
      </c>
      <c r="AH19">
        <v>6.6050000000000004</v>
      </c>
      <c r="AI19">
        <v>6.4950000000000001</v>
      </c>
      <c r="AJ19">
        <v>5.968</v>
      </c>
      <c r="AK19">
        <v>1.782</v>
      </c>
      <c r="AL19">
        <v>2.2842966750000002</v>
      </c>
      <c r="AM19">
        <v>1.53</v>
      </c>
      <c r="AN19">
        <v>1.5229999999999999</v>
      </c>
      <c r="AO19">
        <v>2.9809999999999999</v>
      </c>
      <c r="AP19">
        <v>2.8439999999999999</v>
      </c>
      <c r="AQ19">
        <v>7.8280000000000003</v>
      </c>
      <c r="AR19">
        <v>6.52</v>
      </c>
      <c r="AS19">
        <v>6.4290000000000003</v>
      </c>
      <c r="AT19">
        <v>6.2709999999999999</v>
      </c>
      <c r="AU19">
        <v>4.1790000000000003</v>
      </c>
      <c r="AV19">
        <v>7.101</v>
      </c>
      <c r="AW19">
        <v>6.6449999999999996</v>
      </c>
      <c r="AX19">
        <v>3.7010000000000001</v>
      </c>
      <c r="AY19">
        <v>3.8264887120000002</v>
      </c>
      <c r="AZ19">
        <v>2.2130000000000001</v>
      </c>
      <c r="BA19">
        <v>2.4580000000000002</v>
      </c>
      <c r="BB19">
        <v>2.089</v>
      </c>
      <c r="BC19">
        <v>2.34</v>
      </c>
      <c r="BD19">
        <v>1.4</v>
      </c>
      <c r="BE19">
        <v>6.694</v>
      </c>
      <c r="BF19">
        <v>3.2149999999999999</v>
      </c>
      <c r="BG19">
        <v>1.66</v>
      </c>
      <c r="BH19">
        <v>4.8419999999999996</v>
      </c>
      <c r="BI19">
        <v>7.23</v>
      </c>
      <c r="BJ19">
        <v>3.3720628459999999</v>
      </c>
      <c r="BK19">
        <v>5.3723265509999996</v>
      </c>
      <c r="BL19">
        <v>3.193987683</v>
      </c>
      <c r="BM19">
        <v>2.667125548</v>
      </c>
      <c r="BN19">
        <v>2.250911055</v>
      </c>
      <c r="BO19">
        <v>5.13</v>
      </c>
      <c r="BP19">
        <v>5.7389999999999999</v>
      </c>
      <c r="BQ19">
        <v>1.9062711409999999</v>
      </c>
      <c r="BR19">
        <v>6.6079999999999997</v>
      </c>
      <c r="BS19">
        <v>2.65</v>
      </c>
      <c r="BT19">
        <v>2.06</v>
      </c>
      <c r="BU19">
        <v>7.2549999999999999</v>
      </c>
      <c r="BV19">
        <v>1.989724228</v>
      </c>
      <c r="BW19">
        <v>5.8693775730000004</v>
      </c>
      <c r="BX19">
        <v>1.68</v>
      </c>
      <c r="BY19">
        <v>4.069</v>
      </c>
      <c r="BZ19">
        <v>1.94</v>
      </c>
      <c r="CA19">
        <v>6.49</v>
      </c>
      <c r="CB19">
        <v>5.516</v>
      </c>
      <c r="CC19">
        <v>1.69</v>
      </c>
      <c r="CD19">
        <v>2.427</v>
      </c>
      <c r="CE19">
        <v>6.6790000000000003</v>
      </c>
      <c r="CF19">
        <v>2.6349999999999998</v>
      </c>
      <c r="CG19">
        <v>6.4340000000000002</v>
      </c>
      <c r="CH19">
        <v>6.4290000000000003</v>
      </c>
      <c r="CI19">
        <v>6.2489999999999997</v>
      </c>
      <c r="CJ19">
        <v>5.7949999999999999</v>
      </c>
      <c r="CK19">
        <v>2.27</v>
      </c>
      <c r="CL19">
        <v>3.75</v>
      </c>
      <c r="CM19">
        <v>2.3490000000000002</v>
      </c>
      <c r="CN19">
        <v>6.319</v>
      </c>
      <c r="CO19">
        <v>3.6360000000000001</v>
      </c>
      <c r="CP19">
        <v>4.1689999999999996</v>
      </c>
      <c r="CQ19">
        <v>2.0271018010000001</v>
      </c>
      <c r="CR19">
        <v>2.3759999999999999</v>
      </c>
      <c r="CS19">
        <v>6.7009999999999996</v>
      </c>
      <c r="CT19">
        <v>6.9377169639999998</v>
      </c>
      <c r="CU19">
        <v>1.946</v>
      </c>
      <c r="CV19">
        <v>5.681</v>
      </c>
      <c r="CW19">
        <v>2.15</v>
      </c>
      <c r="CX19">
        <v>3.8930845390000002</v>
      </c>
      <c r="CY19">
        <v>4.367528525</v>
      </c>
      <c r="CZ19">
        <v>6.591571998</v>
      </c>
      <c r="DA19">
        <v>6.7432898630000002</v>
      </c>
      <c r="DB19">
        <v>4.8090000000000002</v>
      </c>
      <c r="DC19">
        <v>6.5245731569999998</v>
      </c>
      <c r="DD19">
        <v>1.9630000000000001</v>
      </c>
      <c r="DE19">
        <v>5.0069999999999997</v>
      </c>
      <c r="DF19">
        <v>3.24</v>
      </c>
      <c r="DG19">
        <v>6.2030000000000003</v>
      </c>
      <c r="DH19">
        <v>6.7539999999999996</v>
      </c>
      <c r="DI19">
        <v>2.31</v>
      </c>
      <c r="DJ19">
        <v>3.41</v>
      </c>
      <c r="DK19">
        <v>1.93</v>
      </c>
      <c r="DL19">
        <v>4.1150000000000002</v>
      </c>
      <c r="DM19">
        <v>7.7080000000000002</v>
      </c>
      <c r="DN19">
        <v>1.8</v>
      </c>
      <c r="DO19">
        <v>3.2679999999999998</v>
      </c>
      <c r="DP19">
        <v>7.8029999999999999</v>
      </c>
      <c r="DQ19">
        <v>4.577</v>
      </c>
      <c r="DR19">
        <v>2.7160000000000002</v>
      </c>
      <c r="DS19">
        <v>4.99</v>
      </c>
      <c r="DT19">
        <v>3.6459999999999999</v>
      </c>
      <c r="DU19">
        <v>2.99</v>
      </c>
      <c r="DV19">
        <v>5.8460000000000001</v>
      </c>
      <c r="DW19">
        <v>4.5795163250000002</v>
      </c>
      <c r="DX19">
        <v>6.2930000000000001</v>
      </c>
      <c r="DY19">
        <v>4.3079999999999998</v>
      </c>
      <c r="DZ19">
        <v>6.8410000000000002</v>
      </c>
      <c r="EA19">
        <v>7.8150000000000004</v>
      </c>
      <c r="EB19">
        <v>5.2160000000000002</v>
      </c>
      <c r="EC19">
        <v>4.4772864950000004</v>
      </c>
      <c r="ED19">
        <v>6.6444283740000003</v>
      </c>
      <c r="EE19">
        <v>6.6075814829999997</v>
      </c>
      <c r="EG19">
        <v>3.6760000000000002</v>
      </c>
      <c r="EH19">
        <v>5.3540289579999998</v>
      </c>
      <c r="EI19">
        <v>4.4001537480000001</v>
      </c>
      <c r="EJ19">
        <v>5.8979999999999997</v>
      </c>
      <c r="EK19">
        <v>3.0606863199999998</v>
      </c>
      <c r="EL19">
        <v>2.14</v>
      </c>
      <c r="EM19">
        <v>1.5</v>
      </c>
      <c r="EN19">
        <v>1.89</v>
      </c>
      <c r="EO19">
        <v>1.536</v>
      </c>
      <c r="EP19">
        <v>4.7060000000000004</v>
      </c>
      <c r="EQ19">
        <v>5.9980000000000002</v>
      </c>
      <c r="ES19">
        <v>2.4359999999999999</v>
      </c>
      <c r="ET19">
        <v>6.976</v>
      </c>
      <c r="EU19">
        <v>7.1449999999999996</v>
      </c>
      <c r="EV19">
        <v>6.3308831200000002</v>
      </c>
      <c r="EW19">
        <v>5.4139999999999997</v>
      </c>
      <c r="EX19">
        <v>7.74</v>
      </c>
      <c r="EY19">
        <v>4.2377065780000001</v>
      </c>
      <c r="EZ19">
        <v>2.4870000000000001</v>
      </c>
      <c r="FA19">
        <v>7.282</v>
      </c>
      <c r="FB19">
        <v>2.14</v>
      </c>
      <c r="FC19">
        <v>5.1180000000000003</v>
      </c>
      <c r="FD19">
        <v>6.3614291109999996</v>
      </c>
      <c r="FE19">
        <v>2.2909999999999999</v>
      </c>
      <c r="FF19">
        <v>6.8230000000000004</v>
      </c>
      <c r="FG19">
        <v>6.6429999999999998</v>
      </c>
      <c r="FH19">
        <v>6.6760000000000002</v>
      </c>
      <c r="FI19">
        <v>3.0609999999999999</v>
      </c>
      <c r="FJ19">
        <v>7.46</v>
      </c>
      <c r="FK19">
        <v>4.306</v>
      </c>
      <c r="FL19">
        <v>1.7891678499999999</v>
      </c>
      <c r="FM19">
        <v>6.4459999999999997</v>
      </c>
      <c r="FN19">
        <v>3.43</v>
      </c>
      <c r="FO19">
        <v>7.5949999999999998</v>
      </c>
      <c r="FP19">
        <v>6.8620000000000001</v>
      </c>
      <c r="FQ19">
        <v>6.3010000000000002</v>
      </c>
      <c r="FR19">
        <v>1.58</v>
      </c>
      <c r="FS19">
        <v>1.75</v>
      </c>
      <c r="FT19">
        <v>5.726</v>
      </c>
      <c r="FU19">
        <v>3.996</v>
      </c>
      <c r="FV19">
        <v>2.21</v>
      </c>
      <c r="FW19">
        <v>2.2956358520000002</v>
      </c>
      <c r="FX19">
        <v>7.9390000000000001</v>
      </c>
      <c r="FY19">
        <v>4.8120633980000003</v>
      </c>
      <c r="FZ19">
        <v>6.7990000000000004</v>
      </c>
      <c r="GA19">
        <v>4.1319999999999997</v>
      </c>
      <c r="GB19">
        <v>5.44</v>
      </c>
      <c r="GC19">
        <v>5.4420000000000002</v>
      </c>
      <c r="GD19">
        <v>5.9569999999999999</v>
      </c>
      <c r="GE19">
        <v>2.23</v>
      </c>
      <c r="GF19">
        <v>6.9782073550000003</v>
      </c>
      <c r="GG19">
        <v>2.923</v>
      </c>
      <c r="GH19">
        <v>2.7709999999999999</v>
      </c>
      <c r="GI19">
        <v>2.69</v>
      </c>
      <c r="GJ19">
        <v>5.117</v>
      </c>
      <c r="GK19">
        <v>5.1805247310000002</v>
      </c>
      <c r="GL19">
        <v>1.9009835610000001</v>
      </c>
      <c r="GM19">
        <v>4.3659999999999997</v>
      </c>
      <c r="GN19">
        <v>5.9109999999999996</v>
      </c>
      <c r="GO19">
        <v>2.57</v>
      </c>
      <c r="GP19">
        <v>1.95</v>
      </c>
      <c r="GQ19">
        <v>8.24</v>
      </c>
      <c r="GR19">
        <v>5.3195158490000001</v>
      </c>
      <c r="GS19">
        <v>7.2949999999999999</v>
      </c>
      <c r="GT19">
        <v>6.8710000000000004</v>
      </c>
      <c r="GU19">
        <v>7.2679999999999998</v>
      </c>
      <c r="GV19">
        <v>1.82</v>
      </c>
      <c r="GW19">
        <v>6.9450000000000003</v>
      </c>
      <c r="GX19">
        <v>6.5679999999999996</v>
      </c>
      <c r="GY19">
        <v>5.4630000000000001</v>
      </c>
      <c r="GZ19">
        <v>7.0039999999999996</v>
      </c>
      <c r="HA19">
        <v>1.873</v>
      </c>
      <c r="HB19">
        <v>6.8203972930000001</v>
      </c>
      <c r="HC19">
        <v>6.9130000000000003</v>
      </c>
      <c r="HD19">
        <v>6.8203972930000001</v>
      </c>
      <c r="HE19">
        <v>4.5724715150000002</v>
      </c>
      <c r="HF19">
        <v>6.5039999999999996</v>
      </c>
      <c r="HG19">
        <v>4.3319999999999999</v>
      </c>
      <c r="HH19">
        <v>2.4900000000000002</v>
      </c>
      <c r="HI19">
        <v>2.1659999999999999</v>
      </c>
      <c r="HJ19">
        <v>1.64</v>
      </c>
      <c r="HK19">
        <v>6.6950000000000003</v>
      </c>
      <c r="HL19">
        <v>2.677</v>
      </c>
      <c r="HM19">
        <v>7.41</v>
      </c>
      <c r="HN19">
        <v>4.758</v>
      </c>
      <c r="HO19">
        <v>6.8959999999999999</v>
      </c>
      <c r="HP19">
        <v>3.3815432849999998</v>
      </c>
      <c r="HQ19">
        <v>2.6124477310000001</v>
      </c>
      <c r="HR19">
        <v>7.1109999999999998</v>
      </c>
      <c r="HS19">
        <v>3.8969999999999998</v>
      </c>
      <c r="HT19">
        <v>6.3890000000000002</v>
      </c>
      <c r="HU19">
        <v>5.6829999999999998</v>
      </c>
      <c r="HV19">
        <v>4.5647537800000002</v>
      </c>
      <c r="HW19">
        <v>5.085</v>
      </c>
      <c r="HX19">
        <v>6.3614291109999996</v>
      </c>
      <c r="HY19">
        <v>5.4710000000000001</v>
      </c>
      <c r="HZ19">
        <v>5.3195158490000001</v>
      </c>
      <c r="IA19">
        <v>6.8203972930000001</v>
      </c>
      <c r="IB19">
        <v>3.169</v>
      </c>
      <c r="IC19">
        <v>5.7720000000000002</v>
      </c>
      <c r="ID19">
        <v>4.758</v>
      </c>
      <c r="IE19">
        <v>3.4990000000000001</v>
      </c>
      <c r="IF19">
        <v>6.9870000000000001</v>
      </c>
      <c r="IG19">
        <v>7.2089999999999996</v>
      </c>
      <c r="IH19">
        <v>1.94</v>
      </c>
      <c r="II19">
        <v>3.21880582</v>
      </c>
      <c r="IJ19">
        <v>2.8959999999999999</v>
      </c>
      <c r="IK19">
        <v>1.79</v>
      </c>
      <c r="IL19">
        <v>5.5359999999999996</v>
      </c>
      <c r="IM19">
        <v>4.4980000000000002</v>
      </c>
      <c r="IN19">
        <v>4.4939999999999998</v>
      </c>
      <c r="IO19">
        <v>3.1989999999999998</v>
      </c>
      <c r="IP19">
        <v>3.2679999999999998</v>
      </c>
      <c r="IQ19">
        <v>5.2619999999999996</v>
      </c>
      <c r="IR19">
        <v>5.9359999999999999</v>
      </c>
      <c r="IS19">
        <v>3.8463917749999998</v>
      </c>
      <c r="IT19">
        <v>6.3780000000000001</v>
      </c>
      <c r="IU19">
        <v>4.9610000000000003</v>
      </c>
      <c r="IV19">
        <v>8.5039999999999996</v>
      </c>
      <c r="IW19">
        <v>4.9420000000000002</v>
      </c>
      <c r="IX19">
        <v>7.3330000000000002</v>
      </c>
      <c r="IY19">
        <v>6.8449999999999998</v>
      </c>
    </row>
    <row r="20" spans="1:259" x14ac:dyDescent="0.25">
      <c r="A20">
        <f t="shared" si="0"/>
        <v>1978</v>
      </c>
      <c r="B20">
        <v>2.4249999999999998</v>
      </c>
      <c r="C20">
        <v>6.7504028150000002</v>
      </c>
      <c r="D20">
        <v>7.5990000000000002</v>
      </c>
      <c r="E20">
        <v>6.9230340669999997</v>
      </c>
      <c r="F20">
        <v>7.4669999999999996</v>
      </c>
      <c r="G20">
        <v>3.9460000000000002</v>
      </c>
      <c r="I20">
        <v>6.4740310130000003</v>
      </c>
      <c r="J20">
        <v>6.093</v>
      </c>
      <c r="K20">
        <v>3.359</v>
      </c>
      <c r="L20">
        <v>2.6560000000000001</v>
      </c>
      <c r="N20">
        <v>2.573</v>
      </c>
      <c r="O20">
        <v>1.9490000000000001</v>
      </c>
      <c r="P20">
        <v>1.6</v>
      </c>
      <c r="Q20">
        <v>3.73</v>
      </c>
      <c r="R20">
        <v>7.2590000000000003</v>
      </c>
      <c r="S20">
        <v>1.69</v>
      </c>
      <c r="T20">
        <v>6.843</v>
      </c>
      <c r="U20">
        <v>7.1479999999999997</v>
      </c>
      <c r="V20">
        <v>6.516</v>
      </c>
      <c r="W20">
        <v>2.15</v>
      </c>
      <c r="X20">
        <v>5.1509999999999998</v>
      </c>
      <c r="Y20">
        <v>3.0630000000000002</v>
      </c>
      <c r="Z20">
        <v>2.0950000000000002</v>
      </c>
      <c r="AA20">
        <v>2.06</v>
      </c>
      <c r="AB20">
        <v>6.109</v>
      </c>
      <c r="AC20">
        <v>1.5409999999999999</v>
      </c>
      <c r="AD20">
        <v>5.61</v>
      </c>
      <c r="AE20">
        <v>4.1950000000000003</v>
      </c>
      <c r="AF20">
        <v>2.121</v>
      </c>
      <c r="AG20">
        <v>4.3890000000000002</v>
      </c>
      <c r="AH20">
        <v>6.5839999999999996</v>
      </c>
      <c r="AI20">
        <v>6.4349999999999996</v>
      </c>
      <c r="AJ20">
        <v>6.0179999999999998</v>
      </c>
      <c r="AK20">
        <v>1.768</v>
      </c>
      <c r="AL20">
        <v>2.2489833610000001</v>
      </c>
      <c r="AM20">
        <v>1.51</v>
      </c>
      <c r="AN20">
        <v>1.514</v>
      </c>
      <c r="AO20">
        <v>2.8919999999999999</v>
      </c>
      <c r="AP20">
        <v>2.7160000000000002</v>
      </c>
      <c r="AQ20">
        <v>7.6689999999999996</v>
      </c>
      <c r="AR20">
        <v>6.5620000000000003</v>
      </c>
      <c r="AS20">
        <v>6.4409999999999998</v>
      </c>
      <c r="AT20">
        <v>6.21</v>
      </c>
      <c r="AU20">
        <v>4.0739999999999998</v>
      </c>
      <c r="AV20">
        <v>7.0970000000000004</v>
      </c>
      <c r="AW20">
        <v>6.5640000000000001</v>
      </c>
      <c r="AX20">
        <v>3.6619999999999999</v>
      </c>
      <c r="AY20">
        <v>3.7261970230000001</v>
      </c>
      <c r="AZ20">
        <v>1.8740000000000001</v>
      </c>
      <c r="BA20">
        <v>2.4020000000000001</v>
      </c>
      <c r="BB20">
        <v>2.0790000000000002</v>
      </c>
      <c r="BC20">
        <v>2.33</v>
      </c>
      <c r="BD20">
        <v>1.38</v>
      </c>
      <c r="BE20">
        <v>6.6539999999999999</v>
      </c>
      <c r="BF20">
        <v>3.1080000000000001</v>
      </c>
      <c r="BG20">
        <v>1.67</v>
      </c>
      <c r="BH20">
        <v>4.6440000000000001</v>
      </c>
      <c r="BI20">
        <v>7.14</v>
      </c>
      <c r="BJ20">
        <v>3.2512582330000002</v>
      </c>
      <c r="BK20">
        <v>5.2886717750000001</v>
      </c>
      <c r="BL20">
        <v>3.083300736</v>
      </c>
      <c r="BM20">
        <v>2.6358309919999998</v>
      </c>
      <c r="BN20">
        <v>2.2164931210000001</v>
      </c>
      <c r="BO20">
        <v>4.9889999999999999</v>
      </c>
      <c r="BP20">
        <v>5.7169999999999996</v>
      </c>
      <c r="BQ20">
        <v>1.8508796540000001</v>
      </c>
      <c r="BR20">
        <v>6.6070000000000002</v>
      </c>
      <c r="BS20">
        <v>2.54</v>
      </c>
      <c r="BT20">
        <v>2.02</v>
      </c>
      <c r="BU20">
        <v>7.2960000000000003</v>
      </c>
      <c r="BV20">
        <v>1.9390674450000001</v>
      </c>
      <c r="BW20">
        <v>5.8919085999999998</v>
      </c>
      <c r="BX20">
        <v>1.64</v>
      </c>
      <c r="BY20">
        <v>4.048</v>
      </c>
      <c r="BZ20">
        <v>1.89</v>
      </c>
      <c r="CA20">
        <v>6.3979999999999997</v>
      </c>
      <c r="CB20">
        <v>5.5679999999999996</v>
      </c>
      <c r="CC20">
        <v>1.75</v>
      </c>
      <c r="CD20">
        <v>2.399</v>
      </c>
      <c r="CE20">
        <v>6.6109999999999998</v>
      </c>
      <c r="CF20">
        <v>2.6659999999999999</v>
      </c>
      <c r="CG20">
        <v>6.4669999999999996</v>
      </c>
      <c r="CH20">
        <v>6.4210000000000003</v>
      </c>
      <c r="CI20">
        <v>6.32</v>
      </c>
      <c r="CJ20">
        <v>5.8040000000000003</v>
      </c>
      <c r="CK20">
        <v>2.2799999999999998</v>
      </c>
      <c r="CL20">
        <v>3.6749999999999998</v>
      </c>
      <c r="CM20">
        <v>2.1970000000000001</v>
      </c>
      <c r="CN20">
        <v>6.2610000000000001</v>
      </c>
      <c r="CO20">
        <v>3.35</v>
      </c>
      <c r="CP20">
        <v>4.0309999999999997</v>
      </c>
      <c r="CQ20">
        <v>1.9852266949999999</v>
      </c>
      <c r="CR20">
        <v>2.2719999999999998</v>
      </c>
      <c r="CS20">
        <v>6.6040000000000001</v>
      </c>
      <c r="CT20">
        <v>6.9335237569999997</v>
      </c>
      <c r="CU20">
        <v>1.946</v>
      </c>
      <c r="CV20">
        <v>5.673</v>
      </c>
      <c r="CW20">
        <v>2.06</v>
      </c>
      <c r="CX20">
        <v>3.7949211319999998</v>
      </c>
      <c r="CY20">
        <v>4.2848663550000001</v>
      </c>
      <c r="CZ20">
        <v>6.580159256</v>
      </c>
      <c r="DA20">
        <v>6.7334502040000004</v>
      </c>
      <c r="DB20">
        <v>4.7149999999999999</v>
      </c>
      <c r="DC20">
        <v>6.5121341429999999</v>
      </c>
      <c r="DD20">
        <v>1.9390000000000001</v>
      </c>
      <c r="DE20">
        <v>4.8879999999999999</v>
      </c>
      <c r="DF20">
        <v>3.21</v>
      </c>
      <c r="DG20">
        <v>6.3319999999999999</v>
      </c>
      <c r="DH20">
        <v>6.6929999999999996</v>
      </c>
      <c r="DI20">
        <v>2.35</v>
      </c>
      <c r="DJ20">
        <v>3.3540000000000001</v>
      </c>
      <c r="DK20">
        <v>1.84</v>
      </c>
      <c r="DL20">
        <v>3.9649999999999999</v>
      </c>
      <c r="DM20">
        <v>7.58</v>
      </c>
      <c r="DN20">
        <v>1.79</v>
      </c>
      <c r="DO20">
        <v>3.165</v>
      </c>
      <c r="DP20">
        <v>7.7460000000000004</v>
      </c>
      <c r="DQ20">
        <v>4.4939999999999998</v>
      </c>
      <c r="DR20">
        <v>3.3380000000000001</v>
      </c>
      <c r="DS20">
        <v>4.9960000000000004</v>
      </c>
      <c r="DT20">
        <v>3.419</v>
      </c>
      <c r="DU20">
        <v>2.64</v>
      </c>
      <c r="DV20">
        <v>5.6980000000000004</v>
      </c>
      <c r="DW20">
        <v>4.48175203</v>
      </c>
      <c r="DX20">
        <v>6.298</v>
      </c>
      <c r="DY20">
        <v>4.1959999999999997</v>
      </c>
      <c r="DZ20">
        <v>6.8840000000000003</v>
      </c>
      <c r="EA20">
        <v>7.7140000000000004</v>
      </c>
      <c r="EB20">
        <v>5.0640000000000001</v>
      </c>
      <c r="EC20">
        <v>4.3822530530000003</v>
      </c>
      <c r="ED20">
        <v>6.6386618999999998</v>
      </c>
      <c r="EE20">
        <v>6.6179445719999999</v>
      </c>
      <c r="EG20">
        <v>3.7240000000000002</v>
      </c>
      <c r="EH20">
        <v>5.2847868360000003</v>
      </c>
      <c r="EI20">
        <v>4.3151942999999999</v>
      </c>
      <c r="EJ20">
        <v>5.851</v>
      </c>
      <c r="EK20">
        <v>2.9585576709999999</v>
      </c>
      <c r="EL20">
        <v>2.08</v>
      </c>
      <c r="EM20">
        <v>1.48</v>
      </c>
      <c r="EN20">
        <v>1.87</v>
      </c>
      <c r="EO20">
        <v>1.5609999999999999</v>
      </c>
      <c r="EP20">
        <v>4.4969999999999999</v>
      </c>
      <c r="EQ20">
        <v>5.8739999999999997</v>
      </c>
      <c r="ES20">
        <v>2.3940000000000001</v>
      </c>
      <c r="ET20">
        <v>6.8979999999999997</v>
      </c>
      <c r="EU20">
        <v>7.1369999999999996</v>
      </c>
      <c r="EV20">
        <v>6.3112305700000002</v>
      </c>
      <c r="EW20">
        <v>5.2539999999999996</v>
      </c>
      <c r="EX20">
        <v>7.6440000000000001</v>
      </c>
      <c r="EY20">
        <v>4.1463029789999997</v>
      </c>
      <c r="EZ20">
        <v>2.448</v>
      </c>
      <c r="FA20">
        <v>7.2960000000000003</v>
      </c>
      <c r="FB20">
        <v>2.0499999999999998</v>
      </c>
      <c r="FC20">
        <v>5.024</v>
      </c>
      <c r="FD20">
        <v>6.34343492</v>
      </c>
      <c r="FE20">
        <v>2.238</v>
      </c>
      <c r="FF20">
        <v>6.6689999999999996</v>
      </c>
      <c r="FG20">
        <v>6.61</v>
      </c>
      <c r="FH20">
        <v>6.665</v>
      </c>
      <c r="FI20">
        <v>2.99</v>
      </c>
      <c r="FJ20">
        <v>7.48</v>
      </c>
      <c r="FK20">
        <v>4.2</v>
      </c>
      <c r="FL20">
        <v>1.7607492179999999</v>
      </c>
      <c r="FM20">
        <v>6.3840000000000003</v>
      </c>
      <c r="FN20">
        <v>3.4279999999999999</v>
      </c>
      <c r="FO20">
        <v>7.6619999999999999</v>
      </c>
      <c r="FP20">
        <v>6.9210000000000003</v>
      </c>
      <c r="FQ20">
        <v>6.1859999999999999</v>
      </c>
      <c r="FR20">
        <v>1.58</v>
      </c>
      <c r="FS20">
        <v>1.77</v>
      </c>
      <c r="FT20">
        <v>5.7190000000000003</v>
      </c>
      <c r="FU20">
        <v>3.9950000000000001</v>
      </c>
      <c r="FV20">
        <v>2.0699999999999998</v>
      </c>
      <c r="FW20">
        <v>2.248853489</v>
      </c>
      <c r="FX20">
        <v>7.9889999999999999</v>
      </c>
      <c r="FY20">
        <v>4.7991937169999996</v>
      </c>
      <c r="FZ20">
        <v>6.7830000000000004</v>
      </c>
      <c r="GA20">
        <v>3.9990000000000001</v>
      </c>
      <c r="GB20">
        <v>5.3049999999999997</v>
      </c>
      <c r="GC20">
        <v>5.3929999999999998</v>
      </c>
      <c r="GD20">
        <v>5.8789999999999996</v>
      </c>
      <c r="GE20">
        <v>2.21</v>
      </c>
      <c r="GF20">
        <v>6.9850253799999997</v>
      </c>
      <c r="GG20">
        <v>2.9</v>
      </c>
      <c r="GH20">
        <v>2.7930000000000001</v>
      </c>
      <c r="GI20">
        <v>2.4500000000000002</v>
      </c>
      <c r="GJ20">
        <v>5.0640000000000001</v>
      </c>
      <c r="GK20">
        <v>5.1342213790000004</v>
      </c>
      <c r="GL20">
        <v>1.856237334</v>
      </c>
      <c r="GM20">
        <v>4.0430000000000001</v>
      </c>
      <c r="GN20">
        <v>5.7859999999999996</v>
      </c>
      <c r="GO20">
        <v>2.52</v>
      </c>
      <c r="GP20">
        <v>1.92</v>
      </c>
      <c r="GQ20">
        <v>8.25</v>
      </c>
      <c r="GR20">
        <v>5.2209992200000004</v>
      </c>
      <c r="GS20">
        <v>7.2629999999999999</v>
      </c>
      <c r="GT20">
        <v>6.8369999999999997</v>
      </c>
      <c r="GU20">
        <v>7.2789999999999999</v>
      </c>
      <c r="GV20">
        <v>1.79</v>
      </c>
      <c r="GW20">
        <v>6.8659999999999997</v>
      </c>
      <c r="GX20">
        <v>6.5910000000000002</v>
      </c>
      <c r="GY20">
        <v>5.3380000000000001</v>
      </c>
      <c r="GZ20">
        <v>7.13</v>
      </c>
      <c r="HA20">
        <v>1.8680000000000001</v>
      </c>
      <c r="HB20">
        <v>6.8208491640000002</v>
      </c>
      <c r="HC20">
        <v>6.8970000000000002</v>
      </c>
      <c r="HD20">
        <v>6.8208491640000002</v>
      </c>
      <c r="HE20">
        <v>4.5341932299999996</v>
      </c>
      <c r="HF20">
        <v>6.4729999999999999</v>
      </c>
      <c r="HG20">
        <v>4.1609999999999996</v>
      </c>
      <c r="HH20">
        <v>2.4700000000000002</v>
      </c>
      <c r="HI20">
        <v>2.1960000000000002</v>
      </c>
      <c r="HJ20">
        <v>1.6</v>
      </c>
      <c r="HK20">
        <v>6.6429999999999998</v>
      </c>
      <c r="HL20">
        <v>2.6139999999999999</v>
      </c>
      <c r="HM20">
        <v>7.3470000000000004</v>
      </c>
      <c r="HN20">
        <v>4.6769999999999996</v>
      </c>
      <c r="HO20">
        <v>6.891</v>
      </c>
      <c r="HP20">
        <v>3.2583739440000001</v>
      </c>
      <c r="HQ20">
        <v>2.5817797969999998</v>
      </c>
      <c r="HR20">
        <v>7.0629999999999997</v>
      </c>
      <c r="HS20">
        <v>3.66</v>
      </c>
      <c r="HT20">
        <v>6.3040000000000003</v>
      </c>
      <c r="HU20">
        <v>5.5350000000000001</v>
      </c>
      <c r="HV20">
        <v>4.4754030179999997</v>
      </c>
      <c r="HW20">
        <v>5.0940000000000003</v>
      </c>
      <c r="HX20">
        <v>6.34343492</v>
      </c>
      <c r="HY20">
        <v>5.5090000000000003</v>
      </c>
      <c r="HZ20">
        <v>5.2209992200000004</v>
      </c>
      <c r="IA20">
        <v>6.8208491640000002</v>
      </c>
      <c r="IB20">
        <v>3.206</v>
      </c>
      <c r="IC20">
        <v>5.5110000000000001</v>
      </c>
      <c r="ID20">
        <v>4.6719999999999997</v>
      </c>
      <c r="IE20">
        <v>3.5470000000000002</v>
      </c>
      <c r="IF20">
        <v>6.9790000000000001</v>
      </c>
      <c r="IG20">
        <v>7.1779999999999999</v>
      </c>
      <c r="IH20">
        <v>1.96</v>
      </c>
      <c r="II20">
        <v>3.111338725</v>
      </c>
      <c r="IJ20">
        <v>2.8260000000000001</v>
      </c>
      <c r="IK20">
        <v>1.76</v>
      </c>
      <c r="IL20">
        <v>5.31</v>
      </c>
      <c r="IM20">
        <v>4.3339999999999996</v>
      </c>
      <c r="IN20">
        <v>4.3970000000000002</v>
      </c>
      <c r="IO20">
        <v>3.1230000000000002</v>
      </c>
      <c r="IP20">
        <v>3.3039999999999998</v>
      </c>
      <c r="IQ20">
        <v>5.1189999999999998</v>
      </c>
      <c r="IR20">
        <v>5.8689999999999998</v>
      </c>
      <c r="IS20">
        <v>3.7782999030000002</v>
      </c>
      <c r="IT20">
        <v>6.2290000000000001</v>
      </c>
      <c r="IU20">
        <v>4.6900000000000004</v>
      </c>
      <c r="IV20">
        <v>8.52</v>
      </c>
      <c r="IW20">
        <v>4.8529999999999998</v>
      </c>
      <c r="IX20">
        <v>7.2850000000000001</v>
      </c>
      <c r="IY20">
        <v>6.774</v>
      </c>
    </row>
    <row r="21" spans="1:259" x14ac:dyDescent="0.25">
      <c r="A21">
        <f t="shared" si="0"/>
        <v>1979</v>
      </c>
      <c r="B21">
        <v>2.4079999999999999</v>
      </c>
      <c r="C21">
        <v>6.7302762439999997</v>
      </c>
      <c r="D21">
        <v>7.6120000000000001</v>
      </c>
      <c r="E21">
        <v>6.9141178050000001</v>
      </c>
      <c r="F21">
        <v>7.4610000000000003</v>
      </c>
      <c r="G21">
        <v>3.7629999999999999</v>
      </c>
      <c r="I21">
        <v>6.4373652000000003</v>
      </c>
      <c r="J21">
        <v>6.03</v>
      </c>
      <c r="K21">
        <v>3.339</v>
      </c>
      <c r="L21">
        <v>2.5569999999999999</v>
      </c>
      <c r="N21">
        <v>2.6320000000000001</v>
      </c>
      <c r="O21">
        <v>1.907</v>
      </c>
      <c r="P21">
        <v>1.6</v>
      </c>
      <c r="Q21">
        <v>3.605</v>
      </c>
      <c r="R21">
        <v>7.3070000000000004</v>
      </c>
      <c r="S21">
        <v>1.69</v>
      </c>
      <c r="T21">
        <v>6.9109999999999996</v>
      </c>
      <c r="U21">
        <v>7.194</v>
      </c>
      <c r="V21">
        <v>6.4240000000000004</v>
      </c>
      <c r="W21">
        <v>2.16</v>
      </c>
      <c r="X21">
        <v>4.9710000000000001</v>
      </c>
      <c r="Y21">
        <v>2.9830000000000001</v>
      </c>
      <c r="Z21">
        <v>2.0390000000000001</v>
      </c>
      <c r="AA21">
        <v>2.0499999999999998</v>
      </c>
      <c r="AB21">
        <v>5.992</v>
      </c>
      <c r="AC21">
        <v>1.6279999999999999</v>
      </c>
      <c r="AD21">
        <v>5.5419999999999998</v>
      </c>
      <c r="AE21">
        <v>4.12</v>
      </c>
      <c r="AF21">
        <v>2.0569999999999999</v>
      </c>
      <c r="AG21">
        <v>4.2160000000000002</v>
      </c>
      <c r="AH21">
        <v>6.5529999999999999</v>
      </c>
      <c r="AI21">
        <v>6.3579999999999997</v>
      </c>
      <c r="AJ21">
        <v>6.0709999999999997</v>
      </c>
      <c r="AK21">
        <v>1.754</v>
      </c>
      <c r="AL21">
        <v>2.2549293850000001</v>
      </c>
      <c r="AM21">
        <v>1.52</v>
      </c>
      <c r="AN21">
        <v>1.504</v>
      </c>
      <c r="AO21">
        <v>2.8119999999999998</v>
      </c>
      <c r="AP21">
        <v>2.7450000000000001</v>
      </c>
      <c r="AQ21">
        <v>7.6280000000000001</v>
      </c>
      <c r="AR21">
        <v>6.6130000000000004</v>
      </c>
      <c r="AS21">
        <v>6.4560000000000004</v>
      </c>
      <c r="AT21">
        <v>6.1429999999999998</v>
      </c>
      <c r="AU21">
        <v>3.9670000000000001</v>
      </c>
      <c r="AV21">
        <v>7.1040000000000001</v>
      </c>
      <c r="AW21">
        <v>6.4729999999999999</v>
      </c>
      <c r="AX21">
        <v>3.6509999999999998</v>
      </c>
      <c r="AY21">
        <v>3.6447194980000002</v>
      </c>
      <c r="AZ21">
        <v>1.76</v>
      </c>
      <c r="BA21">
        <v>2.3530000000000002</v>
      </c>
      <c r="BB21">
        <v>2.1360000000000001</v>
      </c>
      <c r="BC21">
        <v>2.27</v>
      </c>
      <c r="BD21">
        <v>1.38</v>
      </c>
      <c r="BE21">
        <v>6.6070000000000002</v>
      </c>
      <c r="BF21">
        <v>3.0339999999999998</v>
      </c>
      <c r="BG21">
        <v>1.6</v>
      </c>
      <c r="BH21">
        <v>4.4729999999999999</v>
      </c>
      <c r="BI21">
        <v>7.0590000000000002</v>
      </c>
      <c r="BJ21">
        <v>3.2460114230000001</v>
      </c>
      <c r="BK21">
        <v>5.2191482379999998</v>
      </c>
      <c r="BL21">
        <v>3.0865920629999999</v>
      </c>
      <c r="BM21">
        <v>2.6069394579999998</v>
      </c>
      <c r="BN21">
        <v>2.192855706</v>
      </c>
      <c r="BO21">
        <v>4.8550000000000004</v>
      </c>
      <c r="BP21">
        <v>5.7009999999999996</v>
      </c>
      <c r="BQ21">
        <v>1.7997246140000001</v>
      </c>
      <c r="BR21">
        <v>6.6210000000000004</v>
      </c>
      <c r="BS21">
        <v>2.37</v>
      </c>
      <c r="BT21">
        <v>2</v>
      </c>
      <c r="BU21">
        <v>7.31</v>
      </c>
      <c r="BV21">
        <v>1.9028705960000001</v>
      </c>
      <c r="BW21">
        <v>5.8927193359999999</v>
      </c>
      <c r="BX21">
        <v>1.64</v>
      </c>
      <c r="BY21">
        <v>4.0330000000000004</v>
      </c>
      <c r="BZ21">
        <v>1.87</v>
      </c>
      <c r="CA21">
        <v>6.3109999999999999</v>
      </c>
      <c r="CB21">
        <v>5.6079999999999997</v>
      </c>
      <c r="CC21">
        <v>1.86</v>
      </c>
      <c r="CD21">
        <v>2.3639999999999999</v>
      </c>
      <c r="CE21">
        <v>6.5590000000000002</v>
      </c>
      <c r="CF21">
        <v>2.7290000000000001</v>
      </c>
      <c r="CG21">
        <v>6.5369999999999999</v>
      </c>
      <c r="CH21">
        <v>6.41</v>
      </c>
      <c r="CI21">
        <v>6.4009999999999998</v>
      </c>
      <c r="CJ21">
        <v>5.8170000000000002</v>
      </c>
      <c r="CK21">
        <v>2.2599999999999998</v>
      </c>
      <c r="CL21">
        <v>3.68</v>
      </c>
      <c r="CM21">
        <v>2.1869999999999998</v>
      </c>
      <c r="CN21">
        <v>6.2160000000000002</v>
      </c>
      <c r="CO21">
        <v>3.27</v>
      </c>
      <c r="CP21">
        <v>3.915</v>
      </c>
      <c r="CQ21">
        <v>1.993744663</v>
      </c>
      <c r="CR21">
        <v>2.12</v>
      </c>
      <c r="CS21">
        <v>6.4989999999999997</v>
      </c>
      <c r="CT21">
        <v>6.9257513590000004</v>
      </c>
      <c r="CU21">
        <v>1.9339999999999999</v>
      </c>
      <c r="CV21">
        <v>5.6689999999999996</v>
      </c>
      <c r="CW21">
        <v>2.0099999999999998</v>
      </c>
      <c r="CX21">
        <v>3.759087541</v>
      </c>
      <c r="CY21">
        <v>4.2528237979999997</v>
      </c>
      <c r="CZ21">
        <v>6.5631311090000004</v>
      </c>
      <c r="DA21">
        <v>6.6957867819999999</v>
      </c>
      <c r="DB21">
        <v>4.6130000000000004</v>
      </c>
      <c r="DC21">
        <v>6.5039122989999996</v>
      </c>
      <c r="DD21">
        <v>1.929</v>
      </c>
      <c r="DE21">
        <v>4.8079999999999998</v>
      </c>
      <c r="DF21">
        <v>3.21</v>
      </c>
      <c r="DG21">
        <v>6.5309999999999997</v>
      </c>
      <c r="DH21">
        <v>6.6289999999999996</v>
      </c>
      <c r="DI21">
        <v>2.4900000000000002</v>
      </c>
      <c r="DJ21">
        <v>3.298</v>
      </c>
      <c r="DK21">
        <v>1.73</v>
      </c>
      <c r="DL21">
        <v>3.839</v>
      </c>
      <c r="DM21">
        <v>7.4279999999999999</v>
      </c>
      <c r="DN21">
        <v>1.77</v>
      </c>
      <c r="DO21">
        <v>3.0190000000000001</v>
      </c>
      <c r="DP21">
        <v>7.6790000000000003</v>
      </c>
      <c r="DQ21">
        <v>4.3739999999999997</v>
      </c>
      <c r="DR21">
        <v>4.556</v>
      </c>
      <c r="DS21">
        <v>4.9960000000000004</v>
      </c>
      <c r="DT21">
        <v>3.331</v>
      </c>
      <c r="DU21">
        <v>2.9</v>
      </c>
      <c r="DV21">
        <v>5.5369999999999999</v>
      </c>
      <c r="DW21">
        <v>4.3704786630000001</v>
      </c>
      <c r="DX21">
        <v>6.3140000000000001</v>
      </c>
      <c r="DY21">
        <v>4.0910000000000002</v>
      </c>
      <c r="DZ21">
        <v>6.9189999999999996</v>
      </c>
      <c r="EA21">
        <v>7.5810000000000004</v>
      </c>
      <c r="EB21">
        <v>4.891</v>
      </c>
      <c r="EC21">
        <v>4.2747860500000003</v>
      </c>
      <c r="ED21">
        <v>6.6367608059999998</v>
      </c>
      <c r="EE21">
        <v>6.6228064849999999</v>
      </c>
      <c r="EG21">
        <v>3.74</v>
      </c>
      <c r="EH21">
        <v>5.2297960379999999</v>
      </c>
      <c r="EI21">
        <v>4.2816161279999996</v>
      </c>
      <c r="EJ21">
        <v>5.8029999999999999</v>
      </c>
      <c r="EK21">
        <v>2.955971849</v>
      </c>
      <c r="EL21">
        <v>2.0499999999999998</v>
      </c>
      <c r="EM21">
        <v>1.48</v>
      </c>
      <c r="EN21">
        <v>1.87</v>
      </c>
      <c r="EO21">
        <v>1.6639999999999999</v>
      </c>
      <c r="EP21">
        <v>4.3070000000000004</v>
      </c>
      <c r="EQ21">
        <v>5.8019999999999996</v>
      </c>
      <c r="ES21">
        <v>2.3860000000000001</v>
      </c>
      <c r="ET21">
        <v>6.8129999999999997</v>
      </c>
      <c r="EU21">
        <v>7.1680000000000001</v>
      </c>
      <c r="EV21">
        <v>6.3210344789999997</v>
      </c>
      <c r="EW21">
        <v>4.9980000000000002</v>
      </c>
      <c r="EX21">
        <v>7.5359999999999996</v>
      </c>
      <c r="EY21">
        <v>4.1099337570000003</v>
      </c>
      <c r="EZ21">
        <v>2.4289999999999998</v>
      </c>
      <c r="FA21">
        <v>7.3179999999999996</v>
      </c>
      <c r="FB21">
        <v>2.1</v>
      </c>
      <c r="FC21">
        <v>4.9379999999999997</v>
      </c>
      <c r="FD21">
        <v>6.3582514449999996</v>
      </c>
      <c r="FE21">
        <v>2.2069999999999999</v>
      </c>
      <c r="FF21">
        <v>6.4690000000000003</v>
      </c>
      <c r="FG21">
        <v>6.577</v>
      </c>
      <c r="FH21">
        <v>6.6479999999999997</v>
      </c>
      <c r="FI21">
        <v>2.8940000000000001</v>
      </c>
      <c r="FJ21">
        <v>7.5090000000000003</v>
      </c>
      <c r="FK21">
        <v>4.1120000000000001</v>
      </c>
      <c r="FL21">
        <v>1.8025598860000001</v>
      </c>
      <c r="FM21">
        <v>6.3159999999999998</v>
      </c>
      <c r="FN21">
        <v>3.4260000000000002</v>
      </c>
      <c r="FO21">
        <v>7.7220000000000004</v>
      </c>
      <c r="FP21">
        <v>6.8869999999999996</v>
      </c>
      <c r="FQ21">
        <v>6.069</v>
      </c>
      <c r="FR21">
        <v>1.56</v>
      </c>
      <c r="FS21">
        <v>1.75</v>
      </c>
      <c r="FT21">
        <v>5.6909999999999998</v>
      </c>
      <c r="FU21">
        <v>3.996</v>
      </c>
      <c r="FV21">
        <v>2.12</v>
      </c>
      <c r="FW21">
        <v>2.2436855539999998</v>
      </c>
      <c r="FX21">
        <v>8.0419999999999998</v>
      </c>
      <c r="FY21">
        <v>4.7944674559999996</v>
      </c>
      <c r="FZ21">
        <v>6.7610000000000001</v>
      </c>
      <c r="GA21">
        <v>3.895</v>
      </c>
      <c r="GB21">
        <v>5.1710000000000003</v>
      </c>
      <c r="GC21">
        <v>5.2549999999999999</v>
      </c>
      <c r="GD21">
        <v>5.7850000000000001</v>
      </c>
      <c r="GE21">
        <v>2.2799999999999998</v>
      </c>
      <c r="GF21">
        <v>6.9698907620000004</v>
      </c>
      <c r="GG21">
        <v>2.8460000000000001</v>
      </c>
      <c r="GH21">
        <v>2.8490000000000002</v>
      </c>
      <c r="GI21">
        <v>2.31</v>
      </c>
      <c r="GJ21">
        <v>5.0890000000000004</v>
      </c>
      <c r="GK21">
        <v>5.0897765699999997</v>
      </c>
      <c r="GL21">
        <v>1.8629131619999999</v>
      </c>
      <c r="GM21">
        <v>3.9409999999999998</v>
      </c>
      <c r="GN21">
        <v>5.6559999999999997</v>
      </c>
      <c r="GO21">
        <v>2.4900000000000002</v>
      </c>
      <c r="GP21">
        <v>1.9</v>
      </c>
      <c r="GQ21">
        <v>8.23</v>
      </c>
      <c r="GR21">
        <v>5.1502231329999999</v>
      </c>
      <c r="GS21">
        <v>7.2270000000000003</v>
      </c>
      <c r="GT21">
        <v>6.7789999999999999</v>
      </c>
      <c r="GU21">
        <v>7.29</v>
      </c>
      <c r="GV21">
        <v>1.79</v>
      </c>
      <c r="GW21">
        <v>6.7830000000000004</v>
      </c>
      <c r="GX21">
        <v>6.5819999999999999</v>
      </c>
      <c r="GY21">
        <v>5.2270000000000003</v>
      </c>
      <c r="GZ21">
        <v>7.1609999999999996</v>
      </c>
      <c r="HA21">
        <v>1.833</v>
      </c>
      <c r="HB21">
        <v>6.8050611659999998</v>
      </c>
      <c r="HC21">
        <v>6.8739999999999997</v>
      </c>
      <c r="HD21">
        <v>6.8050611659999998</v>
      </c>
      <c r="HE21">
        <v>4.5064797680000002</v>
      </c>
      <c r="HF21">
        <v>6.4340000000000002</v>
      </c>
      <c r="HG21">
        <v>4.0149999999999997</v>
      </c>
      <c r="HH21">
        <v>2.4500000000000002</v>
      </c>
      <c r="HI21">
        <v>2.2149999999999999</v>
      </c>
      <c r="HJ21">
        <v>1.66</v>
      </c>
      <c r="HK21">
        <v>6.5839999999999996</v>
      </c>
      <c r="HL21">
        <v>2.5499999999999998</v>
      </c>
      <c r="HM21">
        <v>7.2690000000000001</v>
      </c>
      <c r="HN21">
        <v>4.6189999999999998</v>
      </c>
      <c r="HO21">
        <v>6.9050000000000002</v>
      </c>
      <c r="HP21">
        <v>3.2520807679999999</v>
      </c>
      <c r="HQ21">
        <v>2.5624357780000002</v>
      </c>
      <c r="HR21">
        <v>6.9989999999999997</v>
      </c>
      <c r="HS21">
        <v>3.508</v>
      </c>
      <c r="HT21">
        <v>6.2060000000000004</v>
      </c>
      <c r="HU21">
        <v>5.4029999999999996</v>
      </c>
      <c r="HV21">
        <v>4.3669156669999998</v>
      </c>
      <c r="HW21">
        <v>5.1420000000000003</v>
      </c>
      <c r="HX21">
        <v>6.3582514449999996</v>
      </c>
      <c r="HY21">
        <v>5.5410000000000004</v>
      </c>
      <c r="HZ21">
        <v>5.1502231329999999</v>
      </c>
      <c r="IA21">
        <v>6.8050611659999998</v>
      </c>
      <c r="IB21">
        <v>3.2349999999999999</v>
      </c>
      <c r="IC21">
        <v>5.2939999999999996</v>
      </c>
      <c r="ID21">
        <v>4.5640000000000001</v>
      </c>
      <c r="IE21">
        <v>3.6019999999999999</v>
      </c>
      <c r="IF21">
        <v>6.9539999999999997</v>
      </c>
      <c r="IG21">
        <v>7.157</v>
      </c>
      <c r="IH21">
        <v>1.96</v>
      </c>
      <c r="II21">
        <v>3.0964756819999999</v>
      </c>
      <c r="IJ21">
        <v>2.7120000000000002</v>
      </c>
      <c r="IK21">
        <v>1.8080000000000001</v>
      </c>
      <c r="IL21">
        <v>5.1829999999999998</v>
      </c>
      <c r="IM21">
        <v>4.1580000000000004</v>
      </c>
      <c r="IN21">
        <v>4.298</v>
      </c>
      <c r="IO21">
        <v>3.0529999999999999</v>
      </c>
      <c r="IP21">
        <v>3.0249999999999999</v>
      </c>
      <c r="IQ21">
        <v>4.9859999999999998</v>
      </c>
      <c r="IR21">
        <v>5.8090000000000002</v>
      </c>
      <c r="IS21">
        <v>3.7609721519999999</v>
      </c>
      <c r="IT21">
        <v>6.0830000000000002</v>
      </c>
      <c r="IU21">
        <v>4.4930000000000003</v>
      </c>
      <c r="IV21">
        <v>8.6709999999999994</v>
      </c>
      <c r="IW21">
        <v>4.8179999999999996</v>
      </c>
      <c r="IX21">
        <v>7.2320000000000002</v>
      </c>
      <c r="IY21">
        <v>6.7030000000000003</v>
      </c>
    </row>
    <row r="22" spans="1:259" x14ac:dyDescent="0.25">
      <c r="A22">
        <f t="shared" si="0"/>
        <v>1980</v>
      </c>
      <c r="B22">
        <v>2.3919999999999999</v>
      </c>
      <c r="C22">
        <v>6.7046234370000004</v>
      </c>
      <c r="D22">
        <v>7.5880000000000001</v>
      </c>
      <c r="E22">
        <v>6.8969950139999998</v>
      </c>
      <c r="F22">
        <v>7.4589999999999996</v>
      </c>
      <c r="G22">
        <v>3.6139999999999999</v>
      </c>
      <c r="I22">
        <v>6.3539933020000001</v>
      </c>
      <c r="J22">
        <v>5.9480000000000004</v>
      </c>
      <c r="K22">
        <v>3.3010000000000002</v>
      </c>
      <c r="L22">
        <v>2.5049999999999999</v>
      </c>
      <c r="N22">
        <v>2.3109999999999999</v>
      </c>
      <c r="O22">
        <v>1.891</v>
      </c>
      <c r="P22">
        <v>1.65</v>
      </c>
      <c r="Q22">
        <v>3.4969999999999999</v>
      </c>
      <c r="R22">
        <v>7.3529999999999998</v>
      </c>
      <c r="S22">
        <v>1.68</v>
      </c>
      <c r="T22">
        <v>6.99</v>
      </c>
      <c r="U22">
        <v>7.2220000000000004</v>
      </c>
      <c r="V22">
        <v>6.3230000000000004</v>
      </c>
      <c r="W22">
        <v>2.0499999999999998</v>
      </c>
      <c r="X22">
        <v>4.8010000000000002</v>
      </c>
      <c r="Y22">
        <v>2.9009999999999998</v>
      </c>
      <c r="Z22">
        <v>2.0339999999999998</v>
      </c>
      <c r="AA22">
        <v>2.0299999999999998</v>
      </c>
      <c r="AB22">
        <v>5.8490000000000002</v>
      </c>
      <c r="AC22">
        <v>1.613</v>
      </c>
      <c r="AD22">
        <v>5.4740000000000002</v>
      </c>
      <c r="AE22">
        <v>4.0369999999999999</v>
      </c>
      <c r="AF22">
        <v>2.004</v>
      </c>
      <c r="AG22">
        <v>4.0670000000000002</v>
      </c>
      <c r="AH22">
        <v>6.5110000000000001</v>
      </c>
      <c r="AI22">
        <v>6.2530000000000001</v>
      </c>
      <c r="AJ22">
        <v>6.1059999999999999</v>
      </c>
      <c r="AK22">
        <v>1.74</v>
      </c>
      <c r="AL22">
        <v>2.1959092949999999</v>
      </c>
      <c r="AM22">
        <v>1.55</v>
      </c>
      <c r="AN22">
        <v>1.4870000000000001</v>
      </c>
      <c r="AO22">
        <v>2.7440000000000002</v>
      </c>
      <c r="AP22">
        <v>2.7389999999999999</v>
      </c>
      <c r="AQ22">
        <v>7.5869999999999997</v>
      </c>
      <c r="AR22">
        <v>6.6580000000000004</v>
      </c>
      <c r="AS22">
        <v>6.4649999999999999</v>
      </c>
      <c r="AT22">
        <v>6.0650000000000004</v>
      </c>
      <c r="AU22">
        <v>3.8559999999999999</v>
      </c>
      <c r="AV22">
        <v>7.0819999999999999</v>
      </c>
      <c r="AW22">
        <v>6.375</v>
      </c>
      <c r="AX22">
        <v>3.59</v>
      </c>
      <c r="AY22">
        <v>3.563321653</v>
      </c>
      <c r="AZ22">
        <v>1.619</v>
      </c>
      <c r="BA22">
        <v>2.3119999999999998</v>
      </c>
      <c r="BB22">
        <v>2.298</v>
      </c>
      <c r="BC22">
        <v>2.08</v>
      </c>
      <c r="BD22">
        <v>1.44</v>
      </c>
      <c r="BE22">
        <v>6.5529999999999999</v>
      </c>
      <c r="BF22">
        <v>2.9950000000000001</v>
      </c>
      <c r="BG22">
        <v>1.55</v>
      </c>
      <c r="BH22">
        <v>4.3019999999999996</v>
      </c>
      <c r="BI22">
        <v>6.952</v>
      </c>
      <c r="BJ22">
        <v>3.2144117269999999</v>
      </c>
      <c r="BK22">
        <v>5.1600782809999997</v>
      </c>
      <c r="BL22">
        <v>3.056688941</v>
      </c>
      <c r="BM22">
        <v>2.5780373519999999</v>
      </c>
      <c r="BN22">
        <v>2.1672963250000001</v>
      </c>
      <c r="BO22">
        <v>4.7300000000000004</v>
      </c>
      <c r="BP22">
        <v>5.5780000000000003</v>
      </c>
      <c r="BQ22">
        <v>1.773436389</v>
      </c>
      <c r="BR22">
        <v>6.6139999999999999</v>
      </c>
      <c r="BS22">
        <v>2.2200000000000002</v>
      </c>
      <c r="BT22">
        <v>2.02</v>
      </c>
      <c r="BU22">
        <v>7.3339999999999996</v>
      </c>
      <c r="BV22">
        <v>1.869186888</v>
      </c>
      <c r="BW22">
        <v>5.8779202189999999</v>
      </c>
      <c r="BX22">
        <v>1.63</v>
      </c>
      <c r="BY22">
        <v>3.98</v>
      </c>
      <c r="BZ22">
        <v>1.85</v>
      </c>
      <c r="CA22">
        <v>6.2229999999999999</v>
      </c>
      <c r="CB22">
        <v>5.6639999999999997</v>
      </c>
      <c r="CC22">
        <v>1.9</v>
      </c>
      <c r="CD22">
        <v>2.327</v>
      </c>
      <c r="CE22">
        <v>6.52</v>
      </c>
      <c r="CF22">
        <v>2.7989999999999999</v>
      </c>
      <c r="CG22">
        <v>6.5410000000000004</v>
      </c>
      <c r="CH22">
        <v>6.4039999999999999</v>
      </c>
      <c r="CI22">
        <v>6.4870000000000001</v>
      </c>
      <c r="CJ22">
        <v>5.835</v>
      </c>
      <c r="CK22">
        <v>2.23</v>
      </c>
      <c r="CL22">
        <v>3.6320000000000001</v>
      </c>
      <c r="CM22">
        <v>2.4350000000000001</v>
      </c>
      <c r="CN22">
        <v>6.1710000000000003</v>
      </c>
      <c r="CO22">
        <v>3.2480000000000002</v>
      </c>
      <c r="CP22">
        <v>3.8170000000000002</v>
      </c>
      <c r="CQ22">
        <v>1.981751319</v>
      </c>
      <c r="CR22">
        <v>2.0470000000000002</v>
      </c>
      <c r="CS22">
        <v>6.3929999999999998</v>
      </c>
      <c r="CT22">
        <v>6.9092143930000001</v>
      </c>
      <c r="CU22">
        <v>1.92</v>
      </c>
      <c r="CV22">
        <v>5.65</v>
      </c>
      <c r="CW22">
        <v>1.91</v>
      </c>
      <c r="CX22">
        <v>3.7186951000000001</v>
      </c>
      <c r="CY22">
        <v>4.2154917650000003</v>
      </c>
      <c r="CZ22">
        <v>6.5339719780000003</v>
      </c>
      <c r="DA22">
        <v>6.6525235870000001</v>
      </c>
      <c r="DB22">
        <v>4.4930000000000003</v>
      </c>
      <c r="DC22">
        <v>6.4802131889999997</v>
      </c>
      <c r="DD22">
        <v>1.91</v>
      </c>
      <c r="DE22">
        <v>4.7750000000000004</v>
      </c>
      <c r="DF22">
        <v>3.21</v>
      </c>
      <c r="DG22">
        <v>6.5839999999999996</v>
      </c>
      <c r="DH22">
        <v>6.5670000000000002</v>
      </c>
      <c r="DI22">
        <v>2.48</v>
      </c>
      <c r="DJ22">
        <v>3.242</v>
      </c>
      <c r="DK22">
        <v>1.64</v>
      </c>
      <c r="DL22">
        <v>3.7330000000000001</v>
      </c>
      <c r="DM22">
        <v>7.266</v>
      </c>
      <c r="DN22">
        <v>1.75</v>
      </c>
      <c r="DO22">
        <v>2.9</v>
      </c>
      <c r="DP22">
        <v>7.5979999999999999</v>
      </c>
      <c r="DQ22">
        <v>4.2169999999999996</v>
      </c>
      <c r="DR22">
        <v>5.774</v>
      </c>
      <c r="DS22">
        <v>4.99</v>
      </c>
      <c r="DT22">
        <v>3.3450000000000002</v>
      </c>
      <c r="DU22">
        <v>2.82</v>
      </c>
      <c r="DV22">
        <v>5.391</v>
      </c>
      <c r="DW22">
        <v>4.2590711920000004</v>
      </c>
      <c r="DX22">
        <v>6.3319999999999999</v>
      </c>
      <c r="DY22">
        <v>4.032</v>
      </c>
      <c r="DZ22">
        <v>6.8719999999999999</v>
      </c>
      <c r="EA22">
        <v>7.2190000000000003</v>
      </c>
      <c r="EB22">
        <v>4.7030000000000003</v>
      </c>
      <c r="EC22">
        <v>4.1677668900000002</v>
      </c>
      <c r="ED22">
        <v>6.6207952150000002</v>
      </c>
      <c r="EE22">
        <v>6.6110507079999996</v>
      </c>
      <c r="EG22">
        <v>3.6429999999999998</v>
      </c>
      <c r="EH22">
        <v>5.1842620249999998</v>
      </c>
      <c r="EI22">
        <v>4.2432345710000003</v>
      </c>
      <c r="EJ22">
        <v>5.7480000000000002</v>
      </c>
      <c r="EK22">
        <v>2.9307283580000001</v>
      </c>
      <c r="EL22">
        <v>1.99</v>
      </c>
      <c r="EM22">
        <v>1.5</v>
      </c>
      <c r="EN22">
        <v>1.86</v>
      </c>
      <c r="EO22">
        <v>1.782</v>
      </c>
      <c r="EP22">
        <v>4.12</v>
      </c>
      <c r="EQ22">
        <v>5.734</v>
      </c>
      <c r="ES22">
        <v>2.3769999999999998</v>
      </c>
      <c r="ET22">
        <v>6.7249999999999996</v>
      </c>
      <c r="EU22">
        <v>7.1740000000000004</v>
      </c>
      <c r="EV22">
        <v>6.2588817670000001</v>
      </c>
      <c r="EW22">
        <v>4.7759999999999998</v>
      </c>
      <c r="EX22">
        <v>7.4390000000000001</v>
      </c>
      <c r="EY22">
        <v>4.0706622599999998</v>
      </c>
      <c r="EZ22">
        <v>2.4169999999999998</v>
      </c>
      <c r="FA22">
        <v>7.3250000000000002</v>
      </c>
      <c r="FB22">
        <v>1.99</v>
      </c>
      <c r="FC22">
        <v>4.8280000000000003</v>
      </c>
      <c r="FD22">
        <v>6.2943067800000003</v>
      </c>
      <c r="FE22">
        <v>2.2160000000000002</v>
      </c>
      <c r="FF22">
        <v>6.26</v>
      </c>
      <c r="FG22">
        <v>6.5149999999999997</v>
      </c>
      <c r="FH22">
        <v>6.6150000000000002</v>
      </c>
      <c r="FI22">
        <v>2.782</v>
      </c>
      <c r="FJ22">
        <v>7.5670000000000002</v>
      </c>
      <c r="FK22">
        <v>4.056</v>
      </c>
      <c r="FL22">
        <v>1.8294584819999999</v>
      </c>
      <c r="FM22">
        <v>6.2460000000000004</v>
      </c>
      <c r="FN22">
        <v>3.4239999999999999</v>
      </c>
      <c r="FO22">
        <v>7.782</v>
      </c>
      <c r="FP22">
        <v>6.8470000000000004</v>
      </c>
      <c r="FQ22">
        <v>5.9589999999999996</v>
      </c>
      <c r="FR22">
        <v>1.6</v>
      </c>
      <c r="FS22">
        <v>1.72</v>
      </c>
      <c r="FT22">
        <v>5.6390000000000002</v>
      </c>
      <c r="FU22">
        <v>4.0149999999999997</v>
      </c>
      <c r="FV22">
        <v>2.0299999999999998</v>
      </c>
      <c r="FW22">
        <v>2.2204199400000002</v>
      </c>
      <c r="FX22">
        <v>8.0960000000000001</v>
      </c>
      <c r="FY22">
        <v>4.7910920959999999</v>
      </c>
      <c r="FZ22">
        <v>6.734</v>
      </c>
      <c r="GA22">
        <v>3.8119999999999998</v>
      </c>
      <c r="GB22">
        <v>5.0410000000000004</v>
      </c>
      <c r="GC22">
        <v>5.1079999999999997</v>
      </c>
      <c r="GD22">
        <v>5.7050000000000001</v>
      </c>
      <c r="GE22">
        <v>2.2799999999999998</v>
      </c>
      <c r="GF22">
        <v>6.9447609359999998</v>
      </c>
      <c r="GG22">
        <v>2.8149999999999999</v>
      </c>
      <c r="GH22">
        <v>2.8410000000000002</v>
      </c>
      <c r="GI22">
        <v>2.25</v>
      </c>
      <c r="GJ22">
        <v>5.1219999999999999</v>
      </c>
      <c r="GK22">
        <v>5.0256097799999999</v>
      </c>
      <c r="GL22">
        <v>1.851904547</v>
      </c>
      <c r="GM22">
        <v>3.9350000000000001</v>
      </c>
      <c r="GN22">
        <v>5.5140000000000002</v>
      </c>
      <c r="GO22">
        <v>2.4300000000000002</v>
      </c>
      <c r="GP22">
        <v>1.89</v>
      </c>
      <c r="GQ22">
        <v>8.1890000000000001</v>
      </c>
      <c r="GR22">
        <v>5.1119718360000004</v>
      </c>
      <c r="GS22">
        <v>7.1849999999999996</v>
      </c>
      <c r="GT22">
        <v>6.7279999999999998</v>
      </c>
      <c r="GU22">
        <v>7.2919999999999998</v>
      </c>
      <c r="GV22">
        <v>1.82</v>
      </c>
      <c r="GW22">
        <v>6.7060000000000004</v>
      </c>
      <c r="GX22">
        <v>6.5620000000000003</v>
      </c>
      <c r="GY22">
        <v>5.1070000000000002</v>
      </c>
      <c r="GZ22">
        <v>7.1779999999999999</v>
      </c>
      <c r="HA22">
        <v>1.87</v>
      </c>
      <c r="HB22">
        <v>6.7827005519999997</v>
      </c>
      <c r="HC22">
        <v>6.85</v>
      </c>
      <c r="HD22">
        <v>6.7827005519999997</v>
      </c>
      <c r="HE22">
        <v>4.4782240939999998</v>
      </c>
      <c r="HF22">
        <v>6.3860000000000001</v>
      </c>
      <c r="HG22">
        <v>3.895</v>
      </c>
      <c r="HH22">
        <v>2.3199999999999998</v>
      </c>
      <c r="HI22">
        <v>2.11</v>
      </c>
      <c r="HJ22">
        <v>1.68</v>
      </c>
      <c r="HK22">
        <v>6.5430000000000001</v>
      </c>
      <c r="HL22">
        <v>2.484</v>
      </c>
      <c r="HM22">
        <v>7.1550000000000002</v>
      </c>
      <c r="HN22">
        <v>4.5510000000000002</v>
      </c>
      <c r="HO22">
        <v>6.9080000000000004</v>
      </c>
      <c r="HP22">
        <v>3.2200547839999998</v>
      </c>
      <c r="HQ22">
        <v>2.5349578890000002</v>
      </c>
      <c r="HR22">
        <v>6.9359999999999999</v>
      </c>
      <c r="HS22">
        <v>3.3620000000000001</v>
      </c>
      <c r="HT22">
        <v>6.11</v>
      </c>
      <c r="HU22">
        <v>5.2530000000000001</v>
      </c>
      <c r="HV22">
        <v>4.2594146979999996</v>
      </c>
      <c r="HW22">
        <v>5.2190000000000003</v>
      </c>
      <c r="HX22">
        <v>6.2943067800000003</v>
      </c>
      <c r="HY22">
        <v>5.5529999999999999</v>
      </c>
      <c r="HZ22">
        <v>5.1119718360000004</v>
      </c>
      <c r="IA22">
        <v>6.7827005519999997</v>
      </c>
      <c r="IB22">
        <v>3.238</v>
      </c>
      <c r="IC22">
        <v>5.1050000000000004</v>
      </c>
      <c r="ID22">
        <v>4.4260000000000002</v>
      </c>
      <c r="IE22">
        <v>3.677</v>
      </c>
      <c r="IF22">
        <v>6.9059999999999997</v>
      </c>
      <c r="IG22">
        <v>7.1340000000000003</v>
      </c>
      <c r="IH22">
        <v>1.95</v>
      </c>
      <c r="II22">
        <v>3.063091295</v>
      </c>
      <c r="IJ22">
        <v>2.5870000000000002</v>
      </c>
      <c r="IK22">
        <v>1.8394999999999999</v>
      </c>
      <c r="IL22">
        <v>5.0469999999999997</v>
      </c>
      <c r="IM22">
        <v>3.9049999999999998</v>
      </c>
      <c r="IN22">
        <v>4.2</v>
      </c>
      <c r="IO22">
        <v>2.9329999999999998</v>
      </c>
      <c r="IP22">
        <v>3.0939999999999999</v>
      </c>
      <c r="IQ22">
        <v>4.8579999999999997</v>
      </c>
      <c r="IR22">
        <v>5.7370000000000001</v>
      </c>
      <c r="IS22">
        <v>3.7347114530000001</v>
      </c>
      <c r="IT22">
        <v>5.9249999999999998</v>
      </c>
      <c r="IU22">
        <v>4.9089999999999998</v>
      </c>
      <c r="IV22">
        <v>8.7100000000000009</v>
      </c>
      <c r="IW22">
        <v>4.78</v>
      </c>
      <c r="IX22">
        <v>7.1539999999999999</v>
      </c>
      <c r="IY22">
        <v>6.6139999999999999</v>
      </c>
    </row>
    <row r="23" spans="1:259" x14ac:dyDescent="0.25">
      <c r="A23">
        <f t="shared" si="0"/>
        <v>1981</v>
      </c>
      <c r="B23">
        <v>2.3769999999999998</v>
      </c>
      <c r="C23">
        <v>6.672361843</v>
      </c>
      <c r="D23">
        <v>7.5679999999999996</v>
      </c>
      <c r="E23">
        <v>6.8802942580000002</v>
      </c>
      <c r="F23">
        <v>7.4589999999999996</v>
      </c>
      <c r="G23">
        <v>3.5089999999999999</v>
      </c>
      <c r="I23">
        <v>6.2668799709999998</v>
      </c>
      <c r="J23">
        <v>5.8120000000000003</v>
      </c>
      <c r="K23">
        <v>3.2530000000000001</v>
      </c>
      <c r="L23">
        <v>2.4990000000000001</v>
      </c>
      <c r="N23">
        <v>2.1659999999999999</v>
      </c>
      <c r="O23">
        <v>1.9350000000000001</v>
      </c>
      <c r="P23">
        <v>1.67</v>
      </c>
      <c r="Q23">
        <v>3.41</v>
      </c>
      <c r="R23">
        <v>7.3289999999999997</v>
      </c>
      <c r="S23">
        <v>1.66</v>
      </c>
      <c r="T23">
        <v>7.0519999999999996</v>
      </c>
      <c r="U23">
        <v>7.2560000000000002</v>
      </c>
      <c r="V23">
        <v>6.2389999999999999</v>
      </c>
      <c r="W23">
        <v>2</v>
      </c>
      <c r="X23">
        <v>4.6429999999999998</v>
      </c>
      <c r="Y23">
        <v>2.8530000000000002</v>
      </c>
      <c r="Z23">
        <v>2.073</v>
      </c>
      <c r="AA23">
        <v>2.02</v>
      </c>
      <c r="AB23">
        <v>5.6840000000000002</v>
      </c>
      <c r="AC23">
        <v>1.54</v>
      </c>
      <c r="AD23">
        <v>5.4080000000000004</v>
      </c>
      <c r="AE23">
        <v>3.9430000000000001</v>
      </c>
      <c r="AF23">
        <v>1.96</v>
      </c>
      <c r="AG23">
        <v>3.9430000000000001</v>
      </c>
      <c r="AH23">
        <v>6.46</v>
      </c>
      <c r="AI23">
        <v>6.1280000000000001</v>
      </c>
      <c r="AJ23">
        <v>6.1390000000000002</v>
      </c>
      <c r="AK23">
        <v>1.7</v>
      </c>
      <c r="AL23">
        <v>2.1499868289999999</v>
      </c>
      <c r="AM23">
        <v>1.55</v>
      </c>
      <c r="AN23">
        <v>1.4530000000000001</v>
      </c>
      <c r="AO23">
        <v>2.6890000000000001</v>
      </c>
      <c r="AP23">
        <v>2.7919999999999998</v>
      </c>
      <c r="AQ23">
        <v>7.5410000000000004</v>
      </c>
      <c r="AR23">
        <v>6.6360000000000001</v>
      </c>
      <c r="AS23">
        <v>6.4859999999999998</v>
      </c>
      <c r="AT23">
        <v>5.984</v>
      </c>
      <c r="AU23">
        <v>3.7429999999999999</v>
      </c>
      <c r="AV23">
        <v>7.077</v>
      </c>
      <c r="AW23">
        <v>6.2729999999999997</v>
      </c>
      <c r="AX23">
        <v>3.5590000000000002</v>
      </c>
      <c r="AY23">
        <v>3.4968099110000002</v>
      </c>
      <c r="AZ23">
        <v>1.5640000000000001</v>
      </c>
      <c r="BA23">
        <v>2.282</v>
      </c>
      <c r="BB23">
        <v>2.1539999999999999</v>
      </c>
      <c r="BC23">
        <v>2</v>
      </c>
      <c r="BD23">
        <v>1.43</v>
      </c>
      <c r="BE23">
        <v>6.4909999999999997</v>
      </c>
      <c r="BF23">
        <v>2.9609999999999999</v>
      </c>
      <c r="BG23">
        <v>1.44</v>
      </c>
      <c r="BH23">
        <v>4.149</v>
      </c>
      <c r="BI23">
        <v>6.8079999999999998</v>
      </c>
      <c r="BJ23">
        <v>3.2203297929999999</v>
      </c>
      <c r="BK23">
        <v>5.0793010650000001</v>
      </c>
      <c r="BL23">
        <v>3.0569976140000001</v>
      </c>
      <c r="BM23">
        <v>2.5674808260000002</v>
      </c>
      <c r="BN23">
        <v>2.1320886859999999</v>
      </c>
      <c r="BO23">
        <v>4.6120000000000001</v>
      </c>
      <c r="BP23">
        <v>5.4420000000000002</v>
      </c>
      <c r="BQ23">
        <v>1.7244186100000001</v>
      </c>
      <c r="BR23">
        <v>6.6219999999999999</v>
      </c>
      <c r="BS23">
        <v>2.04</v>
      </c>
      <c r="BT23">
        <v>2.0699999999999998</v>
      </c>
      <c r="BU23">
        <v>7.3570000000000002</v>
      </c>
      <c r="BV23">
        <v>1.8184457510000001</v>
      </c>
      <c r="BW23">
        <v>5.8577362319999997</v>
      </c>
      <c r="BX23">
        <v>1.64</v>
      </c>
      <c r="BY23">
        <v>3.9239999999999999</v>
      </c>
      <c r="BZ23">
        <v>1.85</v>
      </c>
      <c r="CA23">
        <v>6.1289999999999996</v>
      </c>
      <c r="CB23">
        <v>5.726</v>
      </c>
      <c r="CC23">
        <v>1.82</v>
      </c>
      <c r="CD23">
        <v>2.3109999999999999</v>
      </c>
      <c r="CE23">
        <v>6.4740000000000002</v>
      </c>
      <c r="CF23">
        <v>2.7250000000000001</v>
      </c>
      <c r="CG23">
        <v>6.556</v>
      </c>
      <c r="CH23">
        <v>6.4</v>
      </c>
      <c r="CI23">
        <v>6.569</v>
      </c>
      <c r="CJ23">
        <v>5.8559999999999999</v>
      </c>
      <c r="CK23">
        <v>2.09</v>
      </c>
      <c r="CL23">
        <v>3.2040000000000002</v>
      </c>
      <c r="CM23">
        <v>2.3319999999999999</v>
      </c>
      <c r="CN23">
        <v>6.1210000000000004</v>
      </c>
      <c r="CO23">
        <v>3.1560000000000001</v>
      </c>
      <c r="CP23">
        <v>3.7280000000000002</v>
      </c>
      <c r="CQ23">
        <v>1.936645162</v>
      </c>
      <c r="CR23">
        <v>1.9330000000000001</v>
      </c>
      <c r="CS23">
        <v>6.282</v>
      </c>
      <c r="CT23">
        <v>6.8890920019999999</v>
      </c>
      <c r="CU23">
        <v>1.913</v>
      </c>
      <c r="CV23">
        <v>5.673</v>
      </c>
      <c r="CW23">
        <v>1.88</v>
      </c>
      <c r="CX23">
        <v>3.6903332789999999</v>
      </c>
      <c r="CY23">
        <v>4.1864548920000004</v>
      </c>
      <c r="CZ23">
        <v>6.495528856</v>
      </c>
      <c r="DA23">
        <v>6.6103571419999998</v>
      </c>
      <c r="DB23">
        <v>4.359</v>
      </c>
      <c r="DC23">
        <v>6.4424593159999999</v>
      </c>
      <c r="DD23">
        <v>1.905</v>
      </c>
      <c r="DE23">
        <v>4.6980000000000004</v>
      </c>
      <c r="DF23">
        <v>3.05</v>
      </c>
      <c r="DG23">
        <v>6.5579999999999998</v>
      </c>
      <c r="DH23">
        <v>6.5140000000000002</v>
      </c>
      <c r="DI23">
        <v>2.33</v>
      </c>
      <c r="DJ23">
        <v>3.1859999999999999</v>
      </c>
      <c r="DK23">
        <v>1.58</v>
      </c>
      <c r="DL23">
        <v>3.6429999999999998</v>
      </c>
      <c r="DM23">
        <v>7.1</v>
      </c>
      <c r="DN23">
        <v>1.74</v>
      </c>
      <c r="DO23">
        <v>2.95</v>
      </c>
      <c r="DP23">
        <v>7.5129999999999999</v>
      </c>
      <c r="DQ23">
        <v>4.2039999999999997</v>
      </c>
      <c r="DR23">
        <v>6.0419999999999998</v>
      </c>
      <c r="DS23">
        <v>4.9880000000000004</v>
      </c>
      <c r="DT23">
        <v>3.3919999999999999</v>
      </c>
      <c r="DU23">
        <v>2.57</v>
      </c>
      <c r="DV23">
        <v>5.226</v>
      </c>
      <c r="DW23">
        <v>4.1555570189999997</v>
      </c>
      <c r="DX23">
        <v>6.35</v>
      </c>
      <c r="DY23">
        <v>3.984</v>
      </c>
      <c r="DZ23">
        <v>6.8339999999999996</v>
      </c>
      <c r="EA23">
        <v>7.0229999999999997</v>
      </c>
      <c r="EB23">
        <v>4.5119999999999996</v>
      </c>
      <c r="EC23">
        <v>4.0684561280000002</v>
      </c>
      <c r="ED23">
        <v>6.5913428380000001</v>
      </c>
      <c r="EE23">
        <v>6.5981133209999996</v>
      </c>
      <c r="EG23">
        <v>3.5760000000000001</v>
      </c>
      <c r="EH23">
        <v>5.1147960130000003</v>
      </c>
      <c r="EI23">
        <v>4.2139816229999996</v>
      </c>
      <c r="EJ23">
        <v>5.6840000000000002</v>
      </c>
      <c r="EK23">
        <v>2.9442737650000002</v>
      </c>
      <c r="EL23">
        <v>1.98</v>
      </c>
      <c r="EM23">
        <v>1.55</v>
      </c>
      <c r="EN23">
        <v>1.88</v>
      </c>
      <c r="EO23">
        <v>1.8740000000000001</v>
      </c>
      <c r="EP23">
        <v>3.9180000000000001</v>
      </c>
      <c r="EQ23">
        <v>5.6520000000000001</v>
      </c>
      <c r="ES23">
        <v>2.4020000000000001</v>
      </c>
      <c r="ET23">
        <v>6.6369999999999996</v>
      </c>
      <c r="EU23">
        <v>7.1589999999999998</v>
      </c>
      <c r="EV23">
        <v>6.1794490959999999</v>
      </c>
      <c r="EW23">
        <v>4.6040000000000001</v>
      </c>
      <c r="EX23">
        <v>7.3410000000000002</v>
      </c>
      <c r="EY23">
        <v>4.0417172829999997</v>
      </c>
      <c r="EZ23">
        <v>2.423</v>
      </c>
      <c r="FA23">
        <v>7.3170000000000002</v>
      </c>
      <c r="FB23">
        <v>1.87</v>
      </c>
      <c r="FC23">
        <v>4.726</v>
      </c>
      <c r="FD23">
        <v>6.2122815259999999</v>
      </c>
      <c r="FE23">
        <v>2.2000000000000002</v>
      </c>
      <c r="FF23">
        <v>6.0330000000000004</v>
      </c>
      <c r="FG23">
        <v>6.4569999999999999</v>
      </c>
      <c r="FH23">
        <v>6.5759999999999996</v>
      </c>
      <c r="FI23">
        <v>2.6480000000000001</v>
      </c>
      <c r="FJ23">
        <v>7.5439999999999996</v>
      </c>
      <c r="FK23">
        <v>4.0060000000000002</v>
      </c>
      <c r="FL23">
        <v>1.800672321</v>
      </c>
      <c r="FM23">
        <v>6.1639999999999997</v>
      </c>
      <c r="FN23">
        <v>3.64</v>
      </c>
      <c r="FO23">
        <v>7.8220000000000001</v>
      </c>
      <c r="FP23">
        <v>6.82</v>
      </c>
      <c r="FQ23">
        <v>5.84</v>
      </c>
      <c r="FR23">
        <v>1.56</v>
      </c>
      <c r="FS23">
        <v>1.7</v>
      </c>
      <c r="FT23">
        <v>5.6020000000000003</v>
      </c>
      <c r="FU23">
        <v>3.9980000000000002</v>
      </c>
      <c r="FV23">
        <v>2.0099999999999998</v>
      </c>
      <c r="FW23">
        <v>2.1680852329999998</v>
      </c>
      <c r="FX23">
        <v>8.125</v>
      </c>
      <c r="FY23">
        <v>4.7732076929999998</v>
      </c>
      <c r="FZ23">
        <v>6.7039999999999997</v>
      </c>
      <c r="GA23">
        <v>3.7410000000000001</v>
      </c>
      <c r="GB23">
        <v>4.915</v>
      </c>
      <c r="GC23">
        <v>4.9729999999999999</v>
      </c>
      <c r="GD23">
        <v>5.6449999999999996</v>
      </c>
      <c r="GE23">
        <v>2.2400000000000002</v>
      </c>
      <c r="GF23">
        <v>6.9189937879999999</v>
      </c>
      <c r="GG23">
        <v>2.7109999999999999</v>
      </c>
      <c r="GH23">
        <v>2.84</v>
      </c>
      <c r="GI23">
        <v>2.13</v>
      </c>
      <c r="GJ23">
        <v>5.165</v>
      </c>
      <c r="GK23">
        <v>4.959211861</v>
      </c>
      <c r="GL23">
        <v>1.807583315</v>
      </c>
      <c r="GM23">
        <v>3.9350000000000001</v>
      </c>
      <c r="GN23">
        <v>5.375</v>
      </c>
      <c r="GO23">
        <v>2.36</v>
      </c>
      <c r="GP23">
        <v>1.91</v>
      </c>
      <c r="GQ23">
        <v>8.1560000000000006</v>
      </c>
      <c r="GR23">
        <v>5.0405616469999996</v>
      </c>
      <c r="GS23">
        <v>7.1260000000000003</v>
      </c>
      <c r="GT23">
        <v>6.6790000000000003</v>
      </c>
      <c r="GU23">
        <v>7.2789999999999999</v>
      </c>
      <c r="GV23">
        <v>1.78</v>
      </c>
      <c r="GW23">
        <v>6.6130000000000004</v>
      </c>
      <c r="GX23">
        <v>6.5540000000000003</v>
      </c>
      <c r="GY23">
        <v>4.9859999999999998</v>
      </c>
      <c r="GZ23">
        <v>7.2270000000000003</v>
      </c>
      <c r="HA23">
        <v>1.756</v>
      </c>
      <c r="HB23">
        <v>6.7564774920000001</v>
      </c>
      <c r="HC23">
        <v>6.8289999999999997</v>
      </c>
      <c r="HD23">
        <v>6.7564774920000001</v>
      </c>
      <c r="HE23">
        <v>4.4437461389999999</v>
      </c>
      <c r="HF23">
        <v>6.3330000000000002</v>
      </c>
      <c r="HG23">
        <v>3.798</v>
      </c>
      <c r="HH23">
        <v>2.29</v>
      </c>
      <c r="HI23">
        <v>1.9610000000000001</v>
      </c>
      <c r="HJ23">
        <v>1.63</v>
      </c>
      <c r="HK23">
        <v>6.4720000000000004</v>
      </c>
      <c r="HL23">
        <v>2.423</v>
      </c>
      <c r="HM23">
        <v>7.0110000000000001</v>
      </c>
      <c r="HN23">
        <v>4.4210000000000003</v>
      </c>
      <c r="HO23">
        <v>6.9420000000000002</v>
      </c>
      <c r="HP23">
        <v>3.226024862</v>
      </c>
      <c r="HQ23">
        <v>2.5188580680000001</v>
      </c>
      <c r="HR23">
        <v>6.8650000000000002</v>
      </c>
      <c r="HS23">
        <v>3.1829999999999998</v>
      </c>
      <c r="HT23">
        <v>6.0069999999999997</v>
      </c>
      <c r="HU23">
        <v>5.1100000000000003</v>
      </c>
      <c r="HV23">
        <v>4.1584626719999997</v>
      </c>
      <c r="HW23">
        <v>5.5250000000000004</v>
      </c>
      <c r="HX23">
        <v>6.2122815259999999</v>
      </c>
      <c r="HY23">
        <v>5.532</v>
      </c>
      <c r="HZ23">
        <v>5.0405616469999996</v>
      </c>
      <c r="IA23">
        <v>6.7564774920000001</v>
      </c>
      <c r="IB23">
        <v>3.2650000000000001</v>
      </c>
      <c r="IC23">
        <v>5.05</v>
      </c>
      <c r="ID23">
        <v>4.3140000000000001</v>
      </c>
      <c r="IE23">
        <v>3.7480000000000002</v>
      </c>
      <c r="IF23">
        <v>6.851</v>
      </c>
      <c r="IG23">
        <v>7.1150000000000002</v>
      </c>
      <c r="IH23">
        <v>1.93</v>
      </c>
      <c r="II23">
        <v>3.0692863799999999</v>
      </c>
      <c r="IJ23">
        <v>2.5619999999999998</v>
      </c>
      <c r="IK23">
        <v>1.8120000000000001</v>
      </c>
      <c r="IL23">
        <v>4.907</v>
      </c>
      <c r="IM23">
        <v>3.8140000000000001</v>
      </c>
      <c r="IN23">
        <v>4.1040000000000001</v>
      </c>
      <c r="IO23">
        <v>2.44</v>
      </c>
      <c r="IP23">
        <v>2.89</v>
      </c>
      <c r="IQ23">
        <v>4.7519999999999998</v>
      </c>
      <c r="IR23">
        <v>5.6680000000000001</v>
      </c>
      <c r="IS23">
        <v>3.7080661209999999</v>
      </c>
      <c r="IT23">
        <v>5.7839999999999998</v>
      </c>
      <c r="IU23">
        <v>4.4580000000000002</v>
      </c>
      <c r="IV23">
        <v>8.7520000000000007</v>
      </c>
      <c r="IW23">
        <v>4.7119999999999997</v>
      </c>
      <c r="IX23">
        <v>7.1029999999999998</v>
      </c>
      <c r="IY23">
        <v>6.5110000000000001</v>
      </c>
    </row>
    <row r="24" spans="1:259" x14ac:dyDescent="0.25">
      <c r="A24">
        <f t="shared" si="0"/>
        <v>1982</v>
      </c>
      <c r="B24">
        <v>2.3639999999999999</v>
      </c>
      <c r="C24">
        <v>6.6384891369999997</v>
      </c>
      <c r="D24">
        <v>7.5529999999999999</v>
      </c>
      <c r="E24">
        <v>6.8552665490000004</v>
      </c>
      <c r="F24">
        <v>7.4610000000000003</v>
      </c>
      <c r="G24">
        <v>3.452</v>
      </c>
      <c r="I24">
        <v>6.185035225</v>
      </c>
      <c r="J24">
        <v>5.6509999999999998</v>
      </c>
      <c r="K24">
        <v>3.2040000000000002</v>
      </c>
      <c r="L24">
        <v>2.5030000000000001</v>
      </c>
      <c r="N24">
        <v>2.0870000000000002</v>
      </c>
      <c r="O24">
        <v>1.929</v>
      </c>
      <c r="P24">
        <v>1.66</v>
      </c>
      <c r="Q24">
        <v>3.343</v>
      </c>
      <c r="R24">
        <v>7.3140000000000001</v>
      </c>
      <c r="S24">
        <v>1.61</v>
      </c>
      <c r="T24">
        <v>7.0510000000000002</v>
      </c>
      <c r="U24">
        <v>7.2530000000000001</v>
      </c>
      <c r="V24">
        <v>6.1159999999999997</v>
      </c>
      <c r="W24">
        <v>2.0099999999999998</v>
      </c>
      <c r="X24">
        <v>4.5369999999999999</v>
      </c>
      <c r="Y24">
        <v>2.802</v>
      </c>
      <c r="Z24">
        <v>2.0950000000000002</v>
      </c>
      <c r="AA24">
        <v>2.0499999999999998</v>
      </c>
      <c r="AB24">
        <v>5.5970000000000004</v>
      </c>
      <c r="AC24">
        <v>1.575</v>
      </c>
      <c r="AD24">
        <v>5.3460000000000001</v>
      </c>
      <c r="AE24">
        <v>3.8380000000000001</v>
      </c>
      <c r="AF24">
        <v>1.9219999999999999</v>
      </c>
      <c r="AG24">
        <v>3.84</v>
      </c>
      <c r="AH24">
        <v>6.4020000000000001</v>
      </c>
      <c r="AI24">
        <v>5.9329999999999998</v>
      </c>
      <c r="AJ24">
        <v>6.141</v>
      </c>
      <c r="AK24">
        <v>1.69</v>
      </c>
      <c r="AL24">
        <v>2.1398813990000001</v>
      </c>
      <c r="AM24">
        <v>1.56</v>
      </c>
      <c r="AN24">
        <v>1.45</v>
      </c>
      <c r="AO24">
        <v>2.6480000000000001</v>
      </c>
      <c r="AP24">
        <v>2.972</v>
      </c>
      <c r="AQ24">
        <v>7.4870000000000001</v>
      </c>
      <c r="AR24">
        <v>6.617</v>
      </c>
      <c r="AS24">
        <v>6.4980000000000002</v>
      </c>
      <c r="AT24">
        <v>5.8979999999999997</v>
      </c>
      <c r="AU24">
        <v>3.6320000000000001</v>
      </c>
      <c r="AV24">
        <v>7.0670000000000002</v>
      </c>
      <c r="AW24">
        <v>6.17</v>
      </c>
      <c r="AX24">
        <v>3.5409999999999999</v>
      </c>
      <c r="AY24">
        <v>3.4334940650000001</v>
      </c>
      <c r="AZ24">
        <v>1.756</v>
      </c>
      <c r="BA24">
        <v>2.262</v>
      </c>
      <c r="BB24">
        <v>2.4670000000000001</v>
      </c>
      <c r="BC24">
        <v>2</v>
      </c>
      <c r="BD24">
        <v>1.41</v>
      </c>
      <c r="BE24">
        <v>6.4429999999999996</v>
      </c>
      <c r="BF24">
        <v>2.9609999999999999</v>
      </c>
      <c r="BG24">
        <v>1.43</v>
      </c>
      <c r="BH24">
        <v>4.0140000000000002</v>
      </c>
      <c r="BI24">
        <v>6.6349999999999998</v>
      </c>
      <c r="BJ24">
        <v>3.3226769730000001</v>
      </c>
      <c r="BK24">
        <v>5.0040386589999999</v>
      </c>
      <c r="BL24">
        <v>3.1443708340000001</v>
      </c>
      <c r="BM24">
        <v>2.6245369369999998</v>
      </c>
      <c r="BN24">
        <v>2.141634211</v>
      </c>
      <c r="BO24">
        <v>4.5010000000000003</v>
      </c>
      <c r="BP24">
        <v>5.3710000000000004</v>
      </c>
      <c r="BQ24">
        <v>1.6975806440000001</v>
      </c>
      <c r="BR24">
        <v>6.6340000000000003</v>
      </c>
      <c r="BS24">
        <v>1.94</v>
      </c>
      <c r="BT24">
        <v>2.0699999999999998</v>
      </c>
      <c r="BU24">
        <v>7.3719999999999999</v>
      </c>
      <c r="BV24">
        <v>1.7947752669999999</v>
      </c>
      <c r="BW24">
        <v>5.8530255059999998</v>
      </c>
      <c r="BX24">
        <v>1.71</v>
      </c>
      <c r="BY24">
        <v>3.87</v>
      </c>
      <c r="BZ24">
        <v>1.86</v>
      </c>
      <c r="CA24">
        <v>6.02</v>
      </c>
      <c r="CB24">
        <v>5.74</v>
      </c>
      <c r="CC24">
        <v>1.78</v>
      </c>
      <c r="CD24">
        <v>2.2949999999999999</v>
      </c>
      <c r="CE24">
        <v>6.3769999999999998</v>
      </c>
      <c r="CF24">
        <v>2.6429999999999998</v>
      </c>
      <c r="CG24">
        <v>6.5750000000000002</v>
      </c>
      <c r="CH24">
        <v>6.3879999999999999</v>
      </c>
      <c r="CI24">
        <v>6.64</v>
      </c>
      <c r="CJ24">
        <v>5.88</v>
      </c>
      <c r="CK24">
        <v>2.0299999999999998</v>
      </c>
      <c r="CL24">
        <v>3.3319999999999999</v>
      </c>
      <c r="CM24">
        <v>2.2360000000000002</v>
      </c>
      <c r="CN24">
        <v>6.0570000000000004</v>
      </c>
      <c r="CO24">
        <v>3.081</v>
      </c>
      <c r="CP24">
        <v>3.64</v>
      </c>
      <c r="CQ24">
        <v>1.9216364459999999</v>
      </c>
      <c r="CR24">
        <v>1.86</v>
      </c>
      <c r="CS24">
        <v>6.1639999999999997</v>
      </c>
      <c r="CT24">
        <v>6.8619702900000004</v>
      </c>
      <c r="CU24">
        <v>1.9</v>
      </c>
      <c r="CV24">
        <v>5.6970000000000001</v>
      </c>
      <c r="CW24">
        <v>1.8</v>
      </c>
      <c r="CX24">
        <v>3.717503051</v>
      </c>
      <c r="CY24">
        <v>4.2020331190000002</v>
      </c>
      <c r="CZ24">
        <v>6.4482146489999996</v>
      </c>
      <c r="DA24">
        <v>6.5703628680000001</v>
      </c>
      <c r="DB24">
        <v>4.2489999999999997</v>
      </c>
      <c r="DC24">
        <v>6.3911655620000003</v>
      </c>
      <c r="DD24">
        <v>1.887</v>
      </c>
      <c r="DE24">
        <v>4.62</v>
      </c>
      <c r="DF24">
        <v>2.94</v>
      </c>
      <c r="DG24">
        <v>6.5540000000000003</v>
      </c>
      <c r="DH24">
        <v>6.45</v>
      </c>
      <c r="DI24">
        <v>2.27</v>
      </c>
      <c r="DJ24">
        <v>3.13</v>
      </c>
      <c r="DK24">
        <v>1.56</v>
      </c>
      <c r="DL24">
        <v>3.5590000000000002</v>
      </c>
      <c r="DM24">
        <v>6.9279999999999999</v>
      </c>
      <c r="DN24">
        <v>1.77</v>
      </c>
      <c r="DO24">
        <v>3</v>
      </c>
      <c r="DP24">
        <v>7.4020000000000001</v>
      </c>
      <c r="DQ24">
        <v>4.1920000000000002</v>
      </c>
      <c r="DR24">
        <v>6.1929999999999996</v>
      </c>
      <c r="DS24">
        <v>4.9820000000000002</v>
      </c>
      <c r="DT24">
        <v>3.4510000000000001</v>
      </c>
      <c r="DU24">
        <v>2.39</v>
      </c>
      <c r="DV24">
        <v>5.0540000000000003</v>
      </c>
      <c r="DW24">
        <v>4.0570319890000004</v>
      </c>
      <c r="DX24">
        <v>6.3689999999999998</v>
      </c>
      <c r="DY24">
        <v>3.8849999999999998</v>
      </c>
      <c r="DZ24">
        <v>6.7880000000000003</v>
      </c>
      <c r="EA24">
        <v>6.8259999999999996</v>
      </c>
      <c r="EB24">
        <v>4.3280000000000003</v>
      </c>
      <c r="EC24">
        <v>3.9741493810000001</v>
      </c>
      <c r="ED24">
        <v>6.5529959699999996</v>
      </c>
      <c r="EE24">
        <v>6.5736448689999998</v>
      </c>
      <c r="EG24">
        <v>3.298</v>
      </c>
      <c r="EH24">
        <v>5.0477117729999996</v>
      </c>
      <c r="EI24">
        <v>4.229819365</v>
      </c>
      <c r="EJ24">
        <v>5.6130000000000004</v>
      </c>
      <c r="EK24">
        <v>3.043282993</v>
      </c>
      <c r="EL24">
        <v>1.97</v>
      </c>
      <c r="EM24">
        <v>1.49</v>
      </c>
      <c r="EN24">
        <v>1.97</v>
      </c>
      <c r="EO24">
        <v>1.964</v>
      </c>
      <c r="EP24">
        <v>3.7</v>
      </c>
      <c r="EQ24">
        <v>5.5519999999999996</v>
      </c>
      <c r="ES24">
        <v>2.4529999999999998</v>
      </c>
      <c r="ET24">
        <v>6.5540000000000003</v>
      </c>
      <c r="EU24">
        <v>7.1550000000000002</v>
      </c>
      <c r="EV24">
        <v>6.1102664769999997</v>
      </c>
      <c r="EW24">
        <v>4.4429999999999996</v>
      </c>
      <c r="EX24">
        <v>7.2469999999999999</v>
      </c>
      <c r="EY24">
        <v>4.0606339189999998</v>
      </c>
      <c r="EZ24">
        <v>2.4380000000000002</v>
      </c>
      <c r="FA24">
        <v>7.2670000000000003</v>
      </c>
      <c r="FB24">
        <v>1.9</v>
      </c>
      <c r="FC24">
        <v>4.6680000000000001</v>
      </c>
      <c r="FD24">
        <v>6.1428459740000001</v>
      </c>
      <c r="FE24">
        <v>2.1779999999999999</v>
      </c>
      <c r="FF24">
        <v>5.8449999999999998</v>
      </c>
      <c r="FG24">
        <v>6.4029999999999996</v>
      </c>
      <c r="FH24">
        <v>6.5289999999999999</v>
      </c>
      <c r="FI24">
        <v>2.5129999999999999</v>
      </c>
      <c r="FJ24">
        <v>7.5129999999999999</v>
      </c>
      <c r="FK24">
        <v>3.9630000000000001</v>
      </c>
      <c r="FL24">
        <v>1.8136036630000001</v>
      </c>
      <c r="FM24">
        <v>6.0750000000000002</v>
      </c>
      <c r="FN24">
        <v>3.42</v>
      </c>
      <c r="FO24">
        <v>7.8620000000000001</v>
      </c>
      <c r="FP24">
        <v>6.7990000000000004</v>
      </c>
      <c r="FQ24">
        <v>5.7370000000000001</v>
      </c>
      <c r="FR24">
        <v>1.5</v>
      </c>
      <c r="FS24">
        <v>1.71</v>
      </c>
      <c r="FT24">
        <v>5.5750000000000002</v>
      </c>
      <c r="FU24">
        <v>3.9769999999999999</v>
      </c>
      <c r="FV24">
        <v>1.95</v>
      </c>
      <c r="FW24">
        <v>2.1466193599999999</v>
      </c>
      <c r="FX24">
        <v>8.1039999999999992</v>
      </c>
      <c r="FY24">
        <v>4.750836488</v>
      </c>
      <c r="FZ24">
        <v>6.6740000000000004</v>
      </c>
      <c r="GA24">
        <v>3.67</v>
      </c>
      <c r="GB24">
        <v>4.7949999999999999</v>
      </c>
      <c r="GC24">
        <v>4.9210000000000003</v>
      </c>
      <c r="GD24">
        <v>5.5869999999999997</v>
      </c>
      <c r="GE24">
        <v>2.34</v>
      </c>
      <c r="GF24">
        <v>6.8887244570000004</v>
      </c>
      <c r="GG24">
        <v>2.613</v>
      </c>
      <c r="GH24">
        <v>2.7629999999999999</v>
      </c>
      <c r="GI24">
        <v>2.0699999999999998</v>
      </c>
      <c r="GJ24">
        <v>5.1260000000000003</v>
      </c>
      <c r="GK24">
        <v>4.8926099890000003</v>
      </c>
      <c r="GL24">
        <v>1.8000824179999999</v>
      </c>
      <c r="GM24">
        <v>3.7959999999999998</v>
      </c>
      <c r="GN24">
        <v>5.2110000000000003</v>
      </c>
      <c r="GO24">
        <v>2.17</v>
      </c>
      <c r="GP24">
        <v>2.04</v>
      </c>
      <c r="GQ24">
        <v>8.0850000000000009</v>
      </c>
      <c r="GR24">
        <v>4.9615881230000003</v>
      </c>
      <c r="GS24">
        <v>7.0469999999999997</v>
      </c>
      <c r="GT24">
        <v>6.64</v>
      </c>
      <c r="GU24">
        <v>7.2450000000000001</v>
      </c>
      <c r="GV24">
        <v>1.74</v>
      </c>
      <c r="GW24">
        <v>6.516</v>
      </c>
      <c r="GX24">
        <v>6.5629999999999997</v>
      </c>
      <c r="GY24">
        <v>4.8310000000000004</v>
      </c>
      <c r="GZ24">
        <v>7.2519999999999998</v>
      </c>
      <c r="HA24">
        <v>1.837</v>
      </c>
      <c r="HB24">
        <v>6.7262934479999998</v>
      </c>
      <c r="HC24">
        <v>6.8129999999999997</v>
      </c>
      <c r="HD24">
        <v>6.7257786380000004</v>
      </c>
      <c r="HE24">
        <v>4.4083864569999998</v>
      </c>
      <c r="HF24">
        <v>6.2759999999999998</v>
      </c>
      <c r="HG24">
        <v>3.7149999999999999</v>
      </c>
      <c r="HH24">
        <v>2.2799999999999998</v>
      </c>
      <c r="HI24">
        <v>1.93</v>
      </c>
      <c r="HJ24">
        <v>1.62</v>
      </c>
      <c r="HK24">
        <v>6.4039999999999999</v>
      </c>
      <c r="HL24">
        <v>2.35</v>
      </c>
      <c r="HM24">
        <v>6.875</v>
      </c>
      <c r="HN24">
        <v>4.2750000000000004</v>
      </c>
      <c r="HO24">
        <v>6.9610000000000003</v>
      </c>
      <c r="HP24">
        <v>3.3310147250000002</v>
      </c>
      <c r="HQ24">
        <v>2.5661479429999998</v>
      </c>
      <c r="HR24">
        <v>6.7720000000000002</v>
      </c>
      <c r="HS24">
        <v>2.9969999999999999</v>
      </c>
      <c r="HT24">
        <v>5.9020000000000001</v>
      </c>
      <c r="HU24">
        <v>4.9749999999999996</v>
      </c>
      <c r="HV24">
        <v>4.0555471230000002</v>
      </c>
      <c r="HW24">
        <v>5.5549999999999997</v>
      </c>
      <c r="HX24">
        <v>6.1428459740000001</v>
      </c>
      <c r="HY24">
        <v>5.4749999999999996</v>
      </c>
      <c r="HZ24">
        <v>4.9615881230000003</v>
      </c>
      <c r="IA24">
        <v>6.7257786380000004</v>
      </c>
      <c r="IB24">
        <v>3.2360000000000002</v>
      </c>
      <c r="IC24">
        <v>4.91</v>
      </c>
      <c r="ID24">
        <v>4.1749999999999998</v>
      </c>
      <c r="IE24">
        <v>3.8130000000000002</v>
      </c>
      <c r="IF24">
        <v>6.7960000000000003</v>
      </c>
      <c r="IG24">
        <v>7.0860000000000003</v>
      </c>
      <c r="IH24">
        <v>1.98</v>
      </c>
      <c r="II24">
        <v>3.1642458869999999</v>
      </c>
      <c r="IJ24">
        <v>2.5299999999999998</v>
      </c>
      <c r="IK24">
        <v>1.8274999999999999</v>
      </c>
      <c r="IL24">
        <v>4.8129999999999997</v>
      </c>
      <c r="IM24">
        <v>3.7229999999999999</v>
      </c>
      <c r="IN24">
        <v>4.0140000000000002</v>
      </c>
      <c r="IO24">
        <v>2.306</v>
      </c>
      <c r="IP24">
        <v>2.952</v>
      </c>
      <c r="IQ24">
        <v>4.6210000000000004</v>
      </c>
      <c r="IR24">
        <v>5.593</v>
      </c>
      <c r="IS24">
        <v>3.7230395889999999</v>
      </c>
      <c r="IT24">
        <v>5.6609999999999996</v>
      </c>
      <c r="IU24">
        <v>4.7309999999999999</v>
      </c>
      <c r="IV24">
        <v>8.7929999999999993</v>
      </c>
      <c r="IW24">
        <v>4.6959999999999997</v>
      </c>
      <c r="IX24">
        <v>7.0629999999999997</v>
      </c>
      <c r="IY24">
        <v>6.3819999999999997</v>
      </c>
    </row>
    <row r="25" spans="1:259" x14ac:dyDescent="0.25">
      <c r="A25">
        <f t="shared" si="0"/>
        <v>1983</v>
      </c>
      <c r="B25">
        <v>2.3530000000000002</v>
      </c>
      <c r="C25">
        <v>6.6044081280000002</v>
      </c>
      <c r="D25">
        <v>7.5369999999999999</v>
      </c>
      <c r="E25">
        <v>6.8305160770000004</v>
      </c>
      <c r="F25">
        <v>7.4619999999999997</v>
      </c>
      <c r="G25">
        <v>3.3610000000000002</v>
      </c>
      <c r="I25">
        <v>6.0964429530000004</v>
      </c>
      <c r="J25">
        <v>5.4809999999999999</v>
      </c>
      <c r="K25">
        <v>3.1589999999999998</v>
      </c>
      <c r="L25">
        <v>2.5720000000000001</v>
      </c>
      <c r="N25">
        <v>2.1160000000000001</v>
      </c>
      <c r="O25">
        <v>1.9239999999999999</v>
      </c>
      <c r="P25">
        <v>1.56</v>
      </c>
      <c r="Q25">
        <v>3.2930000000000001</v>
      </c>
      <c r="R25">
        <v>7.298</v>
      </c>
      <c r="S25">
        <v>1.57</v>
      </c>
      <c r="T25">
        <v>7.0339999999999998</v>
      </c>
      <c r="U25">
        <v>7.2510000000000003</v>
      </c>
      <c r="V25">
        <v>5.891</v>
      </c>
      <c r="W25">
        <v>2.0099999999999998</v>
      </c>
      <c r="X25">
        <v>4.4400000000000004</v>
      </c>
      <c r="Y25">
        <v>2.7370000000000001</v>
      </c>
      <c r="Z25">
        <v>2.085</v>
      </c>
      <c r="AA25">
        <v>2.11</v>
      </c>
      <c r="AB25">
        <v>5.3929999999999998</v>
      </c>
      <c r="AC25">
        <v>1.7509999999999999</v>
      </c>
      <c r="AD25">
        <v>5.2889999999999997</v>
      </c>
      <c r="AE25">
        <v>3.7229999999999999</v>
      </c>
      <c r="AF25">
        <v>1.889</v>
      </c>
      <c r="AG25">
        <v>3.7509999999999999</v>
      </c>
      <c r="AH25">
        <v>6.3360000000000003</v>
      </c>
      <c r="AI25">
        <v>5.7460000000000004</v>
      </c>
      <c r="AJ25">
        <v>6.1239999999999997</v>
      </c>
      <c r="AK25">
        <v>1.68</v>
      </c>
      <c r="AL25">
        <v>2.142745583</v>
      </c>
      <c r="AM25">
        <v>1.52</v>
      </c>
      <c r="AN25">
        <v>1.4510000000000001</v>
      </c>
      <c r="AO25">
        <v>2.6190000000000002</v>
      </c>
      <c r="AP25">
        <v>2.5590000000000002</v>
      </c>
      <c r="AQ25">
        <v>7.423</v>
      </c>
      <c r="AR25">
        <v>6.6050000000000004</v>
      </c>
      <c r="AS25">
        <v>6.548</v>
      </c>
      <c r="AT25">
        <v>5.8109999999999999</v>
      </c>
      <c r="AU25">
        <v>3.5270000000000001</v>
      </c>
      <c r="AV25">
        <v>7.0460000000000003</v>
      </c>
      <c r="AW25">
        <v>6.0679999999999996</v>
      </c>
      <c r="AX25">
        <v>3.528</v>
      </c>
      <c r="AY25">
        <v>3.3595485200000001</v>
      </c>
      <c r="AZ25">
        <v>1.788</v>
      </c>
      <c r="BA25">
        <v>2.2530000000000001</v>
      </c>
      <c r="BB25">
        <v>2.4990000000000001</v>
      </c>
      <c r="BC25">
        <v>1.97</v>
      </c>
      <c r="BD25">
        <v>1.33</v>
      </c>
      <c r="BE25">
        <v>6.3869999999999996</v>
      </c>
      <c r="BF25">
        <v>3.165</v>
      </c>
      <c r="BG25">
        <v>1.38</v>
      </c>
      <c r="BH25">
        <v>3.9470000000000001</v>
      </c>
      <c r="BI25">
        <v>6.4359999999999999</v>
      </c>
      <c r="BJ25">
        <v>2.9911425399999998</v>
      </c>
      <c r="BK25">
        <v>4.9270187310000004</v>
      </c>
      <c r="BL25">
        <v>2.8497648940000002</v>
      </c>
      <c r="BM25">
        <v>2.6598506230000001</v>
      </c>
      <c r="BN25">
        <v>2.1327863819999999</v>
      </c>
      <c r="BO25">
        <v>4.3949999999999996</v>
      </c>
      <c r="BP25">
        <v>5.3339999999999996</v>
      </c>
      <c r="BQ25">
        <v>1.6389835450000001</v>
      </c>
      <c r="BR25">
        <v>6.6459999999999999</v>
      </c>
      <c r="BS25">
        <v>1.8</v>
      </c>
      <c r="BT25">
        <v>2.16</v>
      </c>
      <c r="BU25">
        <v>7.383</v>
      </c>
      <c r="BV25">
        <v>1.7493787380000001</v>
      </c>
      <c r="BW25">
        <v>5.8611616959999999</v>
      </c>
      <c r="BX25">
        <v>1.74</v>
      </c>
      <c r="BY25">
        <v>3.7989999999999999</v>
      </c>
      <c r="BZ25">
        <v>1.86</v>
      </c>
      <c r="CA25">
        <v>5.8940000000000001</v>
      </c>
      <c r="CB25">
        <v>5.7590000000000003</v>
      </c>
      <c r="CC25">
        <v>1.77</v>
      </c>
      <c r="CD25">
        <v>2.3090000000000002</v>
      </c>
      <c r="CE25">
        <v>6.3109999999999999</v>
      </c>
      <c r="CF25">
        <v>2.5659999999999998</v>
      </c>
      <c r="CG25">
        <v>6.5860000000000003</v>
      </c>
      <c r="CH25">
        <v>6.3780000000000001</v>
      </c>
      <c r="CI25">
        <v>6.694</v>
      </c>
      <c r="CJ25">
        <v>5.9029999999999996</v>
      </c>
      <c r="CK25">
        <v>1.94</v>
      </c>
      <c r="CL25">
        <v>3.4470000000000001</v>
      </c>
      <c r="CM25">
        <v>2.0539999999999998</v>
      </c>
      <c r="CN25">
        <v>5.976</v>
      </c>
      <c r="CO25">
        <v>3.2189999999999999</v>
      </c>
      <c r="CP25">
        <v>3.548</v>
      </c>
      <c r="CQ25">
        <v>1.8799548230000001</v>
      </c>
      <c r="CR25">
        <v>1.722</v>
      </c>
      <c r="CS25">
        <v>6.048</v>
      </c>
      <c r="CT25">
        <v>6.839286703</v>
      </c>
      <c r="CU25">
        <v>1.88</v>
      </c>
      <c r="CV25">
        <v>5.6559999999999997</v>
      </c>
      <c r="CW25">
        <v>1.75</v>
      </c>
      <c r="CX25">
        <v>3.536319529</v>
      </c>
      <c r="CY25">
        <v>4.0444094430000002</v>
      </c>
      <c r="CZ25">
        <v>6.392386718</v>
      </c>
      <c r="DA25">
        <v>6.5272191169999996</v>
      </c>
      <c r="DB25">
        <v>4.0949999999999998</v>
      </c>
      <c r="DC25">
        <v>6.3292713960000002</v>
      </c>
      <c r="DD25">
        <v>1.8779999999999999</v>
      </c>
      <c r="DE25">
        <v>4.5650000000000004</v>
      </c>
      <c r="DF25">
        <v>2.74</v>
      </c>
      <c r="DG25">
        <v>6.5110000000000001</v>
      </c>
      <c r="DH25">
        <v>6.3890000000000002</v>
      </c>
      <c r="DI25">
        <v>2.2400000000000002</v>
      </c>
      <c r="DJ25">
        <v>3.1059999999999999</v>
      </c>
      <c r="DK25">
        <v>1.51</v>
      </c>
      <c r="DL25">
        <v>3.4769999999999999</v>
      </c>
      <c r="DM25">
        <v>6.7679999999999998</v>
      </c>
      <c r="DN25">
        <v>1.8</v>
      </c>
      <c r="DO25">
        <v>3.04</v>
      </c>
      <c r="DP25">
        <v>7.2629999999999999</v>
      </c>
      <c r="DQ25">
        <v>4.1790000000000003</v>
      </c>
      <c r="DR25">
        <v>6.2960000000000003</v>
      </c>
      <c r="DS25">
        <v>4.9539999999999997</v>
      </c>
      <c r="DT25">
        <v>3.2480000000000002</v>
      </c>
      <c r="DU25">
        <v>2.06</v>
      </c>
      <c r="DV25">
        <v>4.8490000000000002</v>
      </c>
      <c r="DW25">
        <v>3.9522412340000002</v>
      </c>
      <c r="DX25">
        <v>6.3760000000000003</v>
      </c>
      <c r="DY25">
        <v>3.7890000000000001</v>
      </c>
      <c r="DZ25">
        <v>6.76</v>
      </c>
      <c r="EA25">
        <v>6.63</v>
      </c>
      <c r="EB25">
        <v>4.1609999999999996</v>
      </c>
      <c r="EC25">
        <v>3.8742854219999998</v>
      </c>
      <c r="ED25">
        <v>6.499480256</v>
      </c>
      <c r="EE25">
        <v>6.5594695720000002</v>
      </c>
      <c r="EG25">
        <v>3.093</v>
      </c>
      <c r="EH25">
        <v>4.9798652920000004</v>
      </c>
      <c r="EI25">
        <v>4.0685727270000003</v>
      </c>
      <c r="EJ25">
        <v>5.5419999999999998</v>
      </c>
      <c r="EK25">
        <v>2.7710407190000002</v>
      </c>
      <c r="EL25">
        <v>2.1</v>
      </c>
      <c r="EM25">
        <v>1.43</v>
      </c>
      <c r="EN25">
        <v>2.0699999999999998</v>
      </c>
      <c r="EO25">
        <v>2.036</v>
      </c>
      <c r="EP25">
        <v>3.5219999999999998</v>
      </c>
      <c r="EQ25">
        <v>5.3540000000000001</v>
      </c>
      <c r="ES25">
        <v>2.5790000000000002</v>
      </c>
      <c r="ET25">
        <v>6.4770000000000003</v>
      </c>
      <c r="EU25">
        <v>7.1529999999999996</v>
      </c>
      <c r="EV25">
        <v>6.0258578170000003</v>
      </c>
      <c r="EW25">
        <v>4.2910000000000004</v>
      </c>
      <c r="EX25">
        <v>7.1440000000000001</v>
      </c>
      <c r="EY25">
        <v>3.888796621</v>
      </c>
      <c r="EZ25">
        <v>2.4020000000000001</v>
      </c>
      <c r="FA25">
        <v>7.23</v>
      </c>
      <c r="FB25">
        <v>1.92</v>
      </c>
      <c r="FC25">
        <v>4.6150000000000002</v>
      </c>
      <c r="FD25">
        <v>6.0577282700000001</v>
      </c>
      <c r="FE25">
        <v>2.15</v>
      </c>
      <c r="FF25">
        <v>5.6529999999999996</v>
      </c>
      <c r="FG25">
        <v>6.391</v>
      </c>
      <c r="FH25">
        <v>6.4790000000000001</v>
      </c>
      <c r="FI25">
        <v>2.3940000000000001</v>
      </c>
      <c r="FJ25">
        <v>7.4349999999999996</v>
      </c>
      <c r="FK25">
        <v>3.9180000000000001</v>
      </c>
      <c r="FL25">
        <v>1.7870365669999999</v>
      </c>
      <c r="FM25">
        <v>5.9989999999999997</v>
      </c>
      <c r="FN25">
        <v>3.33</v>
      </c>
      <c r="FO25">
        <v>7.9020000000000001</v>
      </c>
      <c r="FP25">
        <v>6.7750000000000004</v>
      </c>
      <c r="FQ25">
        <v>5.6109999999999998</v>
      </c>
      <c r="FR25">
        <v>1.47</v>
      </c>
      <c r="FS25">
        <v>1.66</v>
      </c>
      <c r="FT25">
        <v>5.5549999999999997</v>
      </c>
      <c r="FU25">
        <v>3.9660000000000002</v>
      </c>
      <c r="FV25">
        <v>1.92</v>
      </c>
      <c r="FW25">
        <v>2.1004499000000001</v>
      </c>
      <c r="FX25">
        <v>8.0220000000000002</v>
      </c>
      <c r="FY25">
        <v>4.7378011109999996</v>
      </c>
      <c r="FZ25">
        <v>6.6440000000000001</v>
      </c>
      <c r="GA25">
        <v>3.6110000000000002</v>
      </c>
      <c r="GB25">
        <v>4.68</v>
      </c>
      <c r="GC25">
        <v>4.883</v>
      </c>
      <c r="GD25">
        <v>5.5629999999999997</v>
      </c>
      <c r="GE25">
        <v>2.42</v>
      </c>
      <c r="GF25">
        <v>6.8662422279999999</v>
      </c>
      <c r="GG25">
        <v>2.456</v>
      </c>
      <c r="GH25">
        <v>2.6869999999999998</v>
      </c>
      <c r="GI25">
        <v>1.95</v>
      </c>
      <c r="GJ25">
        <v>5.0869999999999997</v>
      </c>
      <c r="GK25">
        <v>4.8138326899999999</v>
      </c>
      <c r="GL25">
        <v>1.7656697649999999</v>
      </c>
      <c r="GM25">
        <v>3.7429999999999999</v>
      </c>
      <c r="GN25">
        <v>5.0570000000000004</v>
      </c>
      <c r="GO25">
        <v>2.06</v>
      </c>
      <c r="GP25">
        <v>2.11</v>
      </c>
      <c r="GQ25">
        <v>7.9870000000000001</v>
      </c>
      <c r="GR25">
        <v>4.8938558140000001</v>
      </c>
      <c r="GS25">
        <v>6.9489999999999998</v>
      </c>
      <c r="GT25">
        <v>6.5970000000000004</v>
      </c>
      <c r="GU25">
        <v>7.1890000000000001</v>
      </c>
      <c r="GV25">
        <v>1.61</v>
      </c>
      <c r="GW25">
        <v>6.4160000000000004</v>
      </c>
      <c r="GX25">
        <v>6.5730000000000004</v>
      </c>
      <c r="GY25">
        <v>4.6689999999999996</v>
      </c>
      <c r="GZ25">
        <v>7.2770000000000001</v>
      </c>
      <c r="HA25">
        <v>1.829</v>
      </c>
      <c r="HB25">
        <v>6.6949396170000002</v>
      </c>
      <c r="HC25">
        <v>7.1340000000000003</v>
      </c>
      <c r="HD25">
        <v>6.6949396170000002</v>
      </c>
      <c r="HE25">
        <v>4.3743197900000004</v>
      </c>
      <c r="HF25">
        <v>6.2169999999999996</v>
      </c>
      <c r="HG25">
        <v>3.64</v>
      </c>
      <c r="HH25">
        <v>2.2799999999999998</v>
      </c>
      <c r="HI25">
        <v>1.81</v>
      </c>
      <c r="HJ25">
        <v>1.61</v>
      </c>
      <c r="HK25">
        <v>6.3339999999999996</v>
      </c>
      <c r="HL25">
        <v>2.2770000000000001</v>
      </c>
      <c r="HM25">
        <v>6.7409999999999997</v>
      </c>
      <c r="HN25">
        <v>4.1369999999999996</v>
      </c>
      <c r="HO25">
        <v>6.9790000000000001</v>
      </c>
      <c r="HP25">
        <v>2.9956532650000001</v>
      </c>
      <c r="HQ25">
        <v>2.5972095450000001</v>
      </c>
      <c r="HR25">
        <v>6.6959999999999997</v>
      </c>
      <c r="HS25">
        <v>2.827</v>
      </c>
      <c r="HT25">
        <v>5.8529999999999998</v>
      </c>
      <c r="HU25">
        <v>4.9260000000000002</v>
      </c>
      <c r="HV25">
        <v>3.9519628170000001</v>
      </c>
      <c r="HW25">
        <v>5.5860000000000003</v>
      </c>
      <c r="HX25">
        <v>6.0577282700000001</v>
      </c>
      <c r="HY25">
        <v>5.3849999999999998</v>
      </c>
      <c r="HZ25">
        <v>4.8938558140000001</v>
      </c>
      <c r="IA25">
        <v>6.6949396170000002</v>
      </c>
      <c r="IB25">
        <v>3.1669999999999998</v>
      </c>
      <c r="IC25">
        <v>4.7859999999999996</v>
      </c>
      <c r="ID25">
        <v>4.024</v>
      </c>
      <c r="IE25">
        <v>3.859</v>
      </c>
      <c r="IF25">
        <v>6.7489999999999997</v>
      </c>
      <c r="IG25">
        <v>7.04</v>
      </c>
      <c r="IH25">
        <v>2.08</v>
      </c>
      <c r="II25">
        <v>2.897722994</v>
      </c>
      <c r="IJ25">
        <v>2.492</v>
      </c>
      <c r="IK25">
        <v>1.7989999999999999</v>
      </c>
      <c r="IL25">
        <v>4.7210000000000001</v>
      </c>
      <c r="IM25">
        <v>3.569</v>
      </c>
      <c r="IN25">
        <v>3.9329999999999998</v>
      </c>
      <c r="IO25">
        <v>2.3220000000000001</v>
      </c>
      <c r="IP25">
        <v>2.996</v>
      </c>
      <c r="IQ25">
        <v>4.4859999999999998</v>
      </c>
      <c r="IR25">
        <v>5.5270000000000001</v>
      </c>
      <c r="IS25">
        <v>3.5943306769999999</v>
      </c>
      <c r="IT25">
        <v>5.5309999999999997</v>
      </c>
      <c r="IU25">
        <v>4.6559999999999997</v>
      </c>
      <c r="IV25">
        <v>8.8279999999999994</v>
      </c>
      <c r="IW25">
        <v>4.6260000000000003</v>
      </c>
      <c r="IX25">
        <v>7.0220000000000002</v>
      </c>
      <c r="IY25">
        <v>6.2460000000000004</v>
      </c>
    </row>
    <row r="26" spans="1:259" x14ac:dyDescent="0.25">
      <c r="A26">
        <f t="shared" si="0"/>
        <v>1984</v>
      </c>
      <c r="B26">
        <v>2.3420000000000001</v>
      </c>
      <c r="C26">
        <v>6.5656958330000004</v>
      </c>
      <c r="D26">
        <v>7.5129999999999999</v>
      </c>
      <c r="E26">
        <v>6.7806804979999997</v>
      </c>
      <c r="F26">
        <v>7.4589999999999996</v>
      </c>
      <c r="G26">
        <v>3.2959999999999998</v>
      </c>
      <c r="I26">
        <v>5.9869725579999997</v>
      </c>
      <c r="J26">
        <v>5.306</v>
      </c>
      <c r="K26">
        <v>3.1230000000000002</v>
      </c>
      <c r="L26">
        <v>2.629</v>
      </c>
      <c r="N26">
        <v>2.0379999999999998</v>
      </c>
      <c r="O26">
        <v>1.84</v>
      </c>
      <c r="P26">
        <v>1.52</v>
      </c>
      <c r="Q26">
        <v>3.2589999999999999</v>
      </c>
      <c r="R26">
        <v>7.2949999999999999</v>
      </c>
      <c r="S26">
        <v>1.54</v>
      </c>
      <c r="T26">
        <v>7.0179999999999998</v>
      </c>
      <c r="U26">
        <v>7.2450000000000001</v>
      </c>
      <c r="V26">
        <v>5.7270000000000003</v>
      </c>
      <c r="W26">
        <v>2.0099999999999998</v>
      </c>
      <c r="X26">
        <v>4.3230000000000004</v>
      </c>
      <c r="Y26">
        <v>2.6850000000000001</v>
      </c>
      <c r="Z26">
        <v>2.0510000000000002</v>
      </c>
      <c r="AA26">
        <v>2.11</v>
      </c>
      <c r="AB26">
        <v>5.1870000000000003</v>
      </c>
      <c r="AC26">
        <v>1.6180000000000001</v>
      </c>
      <c r="AD26">
        <v>5.2380000000000004</v>
      </c>
      <c r="AE26">
        <v>3.6</v>
      </c>
      <c r="AF26">
        <v>1.8580000000000001</v>
      </c>
      <c r="AG26">
        <v>3.6749999999999998</v>
      </c>
      <c r="AH26">
        <v>6.2619999999999996</v>
      </c>
      <c r="AI26">
        <v>5.5819999999999999</v>
      </c>
      <c r="AJ26">
        <v>6.1109999999999998</v>
      </c>
      <c r="AK26">
        <v>1.65</v>
      </c>
      <c r="AL26">
        <v>2.1634257840000002</v>
      </c>
      <c r="AM26">
        <v>1.53</v>
      </c>
      <c r="AN26">
        <v>1.4510000000000001</v>
      </c>
      <c r="AO26">
        <v>2.601</v>
      </c>
      <c r="AP26">
        <v>2.6070000000000002</v>
      </c>
      <c r="AQ26">
        <v>7.3490000000000002</v>
      </c>
      <c r="AR26">
        <v>6.585</v>
      </c>
      <c r="AS26">
        <v>6.5990000000000002</v>
      </c>
      <c r="AT26">
        <v>5.7249999999999996</v>
      </c>
      <c r="AU26">
        <v>3.43</v>
      </c>
      <c r="AV26">
        <v>7.0110000000000001</v>
      </c>
      <c r="AW26">
        <v>5.97</v>
      </c>
      <c r="AX26">
        <v>3.52</v>
      </c>
      <c r="AY26">
        <v>3.2682195620000001</v>
      </c>
      <c r="AZ26">
        <v>1.77</v>
      </c>
      <c r="BA26">
        <v>2.254</v>
      </c>
      <c r="BB26">
        <v>2.516</v>
      </c>
      <c r="BC26">
        <v>1.97</v>
      </c>
      <c r="BD26">
        <v>1.29</v>
      </c>
      <c r="BE26">
        <v>6.3280000000000003</v>
      </c>
      <c r="BF26">
        <v>2.9060000000000001</v>
      </c>
      <c r="BG26">
        <v>1.4</v>
      </c>
      <c r="BH26">
        <v>3.8220000000000001</v>
      </c>
      <c r="BI26">
        <v>6.2190000000000003</v>
      </c>
      <c r="BJ26">
        <v>2.9894347190000001</v>
      </c>
      <c r="BK26">
        <v>4.8514459069999996</v>
      </c>
      <c r="BL26">
        <v>2.840549062</v>
      </c>
      <c r="BM26">
        <v>2.6345775649999998</v>
      </c>
      <c r="BN26">
        <v>2.1126987709999998</v>
      </c>
      <c r="BO26">
        <v>4.2930000000000001</v>
      </c>
      <c r="BP26">
        <v>5.2389999999999999</v>
      </c>
      <c r="BQ26">
        <v>1.6018590660000001</v>
      </c>
      <c r="BR26">
        <v>6.6230000000000002</v>
      </c>
      <c r="BS26">
        <v>1.73</v>
      </c>
      <c r="BT26">
        <v>2.17</v>
      </c>
      <c r="BU26">
        <v>7.4</v>
      </c>
      <c r="BV26">
        <v>1.7289675280000001</v>
      </c>
      <c r="BW26">
        <v>5.8415006030000001</v>
      </c>
      <c r="BX26">
        <v>1.69</v>
      </c>
      <c r="BY26">
        <v>3.722</v>
      </c>
      <c r="BZ26">
        <v>1.86</v>
      </c>
      <c r="CA26">
        <v>5.7519999999999998</v>
      </c>
      <c r="CB26">
        <v>5.7329999999999997</v>
      </c>
      <c r="CC26">
        <v>1.77</v>
      </c>
      <c r="CD26">
        <v>2.3370000000000002</v>
      </c>
      <c r="CE26">
        <v>6.24</v>
      </c>
      <c r="CF26">
        <v>2.512</v>
      </c>
      <c r="CG26">
        <v>6.5970000000000004</v>
      </c>
      <c r="CH26">
        <v>6.3650000000000002</v>
      </c>
      <c r="CI26">
        <v>6.7270000000000003</v>
      </c>
      <c r="CJ26">
        <v>5.9260000000000002</v>
      </c>
      <c r="CK26">
        <v>1.83</v>
      </c>
      <c r="CL26">
        <v>3.3159999999999998</v>
      </c>
      <c r="CM26">
        <v>2.1070000000000002</v>
      </c>
      <c r="CN26">
        <v>5.8550000000000004</v>
      </c>
      <c r="CO26">
        <v>3.0590000000000002</v>
      </c>
      <c r="CP26">
        <v>3.452</v>
      </c>
      <c r="CQ26">
        <v>1.8554313650000001</v>
      </c>
      <c r="CR26">
        <v>1.5589999999999999</v>
      </c>
      <c r="CS26">
        <v>5.9210000000000003</v>
      </c>
      <c r="CT26">
        <v>6.816022448</v>
      </c>
      <c r="CU26">
        <v>1.87</v>
      </c>
      <c r="CV26">
        <v>5.6319999999999997</v>
      </c>
      <c r="CW26">
        <v>1.75</v>
      </c>
      <c r="CX26">
        <v>3.5079668800000001</v>
      </c>
      <c r="CY26">
        <v>4.0120208420000001</v>
      </c>
      <c r="CZ26">
        <v>6.3379564430000004</v>
      </c>
      <c r="DA26">
        <v>6.4713322230000001</v>
      </c>
      <c r="DB26">
        <v>3.9409999999999998</v>
      </c>
      <c r="DC26">
        <v>6.2755977989999998</v>
      </c>
      <c r="DD26">
        <v>1.87</v>
      </c>
      <c r="DE26">
        <v>4.516</v>
      </c>
      <c r="DF26">
        <v>2.58</v>
      </c>
      <c r="DG26">
        <v>6.4359999999999999</v>
      </c>
      <c r="DH26">
        <v>6.3259999999999996</v>
      </c>
      <c r="DI26">
        <v>2.08</v>
      </c>
      <c r="DJ26">
        <v>3.0819999999999999</v>
      </c>
      <c r="DK26">
        <v>1.46</v>
      </c>
      <c r="DL26">
        <v>3.3940000000000001</v>
      </c>
      <c r="DM26">
        <v>6.6109999999999998</v>
      </c>
      <c r="DN26">
        <v>1.81</v>
      </c>
      <c r="DO26">
        <v>3.08</v>
      </c>
      <c r="DP26">
        <v>7.1230000000000002</v>
      </c>
      <c r="DQ26">
        <v>4.2320000000000002</v>
      </c>
      <c r="DR26">
        <v>6.3380000000000001</v>
      </c>
      <c r="DS26">
        <v>4.9409999999999998</v>
      </c>
      <c r="DT26">
        <v>3.0550000000000002</v>
      </c>
      <c r="DU26">
        <v>1.74</v>
      </c>
      <c r="DV26">
        <v>4.6059999999999999</v>
      </c>
      <c r="DW26">
        <v>3.8517367569999998</v>
      </c>
      <c r="DX26">
        <v>6.3810000000000002</v>
      </c>
      <c r="DY26">
        <v>3.7040000000000002</v>
      </c>
      <c r="DZ26">
        <v>6.7279999999999998</v>
      </c>
      <c r="EA26">
        <v>6.4349999999999996</v>
      </c>
      <c r="EB26">
        <v>4.0140000000000002</v>
      </c>
      <c r="EC26">
        <v>3.779299237</v>
      </c>
      <c r="ED26">
        <v>6.4508893729999999</v>
      </c>
      <c r="EE26">
        <v>6.5493934229999997</v>
      </c>
      <c r="EG26">
        <v>2.988</v>
      </c>
      <c r="EH26">
        <v>4.9060684569999999</v>
      </c>
      <c r="EI26">
        <v>4.0343546830000001</v>
      </c>
      <c r="EJ26">
        <v>5.4630000000000001</v>
      </c>
      <c r="EK26">
        <v>2.7727897640000001</v>
      </c>
      <c r="EL26">
        <v>2.0699999999999998</v>
      </c>
      <c r="EM26">
        <v>1.42</v>
      </c>
      <c r="EN26">
        <v>2.09</v>
      </c>
      <c r="EO26">
        <v>2.0739999999999998</v>
      </c>
      <c r="EP26">
        <v>3.3809999999999998</v>
      </c>
      <c r="EQ26">
        <v>5.1539999999999999</v>
      </c>
      <c r="ES26">
        <v>2.6680000000000001</v>
      </c>
      <c r="ET26">
        <v>6.41</v>
      </c>
      <c r="EU26">
        <v>7.0960000000000001</v>
      </c>
      <c r="EV26">
        <v>5.9176024820000004</v>
      </c>
      <c r="EW26">
        <v>4.1840000000000002</v>
      </c>
      <c r="EX26">
        <v>7.0369999999999999</v>
      </c>
      <c r="EY26">
        <v>3.8524751639999999</v>
      </c>
      <c r="EZ26">
        <v>2.3559999999999999</v>
      </c>
      <c r="FA26">
        <v>7.2210000000000001</v>
      </c>
      <c r="FB26">
        <v>1.95</v>
      </c>
      <c r="FC26">
        <v>4.4989999999999997</v>
      </c>
      <c r="FD26">
        <v>5.9473596129999997</v>
      </c>
      <c r="FE26">
        <v>2.0950000000000002</v>
      </c>
      <c r="FF26">
        <v>5.468</v>
      </c>
      <c r="FG26">
        <v>6.4009999999999998</v>
      </c>
      <c r="FH26">
        <v>6.4089999999999998</v>
      </c>
      <c r="FI26">
        <v>2.16</v>
      </c>
      <c r="FJ26">
        <v>7.3570000000000002</v>
      </c>
      <c r="FK26">
        <v>3.8660000000000001</v>
      </c>
      <c r="FL26">
        <v>1.790772665</v>
      </c>
      <c r="FM26">
        <v>5.9290000000000003</v>
      </c>
      <c r="FN26">
        <v>3.17</v>
      </c>
      <c r="FO26">
        <v>7.9210000000000003</v>
      </c>
      <c r="FP26">
        <v>6.7009999999999996</v>
      </c>
      <c r="FQ26">
        <v>5.4880000000000004</v>
      </c>
      <c r="FR26">
        <v>1.49</v>
      </c>
      <c r="FS26">
        <v>1.66</v>
      </c>
      <c r="FT26">
        <v>5.5369999999999999</v>
      </c>
      <c r="FU26">
        <v>3.9649999999999999</v>
      </c>
      <c r="FV26">
        <v>1.93</v>
      </c>
      <c r="FW26">
        <v>2.0668377389999999</v>
      </c>
      <c r="FX26">
        <v>7.9</v>
      </c>
      <c r="FY26">
        <v>4.6937555910000004</v>
      </c>
      <c r="FZ26">
        <v>6.6150000000000002</v>
      </c>
      <c r="GA26">
        <v>3.5230000000000001</v>
      </c>
      <c r="GB26">
        <v>4.5679999999999996</v>
      </c>
      <c r="GC26">
        <v>4.7729999999999997</v>
      </c>
      <c r="GD26">
        <v>5.5140000000000002</v>
      </c>
      <c r="GE26">
        <v>2.37</v>
      </c>
      <c r="GF26">
        <v>6.8303050220000001</v>
      </c>
      <c r="GG26">
        <v>2.3530000000000002</v>
      </c>
      <c r="GH26">
        <v>2.629</v>
      </c>
      <c r="GI26">
        <v>1.9</v>
      </c>
      <c r="GJ26">
        <v>5.0369999999999999</v>
      </c>
      <c r="GK26">
        <v>4.7305138449999999</v>
      </c>
      <c r="GL26">
        <v>1.740565535</v>
      </c>
      <c r="GM26">
        <v>3.8340000000000001</v>
      </c>
      <c r="GN26">
        <v>4.8840000000000003</v>
      </c>
      <c r="GO26">
        <v>2.2599999999999998</v>
      </c>
      <c r="GP26">
        <v>2.06</v>
      </c>
      <c r="GQ26">
        <v>7.8719999999999999</v>
      </c>
      <c r="GR26">
        <v>4.8376165599999998</v>
      </c>
      <c r="GS26">
        <v>6.8369999999999997</v>
      </c>
      <c r="GT26">
        <v>6.5469999999999997</v>
      </c>
      <c r="GU26">
        <v>7.1109999999999998</v>
      </c>
      <c r="GV26">
        <v>1.62</v>
      </c>
      <c r="GW26">
        <v>6.3109999999999999</v>
      </c>
      <c r="GX26">
        <v>6.5919999999999996</v>
      </c>
      <c r="GY26">
        <v>4.508</v>
      </c>
      <c r="GZ26">
        <v>7.3</v>
      </c>
      <c r="HA26">
        <v>1.8979999999999999</v>
      </c>
      <c r="HB26">
        <v>6.651133701</v>
      </c>
      <c r="HC26">
        <v>7.4370000000000003</v>
      </c>
      <c r="HD26">
        <v>6.651133701</v>
      </c>
      <c r="HE26">
        <v>4.3164243569999998</v>
      </c>
      <c r="HF26">
        <v>6.1580000000000004</v>
      </c>
      <c r="HG26">
        <v>3.57</v>
      </c>
      <c r="HH26">
        <v>2.2599999999999998</v>
      </c>
      <c r="HI26">
        <v>1.74</v>
      </c>
      <c r="HJ26">
        <v>1.66</v>
      </c>
      <c r="HK26">
        <v>6.2530000000000001</v>
      </c>
      <c r="HL26">
        <v>2.2040000000000002</v>
      </c>
      <c r="HM26">
        <v>6.6059999999999999</v>
      </c>
      <c r="HN26">
        <v>4.0330000000000004</v>
      </c>
      <c r="HO26">
        <v>7.0149999999999997</v>
      </c>
      <c r="HP26">
        <v>2.9947364900000002</v>
      </c>
      <c r="HQ26">
        <v>2.5820851399999998</v>
      </c>
      <c r="HR26">
        <v>6.6159999999999997</v>
      </c>
      <c r="HS26">
        <v>2.6640000000000001</v>
      </c>
      <c r="HT26">
        <v>5.8029999999999999</v>
      </c>
      <c r="HU26">
        <v>4.8719999999999999</v>
      </c>
      <c r="HV26">
        <v>3.854383254</v>
      </c>
      <c r="HW26">
        <v>5.6139999999999999</v>
      </c>
      <c r="HX26">
        <v>5.9473596129999997</v>
      </c>
      <c r="HY26">
        <v>5.266</v>
      </c>
      <c r="HZ26">
        <v>4.8376165599999998</v>
      </c>
      <c r="IA26">
        <v>6.651133701</v>
      </c>
      <c r="IB26">
        <v>3.073</v>
      </c>
      <c r="IC26">
        <v>4.6689999999999996</v>
      </c>
      <c r="ID26">
        <v>3.8940000000000001</v>
      </c>
      <c r="IE26">
        <v>3.9009999999999998</v>
      </c>
      <c r="IF26">
        <v>6.6689999999999996</v>
      </c>
      <c r="IG26">
        <v>7.0039999999999996</v>
      </c>
      <c r="IH26">
        <v>2.09</v>
      </c>
      <c r="II26">
        <v>2.8966814200000002</v>
      </c>
      <c r="IJ26">
        <v>2.476</v>
      </c>
      <c r="IK26">
        <v>1.8065</v>
      </c>
      <c r="IL26">
        <v>4.7130000000000001</v>
      </c>
      <c r="IM26">
        <v>3.3330000000000002</v>
      </c>
      <c r="IN26">
        <v>3.8610000000000002</v>
      </c>
      <c r="IO26">
        <v>1.9419999999999999</v>
      </c>
      <c r="IP26">
        <v>2.847</v>
      </c>
      <c r="IQ26">
        <v>4.3490000000000002</v>
      </c>
      <c r="IR26">
        <v>5.4489999999999998</v>
      </c>
      <c r="IS26">
        <v>3.5683349999999998</v>
      </c>
      <c r="IT26">
        <v>5.4169999999999998</v>
      </c>
      <c r="IU26">
        <v>4.5940000000000003</v>
      </c>
      <c r="IV26">
        <v>8.8529999999999998</v>
      </c>
      <c r="IW26">
        <v>4.5659999999999998</v>
      </c>
      <c r="IX26">
        <v>6.9770000000000003</v>
      </c>
      <c r="IY26">
        <v>6.0830000000000002</v>
      </c>
    </row>
    <row r="27" spans="1:259" x14ac:dyDescent="0.25">
      <c r="A27">
        <f t="shared" si="0"/>
        <v>1985</v>
      </c>
      <c r="B27">
        <v>2.3319999999999999</v>
      </c>
      <c r="C27">
        <v>6.5149573199999997</v>
      </c>
      <c r="D27">
        <v>7.5170000000000003</v>
      </c>
      <c r="E27">
        <v>6.7261416929999998</v>
      </c>
      <c r="F27">
        <v>7.4509999999999996</v>
      </c>
      <c r="G27">
        <v>3.2050000000000001</v>
      </c>
      <c r="I27">
        <v>5.8724177549999999</v>
      </c>
      <c r="J27">
        <v>5.1260000000000003</v>
      </c>
      <c r="K27">
        <v>3.0950000000000002</v>
      </c>
      <c r="L27">
        <v>2.649</v>
      </c>
      <c r="N27">
        <v>2.1509999999999998</v>
      </c>
      <c r="O27">
        <v>1.923</v>
      </c>
      <c r="P27">
        <v>1.47</v>
      </c>
      <c r="Q27">
        <v>2.91</v>
      </c>
      <c r="R27">
        <v>7.2939999999999996</v>
      </c>
      <c r="S27">
        <v>1.51</v>
      </c>
      <c r="T27">
        <v>6.9850000000000003</v>
      </c>
      <c r="U27">
        <v>7.242</v>
      </c>
      <c r="V27">
        <v>5.5410000000000004</v>
      </c>
      <c r="W27">
        <v>1.97</v>
      </c>
      <c r="X27">
        <v>4.2779999999999996</v>
      </c>
      <c r="Y27">
        <v>2.63</v>
      </c>
      <c r="Z27">
        <v>2.0019999999999998</v>
      </c>
      <c r="AA27">
        <v>2.09</v>
      </c>
      <c r="AB27">
        <v>5.0199999999999996</v>
      </c>
      <c r="AC27">
        <v>1.726</v>
      </c>
      <c r="AD27">
        <v>5.1890000000000001</v>
      </c>
      <c r="AE27">
        <v>3.4710000000000001</v>
      </c>
      <c r="AF27">
        <v>1.83</v>
      </c>
      <c r="AG27">
        <v>3.6080000000000001</v>
      </c>
      <c r="AH27">
        <v>6.1760000000000002</v>
      </c>
      <c r="AI27">
        <v>5.4269999999999996</v>
      </c>
      <c r="AJ27">
        <v>6.1059999999999999</v>
      </c>
      <c r="AK27">
        <v>1.67</v>
      </c>
      <c r="AL27">
        <v>2.1615660299999999</v>
      </c>
      <c r="AM27">
        <v>1.52</v>
      </c>
      <c r="AN27">
        <v>1.4490000000000001</v>
      </c>
      <c r="AO27">
        <v>2.5920000000000001</v>
      </c>
      <c r="AP27">
        <v>2.633</v>
      </c>
      <c r="AQ27">
        <v>7.2649999999999997</v>
      </c>
      <c r="AR27">
        <v>6.5839999999999996</v>
      </c>
      <c r="AS27">
        <v>6.6459999999999999</v>
      </c>
      <c r="AT27">
        <v>5.6449999999999996</v>
      </c>
      <c r="AU27">
        <v>3.343</v>
      </c>
      <c r="AV27">
        <v>6.96</v>
      </c>
      <c r="AW27">
        <v>5.875</v>
      </c>
      <c r="AX27">
        <v>3.5129999999999999</v>
      </c>
      <c r="AY27">
        <v>3.2092095299999999</v>
      </c>
      <c r="AZ27">
        <v>1.7609999999999999</v>
      </c>
      <c r="BA27">
        <v>2.2610000000000001</v>
      </c>
      <c r="BB27">
        <v>2.4340000000000002</v>
      </c>
      <c r="BC27">
        <v>1.95</v>
      </c>
      <c r="BD27">
        <v>1.37</v>
      </c>
      <c r="BE27">
        <v>6.2629999999999999</v>
      </c>
      <c r="BF27">
        <v>2.9340000000000002</v>
      </c>
      <c r="BG27">
        <v>1.45</v>
      </c>
      <c r="BH27">
        <v>3.6859999999999999</v>
      </c>
      <c r="BI27">
        <v>5.9749999999999996</v>
      </c>
      <c r="BJ27">
        <v>2.962060755</v>
      </c>
      <c r="BK27">
        <v>4.7463733059999997</v>
      </c>
      <c r="BL27">
        <v>2.8119313400000001</v>
      </c>
      <c r="BM27">
        <v>2.6013515599999999</v>
      </c>
      <c r="BN27">
        <v>2.097809035</v>
      </c>
      <c r="BO27">
        <v>4.1950000000000003</v>
      </c>
      <c r="BP27">
        <v>5.16</v>
      </c>
      <c r="BQ27">
        <v>1.5908684609999999</v>
      </c>
      <c r="BR27">
        <v>6.5869999999999997</v>
      </c>
      <c r="BS27">
        <v>1.64</v>
      </c>
      <c r="BT27">
        <v>2.13</v>
      </c>
      <c r="BU27">
        <v>7.3780000000000001</v>
      </c>
      <c r="BV27">
        <v>1.7226260980000001</v>
      </c>
      <c r="BW27">
        <v>5.8021870590000004</v>
      </c>
      <c r="BX27">
        <v>1.64</v>
      </c>
      <c r="BY27">
        <v>3.6240000000000001</v>
      </c>
      <c r="BZ27">
        <v>1.86</v>
      </c>
      <c r="CA27">
        <v>5.6</v>
      </c>
      <c r="CB27">
        <v>5.7130000000000001</v>
      </c>
      <c r="CC27">
        <v>1.79</v>
      </c>
      <c r="CD27">
        <v>2.3439999999999999</v>
      </c>
      <c r="CE27">
        <v>6.1929999999999996</v>
      </c>
      <c r="CF27">
        <v>2.4689999999999999</v>
      </c>
      <c r="CG27">
        <v>6.61</v>
      </c>
      <c r="CH27">
        <v>6.3440000000000003</v>
      </c>
      <c r="CI27">
        <v>6.7389999999999999</v>
      </c>
      <c r="CJ27">
        <v>5.9459999999999997</v>
      </c>
      <c r="CK27">
        <v>1.67</v>
      </c>
      <c r="CL27">
        <v>3.54</v>
      </c>
      <c r="CM27">
        <v>2.2410000000000001</v>
      </c>
      <c r="CN27">
        <v>5.7290000000000001</v>
      </c>
      <c r="CO27">
        <v>3.1429999999999998</v>
      </c>
      <c r="CP27">
        <v>3.3540000000000001</v>
      </c>
      <c r="CQ27">
        <v>1.8521979420000001</v>
      </c>
      <c r="CR27">
        <v>1.4910000000000001</v>
      </c>
      <c r="CS27">
        <v>5.806</v>
      </c>
      <c r="CT27">
        <v>6.7885034109999998</v>
      </c>
      <c r="CU27">
        <v>1.82</v>
      </c>
      <c r="CV27">
        <v>5.6239999999999997</v>
      </c>
      <c r="CW27">
        <v>1.85</v>
      </c>
      <c r="CX27">
        <v>3.4576309780000001</v>
      </c>
      <c r="CY27">
        <v>3.9594602339999998</v>
      </c>
      <c r="CZ27">
        <v>6.2693162190000002</v>
      </c>
      <c r="DA27">
        <v>6.4090592749999997</v>
      </c>
      <c r="DB27">
        <v>3.7109999999999999</v>
      </c>
      <c r="DC27">
        <v>6.2038900149999998</v>
      </c>
      <c r="DD27">
        <v>1.871</v>
      </c>
      <c r="DE27">
        <v>4.4320000000000004</v>
      </c>
      <c r="DF27">
        <v>2.48</v>
      </c>
      <c r="DG27">
        <v>6.2640000000000002</v>
      </c>
      <c r="DH27">
        <v>6.2480000000000002</v>
      </c>
      <c r="DI27">
        <v>1.93</v>
      </c>
      <c r="DJ27">
        <v>3.0579999999999998</v>
      </c>
      <c r="DK27">
        <v>1.42</v>
      </c>
      <c r="DL27">
        <v>3.3079999999999998</v>
      </c>
      <c r="DM27">
        <v>6.4580000000000002</v>
      </c>
      <c r="DN27">
        <v>1.76</v>
      </c>
      <c r="DO27">
        <v>3.08</v>
      </c>
      <c r="DP27">
        <v>6.9749999999999996</v>
      </c>
      <c r="DQ27">
        <v>4.2050000000000001</v>
      </c>
      <c r="DR27">
        <v>6.3129999999999997</v>
      </c>
      <c r="DS27">
        <v>4.9349999999999996</v>
      </c>
      <c r="DT27">
        <v>3.004</v>
      </c>
      <c r="DU27">
        <v>1.66</v>
      </c>
      <c r="DV27">
        <v>4.3239999999999998</v>
      </c>
      <c r="DW27">
        <v>3.7531066540000002</v>
      </c>
      <c r="DX27">
        <v>6.3609999999999998</v>
      </c>
      <c r="DY27">
        <v>3.5870000000000002</v>
      </c>
      <c r="DZ27">
        <v>6.6929999999999996</v>
      </c>
      <c r="EA27">
        <v>6.2359999999999998</v>
      </c>
      <c r="EB27">
        <v>3.8879999999999999</v>
      </c>
      <c r="EC27">
        <v>3.6878183139999998</v>
      </c>
      <c r="ED27">
        <v>6.3826798980000001</v>
      </c>
      <c r="EE27">
        <v>6.5352411029999997</v>
      </c>
      <c r="EG27">
        <v>2.879</v>
      </c>
      <c r="EH27">
        <v>4.8011030339999996</v>
      </c>
      <c r="EI27">
        <v>3.9804738350000002</v>
      </c>
      <c r="EJ27">
        <v>5.3730000000000002</v>
      </c>
      <c r="EK27">
        <v>2.7608538779999998</v>
      </c>
      <c r="EL27">
        <v>2.08</v>
      </c>
      <c r="EM27">
        <v>1.38</v>
      </c>
      <c r="EN27">
        <v>2.08</v>
      </c>
      <c r="EO27">
        <v>2.101</v>
      </c>
      <c r="EP27">
        <v>3.266</v>
      </c>
      <c r="EQ27">
        <v>4.96</v>
      </c>
      <c r="ES27">
        <v>2.66</v>
      </c>
      <c r="ET27">
        <v>6.3529999999999998</v>
      </c>
      <c r="EU27">
        <v>7.02</v>
      </c>
      <c r="EV27">
        <v>5.7846052769999998</v>
      </c>
      <c r="EW27">
        <v>4.0869999999999997</v>
      </c>
      <c r="EX27">
        <v>6.9169999999999998</v>
      </c>
      <c r="EY27">
        <v>3.79532479</v>
      </c>
      <c r="EZ27">
        <v>2.3180000000000001</v>
      </c>
      <c r="FA27">
        <v>7.2119999999999997</v>
      </c>
      <c r="FB27">
        <v>1.95</v>
      </c>
      <c r="FC27">
        <v>4.2969999999999997</v>
      </c>
      <c r="FD27">
        <v>5.8120196420000001</v>
      </c>
      <c r="FE27">
        <v>2.0249999999999999</v>
      </c>
      <c r="FF27">
        <v>5.2709999999999999</v>
      </c>
      <c r="FG27">
        <v>6.3769999999999998</v>
      </c>
      <c r="FH27">
        <v>6.3380000000000001</v>
      </c>
      <c r="FI27">
        <v>2.02</v>
      </c>
      <c r="FJ27">
        <v>7.2910000000000004</v>
      </c>
      <c r="FK27">
        <v>3.78</v>
      </c>
      <c r="FL27">
        <v>1.8265788439999999</v>
      </c>
      <c r="FM27">
        <v>5.8540000000000001</v>
      </c>
      <c r="FN27">
        <v>3</v>
      </c>
      <c r="FO27">
        <v>7.9320000000000004</v>
      </c>
      <c r="FP27">
        <v>6.6159999999999997</v>
      </c>
      <c r="FQ27">
        <v>5.359</v>
      </c>
      <c r="FR27">
        <v>1.51</v>
      </c>
      <c r="FS27">
        <v>1.68</v>
      </c>
      <c r="FT27">
        <v>5.4740000000000002</v>
      </c>
      <c r="FU27">
        <v>3.9689999999999999</v>
      </c>
      <c r="FV27">
        <v>1.93</v>
      </c>
      <c r="FW27">
        <v>2.0567139289999998</v>
      </c>
      <c r="FX27">
        <v>7.7560000000000002</v>
      </c>
      <c r="FY27">
        <v>4.6448444359999996</v>
      </c>
      <c r="FZ27">
        <v>6.585</v>
      </c>
      <c r="GA27">
        <v>3.431</v>
      </c>
      <c r="GB27">
        <v>4.46</v>
      </c>
      <c r="GC27">
        <v>4.6520000000000001</v>
      </c>
      <c r="GD27">
        <v>5.47</v>
      </c>
      <c r="GE27">
        <v>2.33</v>
      </c>
      <c r="GF27">
        <v>6.7904628919999999</v>
      </c>
      <c r="GG27">
        <v>2.351</v>
      </c>
      <c r="GH27">
        <v>2.5819999999999999</v>
      </c>
      <c r="GI27">
        <v>1.72</v>
      </c>
      <c r="GJ27">
        <v>4.9740000000000002</v>
      </c>
      <c r="GK27">
        <v>4.6428895680000002</v>
      </c>
      <c r="GL27">
        <v>1.739010068</v>
      </c>
      <c r="GM27">
        <v>3.863</v>
      </c>
      <c r="GN27">
        <v>4.7320000000000002</v>
      </c>
      <c r="GO27">
        <v>2.31</v>
      </c>
      <c r="GP27">
        <v>2.0499999999999998</v>
      </c>
      <c r="GQ27">
        <v>7.7249999999999996</v>
      </c>
      <c r="GR27">
        <v>4.7518426910000002</v>
      </c>
      <c r="GS27">
        <v>6.7030000000000003</v>
      </c>
      <c r="GT27">
        <v>6.4870000000000001</v>
      </c>
      <c r="GU27">
        <v>7.0129999999999999</v>
      </c>
      <c r="GV27">
        <v>1.61</v>
      </c>
      <c r="GW27">
        <v>6.2169999999999996</v>
      </c>
      <c r="GX27">
        <v>6.5919999999999996</v>
      </c>
      <c r="GY27">
        <v>4.3460000000000001</v>
      </c>
      <c r="GZ27">
        <v>7.327</v>
      </c>
      <c r="HA27">
        <v>1.839</v>
      </c>
      <c r="HB27">
        <v>6.5982488259999998</v>
      </c>
      <c r="HC27">
        <v>7.7690000000000001</v>
      </c>
      <c r="HD27">
        <v>6.5982488259999998</v>
      </c>
      <c r="HE27">
        <v>4.2642487139999998</v>
      </c>
      <c r="HF27">
        <v>6.101</v>
      </c>
      <c r="HG27">
        <v>3.5049999999999999</v>
      </c>
      <c r="HH27">
        <v>2.2599999999999998</v>
      </c>
      <c r="HI27">
        <v>1.71</v>
      </c>
      <c r="HJ27">
        <v>1.74</v>
      </c>
      <c r="HK27">
        <v>6.17</v>
      </c>
      <c r="HL27">
        <v>2.1379999999999999</v>
      </c>
      <c r="HM27">
        <v>6.476</v>
      </c>
      <c r="HN27">
        <v>3.944</v>
      </c>
      <c r="HO27">
        <v>7.0369999999999999</v>
      </c>
      <c r="HP27">
        <v>2.967604991</v>
      </c>
      <c r="HQ27">
        <v>2.5526974390000001</v>
      </c>
      <c r="HR27">
        <v>6.5350000000000001</v>
      </c>
      <c r="HS27">
        <v>2.524</v>
      </c>
      <c r="HT27">
        <v>5.7729999999999997</v>
      </c>
      <c r="HU27">
        <v>4.8849999999999998</v>
      </c>
      <c r="HV27">
        <v>3.7591721850000002</v>
      </c>
      <c r="HW27">
        <v>5.65</v>
      </c>
      <c r="HX27">
        <v>5.8120196420000001</v>
      </c>
      <c r="HY27">
        <v>5.1280000000000001</v>
      </c>
      <c r="HZ27">
        <v>4.7518426910000002</v>
      </c>
      <c r="IA27">
        <v>6.5982488259999998</v>
      </c>
      <c r="IB27">
        <v>3.0640000000000001</v>
      </c>
      <c r="IC27">
        <v>4.516</v>
      </c>
      <c r="ID27">
        <v>3.7549999999999999</v>
      </c>
      <c r="IE27">
        <v>3.9390000000000001</v>
      </c>
      <c r="IF27">
        <v>6.569</v>
      </c>
      <c r="IG27">
        <v>7.0350000000000001</v>
      </c>
      <c r="IH27">
        <v>2.06</v>
      </c>
      <c r="II27">
        <v>2.8832572249999999</v>
      </c>
      <c r="IJ27">
        <v>2.48</v>
      </c>
      <c r="IK27">
        <v>1.8440000000000001</v>
      </c>
      <c r="IL27">
        <v>4.68</v>
      </c>
      <c r="IM27">
        <v>3.1589999999999998</v>
      </c>
      <c r="IN27">
        <v>3.794</v>
      </c>
      <c r="IO27">
        <v>1.8819999999999999</v>
      </c>
      <c r="IP27">
        <v>2.8210000000000002</v>
      </c>
      <c r="IQ27">
        <v>4.2149999999999999</v>
      </c>
      <c r="IR27">
        <v>5.3810000000000002</v>
      </c>
      <c r="IS27">
        <v>3.5312038110000001</v>
      </c>
      <c r="IT27">
        <v>5.3440000000000003</v>
      </c>
      <c r="IU27">
        <v>4.3079999999999998</v>
      </c>
      <c r="IV27">
        <v>8.8640000000000008</v>
      </c>
      <c r="IW27">
        <v>4.4950000000000001</v>
      </c>
      <c r="IX27">
        <v>6.9210000000000003</v>
      </c>
      <c r="IY27">
        <v>5.8949999999999996</v>
      </c>
    </row>
    <row r="28" spans="1:259" x14ac:dyDescent="0.25">
      <c r="A28">
        <f t="shared" si="0"/>
        <v>1986</v>
      </c>
      <c r="B28">
        <v>2.3199999999999998</v>
      </c>
      <c r="C28">
        <v>6.464309976</v>
      </c>
      <c r="D28">
        <v>7.5190000000000001</v>
      </c>
      <c r="E28">
        <v>6.6833211199999996</v>
      </c>
      <c r="F28">
        <v>7.4349999999999996</v>
      </c>
      <c r="G28">
        <v>3.1160000000000001</v>
      </c>
      <c r="I28">
        <v>5.7374962250000001</v>
      </c>
      <c r="J28">
        <v>5.008</v>
      </c>
      <c r="K28">
        <v>3.0750000000000002</v>
      </c>
      <c r="L28">
        <v>2.649</v>
      </c>
      <c r="N28">
        <v>2.032</v>
      </c>
      <c r="O28">
        <v>1.8680000000000001</v>
      </c>
      <c r="P28">
        <v>1.45</v>
      </c>
      <c r="Q28">
        <v>2.9</v>
      </c>
      <c r="R28">
        <v>7.32</v>
      </c>
      <c r="S28">
        <v>1.54</v>
      </c>
      <c r="T28">
        <v>6.9480000000000004</v>
      </c>
      <c r="U28">
        <v>7.218</v>
      </c>
      <c r="V28">
        <v>5.3</v>
      </c>
      <c r="W28">
        <v>2.02</v>
      </c>
      <c r="X28">
        <v>4.22</v>
      </c>
      <c r="Y28">
        <v>2.5870000000000002</v>
      </c>
      <c r="Z28">
        <v>1.9510000000000001</v>
      </c>
      <c r="AA28">
        <v>2.09</v>
      </c>
      <c r="AB28">
        <v>4.9219999999999997</v>
      </c>
      <c r="AC28">
        <v>1.6970000000000001</v>
      </c>
      <c r="AD28">
        <v>5.1390000000000002</v>
      </c>
      <c r="AE28">
        <v>3.3420000000000001</v>
      </c>
      <c r="AF28">
        <v>1.8049999999999999</v>
      </c>
      <c r="AG28">
        <v>3.5459999999999998</v>
      </c>
      <c r="AH28">
        <v>6.1029999999999998</v>
      </c>
      <c r="AI28">
        <v>5.27</v>
      </c>
      <c r="AJ28">
        <v>6.093</v>
      </c>
      <c r="AK28">
        <v>1.675</v>
      </c>
      <c r="AL28">
        <v>2.1374991460000001</v>
      </c>
      <c r="AM28">
        <v>1.53</v>
      </c>
      <c r="AN28">
        <v>1.4570000000000001</v>
      </c>
      <c r="AO28">
        <v>2.589</v>
      </c>
      <c r="AP28">
        <v>2.7210000000000001</v>
      </c>
      <c r="AQ28">
        <v>7.1840000000000002</v>
      </c>
      <c r="AR28">
        <v>6.5880000000000001</v>
      </c>
      <c r="AS28">
        <v>6.6929999999999996</v>
      </c>
      <c r="AT28">
        <v>5.5709999999999997</v>
      </c>
      <c r="AU28">
        <v>3.2690000000000001</v>
      </c>
      <c r="AV28">
        <v>6.8940000000000001</v>
      </c>
      <c r="AW28">
        <v>5.7839999999999998</v>
      </c>
      <c r="AX28">
        <v>3.4630000000000001</v>
      </c>
      <c r="AY28">
        <v>3.133472501</v>
      </c>
      <c r="AZ28">
        <v>1.76</v>
      </c>
      <c r="BA28">
        <v>2.2730000000000001</v>
      </c>
      <c r="BB28">
        <v>2.4569999999999999</v>
      </c>
      <c r="BC28">
        <v>1.92</v>
      </c>
      <c r="BD28">
        <v>1.43</v>
      </c>
      <c r="BE28">
        <v>6.2190000000000003</v>
      </c>
      <c r="BF28">
        <v>2.9590000000000001</v>
      </c>
      <c r="BG28">
        <v>1.48</v>
      </c>
      <c r="BH28">
        <v>3.6030000000000002</v>
      </c>
      <c r="BI28">
        <v>5.625</v>
      </c>
      <c r="BJ28">
        <v>2.98631541</v>
      </c>
      <c r="BK28">
        <v>4.661605936</v>
      </c>
      <c r="BL28">
        <v>2.827211573</v>
      </c>
      <c r="BM28">
        <v>2.6394143429999999</v>
      </c>
      <c r="BN28">
        <v>2.1068352529999999</v>
      </c>
      <c r="BO28">
        <v>4.0999999999999996</v>
      </c>
      <c r="BP28">
        <v>5.07</v>
      </c>
      <c r="BQ28">
        <v>1.5799375760000001</v>
      </c>
      <c r="BR28">
        <v>6.5549999999999997</v>
      </c>
      <c r="BS28">
        <v>1.56</v>
      </c>
      <c r="BT28">
        <v>2.1800000000000002</v>
      </c>
      <c r="BU28">
        <v>7.359</v>
      </c>
      <c r="BV28">
        <v>1.7097317409999999</v>
      </c>
      <c r="BW28">
        <v>5.7720419850000004</v>
      </c>
      <c r="BX28">
        <v>1.6</v>
      </c>
      <c r="BY28">
        <v>3.5350000000000001</v>
      </c>
      <c r="BZ28">
        <v>1.85</v>
      </c>
      <c r="CA28">
        <v>5.4459999999999997</v>
      </c>
      <c r="CB28">
        <v>5.6879999999999997</v>
      </c>
      <c r="CC28">
        <v>1.78</v>
      </c>
      <c r="CD28">
        <v>2.3210000000000002</v>
      </c>
      <c r="CE28">
        <v>6.1449999999999996</v>
      </c>
      <c r="CF28">
        <v>2.4420000000000002</v>
      </c>
      <c r="CG28">
        <v>6.641</v>
      </c>
      <c r="CH28">
        <v>6.3319999999999999</v>
      </c>
      <c r="CI28">
        <v>6.734</v>
      </c>
      <c r="CJ28">
        <v>5.9619999999999997</v>
      </c>
      <c r="CK28">
        <v>1.6</v>
      </c>
      <c r="CL28">
        <v>3.698</v>
      </c>
      <c r="CM28">
        <v>2.044</v>
      </c>
      <c r="CN28">
        <v>5.6630000000000003</v>
      </c>
      <c r="CO28">
        <v>3.1890000000000001</v>
      </c>
      <c r="CP28">
        <v>3.2629999999999999</v>
      </c>
      <c r="CQ28">
        <v>1.8299797870000001</v>
      </c>
      <c r="CR28">
        <v>1.367</v>
      </c>
      <c r="CS28">
        <v>5.7069999999999999</v>
      </c>
      <c r="CT28">
        <v>6.7615094390000001</v>
      </c>
      <c r="CU28">
        <v>1.76</v>
      </c>
      <c r="CV28">
        <v>5.6070000000000002</v>
      </c>
      <c r="CW28">
        <v>1.84</v>
      </c>
      <c r="CX28">
        <v>3.4493252750000001</v>
      </c>
      <c r="CY28">
        <v>3.9408573609999999</v>
      </c>
      <c r="CZ28">
        <v>6.1947663210000004</v>
      </c>
      <c r="DA28">
        <v>6.3580512990000004</v>
      </c>
      <c r="DB28">
        <v>3.5270000000000001</v>
      </c>
      <c r="DC28">
        <v>6.1180435910000002</v>
      </c>
      <c r="DD28">
        <v>1.8779999999999999</v>
      </c>
      <c r="DE28">
        <v>4.399</v>
      </c>
      <c r="DF28">
        <v>2.44</v>
      </c>
      <c r="DG28">
        <v>6.0119999999999996</v>
      </c>
      <c r="DH28">
        <v>6.1760000000000002</v>
      </c>
      <c r="DI28">
        <v>1.92</v>
      </c>
      <c r="DJ28">
        <v>3.0339999999999998</v>
      </c>
      <c r="DK28">
        <v>1.35</v>
      </c>
      <c r="DL28">
        <v>3.2229999999999999</v>
      </c>
      <c r="DM28">
        <v>6.3150000000000004</v>
      </c>
      <c r="DN28">
        <v>1.72</v>
      </c>
      <c r="DO28">
        <v>3.1349999999999998</v>
      </c>
      <c r="DP28">
        <v>6.8479999999999999</v>
      </c>
      <c r="DQ28">
        <v>4.218</v>
      </c>
      <c r="DR28">
        <v>6.226</v>
      </c>
      <c r="DS28">
        <v>4.8890000000000002</v>
      </c>
      <c r="DT28">
        <v>2.8620000000000001</v>
      </c>
      <c r="DU28">
        <v>1.58</v>
      </c>
      <c r="DV28">
        <v>4.0460000000000003</v>
      </c>
      <c r="DW28">
        <v>3.654701121</v>
      </c>
      <c r="DX28">
        <v>6.3209999999999997</v>
      </c>
      <c r="DY28">
        <v>3.5009999999999999</v>
      </c>
      <c r="DZ28">
        <v>6.6379999999999999</v>
      </c>
      <c r="EA28">
        <v>6.0229999999999997</v>
      </c>
      <c r="EB28">
        <v>3.7810000000000001</v>
      </c>
      <c r="EC28">
        <v>3.596474781</v>
      </c>
      <c r="ED28">
        <v>6.2990048529999996</v>
      </c>
      <c r="EE28">
        <v>6.5180272649999997</v>
      </c>
      <c r="EG28">
        <v>2.7440000000000002</v>
      </c>
      <c r="EH28">
        <v>4.7198289999999998</v>
      </c>
      <c r="EI28">
        <v>3.9617600519999998</v>
      </c>
      <c r="EJ28">
        <v>5.2759999999999998</v>
      </c>
      <c r="EK28">
        <v>2.7989822750000002</v>
      </c>
      <c r="EL28">
        <v>2.12</v>
      </c>
      <c r="EM28">
        <v>1.43</v>
      </c>
      <c r="EN28">
        <v>2.12</v>
      </c>
      <c r="EO28">
        <v>2.0409999999999999</v>
      </c>
      <c r="EP28">
        <v>3.169</v>
      </c>
      <c r="EQ28">
        <v>4.7460000000000004</v>
      </c>
      <c r="ES28">
        <v>2.7410000000000001</v>
      </c>
      <c r="ET28">
        <v>6.3070000000000004</v>
      </c>
      <c r="EU28">
        <v>6.9119999999999999</v>
      </c>
      <c r="EV28">
        <v>5.6170456399999997</v>
      </c>
      <c r="EW28">
        <v>3.9710000000000001</v>
      </c>
      <c r="EX28">
        <v>6.7850000000000001</v>
      </c>
      <c r="EY28">
        <v>3.7760921390000002</v>
      </c>
      <c r="EZ28">
        <v>2.286</v>
      </c>
      <c r="FA28">
        <v>7.2439999999999998</v>
      </c>
      <c r="FB28">
        <v>1.93</v>
      </c>
      <c r="FC28">
        <v>4.0880000000000001</v>
      </c>
      <c r="FD28">
        <v>5.639509468</v>
      </c>
      <c r="FE28">
        <v>2.0390000000000001</v>
      </c>
      <c r="FF28">
        <v>5.0389999999999997</v>
      </c>
      <c r="FG28">
        <v>6.3639999999999999</v>
      </c>
      <c r="FH28">
        <v>6.2469999999999999</v>
      </c>
      <c r="FI28">
        <v>1.99</v>
      </c>
      <c r="FJ28">
        <v>7.2210000000000001</v>
      </c>
      <c r="FK28">
        <v>3.698</v>
      </c>
      <c r="FL28">
        <v>1.8212473769999999</v>
      </c>
      <c r="FM28">
        <v>5.7670000000000003</v>
      </c>
      <c r="FN28">
        <v>3.17</v>
      </c>
      <c r="FO28">
        <v>7.9039999999999999</v>
      </c>
      <c r="FP28">
        <v>6.5570000000000004</v>
      </c>
      <c r="FQ28">
        <v>5.2169999999999996</v>
      </c>
      <c r="FR28">
        <v>1.55</v>
      </c>
      <c r="FS28">
        <v>1.71</v>
      </c>
      <c r="FT28">
        <v>5.4240000000000004</v>
      </c>
      <c r="FU28">
        <v>3.9670000000000001</v>
      </c>
      <c r="FV28">
        <v>1.96</v>
      </c>
      <c r="FW28">
        <v>2.0290257540000001</v>
      </c>
      <c r="FX28">
        <v>7.5839999999999996</v>
      </c>
      <c r="FY28">
        <v>4.6191773080000003</v>
      </c>
      <c r="FZ28">
        <v>6.5540000000000003</v>
      </c>
      <c r="GA28">
        <v>3.3519999999999999</v>
      </c>
      <c r="GB28">
        <v>4.3540000000000001</v>
      </c>
      <c r="GC28">
        <v>4.5460000000000003</v>
      </c>
      <c r="GD28">
        <v>5.415</v>
      </c>
      <c r="GE28">
        <v>2.2200000000000002</v>
      </c>
      <c r="GF28">
        <v>6.7553905280000004</v>
      </c>
      <c r="GG28">
        <v>2.355</v>
      </c>
      <c r="GH28">
        <v>2.5390000000000001</v>
      </c>
      <c r="GI28">
        <v>1.66</v>
      </c>
      <c r="GJ28">
        <v>4.9000000000000004</v>
      </c>
      <c r="GK28">
        <v>4.5601392519999999</v>
      </c>
      <c r="GL28">
        <v>1.7238515679999999</v>
      </c>
      <c r="GM28">
        <v>3.714</v>
      </c>
      <c r="GN28">
        <v>4.6050000000000004</v>
      </c>
      <c r="GO28">
        <v>2.39</v>
      </c>
      <c r="GP28">
        <v>2.15</v>
      </c>
      <c r="GQ28">
        <v>7.5590000000000002</v>
      </c>
      <c r="GR28">
        <v>4.7000228919999998</v>
      </c>
      <c r="GS28">
        <v>6.548</v>
      </c>
      <c r="GT28">
        <v>6.4249999999999998</v>
      </c>
      <c r="GU28">
        <v>6.9020000000000001</v>
      </c>
      <c r="GV28">
        <v>1.43</v>
      </c>
      <c r="GW28">
        <v>6.1139999999999999</v>
      </c>
      <c r="GX28">
        <v>6.5970000000000004</v>
      </c>
      <c r="GY28">
        <v>4.21</v>
      </c>
      <c r="GZ28">
        <v>7.3490000000000002</v>
      </c>
      <c r="HA28">
        <v>1.82</v>
      </c>
      <c r="HB28">
        <v>6.5502066030000003</v>
      </c>
      <c r="HC28">
        <v>7.907</v>
      </c>
      <c r="HD28">
        <v>6.5502066030000003</v>
      </c>
      <c r="HE28">
        <v>4.2240758620000003</v>
      </c>
      <c r="HF28">
        <v>6.0460000000000003</v>
      </c>
      <c r="HG28">
        <v>3.4449999999999998</v>
      </c>
      <c r="HH28">
        <v>2.2000000000000002</v>
      </c>
      <c r="HI28">
        <v>1.67</v>
      </c>
      <c r="HJ28">
        <v>1.8</v>
      </c>
      <c r="HK28">
        <v>5.9980000000000002</v>
      </c>
      <c r="HL28">
        <v>2.117</v>
      </c>
      <c r="HM28">
        <v>6.3259999999999996</v>
      </c>
      <c r="HN28">
        <v>3.83</v>
      </c>
      <c r="HO28">
        <v>7.0670000000000002</v>
      </c>
      <c r="HP28">
        <v>2.992779691</v>
      </c>
      <c r="HQ28">
        <v>2.5788372580000001</v>
      </c>
      <c r="HR28">
        <v>6.4610000000000003</v>
      </c>
      <c r="HS28">
        <v>2.411</v>
      </c>
      <c r="HT28">
        <v>5.734</v>
      </c>
      <c r="HU28">
        <v>4.8609999999999998</v>
      </c>
      <c r="HV28">
        <v>3.6638379040000002</v>
      </c>
      <c r="HW28">
        <v>5.6719999999999997</v>
      </c>
      <c r="HX28">
        <v>5.639509468</v>
      </c>
      <c r="HY28">
        <v>4.9889999999999999</v>
      </c>
      <c r="HZ28">
        <v>4.7000228919999998</v>
      </c>
      <c r="IA28">
        <v>6.5502066030000003</v>
      </c>
      <c r="IB28">
        <v>2.9780000000000002</v>
      </c>
      <c r="IC28">
        <v>4.3579999999999997</v>
      </c>
      <c r="ID28">
        <v>3.629</v>
      </c>
      <c r="IE28">
        <v>3.964</v>
      </c>
      <c r="IF28">
        <v>6.4749999999999996</v>
      </c>
      <c r="IG28">
        <v>7.0810000000000004</v>
      </c>
      <c r="IH28">
        <v>2.08</v>
      </c>
      <c r="II28">
        <v>2.9193585999999998</v>
      </c>
      <c r="IJ28">
        <v>2.472</v>
      </c>
      <c r="IK28">
        <v>1.8374999999999999</v>
      </c>
      <c r="IL28">
        <v>4.6639999999999997</v>
      </c>
      <c r="IM28">
        <v>3.0150000000000001</v>
      </c>
      <c r="IN28">
        <v>3.73</v>
      </c>
      <c r="IO28">
        <v>1.6379999999999999</v>
      </c>
      <c r="IP28">
        <v>2.74</v>
      </c>
      <c r="IQ28">
        <v>4.0839999999999996</v>
      </c>
      <c r="IR28">
        <v>5.3179999999999996</v>
      </c>
      <c r="IS28">
        <v>3.5173051200000001</v>
      </c>
      <c r="IT28">
        <v>5.2859999999999996</v>
      </c>
      <c r="IU28">
        <v>4.1660000000000004</v>
      </c>
      <c r="IV28">
        <v>8.8580000000000005</v>
      </c>
      <c r="IW28">
        <v>4.4089999999999998</v>
      </c>
      <c r="IX28">
        <v>6.851</v>
      </c>
      <c r="IY28">
        <v>5.6970000000000001</v>
      </c>
    </row>
    <row r="29" spans="1:259" x14ac:dyDescent="0.25">
      <c r="A29">
        <f t="shared" si="0"/>
        <v>1987</v>
      </c>
      <c r="B29">
        <v>2.3069999999999999</v>
      </c>
      <c r="C29">
        <v>6.4194888250000002</v>
      </c>
      <c r="D29">
        <v>7.5259999999999998</v>
      </c>
      <c r="E29">
        <v>6.6364631970000003</v>
      </c>
      <c r="F29">
        <v>7.4089999999999998</v>
      </c>
      <c r="G29">
        <v>3.0609999999999999</v>
      </c>
      <c r="I29">
        <v>5.6002789809999998</v>
      </c>
      <c r="J29">
        <v>4.9000000000000004</v>
      </c>
      <c r="K29">
        <v>3.0590000000000002</v>
      </c>
      <c r="L29">
        <v>2.66</v>
      </c>
      <c r="N29">
        <v>2.0670000000000002</v>
      </c>
      <c r="O29">
        <v>1.845</v>
      </c>
      <c r="P29">
        <v>1.43</v>
      </c>
      <c r="Q29">
        <v>2.9026000000000001</v>
      </c>
      <c r="R29">
        <v>7.38</v>
      </c>
      <c r="S29">
        <v>1.54</v>
      </c>
      <c r="T29">
        <v>6.8959999999999999</v>
      </c>
      <c r="U29">
        <v>7.1680000000000001</v>
      </c>
      <c r="V29">
        <v>5.0730000000000004</v>
      </c>
      <c r="W29">
        <v>1.96</v>
      </c>
      <c r="X29">
        <v>4.0890000000000004</v>
      </c>
      <c r="Y29">
        <v>2.5289999999999999</v>
      </c>
      <c r="Z29">
        <v>1.911</v>
      </c>
      <c r="AA29">
        <v>2.0299999999999998</v>
      </c>
      <c r="AB29">
        <v>4.82</v>
      </c>
      <c r="AC29">
        <v>1.7150000000000001</v>
      </c>
      <c r="AD29">
        <v>5.0869999999999997</v>
      </c>
      <c r="AE29">
        <v>3.234</v>
      </c>
      <c r="AF29">
        <v>1.782</v>
      </c>
      <c r="AG29">
        <v>3.488</v>
      </c>
      <c r="AH29">
        <v>5.9989999999999997</v>
      </c>
      <c r="AI29">
        <v>5.0599999999999996</v>
      </c>
      <c r="AJ29">
        <v>6.1020000000000003</v>
      </c>
      <c r="AK29">
        <v>1.68</v>
      </c>
      <c r="AL29">
        <v>2.0970450220000001</v>
      </c>
      <c r="AM29">
        <v>1.52</v>
      </c>
      <c r="AN29">
        <v>1.472</v>
      </c>
      <c r="AO29">
        <v>2.59</v>
      </c>
      <c r="AP29">
        <v>2.76</v>
      </c>
      <c r="AQ29">
        <v>7.0780000000000003</v>
      </c>
      <c r="AR29">
        <v>6.5629999999999997</v>
      </c>
      <c r="AS29">
        <v>6.7409999999999997</v>
      </c>
      <c r="AT29">
        <v>5.4870000000000001</v>
      </c>
      <c r="AU29">
        <v>3.2080000000000002</v>
      </c>
      <c r="AV29">
        <v>6.8170000000000002</v>
      </c>
      <c r="AW29">
        <v>5.6950000000000003</v>
      </c>
      <c r="AX29">
        <v>3.3969999999999998</v>
      </c>
      <c r="AY29">
        <v>3.048363401</v>
      </c>
      <c r="AZ29">
        <v>1.802</v>
      </c>
      <c r="BA29">
        <v>2.2850000000000001</v>
      </c>
      <c r="BB29">
        <v>2.3889999999999998</v>
      </c>
      <c r="BC29">
        <v>1.91</v>
      </c>
      <c r="BD29">
        <v>1.43</v>
      </c>
      <c r="BE29">
        <v>6.1710000000000003</v>
      </c>
      <c r="BF29">
        <v>2.7970000000000002</v>
      </c>
      <c r="BG29">
        <v>1.5</v>
      </c>
      <c r="BH29">
        <v>3.528</v>
      </c>
      <c r="BI29">
        <v>5.327</v>
      </c>
      <c r="BJ29">
        <v>2.9849833870000002</v>
      </c>
      <c r="BK29">
        <v>4.558951017</v>
      </c>
      <c r="BL29">
        <v>2.8251230610000002</v>
      </c>
      <c r="BM29">
        <v>2.642311157</v>
      </c>
      <c r="BN29">
        <v>2.097907658</v>
      </c>
      <c r="BO29">
        <v>4.0069999999999997</v>
      </c>
      <c r="BP29">
        <v>4.9889999999999999</v>
      </c>
      <c r="BQ29">
        <v>1.5581880539999999</v>
      </c>
      <c r="BR29">
        <v>6.52</v>
      </c>
      <c r="BS29">
        <v>1.49</v>
      </c>
      <c r="BT29">
        <v>2.27</v>
      </c>
      <c r="BU29">
        <v>7.3380000000000001</v>
      </c>
      <c r="BV29">
        <v>1.68436041</v>
      </c>
      <c r="BW29">
        <v>5.7331863849999998</v>
      </c>
      <c r="BX29">
        <v>1.59</v>
      </c>
      <c r="BY29">
        <v>3.4969999999999999</v>
      </c>
      <c r="BZ29">
        <v>1.83</v>
      </c>
      <c r="CA29">
        <v>5.2990000000000004</v>
      </c>
      <c r="CB29">
        <v>5.6669999999999998</v>
      </c>
      <c r="CC29">
        <v>1.81</v>
      </c>
      <c r="CD29">
        <v>2.2530000000000001</v>
      </c>
      <c r="CE29">
        <v>6.0860000000000003</v>
      </c>
      <c r="CF29">
        <v>2.4220000000000002</v>
      </c>
      <c r="CG29">
        <v>6.6669999999999998</v>
      </c>
      <c r="CH29">
        <v>6.2930000000000001</v>
      </c>
      <c r="CI29">
        <v>6.7169999999999996</v>
      </c>
      <c r="CJ29">
        <v>5.9740000000000002</v>
      </c>
      <c r="CK29">
        <v>1.5</v>
      </c>
      <c r="CL29">
        <v>3.7719999999999998</v>
      </c>
      <c r="CM29">
        <v>2.0830000000000002</v>
      </c>
      <c r="CN29">
        <v>5.6390000000000002</v>
      </c>
      <c r="CO29">
        <v>3.1389999999999998</v>
      </c>
      <c r="CP29">
        <v>3.1859999999999999</v>
      </c>
      <c r="CQ29">
        <v>1.8246514490000001</v>
      </c>
      <c r="CR29">
        <v>1.3109999999999999</v>
      </c>
      <c r="CS29">
        <v>5.6040000000000001</v>
      </c>
      <c r="CT29">
        <v>6.7318292839999998</v>
      </c>
      <c r="CU29">
        <v>1.64</v>
      </c>
      <c r="CV29">
        <v>5.593</v>
      </c>
      <c r="CW29">
        <v>1.82</v>
      </c>
      <c r="CX29">
        <v>3.412685432</v>
      </c>
      <c r="CY29">
        <v>3.8984860910000001</v>
      </c>
      <c r="CZ29">
        <v>6.1143788040000002</v>
      </c>
      <c r="DA29">
        <v>6.2918098630000001</v>
      </c>
      <c r="DB29">
        <v>3.42</v>
      </c>
      <c r="DC29">
        <v>6.0307303120000002</v>
      </c>
      <c r="DD29">
        <v>1.889</v>
      </c>
      <c r="DE29">
        <v>4.3109999999999999</v>
      </c>
      <c r="DF29">
        <v>2.3199999999999998</v>
      </c>
      <c r="DG29">
        <v>5.69</v>
      </c>
      <c r="DH29">
        <v>6.0990000000000002</v>
      </c>
      <c r="DI29">
        <v>2.06</v>
      </c>
      <c r="DJ29">
        <v>3.01</v>
      </c>
      <c r="DK29">
        <v>1.33</v>
      </c>
      <c r="DL29">
        <v>3.1419999999999999</v>
      </c>
      <c r="DM29">
        <v>6.1180000000000003</v>
      </c>
      <c r="DN29">
        <v>1.69</v>
      </c>
      <c r="DO29">
        <v>3.19</v>
      </c>
      <c r="DP29">
        <v>6.6820000000000004</v>
      </c>
      <c r="DQ29">
        <v>4.1459999999999999</v>
      </c>
      <c r="DR29">
        <v>6.0970000000000004</v>
      </c>
      <c r="DS29">
        <v>4.8220000000000001</v>
      </c>
      <c r="DT29">
        <v>2.7690000000000001</v>
      </c>
      <c r="DU29">
        <v>1.53</v>
      </c>
      <c r="DV29">
        <v>3.8029999999999999</v>
      </c>
      <c r="DW29">
        <v>3.5587710559999999</v>
      </c>
      <c r="DX29">
        <v>6.2729999999999997</v>
      </c>
      <c r="DY29">
        <v>3.431</v>
      </c>
      <c r="DZ29">
        <v>6.5720000000000001</v>
      </c>
      <c r="EA29">
        <v>5.79</v>
      </c>
      <c r="EB29">
        <v>3.6829999999999998</v>
      </c>
      <c r="EC29">
        <v>3.506617941</v>
      </c>
      <c r="ED29">
        <v>6.2155263129999998</v>
      </c>
      <c r="EE29">
        <v>6.4943970120000003</v>
      </c>
      <c r="EG29">
        <v>2.657</v>
      </c>
      <c r="EH29">
        <v>4.6204657019999997</v>
      </c>
      <c r="EI29">
        <v>3.919077014</v>
      </c>
      <c r="EJ29">
        <v>5.1609999999999996</v>
      </c>
      <c r="EK29">
        <v>2.8042893979999999</v>
      </c>
      <c r="EL29">
        <v>2.11</v>
      </c>
      <c r="EM29">
        <v>1.4</v>
      </c>
      <c r="EN29">
        <v>2.15</v>
      </c>
      <c r="EO29">
        <v>1.9430000000000001</v>
      </c>
      <c r="EP29">
        <v>3.0840000000000001</v>
      </c>
      <c r="EQ29">
        <v>4.5380000000000003</v>
      </c>
      <c r="ES29">
        <v>2.7749999999999999</v>
      </c>
      <c r="ET29">
        <v>6.2869999999999999</v>
      </c>
      <c r="EU29">
        <v>6.79</v>
      </c>
      <c r="EV29">
        <v>5.4337659289999998</v>
      </c>
      <c r="EW29">
        <v>3.8029999999999999</v>
      </c>
      <c r="EX29">
        <v>6.6360000000000001</v>
      </c>
      <c r="EY29">
        <v>3.7316354889999999</v>
      </c>
      <c r="EZ29">
        <v>2.2719999999999998</v>
      </c>
      <c r="FA29">
        <v>7.2450000000000001</v>
      </c>
      <c r="FB29">
        <v>1.97</v>
      </c>
      <c r="FC29">
        <v>3.8889999999999998</v>
      </c>
      <c r="FD29">
        <v>5.4512158519999998</v>
      </c>
      <c r="FE29">
        <v>2.04</v>
      </c>
      <c r="FF29">
        <v>4.8499999999999996</v>
      </c>
      <c r="FG29">
        <v>6.34</v>
      </c>
      <c r="FH29">
        <v>6.1639999999999997</v>
      </c>
      <c r="FI29">
        <v>2.0499999999999998</v>
      </c>
      <c r="FJ29">
        <v>7.149</v>
      </c>
      <c r="FK29">
        <v>3.5950000000000002</v>
      </c>
      <c r="FL29">
        <v>1.8527443370000001</v>
      </c>
      <c r="FM29">
        <v>5.6719999999999997</v>
      </c>
      <c r="FN29">
        <v>3.25</v>
      </c>
      <c r="FO29">
        <v>7.8710000000000004</v>
      </c>
      <c r="FP29">
        <v>6.5039999999999996</v>
      </c>
      <c r="FQ29">
        <v>5.0730000000000004</v>
      </c>
      <c r="FR29">
        <v>1.56</v>
      </c>
      <c r="FS29">
        <v>1.74</v>
      </c>
      <c r="FT29">
        <v>5.3620000000000001</v>
      </c>
      <c r="FU29">
        <v>3.9660000000000002</v>
      </c>
      <c r="FV29">
        <v>2.0299999999999998</v>
      </c>
      <c r="FW29">
        <v>2.0102813469999998</v>
      </c>
      <c r="FX29">
        <v>7.3710000000000004</v>
      </c>
      <c r="FY29">
        <v>4.5845056580000003</v>
      </c>
      <c r="FZ29">
        <v>6.5179999999999998</v>
      </c>
      <c r="GA29">
        <v>3.27</v>
      </c>
      <c r="GB29">
        <v>4.2469999999999999</v>
      </c>
      <c r="GC29">
        <v>4.5209999999999999</v>
      </c>
      <c r="GD29">
        <v>5.359</v>
      </c>
      <c r="GE29">
        <v>2.15</v>
      </c>
      <c r="GF29">
        <v>6.7158169509999999</v>
      </c>
      <c r="GG29">
        <v>2.3279999999999998</v>
      </c>
      <c r="GH29">
        <v>2.456</v>
      </c>
      <c r="GI29">
        <v>1.62</v>
      </c>
      <c r="GJ29">
        <v>4.8179999999999996</v>
      </c>
      <c r="GK29">
        <v>4.4958572710000002</v>
      </c>
      <c r="GL29">
        <v>1.719424413</v>
      </c>
      <c r="GM29">
        <v>3.62</v>
      </c>
      <c r="GN29">
        <v>4.5419999999999998</v>
      </c>
      <c r="GO29">
        <v>2.38</v>
      </c>
      <c r="GP29">
        <v>2.2200000000000002</v>
      </c>
      <c r="GQ29">
        <v>7.39</v>
      </c>
      <c r="GR29">
        <v>4.606830574</v>
      </c>
      <c r="GS29">
        <v>6.36</v>
      </c>
      <c r="GT29">
        <v>6.3550000000000004</v>
      </c>
      <c r="GU29">
        <v>6.7850000000000001</v>
      </c>
      <c r="GV29">
        <v>1.62</v>
      </c>
      <c r="GW29">
        <v>5.99</v>
      </c>
      <c r="GX29">
        <v>6.609</v>
      </c>
      <c r="GY29">
        <v>4.1840000000000002</v>
      </c>
      <c r="GZ29">
        <v>7.3730000000000002</v>
      </c>
      <c r="HA29">
        <v>1.8340000000000001</v>
      </c>
      <c r="HB29">
        <v>6.5048582530000001</v>
      </c>
      <c r="HC29">
        <v>7.9470000000000001</v>
      </c>
      <c r="HD29">
        <v>6.504327408</v>
      </c>
      <c r="HE29">
        <v>4.1782697630000003</v>
      </c>
      <c r="HF29">
        <v>5.992</v>
      </c>
      <c r="HG29">
        <v>3.391</v>
      </c>
      <c r="HH29">
        <v>2.14</v>
      </c>
      <c r="HI29">
        <v>1.65</v>
      </c>
      <c r="HJ29">
        <v>1.84</v>
      </c>
      <c r="HK29">
        <v>5.8159999999999998</v>
      </c>
      <c r="HL29">
        <v>2.1040000000000001</v>
      </c>
      <c r="HM29">
        <v>6.1340000000000003</v>
      </c>
      <c r="HN29">
        <v>3.7090000000000001</v>
      </c>
      <c r="HO29">
        <v>7.1050000000000004</v>
      </c>
      <c r="HP29">
        <v>2.9925616669999999</v>
      </c>
      <c r="HQ29">
        <v>2.5732058289999999</v>
      </c>
      <c r="HR29">
        <v>6.3849999999999998</v>
      </c>
      <c r="HS29">
        <v>2.2890000000000001</v>
      </c>
      <c r="HT29">
        <v>5.6580000000000004</v>
      </c>
      <c r="HU29">
        <v>4.8</v>
      </c>
      <c r="HV29">
        <v>3.5690235480000001</v>
      </c>
      <c r="HW29">
        <v>5.6820000000000004</v>
      </c>
      <c r="HX29">
        <v>5.4512158519999998</v>
      </c>
      <c r="HY29">
        <v>4.8639999999999999</v>
      </c>
      <c r="HZ29">
        <v>4.606830574</v>
      </c>
      <c r="IA29">
        <v>6.504327408</v>
      </c>
      <c r="IB29">
        <v>2.8370000000000002</v>
      </c>
      <c r="IC29">
        <v>4.0999999999999996</v>
      </c>
      <c r="ID29">
        <v>3.4969999999999999</v>
      </c>
      <c r="IE29">
        <v>3.9710000000000001</v>
      </c>
      <c r="IF29">
        <v>6.399</v>
      </c>
      <c r="IG29">
        <v>7.1189999999999998</v>
      </c>
      <c r="IH29">
        <v>2.0499999999999998</v>
      </c>
      <c r="II29">
        <v>2.9222194130000001</v>
      </c>
      <c r="IJ29">
        <v>2.4159999999999999</v>
      </c>
      <c r="IK29">
        <v>1.8720000000000001</v>
      </c>
      <c r="IL29">
        <v>4.5</v>
      </c>
      <c r="IM29">
        <v>2.927</v>
      </c>
      <c r="IN29">
        <v>3.665</v>
      </c>
      <c r="IO29">
        <v>1.657</v>
      </c>
      <c r="IP29">
        <v>2.8450000000000002</v>
      </c>
      <c r="IQ29">
        <v>3.9380000000000002</v>
      </c>
      <c r="IR29">
        <v>5.2450000000000001</v>
      </c>
      <c r="IS29">
        <v>3.4876043960000001</v>
      </c>
      <c r="IT29">
        <v>5.19</v>
      </c>
      <c r="IU29">
        <v>3.7530000000000001</v>
      </c>
      <c r="IV29">
        <v>8.8330000000000002</v>
      </c>
      <c r="IW29">
        <v>4.3520000000000003</v>
      </c>
      <c r="IX29">
        <v>6.7729999999999997</v>
      </c>
      <c r="IY29">
        <v>5.5039999999999996</v>
      </c>
    </row>
    <row r="30" spans="1:259" x14ac:dyDescent="0.25">
      <c r="A30">
        <f t="shared" si="0"/>
        <v>1988</v>
      </c>
      <c r="B30">
        <v>2.2909999999999999</v>
      </c>
      <c r="C30">
        <v>6.3449419220000003</v>
      </c>
      <c r="D30">
        <v>7.5309999999999997</v>
      </c>
      <c r="E30">
        <v>6.5990154680000002</v>
      </c>
      <c r="F30">
        <v>7.3730000000000002</v>
      </c>
      <c r="G30">
        <v>3.004</v>
      </c>
      <c r="I30">
        <v>5.4504767840000001</v>
      </c>
      <c r="J30">
        <v>4.7850000000000001</v>
      </c>
      <c r="K30">
        <v>3.0419999999999998</v>
      </c>
      <c r="L30">
        <v>2.68</v>
      </c>
      <c r="N30">
        <v>2.1320000000000001</v>
      </c>
      <c r="O30">
        <v>1.831</v>
      </c>
      <c r="P30">
        <v>1.45</v>
      </c>
      <c r="Q30">
        <v>2.8</v>
      </c>
      <c r="R30">
        <v>7.383</v>
      </c>
      <c r="S30">
        <v>1.57</v>
      </c>
      <c r="T30">
        <v>6.8470000000000004</v>
      </c>
      <c r="U30">
        <v>7.109</v>
      </c>
      <c r="V30">
        <v>4.8440000000000003</v>
      </c>
      <c r="W30">
        <v>1.97</v>
      </c>
      <c r="X30">
        <v>3.9649999999999999</v>
      </c>
      <c r="Y30">
        <v>2.4780000000000002</v>
      </c>
      <c r="Z30">
        <v>1.873</v>
      </c>
      <c r="AA30">
        <v>2.0310000000000001</v>
      </c>
      <c r="AB30">
        <v>4.7830000000000004</v>
      </c>
      <c r="AC30">
        <v>1.772</v>
      </c>
      <c r="AD30">
        <v>5.0279999999999996</v>
      </c>
      <c r="AE30">
        <v>3.1120000000000001</v>
      </c>
      <c r="AF30">
        <v>1.7649999999999999</v>
      </c>
      <c r="AG30">
        <v>3.4279999999999999</v>
      </c>
      <c r="AH30">
        <v>5.88</v>
      </c>
      <c r="AI30">
        <v>4.8520000000000003</v>
      </c>
      <c r="AJ30">
        <v>6.0810000000000004</v>
      </c>
      <c r="AK30">
        <v>1.68</v>
      </c>
      <c r="AL30">
        <v>2.077879018</v>
      </c>
      <c r="AM30">
        <v>1.57</v>
      </c>
      <c r="AN30">
        <v>1.4890000000000001</v>
      </c>
      <c r="AO30">
        <v>2.5910000000000002</v>
      </c>
      <c r="AP30">
        <v>2.5390000000000001</v>
      </c>
      <c r="AQ30">
        <v>6.9630000000000001</v>
      </c>
      <c r="AR30">
        <v>6.5</v>
      </c>
      <c r="AS30">
        <v>6.73</v>
      </c>
      <c r="AT30">
        <v>5.3949999999999996</v>
      </c>
      <c r="AU30">
        <v>3.1579999999999999</v>
      </c>
      <c r="AV30">
        <v>6.7249999999999996</v>
      </c>
      <c r="AW30">
        <v>5.6029999999999998</v>
      </c>
      <c r="AX30">
        <v>3.3359999999999999</v>
      </c>
      <c r="AY30">
        <v>2.96718094</v>
      </c>
      <c r="AZ30">
        <v>1.853</v>
      </c>
      <c r="BA30">
        <v>2.2970000000000002</v>
      </c>
      <c r="BB30">
        <v>2.4769999999999999</v>
      </c>
      <c r="BC30">
        <v>1.94</v>
      </c>
      <c r="BD30">
        <v>1.46</v>
      </c>
      <c r="BE30">
        <v>6.117</v>
      </c>
      <c r="BF30">
        <v>3.016</v>
      </c>
      <c r="BG30">
        <v>1.56</v>
      </c>
      <c r="BH30">
        <v>3.5</v>
      </c>
      <c r="BI30">
        <v>5.0590000000000002</v>
      </c>
      <c r="BJ30">
        <v>2.7995542059999998</v>
      </c>
      <c r="BK30">
        <v>4.453363092</v>
      </c>
      <c r="BL30">
        <v>2.6649687769999999</v>
      </c>
      <c r="BM30">
        <v>2.5691590130000002</v>
      </c>
      <c r="BN30">
        <v>2.0693686640000002</v>
      </c>
      <c r="BO30">
        <v>3.9169999999999998</v>
      </c>
      <c r="BP30">
        <v>4.8710000000000004</v>
      </c>
      <c r="BQ30">
        <v>1.5627802099999999</v>
      </c>
      <c r="BR30">
        <v>6.4669999999999996</v>
      </c>
      <c r="BS30">
        <v>1.45</v>
      </c>
      <c r="BT30">
        <v>2.27</v>
      </c>
      <c r="BU30">
        <v>7.3029999999999999</v>
      </c>
      <c r="BV30">
        <v>1.6872124509999999</v>
      </c>
      <c r="BW30">
        <v>5.6973198649999999</v>
      </c>
      <c r="BX30">
        <v>1.69</v>
      </c>
      <c r="BY30">
        <v>3.4569999999999999</v>
      </c>
      <c r="BZ30">
        <v>1.81</v>
      </c>
      <c r="CA30">
        <v>5.1669999999999998</v>
      </c>
      <c r="CB30">
        <v>5.6230000000000002</v>
      </c>
      <c r="CC30">
        <v>1.82</v>
      </c>
      <c r="CD30">
        <v>2.2320000000000002</v>
      </c>
      <c r="CE30">
        <v>5.96</v>
      </c>
      <c r="CF30">
        <v>2.411</v>
      </c>
      <c r="CG30">
        <v>6.6639999999999997</v>
      </c>
      <c r="CH30">
        <v>6.2610000000000001</v>
      </c>
      <c r="CI30">
        <v>6.6929999999999996</v>
      </c>
      <c r="CJ30">
        <v>5.9820000000000002</v>
      </c>
      <c r="CK30">
        <v>1.5</v>
      </c>
      <c r="CL30">
        <v>3.4289999999999998</v>
      </c>
      <c r="CM30">
        <v>2.3170000000000002</v>
      </c>
      <c r="CN30">
        <v>5.6210000000000004</v>
      </c>
      <c r="CO30">
        <v>3.0830000000000002</v>
      </c>
      <c r="CP30">
        <v>3.1269999999999998</v>
      </c>
      <c r="CQ30">
        <v>1.844118819</v>
      </c>
      <c r="CR30">
        <v>1.4</v>
      </c>
      <c r="CS30">
        <v>5.4960000000000004</v>
      </c>
      <c r="CT30">
        <v>6.6828943689999996</v>
      </c>
      <c r="CU30">
        <v>1.79</v>
      </c>
      <c r="CV30">
        <v>5.5659999999999998</v>
      </c>
      <c r="CW30">
        <v>1.81</v>
      </c>
      <c r="CX30">
        <v>3.2762817979999999</v>
      </c>
      <c r="CY30">
        <v>3.773753422</v>
      </c>
      <c r="CZ30">
        <v>6.0291227010000004</v>
      </c>
      <c r="DA30">
        <v>6.2315200810000002</v>
      </c>
      <c r="DB30">
        <v>3.331</v>
      </c>
      <c r="DC30">
        <v>5.9334033159999997</v>
      </c>
      <c r="DD30">
        <v>1.895</v>
      </c>
      <c r="DE30">
        <v>4.2220000000000004</v>
      </c>
      <c r="DF30">
        <v>2.17</v>
      </c>
      <c r="DG30">
        <v>5.3869999999999996</v>
      </c>
      <c r="DH30">
        <v>6.0179999999999998</v>
      </c>
      <c r="DI30">
        <v>2.2599999999999998</v>
      </c>
      <c r="DJ30">
        <v>2.948</v>
      </c>
      <c r="DK30">
        <v>1.36</v>
      </c>
      <c r="DL30">
        <v>3.069</v>
      </c>
      <c r="DM30">
        <v>5.9329999999999998</v>
      </c>
      <c r="DN30">
        <v>1.66</v>
      </c>
      <c r="DO30">
        <v>3.13</v>
      </c>
      <c r="DP30">
        <v>6.5049999999999999</v>
      </c>
      <c r="DQ30">
        <v>4.0069999999999997</v>
      </c>
      <c r="DR30">
        <v>5.944</v>
      </c>
      <c r="DS30">
        <v>4.7539999999999996</v>
      </c>
      <c r="DT30">
        <v>2.7440000000000002</v>
      </c>
      <c r="DU30">
        <v>1.55</v>
      </c>
      <c r="DV30">
        <v>3.6269999999999998</v>
      </c>
      <c r="DW30">
        <v>3.4614920850000002</v>
      </c>
      <c r="DX30">
        <v>6.21</v>
      </c>
      <c r="DY30">
        <v>3.4</v>
      </c>
      <c r="DZ30">
        <v>6.5069999999999997</v>
      </c>
      <c r="EA30">
        <v>5.5330000000000004</v>
      </c>
      <c r="EB30">
        <v>3.589</v>
      </c>
      <c r="EC30">
        <v>3.4163793990000002</v>
      </c>
      <c r="ED30">
        <v>6.1224165260000003</v>
      </c>
      <c r="EE30">
        <v>6.4537868009999997</v>
      </c>
      <c r="EG30">
        <v>2.5649999999999999</v>
      </c>
      <c r="EH30">
        <v>4.523062532</v>
      </c>
      <c r="EI30">
        <v>3.792469053</v>
      </c>
      <c r="EJ30">
        <v>5.0460000000000003</v>
      </c>
      <c r="EK30">
        <v>2.6327912269999998</v>
      </c>
      <c r="EL30">
        <v>2.02</v>
      </c>
      <c r="EM30">
        <v>1.51</v>
      </c>
      <c r="EN30">
        <v>2.11</v>
      </c>
      <c r="EO30">
        <v>1.8380000000000001</v>
      </c>
      <c r="EP30">
        <v>3.0179999999999998</v>
      </c>
      <c r="EQ30">
        <v>4.327</v>
      </c>
      <c r="ES30">
        <v>2.6309999999999998</v>
      </c>
      <c r="ET30">
        <v>6.2140000000000004</v>
      </c>
      <c r="EU30">
        <v>6.61</v>
      </c>
      <c r="EV30">
        <v>5.2447891120000003</v>
      </c>
      <c r="EW30">
        <v>3.65</v>
      </c>
      <c r="EX30">
        <v>6.4379999999999997</v>
      </c>
      <c r="EY30">
        <v>3.5985905749999998</v>
      </c>
      <c r="EZ30">
        <v>2.234</v>
      </c>
      <c r="FA30">
        <v>7.2590000000000003</v>
      </c>
      <c r="FB30">
        <v>2.06</v>
      </c>
      <c r="FC30">
        <v>3.7109999999999999</v>
      </c>
      <c r="FD30">
        <v>5.2571214380000004</v>
      </c>
      <c r="FE30">
        <v>1.9930000000000001</v>
      </c>
      <c r="FF30">
        <v>4.6820000000000004</v>
      </c>
      <c r="FG30">
        <v>6.3040000000000003</v>
      </c>
      <c r="FH30">
        <v>6.1059999999999999</v>
      </c>
      <c r="FI30">
        <v>2.14</v>
      </c>
      <c r="FJ30">
        <v>7.0220000000000002</v>
      </c>
      <c r="FK30">
        <v>3.508</v>
      </c>
      <c r="FL30">
        <v>1.908427461</v>
      </c>
      <c r="FM30">
        <v>5.58</v>
      </c>
      <c r="FN30">
        <v>3.1</v>
      </c>
      <c r="FO30">
        <v>7.8410000000000002</v>
      </c>
      <c r="FP30">
        <v>6.4980000000000002</v>
      </c>
      <c r="FQ30">
        <v>4.931</v>
      </c>
      <c r="FR30">
        <v>1.55</v>
      </c>
      <c r="FS30">
        <v>1.84</v>
      </c>
      <c r="FT30">
        <v>5.3120000000000003</v>
      </c>
      <c r="FU30">
        <v>3.9580000000000002</v>
      </c>
      <c r="FV30">
        <v>2.1</v>
      </c>
      <c r="FW30">
        <v>2.0124865380000001</v>
      </c>
      <c r="FX30">
        <v>7.1349999999999998</v>
      </c>
      <c r="FY30">
        <v>4.5617213019999996</v>
      </c>
      <c r="FZ30">
        <v>6.476</v>
      </c>
      <c r="GA30">
        <v>3.198</v>
      </c>
      <c r="GB30">
        <v>4.1379999999999999</v>
      </c>
      <c r="GC30">
        <v>4.4859999999999998</v>
      </c>
      <c r="GD30">
        <v>5.3019999999999996</v>
      </c>
      <c r="GE30">
        <v>2.13</v>
      </c>
      <c r="GF30">
        <v>6.6736219429999997</v>
      </c>
      <c r="GG30">
        <v>2.3069999999999999</v>
      </c>
      <c r="GH30">
        <v>2.4140000000000001</v>
      </c>
      <c r="GI30">
        <v>1.61</v>
      </c>
      <c r="GJ30">
        <v>4.7300000000000004</v>
      </c>
      <c r="GK30">
        <v>4.4326568489999998</v>
      </c>
      <c r="GL30">
        <v>1.739198247</v>
      </c>
      <c r="GM30">
        <v>3.7509999999999999</v>
      </c>
      <c r="GN30">
        <v>4.4939999999999998</v>
      </c>
      <c r="GO30">
        <v>2.2999999999999998</v>
      </c>
      <c r="GP30">
        <v>2.12</v>
      </c>
      <c r="GQ30">
        <v>7.2270000000000003</v>
      </c>
      <c r="GR30">
        <v>4.5124249150000004</v>
      </c>
      <c r="GS30">
        <v>6.17</v>
      </c>
      <c r="GT30">
        <v>6.282</v>
      </c>
      <c r="GU30">
        <v>6.577</v>
      </c>
      <c r="GV30">
        <v>1.96</v>
      </c>
      <c r="GW30">
        <v>5.883</v>
      </c>
      <c r="GX30">
        <v>6.5880000000000001</v>
      </c>
      <c r="GY30">
        <v>4.1079999999999997</v>
      </c>
      <c r="GZ30">
        <v>7.3979999999999997</v>
      </c>
      <c r="HA30">
        <v>1.8320000000000001</v>
      </c>
      <c r="HB30">
        <v>6.4442282850000003</v>
      </c>
      <c r="HC30">
        <v>8.0120000000000005</v>
      </c>
      <c r="HD30">
        <v>6.4442282850000003</v>
      </c>
      <c r="HE30">
        <v>4.139705169</v>
      </c>
      <c r="HF30">
        <v>5.9379999999999997</v>
      </c>
      <c r="HG30">
        <v>3.3450000000000002</v>
      </c>
      <c r="HH30">
        <v>2.13</v>
      </c>
      <c r="HI30">
        <v>1.63</v>
      </c>
      <c r="HJ30">
        <v>1.96</v>
      </c>
      <c r="HK30">
        <v>5.6120000000000001</v>
      </c>
      <c r="HL30">
        <v>2.0819999999999999</v>
      </c>
      <c r="HM30">
        <v>5.8860000000000001</v>
      </c>
      <c r="HN30">
        <v>3.597</v>
      </c>
      <c r="HO30">
        <v>7.1539999999999999</v>
      </c>
      <c r="HP30">
        <v>2.8050212779999999</v>
      </c>
      <c r="HQ30">
        <v>2.50684474</v>
      </c>
      <c r="HR30">
        <v>6.3019999999999996</v>
      </c>
      <c r="HS30">
        <v>2.1920000000000002</v>
      </c>
      <c r="HT30">
        <v>5.57</v>
      </c>
      <c r="HU30">
        <v>4.62</v>
      </c>
      <c r="HV30">
        <v>3.473490151</v>
      </c>
      <c r="HW30">
        <v>5.7160000000000002</v>
      </c>
      <c r="HX30">
        <v>5.2571214380000004</v>
      </c>
      <c r="HY30">
        <v>4.7629999999999999</v>
      </c>
      <c r="HZ30">
        <v>4.5124249150000004</v>
      </c>
      <c r="IA30">
        <v>6.4442282850000003</v>
      </c>
      <c r="IB30">
        <v>2.6819999999999999</v>
      </c>
      <c r="IC30">
        <v>3.851</v>
      </c>
      <c r="ID30">
        <v>3.387</v>
      </c>
      <c r="IE30">
        <v>3.956</v>
      </c>
      <c r="IF30">
        <v>6.3710000000000004</v>
      </c>
      <c r="IG30">
        <v>7.1050000000000004</v>
      </c>
      <c r="IH30">
        <v>2.02</v>
      </c>
      <c r="II30">
        <v>2.7529426400000001</v>
      </c>
      <c r="IJ30">
        <v>2.5059999999999998</v>
      </c>
      <c r="IK30">
        <v>1.9339999999999999</v>
      </c>
      <c r="IL30">
        <v>4.28</v>
      </c>
      <c r="IM30">
        <v>2.8620000000000001</v>
      </c>
      <c r="IN30">
        <v>3.597</v>
      </c>
      <c r="IO30">
        <v>1.5249999999999999</v>
      </c>
      <c r="IP30">
        <v>2.8039999999999998</v>
      </c>
      <c r="IQ30">
        <v>3.8140000000000001</v>
      </c>
      <c r="IR30">
        <v>5.1580000000000004</v>
      </c>
      <c r="IS30">
        <v>3.3961137099999998</v>
      </c>
      <c r="IT30">
        <v>5.0890000000000004</v>
      </c>
      <c r="IU30">
        <v>3.948</v>
      </c>
      <c r="IV30">
        <v>8.7859999999999996</v>
      </c>
      <c r="IW30">
        <v>4.18</v>
      </c>
      <c r="IX30">
        <v>6.6749999999999998</v>
      </c>
      <c r="IY30">
        <v>5.2880000000000003</v>
      </c>
    </row>
    <row r="31" spans="1:259" x14ac:dyDescent="0.25">
      <c r="A31">
        <f t="shared" si="0"/>
        <v>1989</v>
      </c>
      <c r="B31">
        <v>2.2719999999999998</v>
      </c>
      <c r="C31">
        <v>6.263837638</v>
      </c>
      <c r="D31">
        <v>7.5330000000000004</v>
      </c>
      <c r="E31">
        <v>6.5651485430000003</v>
      </c>
      <c r="F31">
        <v>7.3280000000000003</v>
      </c>
      <c r="G31">
        <v>2.9420000000000002</v>
      </c>
      <c r="I31">
        <v>5.2890319769999996</v>
      </c>
      <c r="J31">
        <v>4.6719999999999997</v>
      </c>
      <c r="K31">
        <v>3.0219999999999998</v>
      </c>
      <c r="L31">
        <v>2.706</v>
      </c>
      <c r="N31">
        <v>2.1989999999999998</v>
      </c>
      <c r="O31">
        <v>1.8380000000000001</v>
      </c>
      <c r="P31">
        <v>1.45</v>
      </c>
      <c r="Q31">
        <v>2.8</v>
      </c>
      <c r="R31">
        <v>7.3869999999999996</v>
      </c>
      <c r="S31">
        <v>1.58</v>
      </c>
      <c r="T31">
        <v>6.7969999999999997</v>
      </c>
      <c r="U31">
        <v>7.0469999999999997</v>
      </c>
      <c r="V31">
        <v>4.6760000000000002</v>
      </c>
      <c r="W31">
        <v>1.9</v>
      </c>
      <c r="X31">
        <v>3.8969999999999998</v>
      </c>
      <c r="Y31">
        <v>2.484</v>
      </c>
      <c r="Z31">
        <v>1.821</v>
      </c>
      <c r="AA31">
        <v>2.0259999999999998</v>
      </c>
      <c r="AB31">
        <v>4.7619999999999996</v>
      </c>
      <c r="AC31">
        <v>1.734</v>
      </c>
      <c r="AD31">
        <v>4.9630000000000001</v>
      </c>
      <c r="AE31">
        <v>3.01</v>
      </c>
      <c r="AF31">
        <v>1.75</v>
      </c>
      <c r="AG31">
        <v>3.363</v>
      </c>
      <c r="AH31">
        <v>5.7569999999999997</v>
      </c>
      <c r="AI31">
        <v>4.6509999999999998</v>
      </c>
      <c r="AJ31">
        <v>6.06</v>
      </c>
      <c r="AK31">
        <v>1.77</v>
      </c>
      <c r="AL31">
        <v>2.0179885679999998</v>
      </c>
      <c r="AM31">
        <v>1.56</v>
      </c>
      <c r="AN31">
        <v>1.506</v>
      </c>
      <c r="AO31">
        <v>2.589</v>
      </c>
      <c r="AP31">
        <v>2.52</v>
      </c>
      <c r="AQ31">
        <v>6.8440000000000003</v>
      </c>
      <c r="AR31">
        <v>6.4370000000000003</v>
      </c>
      <c r="AS31">
        <v>6.7350000000000003</v>
      </c>
      <c r="AT31">
        <v>5.3049999999999997</v>
      </c>
      <c r="AU31">
        <v>3.117</v>
      </c>
      <c r="AV31">
        <v>6.6180000000000003</v>
      </c>
      <c r="AW31">
        <v>5.5039999999999996</v>
      </c>
      <c r="AX31">
        <v>3.2669999999999999</v>
      </c>
      <c r="AY31">
        <v>2.899754755</v>
      </c>
      <c r="AZ31">
        <v>1.827</v>
      </c>
      <c r="BA31">
        <v>2.3039999999999998</v>
      </c>
      <c r="BB31">
        <v>2.371</v>
      </c>
      <c r="BC31">
        <v>1.87</v>
      </c>
      <c r="BD31">
        <v>1.42</v>
      </c>
      <c r="BE31">
        <v>6.0549999999999997</v>
      </c>
      <c r="BF31">
        <v>2.948</v>
      </c>
      <c r="BG31">
        <v>1.62</v>
      </c>
      <c r="BH31">
        <v>3.4750000000000001</v>
      </c>
      <c r="BI31">
        <v>4.8259999999999996</v>
      </c>
      <c r="BJ31">
        <v>2.7603967680000001</v>
      </c>
      <c r="BK31">
        <v>4.348918566</v>
      </c>
      <c r="BL31">
        <v>2.6234487799999999</v>
      </c>
      <c r="BM31">
        <v>2.4732140399999998</v>
      </c>
      <c r="BN31">
        <v>2.0087392070000001</v>
      </c>
      <c r="BO31">
        <v>3.8290000000000002</v>
      </c>
      <c r="BP31">
        <v>4.6849999999999996</v>
      </c>
      <c r="BQ31">
        <v>1.529667468</v>
      </c>
      <c r="BR31">
        <v>6.4130000000000003</v>
      </c>
      <c r="BS31">
        <v>1.4</v>
      </c>
      <c r="BT31">
        <v>2.2200000000000002</v>
      </c>
      <c r="BU31">
        <v>7.2709999999999999</v>
      </c>
      <c r="BV31">
        <v>1.650957896</v>
      </c>
      <c r="BW31">
        <v>5.6619896230000002</v>
      </c>
      <c r="BX31">
        <v>1.71</v>
      </c>
      <c r="BY31">
        <v>3.427</v>
      </c>
      <c r="BZ31">
        <v>1.79</v>
      </c>
      <c r="CA31">
        <v>5.0519999999999996</v>
      </c>
      <c r="CB31">
        <v>5.55</v>
      </c>
      <c r="CC31">
        <v>1.79</v>
      </c>
      <c r="CD31">
        <v>2.2589999999999999</v>
      </c>
      <c r="CE31">
        <v>5.8289999999999997</v>
      </c>
      <c r="CF31">
        <v>2.4209999999999998</v>
      </c>
      <c r="CG31">
        <v>6.6550000000000002</v>
      </c>
      <c r="CH31">
        <v>6.2380000000000004</v>
      </c>
      <c r="CI31">
        <v>6.6630000000000003</v>
      </c>
      <c r="CJ31">
        <v>5.9859999999999998</v>
      </c>
      <c r="CK31">
        <v>1.4</v>
      </c>
      <c r="CL31">
        <v>3.5830000000000002</v>
      </c>
      <c r="CM31">
        <v>2.2989999999999999</v>
      </c>
      <c r="CN31">
        <v>5.5590000000000002</v>
      </c>
      <c r="CO31">
        <v>3.0649999999999999</v>
      </c>
      <c r="CP31">
        <v>3.089</v>
      </c>
      <c r="CQ31">
        <v>1.8358422270000001</v>
      </c>
      <c r="CR31">
        <v>1.296</v>
      </c>
      <c r="CS31">
        <v>5.3949999999999996</v>
      </c>
      <c r="CT31">
        <v>6.6354204369999996</v>
      </c>
      <c r="CU31">
        <v>1.63</v>
      </c>
      <c r="CV31">
        <v>5.532</v>
      </c>
      <c r="CW31">
        <v>1.82</v>
      </c>
      <c r="CX31">
        <v>3.2084911759999999</v>
      </c>
      <c r="CY31">
        <v>3.7082173950000001</v>
      </c>
      <c r="CZ31">
        <v>5.9581291680000001</v>
      </c>
      <c r="DA31">
        <v>6.1769177759999998</v>
      </c>
      <c r="DB31">
        <v>3.2229999999999999</v>
      </c>
      <c r="DC31">
        <v>5.8543659049999999</v>
      </c>
      <c r="DD31">
        <v>1.909</v>
      </c>
      <c r="DE31">
        <v>4.1319999999999997</v>
      </c>
      <c r="DF31">
        <v>2.08</v>
      </c>
      <c r="DG31">
        <v>5.1079999999999997</v>
      </c>
      <c r="DH31">
        <v>5.944</v>
      </c>
      <c r="DI31">
        <v>2.19</v>
      </c>
      <c r="DJ31">
        <v>2.8860000000000001</v>
      </c>
      <c r="DK31">
        <v>1.33</v>
      </c>
      <c r="DL31">
        <v>3.0030000000000001</v>
      </c>
      <c r="DM31">
        <v>5.7309999999999999</v>
      </c>
      <c r="DN31">
        <v>1.57</v>
      </c>
      <c r="DO31">
        <v>2.82</v>
      </c>
      <c r="DP31">
        <v>6.3230000000000004</v>
      </c>
      <c r="DQ31">
        <v>3.875</v>
      </c>
      <c r="DR31">
        <v>5.7229999999999999</v>
      </c>
      <c r="DS31">
        <v>4.7</v>
      </c>
      <c r="DT31">
        <v>2.78</v>
      </c>
      <c r="DU31">
        <v>1.56</v>
      </c>
      <c r="DV31">
        <v>3.4649999999999999</v>
      </c>
      <c r="DW31">
        <v>3.3796802229999998</v>
      </c>
      <c r="DX31">
        <v>6.1529999999999996</v>
      </c>
      <c r="DY31">
        <v>3.391</v>
      </c>
      <c r="DZ31">
        <v>6.4340000000000002</v>
      </c>
      <c r="EA31">
        <v>5.2560000000000002</v>
      </c>
      <c r="EB31">
        <v>3.4950000000000001</v>
      </c>
      <c r="EC31">
        <v>3.3401333320000002</v>
      </c>
      <c r="ED31">
        <v>6.0491719460000004</v>
      </c>
      <c r="EE31">
        <v>6.4182370530000004</v>
      </c>
      <c r="EG31">
        <v>2.5579999999999998</v>
      </c>
      <c r="EH31">
        <v>4.4246366730000002</v>
      </c>
      <c r="EI31">
        <v>3.7265743819999999</v>
      </c>
      <c r="EJ31">
        <v>4.9039999999999999</v>
      </c>
      <c r="EK31">
        <v>2.5888439519999999</v>
      </c>
      <c r="EL31">
        <v>1.98</v>
      </c>
      <c r="EM31">
        <v>1.52</v>
      </c>
      <c r="EN31">
        <v>2.0499999999999998</v>
      </c>
      <c r="EO31">
        <v>1.8140000000000001</v>
      </c>
      <c r="EP31">
        <v>2.952</v>
      </c>
      <c r="EQ31">
        <v>4.1390000000000002</v>
      </c>
      <c r="ES31">
        <v>2.4670000000000001</v>
      </c>
      <c r="ET31">
        <v>6.1769999999999996</v>
      </c>
      <c r="EU31">
        <v>6.3760000000000003</v>
      </c>
      <c r="EV31">
        <v>5.0500065430000003</v>
      </c>
      <c r="EW31">
        <v>3.55</v>
      </c>
      <c r="EX31">
        <v>6.2380000000000004</v>
      </c>
      <c r="EY31">
        <v>3.530232802</v>
      </c>
      <c r="EZ31">
        <v>2.202</v>
      </c>
      <c r="FA31">
        <v>7.2750000000000004</v>
      </c>
      <c r="FB31">
        <v>2.1</v>
      </c>
      <c r="FC31">
        <v>3.637</v>
      </c>
      <c r="FD31">
        <v>5.0558057549999997</v>
      </c>
      <c r="FE31">
        <v>1.95</v>
      </c>
      <c r="FF31">
        <v>4.4450000000000003</v>
      </c>
      <c r="FG31">
        <v>6.2750000000000004</v>
      </c>
      <c r="FH31">
        <v>6.0759999999999996</v>
      </c>
      <c r="FI31">
        <v>2.23</v>
      </c>
      <c r="FJ31">
        <v>6.907</v>
      </c>
      <c r="FK31">
        <v>3.399</v>
      </c>
      <c r="FL31">
        <v>1.989164248</v>
      </c>
      <c r="FM31">
        <v>5.47</v>
      </c>
      <c r="FN31">
        <v>2.97</v>
      </c>
      <c r="FO31">
        <v>7.8179999999999996</v>
      </c>
      <c r="FP31">
        <v>6.4939999999999998</v>
      </c>
      <c r="FQ31">
        <v>4.7619999999999996</v>
      </c>
      <c r="FR31">
        <v>1.55</v>
      </c>
      <c r="FS31">
        <v>1.89</v>
      </c>
      <c r="FT31">
        <v>5.2530000000000001</v>
      </c>
      <c r="FU31">
        <v>3.9609999999999999</v>
      </c>
      <c r="FV31">
        <v>2.12</v>
      </c>
      <c r="FW31">
        <v>2.0028178520000002</v>
      </c>
      <c r="FX31">
        <v>6.8739999999999997</v>
      </c>
      <c r="FY31">
        <v>4.509573316</v>
      </c>
      <c r="FZ31">
        <v>6.4249999999999998</v>
      </c>
      <c r="GA31">
        <v>3.1480000000000001</v>
      </c>
      <c r="GB31">
        <v>4.0259999999999998</v>
      </c>
      <c r="GC31">
        <v>4.3760000000000003</v>
      </c>
      <c r="GD31">
        <v>5.2430000000000003</v>
      </c>
      <c r="GE31">
        <v>2.08</v>
      </c>
      <c r="GF31">
        <v>6.6319373979999998</v>
      </c>
      <c r="GG31">
        <v>2.3860000000000001</v>
      </c>
      <c r="GH31">
        <v>2.35</v>
      </c>
      <c r="GI31">
        <v>1.57</v>
      </c>
      <c r="GJ31">
        <v>4.6390000000000002</v>
      </c>
      <c r="GK31">
        <v>4.3773569319999996</v>
      </c>
      <c r="GL31">
        <v>1.733657096</v>
      </c>
      <c r="GM31">
        <v>3.488</v>
      </c>
      <c r="GN31">
        <v>4.3730000000000002</v>
      </c>
      <c r="GO31">
        <v>2.2200000000000002</v>
      </c>
      <c r="GP31">
        <v>2.0099999999999998</v>
      </c>
      <c r="GQ31">
        <v>7.0579999999999998</v>
      </c>
      <c r="GR31">
        <v>4.4232168170000001</v>
      </c>
      <c r="GS31">
        <v>5.9969999999999999</v>
      </c>
      <c r="GT31">
        <v>6.2309999999999999</v>
      </c>
      <c r="GU31">
        <v>6.4790000000000001</v>
      </c>
      <c r="GV31">
        <v>1.75</v>
      </c>
      <c r="GW31">
        <v>5.7750000000000004</v>
      </c>
      <c r="GX31">
        <v>6.5709999999999997</v>
      </c>
      <c r="GY31">
        <v>4.0220000000000002</v>
      </c>
      <c r="GZ31">
        <v>7.4240000000000004</v>
      </c>
      <c r="HA31">
        <v>1.7330000000000001</v>
      </c>
      <c r="HB31">
        <v>6.3816269160000001</v>
      </c>
      <c r="HC31">
        <v>7.9930000000000003</v>
      </c>
      <c r="HD31">
        <v>6.3816269160000001</v>
      </c>
      <c r="HE31">
        <v>4.0880260760000002</v>
      </c>
      <c r="HF31">
        <v>5.8840000000000003</v>
      </c>
      <c r="HG31">
        <v>3.3039999999999998</v>
      </c>
      <c r="HH31">
        <v>2.0699999999999998</v>
      </c>
      <c r="HI31">
        <v>1.52</v>
      </c>
      <c r="HJ31">
        <v>2.0099999999999998</v>
      </c>
      <c r="HK31">
        <v>5.4139999999999997</v>
      </c>
      <c r="HL31">
        <v>2.0550000000000002</v>
      </c>
      <c r="HM31">
        <v>5.6280000000000001</v>
      </c>
      <c r="HN31">
        <v>3.5049999999999999</v>
      </c>
      <c r="HO31">
        <v>7.1859999999999999</v>
      </c>
      <c r="HP31">
        <v>2.7661385329999999</v>
      </c>
      <c r="HQ31">
        <v>2.4149901709999999</v>
      </c>
      <c r="HR31">
        <v>6.2190000000000003</v>
      </c>
      <c r="HS31">
        <v>2.1520000000000001</v>
      </c>
      <c r="HT31">
        <v>5.46</v>
      </c>
      <c r="HU31">
        <v>4.4470000000000001</v>
      </c>
      <c r="HV31">
        <v>3.3936544880000001</v>
      </c>
      <c r="HW31">
        <v>5.7619999999999996</v>
      </c>
      <c r="HX31">
        <v>5.0558057549999997</v>
      </c>
      <c r="HY31">
        <v>4.6909999999999998</v>
      </c>
      <c r="HZ31">
        <v>4.4232168170000001</v>
      </c>
      <c r="IA31">
        <v>6.3816269160000001</v>
      </c>
      <c r="IB31">
        <v>2.5230000000000001</v>
      </c>
      <c r="IC31">
        <v>3.585</v>
      </c>
      <c r="ID31">
        <v>3.282</v>
      </c>
      <c r="IE31">
        <v>3.9249999999999998</v>
      </c>
      <c r="IF31">
        <v>6.2889999999999997</v>
      </c>
      <c r="IG31">
        <v>7.0720000000000001</v>
      </c>
      <c r="IH31">
        <v>1.9350000000000001</v>
      </c>
      <c r="II31">
        <v>2.7067251379999999</v>
      </c>
      <c r="IJ31">
        <v>2.516</v>
      </c>
      <c r="IK31">
        <v>2.0139999999999998</v>
      </c>
      <c r="IL31">
        <v>4.1790000000000003</v>
      </c>
      <c r="IM31">
        <v>2.8359999999999999</v>
      </c>
      <c r="IN31">
        <v>3.524</v>
      </c>
      <c r="IO31">
        <v>1.498</v>
      </c>
      <c r="IP31">
        <v>2.95</v>
      </c>
      <c r="IQ31">
        <v>3.702</v>
      </c>
      <c r="IR31">
        <v>5.0759999999999996</v>
      </c>
      <c r="IS31">
        <v>3.3463247890000001</v>
      </c>
      <c r="IT31">
        <v>4.99</v>
      </c>
      <c r="IU31">
        <v>3.64</v>
      </c>
      <c r="IV31">
        <v>8.7129999999999992</v>
      </c>
      <c r="IW31">
        <v>3.9830000000000001</v>
      </c>
      <c r="IX31">
        <v>6.6050000000000004</v>
      </c>
      <c r="IY31">
        <v>5.0810000000000004</v>
      </c>
    </row>
    <row r="32" spans="1:259" x14ac:dyDescent="0.25">
      <c r="A32">
        <f t="shared" si="0"/>
        <v>1990</v>
      </c>
      <c r="B32">
        <v>2.3029999999999999</v>
      </c>
      <c r="C32">
        <v>6.1666084330000004</v>
      </c>
      <c r="D32">
        <v>7.5650000000000004</v>
      </c>
      <c r="E32">
        <v>6.5182783090000003</v>
      </c>
      <c r="F32">
        <v>7.2720000000000002</v>
      </c>
      <c r="G32">
        <v>2.9</v>
      </c>
      <c r="I32">
        <v>5.1477257390000002</v>
      </c>
      <c r="J32">
        <v>4.5369999999999999</v>
      </c>
      <c r="K32">
        <v>3.0339999999999998</v>
      </c>
      <c r="L32">
        <v>2.7130000000000001</v>
      </c>
      <c r="N32">
        <v>2.2490000000000001</v>
      </c>
      <c r="O32">
        <v>1.9019999999999999</v>
      </c>
      <c r="P32">
        <v>1.46</v>
      </c>
      <c r="Q32">
        <v>2.74</v>
      </c>
      <c r="R32">
        <v>7.3650000000000002</v>
      </c>
      <c r="S32">
        <v>1.62</v>
      </c>
      <c r="T32">
        <v>6.7320000000000002</v>
      </c>
      <c r="U32">
        <v>7.0090000000000003</v>
      </c>
      <c r="V32">
        <v>4.4790000000000001</v>
      </c>
      <c r="W32">
        <v>1.82</v>
      </c>
      <c r="X32">
        <v>3.758</v>
      </c>
      <c r="Y32">
        <v>2.5270000000000001</v>
      </c>
      <c r="Z32">
        <v>1.794</v>
      </c>
      <c r="AA32">
        <v>1.913</v>
      </c>
      <c r="AB32">
        <v>4.6980000000000004</v>
      </c>
      <c r="AC32">
        <v>1.6870000000000001</v>
      </c>
      <c r="AD32">
        <v>4.8899999999999997</v>
      </c>
      <c r="AE32">
        <v>2.9049999999999998</v>
      </c>
      <c r="AF32">
        <v>1.74</v>
      </c>
      <c r="AG32">
        <v>3.29</v>
      </c>
      <c r="AH32">
        <v>5.6040000000000001</v>
      </c>
      <c r="AI32">
        <v>4.4870000000000001</v>
      </c>
      <c r="AJ32">
        <v>6.0449999999999999</v>
      </c>
      <c r="AK32">
        <v>1.83</v>
      </c>
      <c r="AL32">
        <v>1.9308779309999999</v>
      </c>
      <c r="AM32">
        <v>1.58</v>
      </c>
      <c r="AN32">
        <v>1.5089999999999999</v>
      </c>
      <c r="AO32">
        <v>2.5790000000000002</v>
      </c>
      <c r="AP32">
        <v>2.5139999999999998</v>
      </c>
      <c r="AQ32">
        <v>6.73</v>
      </c>
      <c r="AR32">
        <v>6.3920000000000003</v>
      </c>
      <c r="AS32">
        <v>6.702</v>
      </c>
      <c r="AT32">
        <v>5.2140000000000004</v>
      </c>
      <c r="AU32">
        <v>3.0819999999999999</v>
      </c>
      <c r="AV32">
        <v>6.4969999999999999</v>
      </c>
      <c r="AW32">
        <v>5.3920000000000003</v>
      </c>
      <c r="AX32">
        <v>3.2050000000000001</v>
      </c>
      <c r="AY32">
        <v>2.804536315</v>
      </c>
      <c r="AZ32">
        <v>1.804</v>
      </c>
      <c r="BA32">
        <v>2.3039999999999998</v>
      </c>
      <c r="BB32">
        <v>2.4049999999999998</v>
      </c>
      <c r="BC32">
        <v>1.9</v>
      </c>
      <c r="BD32">
        <v>1.45</v>
      </c>
      <c r="BE32">
        <v>5.9820000000000002</v>
      </c>
      <c r="BF32">
        <v>2.96</v>
      </c>
      <c r="BG32">
        <v>1.67</v>
      </c>
      <c r="BH32">
        <v>3.411</v>
      </c>
      <c r="BI32">
        <v>4.556</v>
      </c>
      <c r="BJ32">
        <v>2.7338358559999998</v>
      </c>
      <c r="BK32">
        <v>4.244671984</v>
      </c>
      <c r="BL32">
        <v>2.6017445960000001</v>
      </c>
      <c r="BM32">
        <v>2.3742288139999999</v>
      </c>
      <c r="BN32">
        <v>1.9625824599999999</v>
      </c>
      <c r="BO32">
        <v>3.7440000000000002</v>
      </c>
      <c r="BP32">
        <v>4.484</v>
      </c>
      <c r="BQ32">
        <v>1.5343571039999999</v>
      </c>
      <c r="BR32">
        <v>6.3380000000000001</v>
      </c>
      <c r="BS32">
        <v>1.36</v>
      </c>
      <c r="BT32">
        <v>2.0499999999999998</v>
      </c>
      <c r="BU32">
        <v>7.2380000000000004</v>
      </c>
      <c r="BV32">
        <v>1.6352245830000001</v>
      </c>
      <c r="BW32">
        <v>5.6181367489999996</v>
      </c>
      <c r="BX32">
        <v>1.78</v>
      </c>
      <c r="BY32">
        <v>3.4140000000000001</v>
      </c>
      <c r="BZ32">
        <v>1.77</v>
      </c>
      <c r="CA32">
        <v>4.9580000000000002</v>
      </c>
      <c r="CB32">
        <v>5.4589999999999996</v>
      </c>
      <c r="CC32">
        <v>1.83</v>
      </c>
      <c r="CD32">
        <v>2.306</v>
      </c>
      <c r="CE32">
        <v>5.7119999999999997</v>
      </c>
      <c r="CF32">
        <v>2.4430000000000001</v>
      </c>
      <c r="CG32">
        <v>6.6269999999999998</v>
      </c>
      <c r="CH32">
        <v>6.218</v>
      </c>
      <c r="CI32">
        <v>6.5069999999999997</v>
      </c>
      <c r="CJ32">
        <v>5.9870000000000001</v>
      </c>
      <c r="CK32">
        <v>1.39</v>
      </c>
      <c r="CL32">
        <v>3.4889999999999999</v>
      </c>
      <c r="CM32">
        <v>2.444</v>
      </c>
      <c r="CN32">
        <v>5.48</v>
      </c>
      <c r="CO32">
        <v>3.048</v>
      </c>
      <c r="CP32">
        <v>3.069</v>
      </c>
      <c r="CQ32">
        <v>1.850801251</v>
      </c>
      <c r="CR32">
        <v>1.272</v>
      </c>
      <c r="CS32">
        <v>5.2910000000000004</v>
      </c>
      <c r="CT32">
        <v>6.5817661039999997</v>
      </c>
      <c r="CU32">
        <v>1.63</v>
      </c>
      <c r="CV32">
        <v>5.4829999999999997</v>
      </c>
      <c r="CW32">
        <v>1.87</v>
      </c>
      <c r="CX32">
        <v>3.1460757789999998</v>
      </c>
      <c r="CY32">
        <v>3.6453369690000001</v>
      </c>
      <c r="CZ32">
        <v>5.875846117</v>
      </c>
      <c r="DA32">
        <v>6.1072159089999998</v>
      </c>
      <c r="DB32">
        <v>3.0979999999999999</v>
      </c>
      <c r="DC32">
        <v>5.7657445530000002</v>
      </c>
      <c r="DD32">
        <v>1.9239999999999999</v>
      </c>
      <c r="DE32">
        <v>4.0449999999999999</v>
      </c>
      <c r="DF32">
        <v>2.11</v>
      </c>
      <c r="DG32">
        <v>4.8630000000000004</v>
      </c>
      <c r="DH32">
        <v>5.8840000000000003</v>
      </c>
      <c r="DI32">
        <v>2.2999999999999998</v>
      </c>
      <c r="DJ32">
        <v>2.8239999999999998</v>
      </c>
      <c r="DK32">
        <v>1.33</v>
      </c>
      <c r="DL32">
        <v>2.8540000000000001</v>
      </c>
      <c r="DM32">
        <v>5.4779999999999998</v>
      </c>
      <c r="DN32">
        <v>1.54</v>
      </c>
      <c r="DO32">
        <v>2.72</v>
      </c>
      <c r="DP32">
        <v>6.1289999999999996</v>
      </c>
      <c r="DQ32">
        <v>3.63</v>
      </c>
      <c r="DR32">
        <v>5.6440000000000001</v>
      </c>
      <c r="DS32">
        <v>4.6369999999999996</v>
      </c>
      <c r="DT32">
        <v>2.7930000000000001</v>
      </c>
      <c r="DU32">
        <v>1.57</v>
      </c>
      <c r="DV32">
        <v>3.3180000000000001</v>
      </c>
      <c r="DW32">
        <v>3.2981231719999999</v>
      </c>
      <c r="DX32">
        <v>6.0839999999999996</v>
      </c>
      <c r="DY32">
        <v>3.2949999999999999</v>
      </c>
      <c r="DZ32">
        <v>6.37</v>
      </c>
      <c r="EA32">
        <v>4.9660000000000002</v>
      </c>
      <c r="EB32">
        <v>3.399</v>
      </c>
      <c r="EC32">
        <v>3.2623597960000001</v>
      </c>
      <c r="ED32">
        <v>5.9653784620000003</v>
      </c>
      <c r="EE32">
        <v>6.3816198259999997</v>
      </c>
      <c r="EG32">
        <v>2.5169999999999999</v>
      </c>
      <c r="EH32">
        <v>4.3284745100000004</v>
      </c>
      <c r="EI32">
        <v>3.666421996</v>
      </c>
      <c r="EJ32">
        <v>4.7590000000000003</v>
      </c>
      <c r="EK32">
        <v>2.5536008560000001</v>
      </c>
      <c r="EL32">
        <v>2.0299999999999998</v>
      </c>
      <c r="EM32">
        <v>1.6</v>
      </c>
      <c r="EN32">
        <v>2.02</v>
      </c>
      <c r="EO32">
        <v>1.74</v>
      </c>
      <c r="EP32">
        <v>2.8940000000000001</v>
      </c>
      <c r="EQ32">
        <v>4.0179999999999998</v>
      </c>
      <c r="ES32">
        <v>2.3879999999999999</v>
      </c>
      <c r="ET32">
        <v>6.1609999999999996</v>
      </c>
      <c r="EU32">
        <v>6.0890000000000004</v>
      </c>
      <c r="EV32">
        <v>4.881613464</v>
      </c>
      <c r="EW32">
        <v>3.45</v>
      </c>
      <c r="EX32">
        <v>6.03</v>
      </c>
      <c r="EY32">
        <v>3.4681573860000001</v>
      </c>
      <c r="EZ32">
        <v>2.1850000000000001</v>
      </c>
      <c r="FA32">
        <v>7.2530000000000001</v>
      </c>
      <c r="FB32">
        <v>2.02</v>
      </c>
      <c r="FC32">
        <v>3.5430000000000001</v>
      </c>
      <c r="FD32">
        <v>4.8806493140000002</v>
      </c>
      <c r="FE32">
        <v>1.944</v>
      </c>
      <c r="FF32">
        <v>4.2320000000000002</v>
      </c>
      <c r="FG32">
        <v>6.2210000000000001</v>
      </c>
      <c r="FH32">
        <v>6.056</v>
      </c>
      <c r="FI32">
        <v>2.3199999999999998</v>
      </c>
      <c r="FJ32">
        <v>6.8090000000000002</v>
      </c>
      <c r="FK32">
        <v>3.3740000000000001</v>
      </c>
      <c r="FL32">
        <v>2.0553092209999999</v>
      </c>
      <c r="FM32">
        <v>5.3209999999999997</v>
      </c>
      <c r="FN32">
        <v>3.18</v>
      </c>
      <c r="FO32">
        <v>7.806</v>
      </c>
      <c r="FP32">
        <v>6.4589999999999996</v>
      </c>
      <c r="FQ32">
        <v>4.5960000000000001</v>
      </c>
      <c r="FR32">
        <v>1.62</v>
      </c>
      <c r="FS32">
        <v>1.93</v>
      </c>
      <c r="FT32">
        <v>5.2080000000000002</v>
      </c>
      <c r="FU32">
        <v>3.9540000000000002</v>
      </c>
      <c r="FV32">
        <v>2.1800000000000002</v>
      </c>
      <c r="FW32">
        <v>2.011611802</v>
      </c>
      <c r="FX32">
        <v>6.6059999999999999</v>
      </c>
      <c r="FY32">
        <v>4.4421702510000003</v>
      </c>
      <c r="FZ32">
        <v>6.3639999999999999</v>
      </c>
      <c r="GA32">
        <v>3.0960000000000001</v>
      </c>
      <c r="GB32">
        <v>3.9119999999999999</v>
      </c>
      <c r="GC32">
        <v>4.3520000000000003</v>
      </c>
      <c r="GD32">
        <v>5.18</v>
      </c>
      <c r="GE32">
        <v>2.06</v>
      </c>
      <c r="GF32">
        <v>6.5785583020000002</v>
      </c>
      <c r="GG32">
        <v>2.3780000000000001</v>
      </c>
      <c r="GH32">
        <v>2.35</v>
      </c>
      <c r="GI32">
        <v>1.56</v>
      </c>
      <c r="GJ32">
        <v>4.5469999999999997</v>
      </c>
      <c r="GK32">
        <v>4.3230586320000004</v>
      </c>
      <c r="GL32">
        <v>1.7515905789999999</v>
      </c>
      <c r="GM32">
        <v>3.4369999999999998</v>
      </c>
      <c r="GN32">
        <v>4.1760000000000002</v>
      </c>
      <c r="GO32">
        <v>1.83</v>
      </c>
      <c r="GP32">
        <v>1.8919999999999999</v>
      </c>
      <c r="GQ32">
        <v>6.8730000000000002</v>
      </c>
      <c r="GR32">
        <v>4.3316737400000003</v>
      </c>
      <c r="GS32">
        <v>5.83</v>
      </c>
      <c r="GT32">
        <v>6.1680000000000001</v>
      </c>
      <c r="GU32">
        <v>6.3959999999999999</v>
      </c>
      <c r="GV32">
        <v>1.83</v>
      </c>
      <c r="GW32">
        <v>5.66</v>
      </c>
      <c r="GX32">
        <v>6.5670000000000002</v>
      </c>
      <c r="GY32">
        <v>3.9470000000000001</v>
      </c>
      <c r="GZ32">
        <v>7.44</v>
      </c>
      <c r="HA32">
        <v>1.7430000000000001</v>
      </c>
      <c r="HB32">
        <v>6.3040175789999999</v>
      </c>
      <c r="HC32">
        <v>7.9880000000000004</v>
      </c>
      <c r="HD32">
        <v>6.3040175789999999</v>
      </c>
      <c r="HE32">
        <v>4.0195374069999996</v>
      </c>
      <c r="HF32">
        <v>5.8280000000000003</v>
      </c>
      <c r="HG32">
        <v>3.2669999999999999</v>
      </c>
      <c r="HH32">
        <v>2.09</v>
      </c>
      <c r="HI32">
        <v>1.46</v>
      </c>
      <c r="HJ32">
        <v>2.13</v>
      </c>
      <c r="HK32">
        <v>5.25</v>
      </c>
      <c r="HL32">
        <v>2.0329999999999999</v>
      </c>
      <c r="HM32">
        <v>5.3840000000000003</v>
      </c>
      <c r="HN32">
        <v>3.4380000000000002</v>
      </c>
      <c r="HO32">
        <v>7.2190000000000003</v>
      </c>
      <c r="HP32">
        <v>2.739143313</v>
      </c>
      <c r="HQ32">
        <v>2.3084160329999999</v>
      </c>
      <c r="HR32">
        <v>6.133</v>
      </c>
      <c r="HS32">
        <v>2.09</v>
      </c>
      <c r="HT32">
        <v>5.3419999999999996</v>
      </c>
      <c r="HU32">
        <v>4.2430000000000003</v>
      </c>
      <c r="HV32">
        <v>3.3128184429999998</v>
      </c>
      <c r="HW32">
        <v>5.8109999999999999</v>
      </c>
      <c r="HX32">
        <v>4.8648794569999998</v>
      </c>
      <c r="HY32">
        <v>4.6440000000000001</v>
      </c>
      <c r="HZ32">
        <v>4.3316737400000003</v>
      </c>
      <c r="IA32">
        <v>6.3040175789999999</v>
      </c>
      <c r="IB32">
        <v>2.3820000000000001</v>
      </c>
      <c r="IC32">
        <v>3.4710000000000001</v>
      </c>
      <c r="ID32">
        <v>3.1259999999999999</v>
      </c>
      <c r="IE32">
        <v>3.91</v>
      </c>
      <c r="IF32">
        <v>6.1950000000000003</v>
      </c>
      <c r="IG32">
        <v>7.0369999999999999</v>
      </c>
      <c r="IH32">
        <v>1.85</v>
      </c>
      <c r="II32">
        <v>2.6673112190000001</v>
      </c>
      <c r="IJ32">
        <v>2.4329999999999998</v>
      </c>
      <c r="IK32">
        <v>2.081</v>
      </c>
      <c r="IL32">
        <v>4.0720000000000001</v>
      </c>
      <c r="IM32">
        <v>2.8250000000000002</v>
      </c>
      <c r="IN32">
        <v>3.448</v>
      </c>
      <c r="IO32">
        <v>1.585</v>
      </c>
      <c r="IP32">
        <v>2.99</v>
      </c>
      <c r="IQ32">
        <v>3.5960000000000001</v>
      </c>
      <c r="IR32">
        <v>5.0289999999999999</v>
      </c>
      <c r="IS32">
        <v>3.3054226290000002</v>
      </c>
      <c r="IT32">
        <v>4.93</v>
      </c>
      <c r="IU32">
        <v>3.6469999999999998</v>
      </c>
      <c r="IV32">
        <v>8.6059999999999999</v>
      </c>
      <c r="IW32">
        <v>3.7240000000000002</v>
      </c>
      <c r="IX32">
        <v>6.5330000000000004</v>
      </c>
      <c r="IY32">
        <v>4.8730000000000002</v>
      </c>
    </row>
    <row r="33" spans="1:259" x14ac:dyDescent="0.25">
      <c r="A33">
        <f t="shared" si="0"/>
        <v>1991</v>
      </c>
      <c r="B33">
        <v>2.3140000000000001</v>
      </c>
      <c r="C33">
        <v>6.0998575920000002</v>
      </c>
      <c r="D33">
        <v>7.6059999999999999</v>
      </c>
      <c r="E33">
        <v>6.4705557589999998</v>
      </c>
      <c r="F33">
        <v>7.2080000000000002</v>
      </c>
      <c r="G33">
        <v>2.8260000000000001</v>
      </c>
      <c r="I33">
        <v>5.0062599570000001</v>
      </c>
      <c r="J33">
        <v>4.2519999999999998</v>
      </c>
      <c r="K33">
        <v>3.012</v>
      </c>
      <c r="L33">
        <v>2.645</v>
      </c>
      <c r="N33">
        <v>2.036</v>
      </c>
      <c r="O33">
        <v>1.849</v>
      </c>
      <c r="P33">
        <v>1.51</v>
      </c>
      <c r="Q33">
        <v>2.87</v>
      </c>
      <c r="R33">
        <v>7.3360000000000003</v>
      </c>
      <c r="S33">
        <v>1.66</v>
      </c>
      <c r="T33">
        <v>6.6669999999999998</v>
      </c>
      <c r="U33">
        <v>6.9729999999999999</v>
      </c>
      <c r="V33">
        <v>4.24</v>
      </c>
      <c r="W33">
        <v>1.66</v>
      </c>
      <c r="X33">
        <v>3.593</v>
      </c>
      <c r="Y33">
        <v>2.6040000000000001</v>
      </c>
      <c r="Z33">
        <v>1.798</v>
      </c>
      <c r="AA33">
        <v>1.8049999999999999</v>
      </c>
      <c r="AB33">
        <v>4.4829999999999997</v>
      </c>
      <c r="AC33">
        <v>1.7290000000000001</v>
      </c>
      <c r="AD33">
        <v>4.8099999999999996</v>
      </c>
      <c r="AE33">
        <v>2.8149999999999999</v>
      </c>
      <c r="AF33">
        <v>1.7330000000000001</v>
      </c>
      <c r="AG33">
        <v>3.206</v>
      </c>
      <c r="AH33">
        <v>5.4509999999999996</v>
      </c>
      <c r="AI33">
        <v>4.3390000000000004</v>
      </c>
      <c r="AJ33">
        <v>6.032</v>
      </c>
      <c r="AK33">
        <v>1.72</v>
      </c>
      <c r="AL33">
        <v>1.854967297</v>
      </c>
      <c r="AM33">
        <v>1.58</v>
      </c>
      <c r="AN33">
        <v>1.522</v>
      </c>
      <c r="AO33">
        <v>2.5579999999999998</v>
      </c>
      <c r="AP33">
        <v>1.9339999999999999</v>
      </c>
      <c r="AQ33">
        <v>6.6059999999999999</v>
      </c>
      <c r="AR33">
        <v>6.3470000000000004</v>
      </c>
      <c r="AS33">
        <v>6.6849999999999996</v>
      </c>
      <c r="AT33">
        <v>5.16</v>
      </c>
      <c r="AU33">
        <v>3.0470000000000002</v>
      </c>
      <c r="AV33">
        <v>6.3579999999999997</v>
      </c>
      <c r="AW33">
        <v>5.2590000000000003</v>
      </c>
      <c r="AX33">
        <v>3.1190000000000002</v>
      </c>
      <c r="AY33">
        <v>2.7935918690000001</v>
      </c>
      <c r="AZ33">
        <v>1.6579999999999999</v>
      </c>
      <c r="BA33">
        <v>2.294</v>
      </c>
      <c r="BB33">
        <v>2.3359999999999999</v>
      </c>
      <c r="BC33">
        <v>1.86</v>
      </c>
      <c r="BD33">
        <v>1.33</v>
      </c>
      <c r="BE33">
        <v>5.8769999999999998</v>
      </c>
      <c r="BF33">
        <v>3.0670000000000002</v>
      </c>
      <c r="BG33">
        <v>1.68</v>
      </c>
      <c r="BH33">
        <v>3.3490000000000002</v>
      </c>
      <c r="BI33">
        <v>4.3860000000000001</v>
      </c>
      <c r="BJ33">
        <v>2.3023647569999999</v>
      </c>
      <c r="BK33">
        <v>4.1497236089999996</v>
      </c>
      <c r="BL33">
        <v>2.2229933339999999</v>
      </c>
      <c r="BM33">
        <v>2.2835385279999998</v>
      </c>
      <c r="BN33">
        <v>1.8994184759999999</v>
      </c>
      <c r="BO33">
        <v>3.665</v>
      </c>
      <c r="BP33">
        <v>4.3040000000000003</v>
      </c>
      <c r="BQ33">
        <v>1.4889305850000001</v>
      </c>
      <c r="BR33">
        <v>6.242</v>
      </c>
      <c r="BS33">
        <v>1.33</v>
      </c>
      <c r="BT33">
        <v>1.8</v>
      </c>
      <c r="BU33">
        <v>7.2069999999999999</v>
      </c>
      <c r="BV33">
        <v>1.584116026</v>
      </c>
      <c r="BW33">
        <v>5.5698425829999998</v>
      </c>
      <c r="BX33">
        <v>1.79</v>
      </c>
      <c r="BY33">
        <v>3.38</v>
      </c>
      <c r="BZ33">
        <v>1.75</v>
      </c>
      <c r="CA33">
        <v>4.8819999999999997</v>
      </c>
      <c r="CB33">
        <v>5.3730000000000002</v>
      </c>
      <c r="CC33">
        <v>1.82</v>
      </c>
      <c r="CD33">
        <v>2.262</v>
      </c>
      <c r="CE33">
        <v>5.5869999999999997</v>
      </c>
      <c r="CF33">
        <v>2.464</v>
      </c>
      <c r="CG33">
        <v>6.5919999999999996</v>
      </c>
      <c r="CH33">
        <v>6.173</v>
      </c>
      <c r="CI33">
        <v>6.452</v>
      </c>
      <c r="CJ33">
        <v>5.9850000000000003</v>
      </c>
      <c r="CK33">
        <v>1.37</v>
      </c>
      <c r="CL33">
        <v>3.5059999999999998</v>
      </c>
      <c r="CM33">
        <v>2.4209999999999998</v>
      </c>
      <c r="CN33">
        <v>5.3769999999999998</v>
      </c>
      <c r="CO33">
        <v>3.0409999999999999</v>
      </c>
      <c r="CP33">
        <v>3.0630000000000002</v>
      </c>
      <c r="CQ33">
        <v>1.823838589</v>
      </c>
      <c r="CR33">
        <v>1.2809999999999999</v>
      </c>
      <c r="CS33">
        <v>5.1829999999999998</v>
      </c>
      <c r="CT33">
        <v>6.5282353989999997</v>
      </c>
      <c r="CU33">
        <v>1.53</v>
      </c>
      <c r="CV33">
        <v>5.3170000000000002</v>
      </c>
      <c r="CW33">
        <v>1.87</v>
      </c>
      <c r="CX33">
        <v>2.8890190929999999</v>
      </c>
      <c r="CY33">
        <v>3.423819747</v>
      </c>
      <c r="CZ33">
        <v>5.7931539040000004</v>
      </c>
      <c r="DA33">
        <v>6.0518592939999998</v>
      </c>
      <c r="DB33">
        <v>3.056</v>
      </c>
      <c r="DC33">
        <v>5.6696407070000001</v>
      </c>
      <c r="DD33">
        <v>1.925</v>
      </c>
      <c r="DE33">
        <v>3.9590000000000001</v>
      </c>
      <c r="DF33">
        <v>2.08</v>
      </c>
      <c r="DG33">
        <v>4.5060000000000002</v>
      </c>
      <c r="DH33">
        <v>5.81</v>
      </c>
      <c r="DI33">
        <v>2.1800000000000002</v>
      </c>
      <c r="DJ33">
        <v>2.762</v>
      </c>
      <c r="DK33">
        <v>1.3</v>
      </c>
      <c r="DL33">
        <v>2.9060000000000001</v>
      </c>
      <c r="DM33">
        <v>5.2850000000000001</v>
      </c>
      <c r="DN33">
        <v>1.53</v>
      </c>
      <c r="DO33">
        <v>2.61</v>
      </c>
      <c r="DP33">
        <v>5.9349999999999996</v>
      </c>
      <c r="DQ33">
        <v>3.58</v>
      </c>
      <c r="DR33">
        <v>5.5650000000000004</v>
      </c>
      <c r="DS33">
        <v>4.5940000000000003</v>
      </c>
      <c r="DT33">
        <v>2.6219999999999999</v>
      </c>
      <c r="DU33">
        <v>1.71</v>
      </c>
      <c r="DV33">
        <v>3.1779999999999999</v>
      </c>
      <c r="DW33">
        <v>3.2181233260000002</v>
      </c>
      <c r="DX33">
        <v>5.9960000000000004</v>
      </c>
      <c r="DY33">
        <v>3.19</v>
      </c>
      <c r="DZ33">
        <v>6.3230000000000004</v>
      </c>
      <c r="EA33">
        <v>4.67</v>
      </c>
      <c r="EB33">
        <v>3.302</v>
      </c>
      <c r="EC33">
        <v>3.18542792</v>
      </c>
      <c r="ED33">
        <v>5.8723925640000001</v>
      </c>
      <c r="EE33">
        <v>6.3448417099999999</v>
      </c>
      <c r="EG33">
        <v>2.5</v>
      </c>
      <c r="EH33">
        <v>4.2365314009999997</v>
      </c>
      <c r="EI33">
        <v>3.4423841770000001</v>
      </c>
      <c r="EJ33">
        <v>4.6449999999999996</v>
      </c>
      <c r="EK33">
        <v>2.157526565</v>
      </c>
      <c r="EL33">
        <v>2.0099999999999998</v>
      </c>
      <c r="EM33">
        <v>1.6</v>
      </c>
      <c r="EN33">
        <v>1.86</v>
      </c>
      <c r="EO33">
        <v>1.6379999999999999</v>
      </c>
      <c r="EP33">
        <v>2.8450000000000002</v>
      </c>
      <c r="EQ33">
        <v>3.9369999999999998</v>
      </c>
      <c r="ES33">
        <v>2.2810000000000001</v>
      </c>
      <c r="ET33">
        <v>6.1219999999999999</v>
      </c>
      <c r="EU33">
        <v>5.7439999999999998</v>
      </c>
      <c r="EV33">
        <v>4.6857558079999997</v>
      </c>
      <c r="EW33">
        <v>3.367</v>
      </c>
      <c r="EX33">
        <v>5.8319999999999999</v>
      </c>
      <c r="EY33">
        <v>3.2304058819999999</v>
      </c>
      <c r="EZ33">
        <v>2.1890000000000001</v>
      </c>
      <c r="FA33">
        <v>7.2249999999999996</v>
      </c>
      <c r="FB33">
        <v>1.99</v>
      </c>
      <c r="FC33">
        <v>3.4510000000000001</v>
      </c>
      <c r="FD33">
        <v>4.6793248800000002</v>
      </c>
      <c r="FE33">
        <v>1.9950000000000001</v>
      </c>
      <c r="FF33">
        <v>3.9049999999999998</v>
      </c>
      <c r="FG33">
        <v>6.1589999999999998</v>
      </c>
      <c r="FH33">
        <v>6.0439999999999996</v>
      </c>
      <c r="FI33">
        <v>2.2999999999999998</v>
      </c>
      <c r="FJ33">
        <v>6.7169999999999996</v>
      </c>
      <c r="FK33">
        <v>3.3759999999999999</v>
      </c>
      <c r="FL33">
        <v>2.0275357559999998</v>
      </c>
      <c r="FM33">
        <v>5.2249999999999996</v>
      </c>
      <c r="FN33">
        <v>3.15</v>
      </c>
      <c r="FO33">
        <v>7.798</v>
      </c>
      <c r="FP33">
        <v>6.4260000000000002</v>
      </c>
      <c r="FQ33">
        <v>4.4320000000000004</v>
      </c>
      <c r="FR33">
        <v>1.61</v>
      </c>
      <c r="FS33">
        <v>1.92</v>
      </c>
      <c r="FT33">
        <v>5.1390000000000002</v>
      </c>
      <c r="FU33">
        <v>3.9390000000000001</v>
      </c>
      <c r="FV33">
        <v>2.09</v>
      </c>
      <c r="FW33">
        <v>1.988240316</v>
      </c>
      <c r="FX33">
        <v>6.3390000000000004</v>
      </c>
      <c r="FY33">
        <v>4.3564844540000003</v>
      </c>
      <c r="FZ33">
        <v>6.2910000000000004</v>
      </c>
      <c r="GA33">
        <v>2.9990000000000001</v>
      </c>
      <c r="GB33">
        <v>3.794</v>
      </c>
      <c r="GC33">
        <v>4.319</v>
      </c>
      <c r="GD33">
        <v>5.109</v>
      </c>
      <c r="GE33">
        <v>2.0699999999999998</v>
      </c>
      <c r="GF33">
        <v>6.5267442100000004</v>
      </c>
      <c r="GG33">
        <v>2.302</v>
      </c>
      <c r="GH33">
        <v>2.34</v>
      </c>
      <c r="GI33">
        <v>1.56</v>
      </c>
      <c r="GJ33">
        <v>4.4569999999999999</v>
      </c>
      <c r="GK33">
        <v>4.2915068559999998</v>
      </c>
      <c r="GL33">
        <v>1.7253533919999999</v>
      </c>
      <c r="GM33">
        <v>3.258</v>
      </c>
      <c r="GN33">
        <v>3.879</v>
      </c>
      <c r="GO33">
        <v>1.59</v>
      </c>
      <c r="GP33">
        <v>1.732</v>
      </c>
      <c r="GQ33">
        <v>6.7050000000000001</v>
      </c>
      <c r="GR33">
        <v>4.2359054030000003</v>
      </c>
      <c r="GS33">
        <v>5.6619999999999999</v>
      </c>
      <c r="GT33">
        <v>6.1159999999999997</v>
      </c>
      <c r="GU33">
        <v>6.2670000000000003</v>
      </c>
      <c r="GV33">
        <v>1.73</v>
      </c>
      <c r="GW33">
        <v>5.5449999999999999</v>
      </c>
      <c r="GX33">
        <v>6.5529999999999999</v>
      </c>
      <c r="GY33">
        <v>3.87</v>
      </c>
      <c r="GZ33">
        <v>7.47</v>
      </c>
      <c r="HA33">
        <v>1.73</v>
      </c>
      <c r="HB33">
        <v>6.2447678050000004</v>
      </c>
      <c r="HC33">
        <v>8.0039999999999996</v>
      </c>
      <c r="HD33">
        <v>6.2447678050000004</v>
      </c>
      <c r="HE33">
        <v>3.9601601880000001</v>
      </c>
      <c r="HF33">
        <v>5.7690000000000001</v>
      </c>
      <c r="HG33">
        <v>3.2309999999999999</v>
      </c>
      <c r="HH33">
        <v>2.0499999999999998</v>
      </c>
      <c r="HI33">
        <v>1.42</v>
      </c>
      <c r="HJ33">
        <v>2.11</v>
      </c>
      <c r="HK33">
        <v>5.0970000000000004</v>
      </c>
      <c r="HL33">
        <v>2.0459999999999998</v>
      </c>
      <c r="HM33">
        <v>5.1239999999999997</v>
      </c>
      <c r="HN33">
        <v>3.3610000000000002</v>
      </c>
      <c r="HO33">
        <v>7.2610000000000001</v>
      </c>
      <c r="HP33">
        <v>2.3018605920000001</v>
      </c>
      <c r="HQ33">
        <v>2.219062434</v>
      </c>
      <c r="HR33">
        <v>6.0490000000000004</v>
      </c>
      <c r="HS33">
        <v>2.0470000000000002</v>
      </c>
      <c r="HT33">
        <v>5.1760000000000002</v>
      </c>
      <c r="HU33">
        <v>4.1059999999999999</v>
      </c>
      <c r="HV33">
        <v>3.2366855170000002</v>
      </c>
      <c r="HW33">
        <v>5.835</v>
      </c>
      <c r="HX33">
        <v>4.6622000080000001</v>
      </c>
      <c r="HY33">
        <v>4.6120000000000001</v>
      </c>
      <c r="HZ33">
        <v>4.2359054030000003</v>
      </c>
      <c r="IA33">
        <v>6.2447678050000004</v>
      </c>
      <c r="IB33">
        <v>2.282</v>
      </c>
      <c r="IC33">
        <v>3.3239999999999998</v>
      </c>
      <c r="ID33">
        <v>3.048</v>
      </c>
      <c r="IE33">
        <v>3.9510000000000001</v>
      </c>
      <c r="IF33">
        <v>6.1349999999999998</v>
      </c>
      <c r="IG33">
        <v>6.9829999999999997</v>
      </c>
      <c r="IH33">
        <v>1.776</v>
      </c>
      <c r="II33">
        <v>2.2834303930000002</v>
      </c>
      <c r="IJ33">
        <v>2.4460000000000002</v>
      </c>
      <c r="IK33">
        <v>2.0625</v>
      </c>
      <c r="IL33">
        <v>4.1989999999999998</v>
      </c>
      <c r="IM33">
        <v>2.823</v>
      </c>
      <c r="IN33">
        <v>3.37</v>
      </c>
      <c r="IO33">
        <v>1.7030000000000001</v>
      </c>
      <c r="IP33">
        <v>3.1019999999999999</v>
      </c>
      <c r="IQ33">
        <v>3.476</v>
      </c>
      <c r="IR33">
        <v>4.992</v>
      </c>
      <c r="IS33">
        <v>3.1243972659999999</v>
      </c>
      <c r="IT33">
        <v>4.8920000000000003</v>
      </c>
      <c r="IU33">
        <v>3.4409999999999998</v>
      </c>
      <c r="IV33">
        <v>8.4589999999999996</v>
      </c>
      <c r="IW33">
        <v>3.6179999999999999</v>
      </c>
      <c r="IX33">
        <v>6.4470000000000001</v>
      </c>
      <c r="IY33">
        <v>4.7140000000000004</v>
      </c>
    </row>
    <row r="34" spans="1:259" x14ac:dyDescent="0.25">
      <c r="A34">
        <f t="shared" si="0"/>
        <v>1992</v>
      </c>
      <c r="B34">
        <v>2.2770000000000001</v>
      </c>
      <c r="C34">
        <v>6.0283389270000001</v>
      </c>
      <c r="D34">
        <v>7.665</v>
      </c>
      <c r="E34">
        <v>6.4183044909999998</v>
      </c>
      <c r="F34">
        <v>7.1379999999999999</v>
      </c>
      <c r="G34">
        <v>2.7669999999999999</v>
      </c>
      <c r="I34">
        <v>4.8938891939999998</v>
      </c>
      <c r="J34">
        <v>4.09</v>
      </c>
      <c r="K34">
        <v>2.9870000000000001</v>
      </c>
      <c r="L34">
        <v>2.508</v>
      </c>
      <c r="N34">
        <v>2.1259999999999999</v>
      </c>
      <c r="O34">
        <v>1.8879999999999999</v>
      </c>
      <c r="P34">
        <v>1.51</v>
      </c>
      <c r="Q34">
        <v>2.74</v>
      </c>
      <c r="R34">
        <v>7.3010000000000002</v>
      </c>
      <c r="S34">
        <v>1.65</v>
      </c>
      <c r="T34">
        <v>6.5960000000000001</v>
      </c>
      <c r="U34">
        <v>6.9359999999999999</v>
      </c>
      <c r="V34">
        <v>4.0259999999999998</v>
      </c>
      <c r="W34">
        <v>1.55</v>
      </c>
      <c r="X34">
        <v>3.5190000000000001</v>
      </c>
      <c r="Y34">
        <v>2.7930000000000001</v>
      </c>
      <c r="Z34">
        <v>1.7729999999999999</v>
      </c>
      <c r="AA34">
        <v>1.764</v>
      </c>
      <c r="AB34">
        <v>4.3479999999999999</v>
      </c>
      <c r="AC34">
        <v>1.708</v>
      </c>
      <c r="AD34">
        <v>4.7130000000000001</v>
      </c>
      <c r="AE34">
        <v>2.7189999999999999</v>
      </c>
      <c r="AF34">
        <v>1.728</v>
      </c>
      <c r="AG34">
        <v>3.1110000000000002</v>
      </c>
      <c r="AH34">
        <v>5.2670000000000003</v>
      </c>
      <c r="AI34">
        <v>4.2290000000000001</v>
      </c>
      <c r="AJ34">
        <v>5.9749999999999996</v>
      </c>
      <c r="AK34">
        <v>1.71</v>
      </c>
      <c r="AL34">
        <v>1.750513626</v>
      </c>
      <c r="AM34">
        <v>1.58</v>
      </c>
      <c r="AN34">
        <v>1.5409999999999999</v>
      </c>
      <c r="AO34">
        <v>2.4780000000000002</v>
      </c>
      <c r="AP34">
        <v>1.776</v>
      </c>
      <c r="AQ34">
        <v>6.4560000000000004</v>
      </c>
      <c r="AR34">
        <v>6.29</v>
      </c>
      <c r="AS34">
        <v>6.6669999999999998</v>
      </c>
      <c r="AT34">
        <v>5.1109999999999998</v>
      </c>
      <c r="AU34">
        <v>3.01</v>
      </c>
      <c r="AV34">
        <v>6.2050000000000001</v>
      </c>
      <c r="AW34">
        <v>5.1020000000000003</v>
      </c>
      <c r="AX34">
        <v>3.0369999999999999</v>
      </c>
      <c r="AY34">
        <v>2.7955580009999998</v>
      </c>
      <c r="AZ34">
        <v>1.5609999999999999</v>
      </c>
      <c r="BA34">
        <v>2.2759999999999998</v>
      </c>
      <c r="BB34">
        <v>2.4609999999999999</v>
      </c>
      <c r="BC34">
        <v>1.71</v>
      </c>
      <c r="BD34">
        <v>1.29</v>
      </c>
      <c r="BE34">
        <v>5.774</v>
      </c>
      <c r="BF34">
        <v>3.2810000000000001</v>
      </c>
      <c r="BG34">
        <v>1.76</v>
      </c>
      <c r="BH34">
        <v>3.2869999999999999</v>
      </c>
      <c r="BI34">
        <v>4.2569999999999997</v>
      </c>
      <c r="BJ34">
        <v>2.1659391050000001</v>
      </c>
      <c r="BK34">
        <v>4.0452279940000002</v>
      </c>
      <c r="BL34">
        <v>2.103228111</v>
      </c>
      <c r="BM34">
        <v>2.1487894910000001</v>
      </c>
      <c r="BN34">
        <v>1.8218968010000001</v>
      </c>
      <c r="BO34">
        <v>3.5910000000000002</v>
      </c>
      <c r="BP34">
        <v>4.2530000000000001</v>
      </c>
      <c r="BQ34">
        <v>1.4681305149999999</v>
      </c>
      <c r="BR34">
        <v>6.1559999999999997</v>
      </c>
      <c r="BS34">
        <v>1.31</v>
      </c>
      <c r="BT34">
        <v>1.71</v>
      </c>
      <c r="BU34">
        <v>7.157</v>
      </c>
      <c r="BV34">
        <v>1.5453695430000001</v>
      </c>
      <c r="BW34">
        <v>5.5178240140000003</v>
      </c>
      <c r="BX34">
        <v>1.85</v>
      </c>
      <c r="BY34">
        <v>3.355</v>
      </c>
      <c r="BZ34">
        <v>1.74</v>
      </c>
      <c r="CA34">
        <v>4.82</v>
      </c>
      <c r="CB34">
        <v>5.2889999999999997</v>
      </c>
      <c r="CC34">
        <v>1.79</v>
      </c>
      <c r="CD34">
        <v>2.1339999999999999</v>
      </c>
      <c r="CE34">
        <v>5.4649999999999999</v>
      </c>
      <c r="CF34">
        <v>2.484</v>
      </c>
      <c r="CG34">
        <v>6.5529999999999999</v>
      </c>
      <c r="CH34">
        <v>6.1050000000000004</v>
      </c>
      <c r="CI34">
        <v>6.4020000000000001</v>
      </c>
      <c r="CJ34">
        <v>5.984</v>
      </c>
      <c r="CK34">
        <v>1.36</v>
      </c>
      <c r="CL34">
        <v>3.323</v>
      </c>
      <c r="CM34">
        <v>2.6070000000000002</v>
      </c>
      <c r="CN34">
        <v>5.3140000000000001</v>
      </c>
      <c r="CO34">
        <v>3.0339999999999998</v>
      </c>
      <c r="CP34">
        <v>3.0659999999999998</v>
      </c>
      <c r="CQ34">
        <v>1.801951407</v>
      </c>
      <c r="CR34">
        <v>1.347</v>
      </c>
      <c r="CS34">
        <v>5.0890000000000004</v>
      </c>
      <c r="CT34">
        <v>6.4783054269999996</v>
      </c>
      <c r="CU34">
        <v>1.48</v>
      </c>
      <c r="CV34">
        <v>5.2080000000000002</v>
      </c>
      <c r="CW34">
        <v>1.77</v>
      </c>
      <c r="CX34">
        <v>2.7743535129999999</v>
      </c>
      <c r="CY34">
        <v>3.3179306849999999</v>
      </c>
      <c r="CZ34">
        <v>5.7045737269999996</v>
      </c>
      <c r="DA34">
        <v>5.9658992230000001</v>
      </c>
      <c r="DB34">
        <v>2.9420000000000002</v>
      </c>
      <c r="DC34">
        <v>5.5802092549999998</v>
      </c>
      <c r="DD34">
        <v>1.8260000000000001</v>
      </c>
      <c r="DE34">
        <v>3.8769999999999998</v>
      </c>
      <c r="DF34">
        <v>1.99</v>
      </c>
      <c r="DG34">
        <v>4.0819999999999999</v>
      </c>
      <c r="DH34">
        <v>5.72</v>
      </c>
      <c r="DI34">
        <v>2.21</v>
      </c>
      <c r="DJ34">
        <v>2.7</v>
      </c>
      <c r="DK34">
        <v>1.3</v>
      </c>
      <c r="DL34">
        <v>2.952</v>
      </c>
      <c r="DM34">
        <v>5.1070000000000002</v>
      </c>
      <c r="DN34">
        <v>1.5</v>
      </c>
      <c r="DO34">
        <v>2.5</v>
      </c>
      <c r="DP34">
        <v>5.7460000000000004</v>
      </c>
      <c r="DQ34">
        <v>3.52</v>
      </c>
      <c r="DR34">
        <v>5.4470000000000001</v>
      </c>
      <c r="DS34">
        <v>4.5270000000000001</v>
      </c>
      <c r="DT34">
        <v>2.448</v>
      </c>
      <c r="DU34">
        <v>1.76</v>
      </c>
      <c r="DV34">
        <v>3.0680000000000001</v>
      </c>
      <c r="DW34">
        <v>3.1403691120000001</v>
      </c>
      <c r="DX34">
        <v>5.8819999999999997</v>
      </c>
      <c r="DY34">
        <v>3.081</v>
      </c>
      <c r="DZ34">
        <v>6.2770000000000001</v>
      </c>
      <c r="EA34">
        <v>4.3810000000000002</v>
      </c>
      <c r="EB34">
        <v>3.2029999999999998</v>
      </c>
      <c r="EC34">
        <v>3.1093506290000001</v>
      </c>
      <c r="ED34">
        <v>5.7867043340000004</v>
      </c>
      <c r="EE34">
        <v>6.3118667850000003</v>
      </c>
      <c r="EG34">
        <v>2.4830000000000001</v>
      </c>
      <c r="EH34">
        <v>4.1326860380000001</v>
      </c>
      <c r="EI34">
        <v>3.336271655</v>
      </c>
      <c r="EJ34">
        <v>4.5220000000000002</v>
      </c>
      <c r="EK34">
        <v>2.0220405110000002</v>
      </c>
      <c r="EL34">
        <v>1.97</v>
      </c>
      <c r="EM34">
        <v>1.64</v>
      </c>
      <c r="EN34">
        <v>1.73</v>
      </c>
      <c r="EO34">
        <v>1.5669999999999999</v>
      </c>
      <c r="EP34">
        <v>2.81</v>
      </c>
      <c r="EQ34">
        <v>3.806</v>
      </c>
      <c r="ES34">
        <v>2.218</v>
      </c>
      <c r="ET34">
        <v>6.08</v>
      </c>
      <c r="EU34">
        <v>5.3959999999999999</v>
      </c>
      <c r="EV34">
        <v>4.5044067749999996</v>
      </c>
      <c r="EW34">
        <v>3.2919999999999998</v>
      </c>
      <c r="EX34">
        <v>5.6269999999999998</v>
      </c>
      <c r="EY34">
        <v>3.117585096</v>
      </c>
      <c r="EZ34">
        <v>2.12</v>
      </c>
      <c r="FA34">
        <v>7.181</v>
      </c>
      <c r="FB34">
        <v>2.0699999999999998</v>
      </c>
      <c r="FC34">
        <v>3.363</v>
      </c>
      <c r="FD34">
        <v>4.4951241309999999</v>
      </c>
      <c r="FE34">
        <v>2.0009999999999999</v>
      </c>
      <c r="FF34">
        <v>3.524</v>
      </c>
      <c r="FG34">
        <v>6.0990000000000002</v>
      </c>
      <c r="FH34">
        <v>6.0439999999999996</v>
      </c>
      <c r="FI34">
        <v>2.37</v>
      </c>
      <c r="FJ34">
        <v>6.6479999999999997</v>
      </c>
      <c r="FK34">
        <v>3.3809999999999998</v>
      </c>
      <c r="FL34">
        <v>2.0117861760000002</v>
      </c>
      <c r="FM34">
        <v>5.0670000000000002</v>
      </c>
      <c r="FN34">
        <v>2.99</v>
      </c>
      <c r="FO34">
        <v>7.7949999999999999</v>
      </c>
      <c r="FP34">
        <v>6.391</v>
      </c>
      <c r="FQ34">
        <v>4.2670000000000003</v>
      </c>
      <c r="FR34">
        <v>1.59</v>
      </c>
      <c r="FS34">
        <v>1.88</v>
      </c>
      <c r="FT34">
        <v>5.0439999999999996</v>
      </c>
      <c r="FU34">
        <v>3.9140000000000001</v>
      </c>
      <c r="FV34">
        <v>2.06</v>
      </c>
      <c r="FW34">
        <v>1.960865488</v>
      </c>
      <c r="FX34">
        <v>6.0449999999999999</v>
      </c>
      <c r="FY34">
        <v>4.2939691240000002</v>
      </c>
      <c r="FZ34">
        <v>6.2069999999999999</v>
      </c>
      <c r="GA34">
        <v>2.95</v>
      </c>
      <c r="GB34">
        <v>3.673</v>
      </c>
      <c r="GC34">
        <v>4.242</v>
      </c>
      <c r="GD34">
        <v>5.0330000000000004</v>
      </c>
      <c r="GE34">
        <v>1.95</v>
      </c>
      <c r="GF34">
        <v>6.4762193410000002</v>
      </c>
      <c r="GG34">
        <v>2.29</v>
      </c>
      <c r="GH34">
        <v>2.2919999999999998</v>
      </c>
      <c r="GI34">
        <v>1.54</v>
      </c>
      <c r="GJ34">
        <v>4.3680000000000003</v>
      </c>
      <c r="GK34">
        <v>4.2561395199999996</v>
      </c>
      <c r="GL34">
        <v>1.703651614</v>
      </c>
      <c r="GM34">
        <v>3.15</v>
      </c>
      <c r="GN34">
        <v>3.77</v>
      </c>
      <c r="GO34">
        <v>1.51</v>
      </c>
      <c r="GP34">
        <v>1.552</v>
      </c>
      <c r="GQ34">
        <v>6.6070000000000002</v>
      </c>
      <c r="GR34">
        <v>4.1455696900000003</v>
      </c>
      <c r="GS34">
        <v>5.4930000000000003</v>
      </c>
      <c r="GT34">
        <v>6.0529999999999999</v>
      </c>
      <c r="GU34">
        <v>6.149</v>
      </c>
      <c r="GV34">
        <v>1.72</v>
      </c>
      <c r="GW34">
        <v>5.4450000000000003</v>
      </c>
      <c r="GX34">
        <v>6.5549999999999997</v>
      </c>
      <c r="GY34">
        <v>3.8149999999999999</v>
      </c>
      <c r="GZ34">
        <v>7.5</v>
      </c>
      <c r="HA34">
        <v>1.6779999999999999</v>
      </c>
      <c r="HB34">
        <v>6.181578096</v>
      </c>
      <c r="HC34">
        <v>7.9989999999999997</v>
      </c>
      <c r="HD34">
        <v>6.1810808120000003</v>
      </c>
      <c r="HE34">
        <v>3.9189144489999999</v>
      </c>
      <c r="HF34">
        <v>5.7039999999999997</v>
      </c>
      <c r="HG34">
        <v>3.1949999999999998</v>
      </c>
      <c r="HH34">
        <v>1.93</v>
      </c>
      <c r="HI34">
        <v>1.33</v>
      </c>
      <c r="HJ34">
        <v>2.09</v>
      </c>
      <c r="HK34">
        <v>4.9489999999999998</v>
      </c>
      <c r="HL34">
        <v>2.097</v>
      </c>
      <c r="HM34">
        <v>4.9450000000000003</v>
      </c>
      <c r="HN34">
        <v>3.2679999999999998</v>
      </c>
      <c r="HO34">
        <v>7.2960000000000003</v>
      </c>
      <c r="HP34">
        <v>2.1642516469999999</v>
      </c>
      <c r="HQ34">
        <v>2.0899375409999998</v>
      </c>
      <c r="HR34">
        <v>5.9470000000000001</v>
      </c>
      <c r="HS34">
        <v>2.0259999999999998</v>
      </c>
      <c r="HT34">
        <v>4.9649999999999999</v>
      </c>
      <c r="HU34">
        <v>3.9620000000000002</v>
      </c>
      <c r="HV34">
        <v>3.1593703949999998</v>
      </c>
      <c r="HW34">
        <v>5.867</v>
      </c>
      <c r="HX34">
        <v>4.4769931869999997</v>
      </c>
      <c r="HY34">
        <v>4.5830000000000002</v>
      </c>
      <c r="HZ34">
        <v>4.1455696900000003</v>
      </c>
      <c r="IA34">
        <v>6.1810808120000003</v>
      </c>
      <c r="IB34">
        <v>2.2050000000000001</v>
      </c>
      <c r="IC34">
        <v>3.1749999999999998</v>
      </c>
      <c r="ID34">
        <v>2.9359999999999999</v>
      </c>
      <c r="IE34">
        <v>4</v>
      </c>
      <c r="IF34">
        <v>6.0780000000000003</v>
      </c>
      <c r="IG34">
        <v>6.96</v>
      </c>
      <c r="IH34">
        <v>1.6739999999999999</v>
      </c>
      <c r="II34">
        <v>2.1526179750000001</v>
      </c>
      <c r="IJ34">
        <v>2.423</v>
      </c>
      <c r="IK34">
        <v>2.0459999999999998</v>
      </c>
      <c r="IL34">
        <v>4.0039999999999996</v>
      </c>
      <c r="IM34">
        <v>2.8290000000000002</v>
      </c>
      <c r="IN34">
        <v>3.2919999999999998</v>
      </c>
      <c r="IO34">
        <v>1.681</v>
      </c>
      <c r="IP34">
        <v>3.2040000000000002</v>
      </c>
      <c r="IQ34">
        <v>3.3220000000000001</v>
      </c>
      <c r="IR34">
        <v>4.95</v>
      </c>
      <c r="IS34">
        <v>3.0380249789999998</v>
      </c>
      <c r="IT34">
        <v>4.8879999999999999</v>
      </c>
      <c r="IU34">
        <v>2.871</v>
      </c>
      <c r="IV34">
        <v>8.2720000000000002</v>
      </c>
      <c r="IW34">
        <v>3.4790000000000001</v>
      </c>
      <c r="IX34">
        <v>6.3639999999999999</v>
      </c>
      <c r="IY34">
        <v>4.5670000000000002</v>
      </c>
    </row>
    <row r="35" spans="1:259" x14ac:dyDescent="0.25">
      <c r="A35">
        <f t="shared" si="0"/>
        <v>1993</v>
      </c>
      <c r="B35">
        <v>2.226</v>
      </c>
      <c r="C35">
        <v>5.9589728219999998</v>
      </c>
      <c r="D35">
        <v>7.7190000000000003</v>
      </c>
      <c r="E35">
        <v>6.3624640100000001</v>
      </c>
      <c r="F35">
        <v>7.0650000000000004</v>
      </c>
      <c r="G35">
        <v>2.7069999999999999</v>
      </c>
      <c r="I35">
        <v>4.7476001229999998</v>
      </c>
      <c r="J35">
        <v>3.8170000000000002</v>
      </c>
      <c r="K35">
        <v>2.9660000000000002</v>
      </c>
      <c r="L35">
        <v>2.3149999999999999</v>
      </c>
      <c r="N35">
        <v>2.036</v>
      </c>
      <c r="O35">
        <v>1.859</v>
      </c>
      <c r="P35">
        <v>1.5</v>
      </c>
      <c r="Q35">
        <v>2.7</v>
      </c>
      <c r="R35">
        <v>7.2720000000000002</v>
      </c>
      <c r="S35">
        <v>1.61</v>
      </c>
      <c r="T35">
        <v>6.5060000000000002</v>
      </c>
      <c r="U35">
        <v>6.8890000000000002</v>
      </c>
      <c r="V35">
        <v>3.8519999999999999</v>
      </c>
      <c r="W35">
        <v>1.46</v>
      </c>
      <c r="X35">
        <v>3.415</v>
      </c>
      <c r="Y35">
        <v>2.7280000000000002</v>
      </c>
      <c r="Z35">
        <v>1.7410000000000001</v>
      </c>
      <c r="AA35">
        <v>1.623</v>
      </c>
      <c r="AB35">
        <v>4.1980000000000004</v>
      </c>
      <c r="AC35">
        <v>1.6910000000000001</v>
      </c>
      <c r="AD35">
        <v>4.5919999999999996</v>
      </c>
      <c r="AE35">
        <v>2.6720000000000002</v>
      </c>
      <c r="AF35">
        <v>1.7250000000000001</v>
      </c>
      <c r="AG35">
        <v>3.0070000000000001</v>
      </c>
      <c r="AH35">
        <v>5.0720000000000001</v>
      </c>
      <c r="AI35">
        <v>4.13</v>
      </c>
      <c r="AJ35">
        <v>5.94</v>
      </c>
      <c r="AK35">
        <v>1.69</v>
      </c>
      <c r="AL35">
        <v>1.6704186029999999</v>
      </c>
      <c r="AM35">
        <v>1.51</v>
      </c>
      <c r="AN35">
        <v>1.548</v>
      </c>
      <c r="AO35">
        <v>2.4300000000000002</v>
      </c>
      <c r="AP35">
        <v>1.6910000000000001</v>
      </c>
      <c r="AQ35">
        <v>6.306</v>
      </c>
      <c r="AR35">
        <v>6.194</v>
      </c>
      <c r="AS35">
        <v>6.6440000000000001</v>
      </c>
      <c r="AT35">
        <v>5.0570000000000004</v>
      </c>
      <c r="AU35">
        <v>2.9670000000000001</v>
      </c>
      <c r="AV35">
        <v>6.0519999999999996</v>
      </c>
      <c r="AW35">
        <v>4.9210000000000003</v>
      </c>
      <c r="AX35">
        <v>2.964</v>
      </c>
      <c r="AY35">
        <v>2.7584636219999998</v>
      </c>
      <c r="AZ35">
        <v>1.4910000000000001</v>
      </c>
      <c r="BA35">
        <v>2.2519999999999998</v>
      </c>
      <c r="BB35">
        <v>2.2469999999999999</v>
      </c>
      <c r="BC35">
        <v>1.67</v>
      </c>
      <c r="BD35">
        <v>1.28</v>
      </c>
      <c r="BE35">
        <v>5.6630000000000003</v>
      </c>
      <c r="BF35">
        <v>3.1019999999999999</v>
      </c>
      <c r="BG35">
        <v>1.75</v>
      </c>
      <c r="BH35">
        <v>3.226</v>
      </c>
      <c r="BI35">
        <v>4.0590000000000002</v>
      </c>
      <c r="BJ35">
        <v>2.0858427690000001</v>
      </c>
      <c r="BK35">
        <v>3.9493082660000001</v>
      </c>
      <c r="BL35">
        <v>2.0279870569999998</v>
      </c>
      <c r="BM35">
        <v>2.0224742490000001</v>
      </c>
      <c r="BN35">
        <v>1.745722357</v>
      </c>
      <c r="BO35">
        <v>3.524</v>
      </c>
      <c r="BP35">
        <v>4.1029999999999998</v>
      </c>
      <c r="BQ35">
        <v>1.4350838589999999</v>
      </c>
      <c r="BR35">
        <v>6.069</v>
      </c>
      <c r="BS35">
        <v>1.26</v>
      </c>
      <c r="BT35">
        <v>1.49</v>
      </c>
      <c r="BU35">
        <v>7.125</v>
      </c>
      <c r="BV35">
        <v>1.502751411</v>
      </c>
      <c r="BW35">
        <v>5.4658210059999996</v>
      </c>
      <c r="BX35">
        <v>1.81</v>
      </c>
      <c r="BY35">
        <v>3.3149999999999999</v>
      </c>
      <c r="BZ35">
        <v>1.73</v>
      </c>
      <c r="CA35">
        <v>4.766</v>
      </c>
      <c r="CB35">
        <v>5.1859999999999999</v>
      </c>
      <c r="CC35">
        <v>1.76</v>
      </c>
      <c r="CD35">
        <v>2.012</v>
      </c>
      <c r="CE35">
        <v>5.3620000000000001</v>
      </c>
      <c r="CF35">
        <v>2.4980000000000002</v>
      </c>
      <c r="CG35">
        <v>6.492</v>
      </c>
      <c r="CH35">
        <v>6.0430000000000001</v>
      </c>
      <c r="CI35">
        <v>6.3230000000000004</v>
      </c>
      <c r="CJ35">
        <v>5.9809999999999999</v>
      </c>
      <c r="CK35">
        <v>1.32</v>
      </c>
      <c r="CL35">
        <v>3.109</v>
      </c>
      <c r="CM35">
        <v>2.5779999999999998</v>
      </c>
      <c r="CN35">
        <v>5.2539999999999996</v>
      </c>
      <c r="CO35">
        <v>3.0270000000000001</v>
      </c>
      <c r="CP35">
        <v>3.0710000000000002</v>
      </c>
      <c r="CQ35">
        <v>1.766080273</v>
      </c>
      <c r="CR35">
        <v>1.3420000000000001</v>
      </c>
      <c r="CS35">
        <v>4.9950000000000001</v>
      </c>
      <c r="CT35">
        <v>6.4271817520000001</v>
      </c>
      <c r="CU35">
        <v>1.52</v>
      </c>
      <c r="CV35">
        <v>5.0990000000000002</v>
      </c>
      <c r="CW35">
        <v>1.68</v>
      </c>
      <c r="CX35">
        <v>2.6896018750000001</v>
      </c>
      <c r="CY35">
        <v>3.2374997630000002</v>
      </c>
      <c r="CZ35">
        <v>5.6193156039999996</v>
      </c>
      <c r="DA35">
        <v>5.8730865110000003</v>
      </c>
      <c r="DB35">
        <v>2.8820000000000001</v>
      </c>
      <c r="DC35">
        <v>5.4990546870000001</v>
      </c>
      <c r="DD35">
        <v>1.823</v>
      </c>
      <c r="DE35">
        <v>3.7989999999999999</v>
      </c>
      <c r="DF35">
        <v>1.9</v>
      </c>
      <c r="DG35">
        <v>3.6829999999999998</v>
      </c>
      <c r="DH35">
        <v>5.64</v>
      </c>
      <c r="DI35">
        <v>2.2200000000000002</v>
      </c>
      <c r="DJ35">
        <v>2.8</v>
      </c>
      <c r="DK35">
        <v>1.25</v>
      </c>
      <c r="DL35">
        <v>2.9620000000000002</v>
      </c>
      <c r="DM35">
        <v>4.9550000000000001</v>
      </c>
      <c r="DN35">
        <v>1.46</v>
      </c>
      <c r="DO35">
        <v>2.2999999999999998</v>
      </c>
      <c r="DP35">
        <v>5.5739999999999998</v>
      </c>
      <c r="DQ35">
        <v>3.2</v>
      </c>
      <c r="DR35">
        <v>5.274</v>
      </c>
      <c r="DS35">
        <v>4.4569999999999999</v>
      </c>
      <c r="DT35">
        <v>2.4020000000000001</v>
      </c>
      <c r="DU35">
        <v>1.6539999999999999</v>
      </c>
      <c r="DV35">
        <v>2.988</v>
      </c>
      <c r="DW35">
        <v>3.0811040059999999</v>
      </c>
      <c r="DX35">
        <v>5.75</v>
      </c>
      <c r="DY35">
        <v>2.97</v>
      </c>
      <c r="DZ35">
        <v>6.2460000000000004</v>
      </c>
      <c r="EA35">
        <v>4.109</v>
      </c>
      <c r="EB35">
        <v>3.1040000000000001</v>
      </c>
      <c r="EC35">
        <v>3.050959899</v>
      </c>
      <c r="ED35">
        <v>5.7100436280000002</v>
      </c>
      <c r="EE35">
        <v>6.2800521930000004</v>
      </c>
      <c r="EG35">
        <v>2.4060000000000001</v>
      </c>
      <c r="EH35">
        <v>4.0309411270000002</v>
      </c>
      <c r="EI35">
        <v>3.255679545</v>
      </c>
      <c r="EJ35">
        <v>4.3659999999999997</v>
      </c>
      <c r="EK35">
        <v>1.9338466139999999</v>
      </c>
      <c r="EL35">
        <v>1.74</v>
      </c>
      <c r="EM35">
        <v>1.7</v>
      </c>
      <c r="EN35">
        <v>1.51</v>
      </c>
      <c r="EO35">
        <v>1.48</v>
      </c>
      <c r="EP35">
        <v>2.778</v>
      </c>
      <c r="EQ35">
        <v>3.6120000000000001</v>
      </c>
      <c r="ES35">
        <v>2.105</v>
      </c>
      <c r="ET35">
        <v>6.0410000000000004</v>
      </c>
      <c r="EU35">
        <v>5.0449999999999999</v>
      </c>
      <c r="EV35">
        <v>4.3041811240000003</v>
      </c>
      <c r="EW35">
        <v>3.2160000000000002</v>
      </c>
      <c r="EX35">
        <v>5.4610000000000003</v>
      </c>
      <c r="EY35">
        <v>3.0316887019999998</v>
      </c>
      <c r="EZ35">
        <v>2.0979999999999999</v>
      </c>
      <c r="FA35">
        <v>7.1230000000000002</v>
      </c>
      <c r="FB35">
        <v>1.96</v>
      </c>
      <c r="FC35">
        <v>3.282</v>
      </c>
      <c r="FD35">
        <v>4.2853029390000001</v>
      </c>
      <c r="FE35">
        <v>1.9690000000000001</v>
      </c>
      <c r="FF35">
        <v>3.1629999999999998</v>
      </c>
      <c r="FG35">
        <v>6.0250000000000004</v>
      </c>
      <c r="FH35">
        <v>6.0439999999999996</v>
      </c>
      <c r="FI35">
        <v>2.21</v>
      </c>
      <c r="FJ35">
        <v>6.585</v>
      </c>
      <c r="FK35">
        <v>3.3690000000000002</v>
      </c>
      <c r="FL35">
        <v>1.9860263840000001</v>
      </c>
      <c r="FM35">
        <v>4.891</v>
      </c>
      <c r="FN35">
        <v>2.86</v>
      </c>
      <c r="FO35">
        <v>7.79</v>
      </c>
      <c r="FP35">
        <v>6.3540000000000001</v>
      </c>
      <c r="FQ35">
        <v>4.1020000000000003</v>
      </c>
      <c r="FR35">
        <v>1.57</v>
      </c>
      <c r="FS35">
        <v>1.86</v>
      </c>
      <c r="FT35">
        <v>5.0019999999999998</v>
      </c>
      <c r="FU35">
        <v>3.879</v>
      </c>
      <c r="FV35">
        <v>2.04</v>
      </c>
      <c r="FW35">
        <v>1.9243781470000001</v>
      </c>
      <c r="FX35">
        <v>5.7610000000000001</v>
      </c>
      <c r="FY35">
        <v>4.1865800770000003</v>
      </c>
      <c r="FZ35">
        <v>6.1120000000000001</v>
      </c>
      <c r="GA35">
        <v>2.9089999999999998</v>
      </c>
      <c r="GB35">
        <v>3.552</v>
      </c>
      <c r="GC35">
        <v>4.1479999999999997</v>
      </c>
      <c r="GD35">
        <v>4.9619999999999997</v>
      </c>
      <c r="GE35">
        <v>1.87</v>
      </c>
      <c r="GF35">
        <v>6.4228406470000001</v>
      </c>
      <c r="GG35">
        <v>2.3069999999999999</v>
      </c>
      <c r="GH35">
        <v>2.2480000000000002</v>
      </c>
      <c r="GI35">
        <v>1.52</v>
      </c>
      <c r="GJ35">
        <v>4.282</v>
      </c>
      <c r="GK35">
        <v>4.216695144</v>
      </c>
      <c r="GL35">
        <v>1.663853279</v>
      </c>
      <c r="GM35">
        <v>3.085</v>
      </c>
      <c r="GN35">
        <v>3.738</v>
      </c>
      <c r="GO35">
        <v>1.43</v>
      </c>
      <c r="GP35">
        <v>1.385</v>
      </c>
      <c r="GQ35">
        <v>6.51</v>
      </c>
      <c r="GR35">
        <v>4.0625939759999996</v>
      </c>
      <c r="GS35">
        <v>5.319</v>
      </c>
      <c r="GT35">
        <v>5.9610000000000003</v>
      </c>
      <c r="GU35">
        <v>6.0490000000000004</v>
      </c>
      <c r="GV35">
        <v>1.74</v>
      </c>
      <c r="GW35">
        <v>5.375</v>
      </c>
      <c r="GX35">
        <v>6.569</v>
      </c>
      <c r="GY35">
        <v>3.734</v>
      </c>
      <c r="GZ35">
        <v>7.5259999999999998</v>
      </c>
      <c r="HA35">
        <v>1.702</v>
      </c>
      <c r="HB35">
        <v>6.1172666390000003</v>
      </c>
      <c r="HC35">
        <v>8.0050000000000008</v>
      </c>
      <c r="HD35">
        <v>6.1172666390000003</v>
      </c>
      <c r="HE35">
        <v>3.8345536099999999</v>
      </c>
      <c r="HF35">
        <v>5.6349999999999998</v>
      </c>
      <c r="HG35">
        <v>3.1560000000000001</v>
      </c>
      <c r="HH35">
        <v>1.87</v>
      </c>
      <c r="HI35">
        <v>1.33</v>
      </c>
      <c r="HJ35">
        <v>1.99</v>
      </c>
      <c r="HK35">
        <v>4.774</v>
      </c>
      <c r="HL35">
        <v>2.14</v>
      </c>
      <c r="HM35">
        <v>4.8339999999999996</v>
      </c>
      <c r="HN35">
        <v>3.173</v>
      </c>
      <c r="HO35">
        <v>7.3369999999999997</v>
      </c>
      <c r="HP35">
        <v>2.083696556</v>
      </c>
      <c r="HQ35">
        <v>1.972154535</v>
      </c>
      <c r="HR35">
        <v>5.8449999999999998</v>
      </c>
      <c r="HS35">
        <v>1.9870000000000001</v>
      </c>
      <c r="HT35">
        <v>4.8120000000000003</v>
      </c>
      <c r="HU35">
        <v>3.8370000000000002</v>
      </c>
      <c r="HV35">
        <v>3.0996090860000001</v>
      </c>
      <c r="HW35">
        <v>5.8789999999999996</v>
      </c>
      <c r="HX35">
        <v>4.2662231869999996</v>
      </c>
      <c r="HY35">
        <v>4.5469999999999997</v>
      </c>
      <c r="HZ35">
        <v>4.0625939759999996</v>
      </c>
      <c r="IA35">
        <v>6.1172666390000003</v>
      </c>
      <c r="IB35">
        <v>2.101</v>
      </c>
      <c r="IC35">
        <v>3.0169999999999999</v>
      </c>
      <c r="ID35">
        <v>2.8959999999999999</v>
      </c>
      <c r="IE35">
        <v>4.0410000000000004</v>
      </c>
      <c r="IF35">
        <v>6.0110000000000001</v>
      </c>
      <c r="IG35">
        <v>6.9320000000000004</v>
      </c>
      <c r="IH35">
        <v>1.5620000000000001</v>
      </c>
      <c r="II35">
        <v>2.072975408</v>
      </c>
      <c r="IJ35">
        <v>2.3969999999999998</v>
      </c>
      <c r="IK35">
        <v>2.0194999999999999</v>
      </c>
      <c r="IL35">
        <v>3.8</v>
      </c>
      <c r="IM35">
        <v>2.802</v>
      </c>
      <c r="IN35">
        <v>3.218</v>
      </c>
      <c r="IO35">
        <v>1.8160000000000001</v>
      </c>
      <c r="IP35">
        <v>3.0960000000000001</v>
      </c>
      <c r="IQ35">
        <v>3.1429999999999998</v>
      </c>
      <c r="IR35">
        <v>4.8940000000000001</v>
      </c>
      <c r="IS35">
        <v>2.9693620329999999</v>
      </c>
      <c r="IT35">
        <v>4.8739999999999997</v>
      </c>
      <c r="IU35">
        <v>2.7280000000000002</v>
      </c>
      <c r="IV35">
        <v>8.048</v>
      </c>
      <c r="IW35">
        <v>3.3719999999999999</v>
      </c>
      <c r="IX35">
        <v>6.3179999999999996</v>
      </c>
      <c r="IY35">
        <v>4.3860000000000001</v>
      </c>
    </row>
    <row r="36" spans="1:259" x14ac:dyDescent="0.25">
      <c r="A36">
        <f t="shared" si="0"/>
        <v>1994</v>
      </c>
      <c r="B36">
        <v>2.125</v>
      </c>
      <c r="C36">
        <v>5.8974419280000001</v>
      </c>
      <c r="D36">
        <v>7.7169999999999996</v>
      </c>
      <c r="E36">
        <v>6.29623651</v>
      </c>
      <c r="F36">
        <v>6.99</v>
      </c>
      <c r="G36">
        <v>2.7069999999999999</v>
      </c>
      <c r="I36">
        <v>4.6079872069999999</v>
      </c>
      <c r="J36">
        <v>3.7650000000000001</v>
      </c>
      <c r="K36">
        <v>2.9350000000000001</v>
      </c>
      <c r="L36">
        <v>2.1669999999999998</v>
      </c>
      <c r="N36">
        <v>2.069</v>
      </c>
      <c r="O36">
        <v>1.8420000000000001</v>
      </c>
      <c r="P36">
        <v>1.47</v>
      </c>
      <c r="Q36">
        <v>2.52</v>
      </c>
      <c r="R36">
        <v>7.23</v>
      </c>
      <c r="S36">
        <v>1.56</v>
      </c>
      <c r="T36">
        <v>6.4130000000000003</v>
      </c>
      <c r="U36">
        <v>6.843</v>
      </c>
      <c r="V36">
        <v>3.774</v>
      </c>
      <c r="W36">
        <v>1.37</v>
      </c>
      <c r="X36">
        <v>3.2629999999999999</v>
      </c>
      <c r="Y36">
        <v>2.4820000000000002</v>
      </c>
      <c r="Z36">
        <v>1.7050000000000001</v>
      </c>
      <c r="AA36">
        <v>1.5329999999999999</v>
      </c>
      <c r="AB36">
        <v>3.9990000000000001</v>
      </c>
      <c r="AC36">
        <v>1.6839999999999999</v>
      </c>
      <c r="AD36">
        <v>4.4939999999999998</v>
      </c>
      <c r="AE36">
        <v>2.617</v>
      </c>
      <c r="AF36">
        <v>1.7250000000000001</v>
      </c>
      <c r="AG36">
        <v>2.8969999999999998</v>
      </c>
      <c r="AH36">
        <v>4.8659999999999997</v>
      </c>
      <c r="AI36">
        <v>4.0090000000000003</v>
      </c>
      <c r="AJ36">
        <v>5.9329999999999998</v>
      </c>
      <c r="AK36">
        <v>1.69</v>
      </c>
      <c r="AL36">
        <v>1.589757452</v>
      </c>
      <c r="AM36">
        <v>1.49</v>
      </c>
      <c r="AN36">
        <v>1.5449999999999999</v>
      </c>
      <c r="AO36">
        <v>2.3769999999999998</v>
      </c>
      <c r="AP36">
        <v>1.6279999999999999</v>
      </c>
      <c r="AQ36">
        <v>6.1609999999999996</v>
      </c>
      <c r="AR36">
        <v>6.0819999999999999</v>
      </c>
      <c r="AS36">
        <v>6.6680000000000001</v>
      </c>
      <c r="AT36">
        <v>5</v>
      </c>
      <c r="AU36">
        <v>2.9180000000000001</v>
      </c>
      <c r="AV36">
        <v>5.8970000000000002</v>
      </c>
      <c r="AW36">
        <v>4.72</v>
      </c>
      <c r="AX36">
        <v>2.8879999999999999</v>
      </c>
      <c r="AY36">
        <v>2.70568141</v>
      </c>
      <c r="AZ36">
        <v>1.4610000000000001</v>
      </c>
      <c r="BA36">
        <v>2.2229999999999999</v>
      </c>
      <c r="BB36">
        <v>2.1669999999999998</v>
      </c>
      <c r="BC36">
        <v>1.44</v>
      </c>
      <c r="BD36">
        <v>1.24</v>
      </c>
      <c r="BE36">
        <v>5.5289999999999999</v>
      </c>
      <c r="BF36">
        <v>2.8740000000000001</v>
      </c>
      <c r="BG36">
        <v>1.81</v>
      </c>
      <c r="BH36">
        <v>3.1629999999999998</v>
      </c>
      <c r="BI36">
        <v>3.8460000000000001</v>
      </c>
      <c r="BJ36">
        <v>2.0210380149999998</v>
      </c>
      <c r="BK36">
        <v>3.8569099950000001</v>
      </c>
      <c r="BL36">
        <v>1.973303324</v>
      </c>
      <c r="BM36">
        <v>1.9764029030000001</v>
      </c>
      <c r="BN36">
        <v>1.704169738</v>
      </c>
      <c r="BO36">
        <v>3.4609999999999999</v>
      </c>
      <c r="BP36">
        <v>3.9670000000000001</v>
      </c>
      <c r="BQ36">
        <v>1.3978037800000001</v>
      </c>
      <c r="BR36">
        <v>6.0049999999999999</v>
      </c>
      <c r="BS36">
        <v>1.19</v>
      </c>
      <c r="BT36">
        <v>1.42</v>
      </c>
      <c r="BU36">
        <v>7.0759999999999996</v>
      </c>
      <c r="BV36">
        <v>1.457719322</v>
      </c>
      <c r="BW36">
        <v>5.4191057530000002</v>
      </c>
      <c r="BX36">
        <v>1.85</v>
      </c>
      <c r="BY36">
        <v>3.2730000000000001</v>
      </c>
      <c r="BZ36">
        <v>1.73</v>
      </c>
      <c r="CA36">
        <v>4.7160000000000002</v>
      </c>
      <c r="CB36">
        <v>5.0439999999999996</v>
      </c>
      <c r="CC36">
        <v>1.74</v>
      </c>
      <c r="CD36">
        <v>1.917</v>
      </c>
      <c r="CE36">
        <v>5.19</v>
      </c>
      <c r="CF36">
        <v>2.5179999999999998</v>
      </c>
      <c r="CG36">
        <v>6.4089999999999998</v>
      </c>
      <c r="CH36">
        <v>6.0369999999999999</v>
      </c>
      <c r="CI36">
        <v>6.258</v>
      </c>
      <c r="CJ36">
        <v>5.9779999999999998</v>
      </c>
      <c r="CK36">
        <v>1.33</v>
      </c>
      <c r="CL36">
        <v>3.0350000000000001</v>
      </c>
      <c r="CM36">
        <v>2.5270000000000001</v>
      </c>
      <c r="CN36">
        <v>5.1909999999999998</v>
      </c>
      <c r="CO36">
        <v>3.0259999999999998</v>
      </c>
      <c r="CP36">
        <v>3.0739999999999998</v>
      </c>
      <c r="CQ36">
        <v>1.746737486</v>
      </c>
      <c r="CR36">
        <v>1.355</v>
      </c>
      <c r="CS36">
        <v>4.891</v>
      </c>
      <c r="CT36">
        <v>6.3697898779999997</v>
      </c>
      <c r="CU36">
        <v>1.47</v>
      </c>
      <c r="CV36">
        <v>4.9909999999999997</v>
      </c>
      <c r="CW36">
        <v>1.64</v>
      </c>
      <c r="CX36">
        <v>2.6206867800000002</v>
      </c>
      <c r="CY36">
        <v>3.1715744629999998</v>
      </c>
      <c r="CZ36">
        <v>5.5413879039999996</v>
      </c>
      <c r="DA36">
        <v>5.7792048999999999</v>
      </c>
      <c r="DB36">
        <v>2.8380000000000001</v>
      </c>
      <c r="DC36">
        <v>5.4287965739999997</v>
      </c>
      <c r="DD36">
        <v>1.9</v>
      </c>
      <c r="DE36">
        <v>3.7229999999999999</v>
      </c>
      <c r="DF36">
        <v>1.85</v>
      </c>
      <c r="DG36">
        <v>3.2709999999999999</v>
      </c>
      <c r="DH36">
        <v>5.5279999999999996</v>
      </c>
      <c r="DI36">
        <v>2.14</v>
      </c>
      <c r="DJ36">
        <v>2.9</v>
      </c>
      <c r="DK36">
        <v>1.21</v>
      </c>
      <c r="DL36">
        <v>2.9390000000000001</v>
      </c>
      <c r="DM36">
        <v>4.8070000000000004</v>
      </c>
      <c r="DN36">
        <v>1.5</v>
      </c>
      <c r="DO36">
        <v>2.2799999999999998</v>
      </c>
      <c r="DP36">
        <v>5.4459999999999997</v>
      </c>
      <c r="DQ36">
        <v>2.9</v>
      </c>
      <c r="DR36">
        <v>5.0519999999999996</v>
      </c>
      <c r="DS36">
        <v>4.4180000000000001</v>
      </c>
      <c r="DT36">
        <v>2.35</v>
      </c>
      <c r="DU36">
        <v>1.6559999999999999</v>
      </c>
      <c r="DV36">
        <v>2.9969999999999999</v>
      </c>
      <c r="DW36">
        <v>3.0158848840000001</v>
      </c>
      <c r="DX36">
        <v>5.548</v>
      </c>
      <c r="DY36">
        <v>2.8679999999999999</v>
      </c>
      <c r="DZ36">
        <v>6.21</v>
      </c>
      <c r="EA36">
        <v>3.859</v>
      </c>
      <c r="EB36">
        <v>3.0009999999999999</v>
      </c>
      <c r="EC36">
        <v>2.9870936829999999</v>
      </c>
      <c r="ED36">
        <v>5.6463207579999999</v>
      </c>
      <c r="EE36">
        <v>6.2490013649999998</v>
      </c>
      <c r="EG36">
        <v>2.343</v>
      </c>
      <c r="EH36">
        <v>3.9362952770000001</v>
      </c>
      <c r="EI36">
        <v>3.1895497330000002</v>
      </c>
      <c r="EJ36">
        <v>4.2169999999999996</v>
      </c>
      <c r="EK36">
        <v>1.8729349289999999</v>
      </c>
      <c r="EL36">
        <v>1.57</v>
      </c>
      <c r="EM36">
        <v>1.72</v>
      </c>
      <c r="EN36">
        <v>1.39</v>
      </c>
      <c r="EO36">
        <v>1.42</v>
      </c>
      <c r="EP36">
        <v>2.7629999999999999</v>
      </c>
      <c r="EQ36">
        <v>3.468</v>
      </c>
      <c r="ES36">
        <v>1.9890000000000001</v>
      </c>
      <c r="ET36">
        <v>5.99</v>
      </c>
      <c r="EU36">
        <v>4.6740000000000004</v>
      </c>
      <c r="EV36">
        <v>4.1082973550000004</v>
      </c>
      <c r="EW36">
        <v>3.1269999999999998</v>
      </c>
      <c r="EX36">
        <v>5.3079999999999998</v>
      </c>
      <c r="EY36">
        <v>2.961592789</v>
      </c>
      <c r="EZ36">
        <v>2.2240000000000002</v>
      </c>
      <c r="FA36">
        <v>7.0650000000000004</v>
      </c>
      <c r="FB36">
        <v>1.84</v>
      </c>
      <c r="FC36">
        <v>3.1920000000000002</v>
      </c>
      <c r="FD36">
        <v>4.0781007000000002</v>
      </c>
      <c r="FE36">
        <v>1.9590000000000001</v>
      </c>
      <c r="FF36">
        <v>2.9470000000000001</v>
      </c>
      <c r="FG36">
        <v>5.9580000000000002</v>
      </c>
      <c r="FH36">
        <v>5.9240000000000004</v>
      </c>
      <c r="FI36">
        <v>2.25</v>
      </c>
      <c r="FJ36">
        <v>6.508</v>
      </c>
      <c r="FK36">
        <v>3.3559999999999999</v>
      </c>
      <c r="FL36">
        <v>1.9699200429999999</v>
      </c>
      <c r="FM36">
        <v>4.6710000000000003</v>
      </c>
      <c r="FN36">
        <v>2.7</v>
      </c>
      <c r="FO36">
        <v>7.7859999999999996</v>
      </c>
      <c r="FP36">
        <v>6.319</v>
      </c>
      <c r="FQ36">
        <v>3.9369999999999998</v>
      </c>
      <c r="FR36">
        <v>1.57</v>
      </c>
      <c r="FS36">
        <v>1.87</v>
      </c>
      <c r="FT36">
        <v>4.907</v>
      </c>
      <c r="FU36">
        <v>3.8490000000000002</v>
      </c>
      <c r="FV36">
        <v>1.98</v>
      </c>
      <c r="FW36">
        <v>1.901395226</v>
      </c>
      <c r="FX36">
        <v>5.4720000000000004</v>
      </c>
      <c r="FY36">
        <v>4.0980699649999996</v>
      </c>
      <c r="FZ36">
        <v>6.008</v>
      </c>
      <c r="GA36">
        <v>2.8769999999999998</v>
      </c>
      <c r="GB36">
        <v>3.4319999999999999</v>
      </c>
      <c r="GC36">
        <v>4.0720000000000001</v>
      </c>
      <c r="GD36">
        <v>4.87</v>
      </c>
      <c r="GE36">
        <v>1.81</v>
      </c>
      <c r="GF36">
        <v>6.3697583020000001</v>
      </c>
      <c r="GG36">
        <v>2.278</v>
      </c>
      <c r="GH36">
        <v>2.2029999999999998</v>
      </c>
      <c r="GI36">
        <v>1.45</v>
      </c>
      <c r="GJ36">
        <v>4.1959999999999997</v>
      </c>
      <c r="GK36">
        <v>4.1764599220000003</v>
      </c>
      <c r="GL36">
        <v>1.6424144519999999</v>
      </c>
      <c r="GM36">
        <v>2.9430000000000001</v>
      </c>
      <c r="GN36">
        <v>3.661</v>
      </c>
      <c r="GO36">
        <v>1.4</v>
      </c>
      <c r="GP36">
        <v>1.4</v>
      </c>
      <c r="GQ36">
        <v>6.4080000000000004</v>
      </c>
      <c r="GR36">
        <v>3.9879922350000001</v>
      </c>
      <c r="GS36">
        <v>5.1420000000000003</v>
      </c>
      <c r="GT36">
        <v>5.8739999999999997</v>
      </c>
      <c r="GU36">
        <v>5.915</v>
      </c>
      <c r="GV36">
        <v>1.71</v>
      </c>
      <c r="GW36">
        <v>5.3140000000000001</v>
      </c>
      <c r="GX36">
        <v>6.5570000000000004</v>
      </c>
      <c r="GY36">
        <v>3.66</v>
      </c>
      <c r="GZ36">
        <v>7.5439999999999996</v>
      </c>
      <c r="HA36">
        <v>1.66</v>
      </c>
      <c r="HB36">
        <v>6.0538908749999996</v>
      </c>
      <c r="HC36">
        <v>7.9889999999999999</v>
      </c>
      <c r="HD36">
        <v>6.0538908749999996</v>
      </c>
      <c r="HE36">
        <v>3.7601866049999999</v>
      </c>
      <c r="HF36">
        <v>5.5620000000000003</v>
      </c>
      <c r="HG36">
        <v>3.1150000000000002</v>
      </c>
      <c r="HH36">
        <v>1.67</v>
      </c>
      <c r="HI36">
        <v>1.32</v>
      </c>
      <c r="HJ36">
        <v>1.88</v>
      </c>
      <c r="HK36">
        <v>4.6230000000000002</v>
      </c>
      <c r="HL36">
        <v>2.157</v>
      </c>
      <c r="HM36">
        <v>4.7149999999999999</v>
      </c>
      <c r="HN36">
        <v>3.0870000000000002</v>
      </c>
      <c r="HO36">
        <v>7.31</v>
      </c>
      <c r="HP36">
        <v>2.018658109</v>
      </c>
      <c r="HQ36">
        <v>1.92582506</v>
      </c>
      <c r="HR36">
        <v>5.7450000000000001</v>
      </c>
      <c r="HS36">
        <v>1.9450000000000001</v>
      </c>
      <c r="HT36">
        <v>4.766</v>
      </c>
      <c r="HU36">
        <v>3.67</v>
      </c>
      <c r="HV36">
        <v>3.0335989290000001</v>
      </c>
      <c r="HW36">
        <v>5.9119999999999999</v>
      </c>
      <c r="HX36">
        <v>4.0582570459999996</v>
      </c>
      <c r="HY36">
        <v>4.5010000000000003</v>
      </c>
      <c r="HZ36">
        <v>3.9879922350000001</v>
      </c>
      <c r="IA36">
        <v>6.0538908749999996</v>
      </c>
      <c r="IB36">
        <v>2.0230000000000001</v>
      </c>
      <c r="IC36">
        <v>2.8559999999999999</v>
      </c>
      <c r="ID36">
        <v>2.8519999999999999</v>
      </c>
      <c r="IE36">
        <v>4.0339999999999998</v>
      </c>
      <c r="IF36">
        <v>5.9269999999999996</v>
      </c>
      <c r="IG36">
        <v>6.9279999999999999</v>
      </c>
      <c r="IH36">
        <v>1.468</v>
      </c>
      <c r="II36">
        <v>2.018119402</v>
      </c>
      <c r="IJ36">
        <v>2.415</v>
      </c>
      <c r="IK36">
        <v>2.0015000000000001</v>
      </c>
      <c r="IL36">
        <v>3.5369999999999999</v>
      </c>
      <c r="IM36">
        <v>2.74</v>
      </c>
      <c r="IN36">
        <v>3.1469999999999998</v>
      </c>
      <c r="IO36">
        <v>1.6459999999999999</v>
      </c>
      <c r="IP36">
        <v>3.044</v>
      </c>
      <c r="IQ36">
        <v>2.92</v>
      </c>
      <c r="IR36">
        <v>4.8239999999999998</v>
      </c>
      <c r="IS36">
        <v>2.9154971029999999</v>
      </c>
      <c r="IT36">
        <v>4.8499999999999996</v>
      </c>
      <c r="IU36">
        <v>2.6030000000000002</v>
      </c>
      <c r="IV36">
        <v>7.7949999999999999</v>
      </c>
      <c r="IW36">
        <v>3.258</v>
      </c>
      <c r="IX36">
        <v>6.274</v>
      </c>
      <c r="IY36">
        <v>4.2699999999999996</v>
      </c>
    </row>
    <row r="37" spans="1:259" x14ac:dyDescent="0.25">
      <c r="A37">
        <f t="shared" si="0"/>
        <v>1995</v>
      </c>
      <c r="B37">
        <v>2.19</v>
      </c>
      <c r="C37">
        <v>5.8447591289999998</v>
      </c>
      <c r="D37">
        <v>7.7119999999999997</v>
      </c>
      <c r="E37">
        <v>6.2356982739999998</v>
      </c>
      <c r="F37">
        <v>6.9180000000000001</v>
      </c>
      <c r="G37">
        <v>2.6850000000000001</v>
      </c>
      <c r="I37">
        <v>4.4428234990000002</v>
      </c>
      <c r="J37">
        <v>3.274</v>
      </c>
      <c r="K37">
        <v>2.8639999999999999</v>
      </c>
      <c r="L37">
        <v>2.0550000000000002</v>
      </c>
      <c r="N37">
        <v>2.1589999999999998</v>
      </c>
      <c r="O37">
        <v>1.8220000000000001</v>
      </c>
      <c r="P37">
        <v>1.42</v>
      </c>
      <c r="Q37">
        <v>2.29</v>
      </c>
      <c r="R37">
        <v>7.1840000000000002</v>
      </c>
      <c r="S37">
        <v>1.56</v>
      </c>
      <c r="T37">
        <v>6.3140000000000001</v>
      </c>
      <c r="U37">
        <v>6.8140000000000001</v>
      </c>
      <c r="V37">
        <v>3.605</v>
      </c>
      <c r="W37">
        <v>1.23</v>
      </c>
      <c r="X37">
        <v>3.1269999999999998</v>
      </c>
      <c r="Y37">
        <v>2.504</v>
      </c>
      <c r="Z37">
        <v>1.6759999999999999</v>
      </c>
      <c r="AA37">
        <v>1.4059999999999999</v>
      </c>
      <c r="AB37">
        <v>3.948</v>
      </c>
      <c r="AC37">
        <v>1.679</v>
      </c>
      <c r="AD37">
        <v>4.4089999999999998</v>
      </c>
      <c r="AE37">
        <v>2.5790000000000002</v>
      </c>
      <c r="AF37">
        <v>1.7270000000000001</v>
      </c>
      <c r="AG37">
        <v>2.7850000000000001</v>
      </c>
      <c r="AH37">
        <v>4.6239999999999997</v>
      </c>
      <c r="AI37">
        <v>3.8029999999999999</v>
      </c>
      <c r="AJ37">
        <v>5.9720000000000004</v>
      </c>
      <c r="AK37">
        <v>1.67</v>
      </c>
      <c r="AL37">
        <v>1.468543352</v>
      </c>
      <c r="AM37">
        <v>1.48</v>
      </c>
      <c r="AN37">
        <v>1.54</v>
      </c>
      <c r="AO37">
        <v>2.3029999999999999</v>
      </c>
      <c r="AP37">
        <v>1.5880000000000001</v>
      </c>
      <c r="AQ37">
        <v>6.0890000000000004</v>
      </c>
      <c r="AR37">
        <v>5.9550000000000001</v>
      </c>
      <c r="AS37">
        <v>6.7119999999999997</v>
      </c>
      <c r="AT37">
        <v>4.9729999999999999</v>
      </c>
      <c r="AU37">
        <v>2.8620000000000001</v>
      </c>
      <c r="AV37">
        <v>5.7839999999999998</v>
      </c>
      <c r="AW37">
        <v>4.5049999999999999</v>
      </c>
      <c r="AX37">
        <v>2.8039999999999998</v>
      </c>
      <c r="AY37">
        <v>2.6551621669999999</v>
      </c>
      <c r="AZ37">
        <v>1.4710000000000001</v>
      </c>
      <c r="BA37">
        <v>2.194</v>
      </c>
      <c r="BB37">
        <v>2.0329999999999999</v>
      </c>
      <c r="BC37">
        <v>1.28</v>
      </c>
      <c r="BD37">
        <v>1.25</v>
      </c>
      <c r="BE37">
        <v>5.34</v>
      </c>
      <c r="BF37">
        <v>2.673</v>
      </c>
      <c r="BG37">
        <v>1.8</v>
      </c>
      <c r="BH37">
        <v>3.101</v>
      </c>
      <c r="BI37">
        <v>3.456</v>
      </c>
      <c r="BJ37">
        <v>1.972921103</v>
      </c>
      <c r="BK37">
        <v>3.763620924</v>
      </c>
      <c r="BL37">
        <v>1.925571132</v>
      </c>
      <c r="BM37">
        <v>1.9211807059999999</v>
      </c>
      <c r="BN37">
        <v>1.659548236</v>
      </c>
      <c r="BO37">
        <v>3.403</v>
      </c>
      <c r="BP37">
        <v>3.8439999999999999</v>
      </c>
      <c r="BQ37">
        <v>1.3829463820000001</v>
      </c>
      <c r="BR37">
        <v>5.9390000000000001</v>
      </c>
      <c r="BS37">
        <v>1.1599999999999999</v>
      </c>
      <c r="BT37">
        <v>1.38</v>
      </c>
      <c r="BU37">
        <v>7.008</v>
      </c>
      <c r="BV37">
        <v>1.415090022</v>
      </c>
      <c r="BW37">
        <v>5.3723133770000002</v>
      </c>
      <c r="BX37">
        <v>1.81</v>
      </c>
      <c r="BY37">
        <v>3.2669999999999999</v>
      </c>
      <c r="BZ37">
        <v>1.74</v>
      </c>
      <c r="CA37">
        <v>4.6550000000000002</v>
      </c>
      <c r="CB37">
        <v>4.8840000000000003</v>
      </c>
      <c r="CC37">
        <v>1.71</v>
      </c>
      <c r="CD37">
        <v>1.853</v>
      </c>
      <c r="CE37">
        <v>5.0670000000000002</v>
      </c>
      <c r="CF37">
        <v>2.536</v>
      </c>
      <c r="CG37">
        <v>6.335</v>
      </c>
      <c r="CH37">
        <v>6.008</v>
      </c>
      <c r="CI37">
        <v>6.1719999999999997</v>
      </c>
      <c r="CJ37">
        <v>5.9710000000000001</v>
      </c>
      <c r="CK37">
        <v>1.28</v>
      </c>
      <c r="CL37">
        <v>2.9889999999999999</v>
      </c>
      <c r="CM37">
        <v>2.512</v>
      </c>
      <c r="CN37">
        <v>5.1050000000000004</v>
      </c>
      <c r="CO37">
        <v>3.024</v>
      </c>
      <c r="CP37">
        <v>3.0739999999999998</v>
      </c>
      <c r="CQ37">
        <v>1.709780963</v>
      </c>
      <c r="CR37">
        <v>1.2949999999999999</v>
      </c>
      <c r="CS37">
        <v>4.758</v>
      </c>
      <c r="CT37">
        <v>6.3195553220000003</v>
      </c>
      <c r="CU37">
        <v>1.58</v>
      </c>
      <c r="CV37">
        <v>4.8840000000000003</v>
      </c>
      <c r="CW37">
        <v>1.57</v>
      </c>
      <c r="CX37">
        <v>2.5555965230000002</v>
      </c>
      <c r="CY37">
        <v>3.1085065140000001</v>
      </c>
      <c r="CZ37">
        <v>5.4630436409999996</v>
      </c>
      <c r="DA37">
        <v>5.7052072520000001</v>
      </c>
      <c r="DB37">
        <v>2.798</v>
      </c>
      <c r="DC37">
        <v>5.348279453</v>
      </c>
      <c r="DD37">
        <v>1.8220000000000001</v>
      </c>
      <c r="DE37">
        <v>3.6509999999999998</v>
      </c>
      <c r="DF37">
        <v>1.84</v>
      </c>
      <c r="DG37">
        <v>2.8849999999999998</v>
      </c>
      <c r="DH37">
        <v>5.3979999999999997</v>
      </c>
      <c r="DI37">
        <v>2.08</v>
      </c>
      <c r="DJ37">
        <v>2.9</v>
      </c>
      <c r="DK37">
        <v>1.19</v>
      </c>
      <c r="DL37">
        <v>2.8809999999999998</v>
      </c>
      <c r="DM37">
        <v>4.6619999999999999</v>
      </c>
      <c r="DN37">
        <v>1.42</v>
      </c>
      <c r="DO37">
        <v>2.2599999999999998</v>
      </c>
      <c r="DP37">
        <v>5.3659999999999997</v>
      </c>
      <c r="DQ37">
        <v>3.1</v>
      </c>
      <c r="DR37">
        <v>4.8239999999999998</v>
      </c>
      <c r="DS37">
        <v>4.3849999999999998</v>
      </c>
      <c r="DT37">
        <v>2.36</v>
      </c>
      <c r="DU37">
        <v>1.6339999999999999</v>
      </c>
      <c r="DV37">
        <v>3.0459999999999998</v>
      </c>
      <c r="DW37">
        <v>2.9539787980000001</v>
      </c>
      <c r="DX37">
        <v>5.3460000000000001</v>
      </c>
      <c r="DY37">
        <v>2.7810000000000001</v>
      </c>
      <c r="DZ37">
        <v>6.173</v>
      </c>
      <c r="EA37">
        <v>3.6360000000000001</v>
      </c>
      <c r="EB37">
        <v>2.8919999999999999</v>
      </c>
      <c r="EC37">
        <v>2.9257804680000001</v>
      </c>
      <c r="ED37">
        <v>5.5645253639999996</v>
      </c>
      <c r="EE37">
        <v>6.2186535200000002</v>
      </c>
      <c r="EG37">
        <v>2.2949999999999999</v>
      </c>
      <c r="EH37">
        <v>3.8430556450000002</v>
      </c>
      <c r="EI37">
        <v>3.1276194510000002</v>
      </c>
      <c r="EJ37">
        <v>4.1429999999999998</v>
      </c>
      <c r="EK37">
        <v>1.8181201469999999</v>
      </c>
      <c r="EL37">
        <v>1.55</v>
      </c>
      <c r="EM37">
        <v>1.7</v>
      </c>
      <c r="EN37">
        <v>1.25</v>
      </c>
      <c r="EO37">
        <v>1.341</v>
      </c>
      <c r="EP37">
        <v>2.742</v>
      </c>
      <c r="EQ37">
        <v>3.33</v>
      </c>
      <c r="ES37">
        <v>1.831</v>
      </c>
      <c r="ET37">
        <v>5.9459999999999997</v>
      </c>
      <c r="EU37">
        <v>4.32</v>
      </c>
      <c r="EV37">
        <v>3.8893511159999998</v>
      </c>
      <c r="EW37">
        <v>3.0379999999999998</v>
      </c>
      <c r="EX37">
        <v>5.1470000000000002</v>
      </c>
      <c r="EY37">
        <v>2.8961113269999998</v>
      </c>
      <c r="EZ37">
        <v>2.1309999999999998</v>
      </c>
      <c r="FA37">
        <v>6.9889999999999999</v>
      </c>
      <c r="FB37">
        <v>1.77</v>
      </c>
      <c r="FC37">
        <v>3.11</v>
      </c>
      <c r="FD37">
        <v>3.8513333030000001</v>
      </c>
      <c r="FE37">
        <v>1.9670000000000001</v>
      </c>
      <c r="FF37">
        <v>2.7890000000000001</v>
      </c>
      <c r="FG37">
        <v>5.8949999999999996</v>
      </c>
      <c r="FH37">
        <v>5.851</v>
      </c>
      <c r="FI37">
        <v>2.14</v>
      </c>
      <c r="FJ37">
        <v>6.4160000000000004</v>
      </c>
      <c r="FK37">
        <v>3.3220000000000001</v>
      </c>
      <c r="FL37">
        <v>1.9468780939999999</v>
      </c>
      <c r="FM37">
        <v>4.4260000000000002</v>
      </c>
      <c r="FN37">
        <v>2.59</v>
      </c>
      <c r="FO37">
        <v>7.7759999999999998</v>
      </c>
      <c r="FP37">
        <v>6.2729999999999997</v>
      </c>
      <c r="FQ37">
        <v>3.7749999999999999</v>
      </c>
      <c r="FR37">
        <v>1.53</v>
      </c>
      <c r="FS37">
        <v>1.87</v>
      </c>
      <c r="FT37">
        <v>4.7850000000000001</v>
      </c>
      <c r="FU37">
        <v>3.8220000000000001</v>
      </c>
      <c r="FV37">
        <v>1.98</v>
      </c>
      <c r="FW37">
        <v>1.8617441910000001</v>
      </c>
      <c r="FX37">
        <v>5.19</v>
      </c>
      <c r="FY37">
        <v>3.9927957620000001</v>
      </c>
      <c r="FZ37">
        <v>5.8940000000000001</v>
      </c>
      <c r="GA37">
        <v>2.8519999999999999</v>
      </c>
      <c r="GB37">
        <v>3.3149999999999999</v>
      </c>
      <c r="GC37">
        <v>4.0419999999999998</v>
      </c>
      <c r="GD37">
        <v>4.78</v>
      </c>
      <c r="GE37">
        <v>1.62</v>
      </c>
      <c r="GF37">
        <v>6.3227516550000002</v>
      </c>
      <c r="GG37">
        <v>2.2480000000000002</v>
      </c>
      <c r="GH37">
        <v>2.1640000000000001</v>
      </c>
      <c r="GI37">
        <v>1.41</v>
      </c>
      <c r="GJ37">
        <v>4.1079999999999997</v>
      </c>
      <c r="GK37">
        <v>4.1299155750000001</v>
      </c>
      <c r="GL37">
        <v>1.610199784</v>
      </c>
      <c r="GM37">
        <v>2.78</v>
      </c>
      <c r="GN37">
        <v>3.573</v>
      </c>
      <c r="GO37">
        <v>1.33</v>
      </c>
      <c r="GP37">
        <v>1.337</v>
      </c>
      <c r="GQ37">
        <v>6.3239999999999998</v>
      </c>
      <c r="GR37">
        <v>3.9058142779999998</v>
      </c>
      <c r="GS37">
        <v>4.952</v>
      </c>
      <c r="GT37">
        <v>5.7880000000000003</v>
      </c>
      <c r="GU37">
        <v>5.819</v>
      </c>
      <c r="GV37">
        <v>1.67</v>
      </c>
      <c r="GW37">
        <v>5.2430000000000003</v>
      </c>
      <c r="GX37">
        <v>6.5549999999999997</v>
      </c>
      <c r="GY37">
        <v>3.577</v>
      </c>
      <c r="GZ37">
        <v>7.5810000000000004</v>
      </c>
      <c r="HA37">
        <v>1.6859999999999999</v>
      </c>
      <c r="HB37">
        <v>5.9981872840000001</v>
      </c>
      <c r="HC37">
        <v>7.9619999999999997</v>
      </c>
      <c r="HD37">
        <v>5.9981872840000001</v>
      </c>
      <c r="HE37">
        <v>3.6743187989999999</v>
      </c>
      <c r="HF37">
        <v>5.4870000000000001</v>
      </c>
      <c r="HG37">
        <v>3.0720000000000001</v>
      </c>
      <c r="HH37">
        <v>1.52</v>
      </c>
      <c r="HI37">
        <v>1.29</v>
      </c>
      <c r="HJ37">
        <v>1.73</v>
      </c>
      <c r="HK37">
        <v>4.4870000000000001</v>
      </c>
      <c r="HL37">
        <v>2.16</v>
      </c>
      <c r="HM37">
        <v>4.5739999999999998</v>
      </c>
      <c r="HN37">
        <v>2.992</v>
      </c>
      <c r="HO37">
        <v>7.29</v>
      </c>
      <c r="HP37">
        <v>1.970453375</v>
      </c>
      <c r="HQ37">
        <v>1.859685145</v>
      </c>
      <c r="HR37">
        <v>5.6459999999999999</v>
      </c>
      <c r="HS37">
        <v>1.8979999999999999</v>
      </c>
      <c r="HT37">
        <v>4.6580000000000004</v>
      </c>
      <c r="HU37">
        <v>3.5070000000000001</v>
      </c>
      <c r="HV37">
        <v>2.969090725</v>
      </c>
      <c r="HW37">
        <v>5.9359999999999999</v>
      </c>
      <c r="HX37">
        <v>3.8306455330000002</v>
      </c>
      <c r="HY37">
        <v>4.4470000000000001</v>
      </c>
      <c r="HZ37">
        <v>3.9058142779999998</v>
      </c>
      <c r="IA37">
        <v>5.9981872840000001</v>
      </c>
      <c r="IB37">
        <v>1.931</v>
      </c>
      <c r="IC37">
        <v>2.673</v>
      </c>
      <c r="ID37">
        <v>2.7919999999999998</v>
      </c>
      <c r="IE37">
        <v>4.024</v>
      </c>
      <c r="IF37">
        <v>5.8650000000000002</v>
      </c>
      <c r="IG37">
        <v>6.9169999999999998</v>
      </c>
      <c r="IH37">
        <v>1.3979999999999999</v>
      </c>
      <c r="II37">
        <v>1.970843846</v>
      </c>
      <c r="IJ37">
        <v>2.4009999999999998</v>
      </c>
      <c r="IK37">
        <v>1.978</v>
      </c>
      <c r="IL37">
        <v>3.5960000000000001</v>
      </c>
      <c r="IM37">
        <v>2.665</v>
      </c>
      <c r="IN37">
        <v>3.0819999999999999</v>
      </c>
      <c r="IO37">
        <v>1.716</v>
      </c>
      <c r="IP37">
        <v>2.7170000000000001</v>
      </c>
      <c r="IQ37">
        <v>2.6640000000000001</v>
      </c>
      <c r="IR37">
        <v>4.7649999999999997</v>
      </c>
      <c r="IS37">
        <v>2.8614305510000002</v>
      </c>
      <c r="IT37">
        <v>4.8019999999999996</v>
      </c>
      <c r="IU37">
        <v>2.6</v>
      </c>
      <c r="IV37">
        <v>7.5250000000000004</v>
      </c>
      <c r="IW37">
        <v>3.1720000000000002</v>
      </c>
      <c r="IX37">
        <v>6.2409999999999997</v>
      </c>
      <c r="IY37">
        <v>4.1539999999999999</v>
      </c>
    </row>
    <row r="38" spans="1:259" x14ac:dyDescent="0.25">
      <c r="A38">
        <f t="shared" si="0"/>
        <v>1996</v>
      </c>
      <c r="B38">
        <v>2.153</v>
      </c>
      <c r="C38">
        <v>5.7748644120000003</v>
      </c>
      <c r="D38">
        <v>7.7089999999999996</v>
      </c>
      <c r="E38">
        <v>6.1702985359999998</v>
      </c>
      <c r="F38">
        <v>6.851</v>
      </c>
      <c r="G38">
        <v>2.6150000000000002</v>
      </c>
      <c r="I38">
        <v>4.284371879</v>
      </c>
      <c r="J38">
        <v>3.2320000000000002</v>
      </c>
      <c r="K38">
        <v>2.7810000000000001</v>
      </c>
      <c r="L38">
        <v>1.97</v>
      </c>
      <c r="N38">
        <v>2.266</v>
      </c>
      <c r="O38">
        <v>1.796</v>
      </c>
      <c r="P38">
        <v>1.45</v>
      </c>
      <c r="Q38">
        <v>2.06</v>
      </c>
      <c r="R38">
        <v>7.1230000000000002</v>
      </c>
      <c r="S38">
        <v>1.59</v>
      </c>
      <c r="T38">
        <v>6.2610000000000001</v>
      </c>
      <c r="U38">
        <v>6.7789999999999999</v>
      </c>
      <c r="V38">
        <v>3.504</v>
      </c>
      <c r="W38">
        <v>1.23</v>
      </c>
      <c r="X38">
        <v>3.0070000000000001</v>
      </c>
      <c r="Y38">
        <v>2.36</v>
      </c>
      <c r="Z38">
        <v>1.651</v>
      </c>
      <c r="AA38">
        <v>1.335</v>
      </c>
      <c r="AB38">
        <v>3.8519999999999999</v>
      </c>
      <c r="AC38">
        <v>1.698</v>
      </c>
      <c r="AD38">
        <v>4.3360000000000003</v>
      </c>
      <c r="AE38">
        <v>2.516</v>
      </c>
      <c r="AF38">
        <v>1.732</v>
      </c>
      <c r="AG38">
        <v>2.677</v>
      </c>
      <c r="AH38">
        <v>4.3689999999999998</v>
      </c>
      <c r="AI38">
        <v>3.6</v>
      </c>
      <c r="AJ38">
        <v>5.9889999999999999</v>
      </c>
      <c r="AK38">
        <v>1.63</v>
      </c>
      <c r="AL38">
        <v>1.4292571860000001</v>
      </c>
      <c r="AM38">
        <v>1.5</v>
      </c>
      <c r="AN38">
        <v>1.538</v>
      </c>
      <c r="AO38">
        <v>2.2450000000000001</v>
      </c>
      <c r="AP38">
        <v>1.554</v>
      </c>
      <c r="AQ38">
        <v>6.0049999999999999</v>
      </c>
      <c r="AR38">
        <v>5.8280000000000003</v>
      </c>
      <c r="AS38">
        <v>6.72</v>
      </c>
      <c r="AT38">
        <v>4.9660000000000002</v>
      </c>
      <c r="AU38">
        <v>2.802</v>
      </c>
      <c r="AV38">
        <v>5.69</v>
      </c>
      <c r="AW38">
        <v>4.2869999999999999</v>
      </c>
      <c r="AX38">
        <v>2.71</v>
      </c>
      <c r="AY38">
        <v>2.545273801</v>
      </c>
      <c r="AZ38">
        <v>1.4370000000000001</v>
      </c>
      <c r="BA38">
        <v>2.1720000000000002</v>
      </c>
      <c r="BB38">
        <v>1.9530000000000001</v>
      </c>
      <c r="BC38">
        <v>1.18</v>
      </c>
      <c r="BD38">
        <v>1.3</v>
      </c>
      <c r="BE38">
        <v>5.1529999999999996</v>
      </c>
      <c r="BF38">
        <v>2.5190000000000001</v>
      </c>
      <c r="BG38">
        <v>1.75</v>
      </c>
      <c r="BH38">
        <v>3.04</v>
      </c>
      <c r="BI38">
        <v>3.1360000000000001</v>
      </c>
      <c r="BJ38">
        <v>1.931587902</v>
      </c>
      <c r="BK38">
        <v>3.6741718520000002</v>
      </c>
      <c r="BL38">
        <v>1.887582149</v>
      </c>
      <c r="BM38">
        <v>1.8483677119999999</v>
      </c>
      <c r="BN38">
        <v>1.629277399</v>
      </c>
      <c r="BO38">
        <v>3.3450000000000002</v>
      </c>
      <c r="BP38">
        <v>3.7330000000000001</v>
      </c>
      <c r="BQ38">
        <v>1.396028002</v>
      </c>
      <c r="BR38">
        <v>5.8410000000000002</v>
      </c>
      <c r="BS38">
        <v>1.1399999999999999</v>
      </c>
      <c r="BT38">
        <v>1.37</v>
      </c>
      <c r="BU38">
        <v>6.923</v>
      </c>
      <c r="BV38">
        <v>1.41307849</v>
      </c>
      <c r="BW38">
        <v>5.3119918100000003</v>
      </c>
      <c r="BX38">
        <v>1.78</v>
      </c>
      <c r="BY38">
        <v>3.262</v>
      </c>
      <c r="BZ38">
        <v>1.75</v>
      </c>
      <c r="CA38">
        <v>4.617</v>
      </c>
      <c r="CB38">
        <v>4.742</v>
      </c>
      <c r="CC38">
        <v>1.73</v>
      </c>
      <c r="CD38">
        <v>1.792</v>
      </c>
      <c r="CE38">
        <v>4.931</v>
      </c>
      <c r="CF38">
        <v>2.52</v>
      </c>
      <c r="CG38">
        <v>6.2489999999999997</v>
      </c>
      <c r="CH38">
        <v>5.9560000000000004</v>
      </c>
      <c r="CI38">
        <v>6.0919999999999996</v>
      </c>
      <c r="CJ38">
        <v>5.96</v>
      </c>
      <c r="CK38">
        <v>1.26</v>
      </c>
      <c r="CL38">
        <v>2.9870000000000001</v>
      </c>
      <c r="CM38">
        <v>2.4929999999999999</v>
      </c>
      <c r="CN38">
        <v>5.008</v>
      </c>
      <c r="CO38">
        <v>3.0329999999999999</v>
      </c>
      <c r="CP38">
        <v>3.069</v>
      </c>
      <c r="CQ38">
        <v>1.702606091</v>
      </c>
      <c r="CR38">
        <v>1.1910000000000001</v>
      </c>
      <c r="CS38">
        <v>4.6390000000000002</v>
      </c>
      <c r="CT38">
        <v>6.2627775870000004</v>
      </c>
      <c r="CU38">
        <v>1.67</v>
      </c>
      <c r="CV38">
        <v>4.7770000000000001</v>
      </c>
      <c r="CW38">
        <v>1.46</v>
      </c>
      <c r="CX38">
        <v>2.4968278380000002</v>
      </c>
      <c r="CY38">
        <v>3.0481005360000002</v>
      </c>
      <c r="CZ38">
        <v>5.373159212</v>
      </c>
      <c r="DA38">
        <v>5.6035073720000002</v>
      </c>
      <c r="DB38">
        <v>2.77</v>
      </c>
      <c r="DC38">
        <v>5.2634616349999996</v>
      </c>
      <c r="DD38">
        <v>1.7170000000000001</v>
      </c>
      <c r="DE38">
        <v>3.5819999999999999</v>
      </c>
      <c r="DF38">
        <v>1.88</v>
      </c>
      <c r="DG38">
        <v>2.5659999999999998</v>
      </c>
      <c r="DH38">
        <v>5.2850000000000001</v>
      </c>
      <c r="DI38">
        <v>2.12</v>
      </c>
      <c r="DJ38">
        <v>2.9</v>
      </c>
      <c r="DK38">
        <v>1.2</v>
      </c>
      <c r="DL38">
        <v>2.6739999999999999</v>
      </c>
      <c r="DM38">
        <v>4.5119999999999996</v>
      </c>
      <c r="DN38">
        <v>1.43</v>
      </c>
      <c r="DO38">
        <v>2.13</v>
      </c>
      <c r="DP38">
        <v>5.306</v>
      </c>
      <c r="DQ38">
        <v>2.8</v>
      </c>
      <c r="DR38">
        <v>4.5940000000000003</v>
      </c>
      <c r="DS38">
        <v>4.3899999999999997</v>
      </c>
      <c r="DT38">
        <v>2.3250000000000002</v>
      </c>
      <c r="DU38">
        <v>1.5740000000000001</v>
      </c>
      <c r="DV38">
        <v>3.0590000000000002</v>
      </c>
      <c r="DW38">
        <v>2.8807056860000002</v>
      </c>
      <c r="DX38">
        <v>5.1479999999999997</v>
      </c>
      <c r="DY38">
        <v>2.7360000000000002</v>
      </c>
      <c r="DZ38">
        <v>6.1289999999999996</v>
      </c>
      <c r="EA38">
        <v>3.4390000000000001</v>
      </c>
      <c r="EB38">
        <v>2.7719999999999998</v>
      </c>
      <c r="EC38">
        <v>2.8526986160000001</v>
      </c>
      <c r="ED38">
        <v>5.4845963649999998</v>
      </c>
      <c r="EE38">
        <v>6.1767357299999999</v>
      </c>
      <c r="EG38">
        <v>2.238</v>
      </c>
      <c r="EH38">
        <v>3.754266383</v>
      </c>
      <c r="EI38">
        <v>3.0664886400000002</v>
      </c>
      <c r="EJ38">
        <v>4.0709999999999997</v>
      </c>
      <c r="EK38">
        <v>1.7690161680000001</v>
      </c>
      <c r="EL38">
        <v>1.49</v>
      </c>
      <c r="EM38">
        <v>1.77</v>
      </c>
      <c r="EN38">
        <v>1.1599999999999999</v>
      </c>
      <c r="EO38">
        <v>1.254</v>
      </c>
      <c r="EP38">
        <v>2.7360000000000002</v>
      </c>
      <c r="EQ38">
        <v>3.2189999999999999</v>
      </c>
      <c r="ES38">
        <v>1.7250000000000001</v>
      </c>
      <c r="ET38">
        <v>5.8879999999999999</v>
      </c>
      <c r="EU38">
        <v>3.931</v>
      </c>
      <c r="EV38">
        <v>3.689469281</v>
      </c>
      <c r="EW38">
        <v>2.956</v>
      </c>
      <c r="EX38">
        <v>5.0170000000000003</v>
      </c>
      <c r="EY38">
        <v>2.8336691429999998</v>
      </c>
      <c r="EZ38">
        <v>2.0609999999999999</v>
      </c>
      <c r="FA38">
        <v>6.95</v>
      </c>
      <c r="FB38">
        <v>1.99</v>
      </c>
      <c r="FC38">
        <v>3.0430000000000001</v>
      </c>
      <c r="FD38">
        <v>3.6420853000000002</v>
      </c>
      <c r="FE38">
        <v>1.944</v>
      </c>
      <c r="FF38">
        <v>2.6179999999999999</v>
      </c>
      <c r="FG38">
        <v>5.85</v>
      </c>
      <c r="FH38">
        <v>5.7130000000000001</v>
      </c>
      <c r="FI38">
        <v>2.12</v>
      </c>
      <c r="FJ38">
        <v>6.3140000000000001</v>
      </c>
      <c r="FK38">
        <v>3.2810000000000001</v>
      </c>
      <c r="FL38">
        <v>1.941138415</v>
      </c>
      <c r="FM38">
        <v>4.2119999999999997</v>
      </c>
      <c r="FN38">
        <v>2.65</v>
      </c>
      <c r="FO38">
        <v>7.7619999999999996</v>
      </c>
      <c r="FP38">
        <v>6.2169999999999996</v>
      </c>
      <c r="FQ38">
        <v>3.62</v>
      </c>
      <c r="FR38">
        <v>1.53</v>
      </c>
      <c r="FS38">
        <v>1.89</v>
      </c>
      <c r="FT38">
        <v>4.5949999999999998</v>
      </c>
      <c r="FU38">
        <v>3.8149999999999999</v>
      </c>
      <c r="FV38">
        <v>1.96</v>
      </c>
      <c r="FW38">
        <v>1.853189719</v>
      </c>
      <c r="FX38">
        <v>4.8949999999999996</v>
      </c>
      <c r="FY38">
        <v>3.9069101580000001</v>
      </c>
      <c r="FZ38">
        <v>5.7709999999999999</v>
      </c>
      <c r="GA38">
        <v>2.83</v>
      </c>
      <c r="GB38">
        <v>3.2029999999999998</v>
      </c>
      <c r="GC38">
        <v>3.9670000000000001</v>
      </c>
      <c r="GD38">
        <v>4.7279999999999998</v>
      </c>
      <c r="GE38">
        <v>1.59</v>
      </c>
      <c r="GF38">
        <v>6.2723558969999997</v>
      </c>
      <c r="GG38">
        <v>1.94</v>
      </c>
      <c r="GH38">
        <v>2.1070000000000002</v>
      </c>
      <c r="GI38">
        <v>1.44</v>
      </c>
      <c r="GJ38">
        <v>4.0140000000000002</v>
      </c>
      <c r="GK38">
        <v>4.1094981319999997</v>
      </c>
      <c r="GL38">
        <v>1.6042558979999999</v>
      </c>
      <c r="GM38">
        <v>2.718</v>
      </c>
      <c r="GN38">
        <v>3.5</v>
      </c>
      <c r="GO38">
        <v>1.3</v>
      </c>
      <c r="GP38">
        <v>1.27</v>
      </c>
      <c r="GQ38">
        <v>6.2510000000000003</v>
      </c>
      <c r="GR38">
        <v>3.830002881</v>
      </c>
      <c r="GS38">
        <v>4.7690000000000001</v>
      </c>
      <c r="GT38">
        <v>5.7069999999999999</v>
      </c>
      <c r="GU38">
        <v>5.7229999999999999</v>
      </c>
      <c r="GV38">
        <v>1.66</v>
      </c>
      <c r="GW38">
        <v>5.1180000000000003</v>
      </c>
      <c r="GX38">
        <v>6.5519999999999996</v>
      </c>
      <c r="GY38">
        <v>3.4820000000000002</v>
      </c>
      <c r="GZ38">
        <v>7.6210000000000004</v>
      </c>
      <c r="HA38">
        <v>1.6439999999999999</v>
      </c>
      <c r="HB38">
        <v>5.9303238800000004</v>
      </c>
      <c r="HC38">
        <v>7.9850000000000003</v>
      </c>
      <c r="HD38">
        <v>5.9303238800000004</v>
      </c>
      <c r="HE38">
        <v>3.5887906489999999</v>
      </c>
      <c r="HF38">
        <v>5.4139999999999997</v>
      </c>
      <c r="HG38">
        <v>3.03</v>
      </c>
      <c r="HH38">
        <v>1.47</v>
      </c>
      <c r="HI38">
        <v>1.28</v>
      </c>
      <c r="HJ38">
        <v>1.6</v>
      </c>
      <c r="HK38">
        <v>4.3470000000000004</v>
      </c>
      <c r="HL38">
        <v>2.129</v>
      </c>
      <c r="HM38">
        <v>4.4279999999999999</v>
      </c>
      <c r="HN38">
        <v>2.8959999999999999</v>
      </c>
      <c r="HO38">
        <v>7.2919999999999998</v>
      </c>
      <c r="HP38">
        <v>1.9293534809999999</v>
      </c>
      <c r="HQ38">
        <v>1.7949450280000001</v>
      </c>
      <c r="HR38">
        <v>5.5430000000000001</v>
      </c>
      <c r="HS38">
        <v>1.893</v>
      </c>
      <c r="HT38">
        <v>4.4409999999999998</v>
      </c>
      <c r="HU38">
        <v>3.3359999999999999</v>
      </c>
      <c r="HV38">
        <v>2.895884025</v>
      </c>
      <c r="HW38">
        <v>5.9409999999999998</v>
      </c>
      <c r="HX38">
        <v>3.6208082680000002</v>
      </c>
      <c r="HY38">
        <v>4.4329999999999998</v>
      </c>
      <c r="HZ38">
        <v>3.830002881</v>
      </c>
      <c r="IA38">
        <v>5.9303238800000004</v>
      </c>
      <c r="IB38">
        <v>1.8740000000000001</v>
      </c>
      <c r="IC38">
        <v>2.5049999999999999</v>
      </c>
      <c r="ID38">
        <v>2.7930000000000001</v>
      </c>
      <c r="IE38">
        <v>4.0190000000000001</v>
      </c>
      <c r="IF38">
        <v>5.8479999999999999</v>
      </c>
      <c r="IG38">
        <v>6.8940000000000001</v>
      </c>
      <c r="IH38">
        <v>1.335</v>
      </c>
      <c r="II38">
        <v>1.9253561429999999</v>
      </c>
      <c r="IJ38">
        <v>2.3639999999999999</v>
      </c>
      <c r="IK38">
        <v>1.976</v>
      </c>
      <c r="IL38">
        <v>3.32</v>
      </c>
      <c r="IM38">
        <v>2.569</v>
      </c>
      <c r="IN38">
        <v>3.0219999999999998</v>
      </c>
      <c r="IO38">
        <v>1.802</v>
      </c>
      <c r="IP38">
        <v>2.5590000000000002</v>
      </c>
      <c r="IQ38">
        <v>2.444</v>
      </c>
      <c r="IR38">
        <v>4.6879999999999997</v>
      </c>
      <c r="IS38">
        <v>2.8135469739999999</v>
      </c>
      <c r="IT38">
        <v>4.7389999999999999</v>
      </c>
      <c r="IU38">
        <v>2.5990000000000002</v>
      </c>
      <c r="IV38">
        <v>7.02</v>
      </c>
      <c r="IW38">
        <v>2.9910000000000001</v>
      </c>
      <c r="IX38">
        <v>6.1829999999999998</v>
      </c>
      <c r="IY38">
        <v>4.109</v>
      </c>
    </row>
    <row r="39" spans="1:259" x14ac:dyDescent="0.25">
      <c r="A39">
        <f t="shared" si="0"/>
        <v>1997</v>
      </c>
      <c r="B39">
        <v>2.1440000000000001</v>
      </c>
      <c r="C39">
        <v>5.7014655359999997</v>
      </c>
      <c r="D39">
        <v>7.6669999999999998</v>
      </c>
      <c r="E39">
        <v>6.1016330749999996</v>
      </c>
      <c r="F39">
        <v>6.7889999999999997</v>
      </c>
      <c r="G39">
        <v>2.4969999999999999</v>
      </c>
      <c r="I39">
        <v>4.1651632989999996</v>
      </c>
      <c r="J39">
        <v>3.0619999999999998</v>
      </c>
      <c r="K39">
        <v>2.706</v>
      </c>
      <c r="L39">
        <v>1.8919999999999999</v>
      </c>
      <c r="N39">
        <v>2.19</v>
      </c>
      <c r="O39">
        <v>1.778</v>
      </c>
      <c r="P39">
        <v>1.39</v>
      </c>
      <c r="Q39">
        <v>2.0699999999999998</v>
      </c>
      <c r="R39">
        <v>7.04</v>
      </c>
      <c r="S39">
        <v>1.6</v>
      </c>
      <c r="T39">
        <v>6.2039999999999997</v>
      </c>
      <c r="U39">
        <v>6.7240000000000002</v>
      </c>
      <c r="V39">
        <v>3.4910000000000001</v>
      </c>
      <c r="W39">
        <v>1.0900000000000001</v>
      </c>
      <c r="X39">
        <v>2.9359999999999999</v>
      </c>
      <c r="Y39">
        <v>2.399</v>
      </c>
      <c r="Z39">
        <v>1.677</v>
      </c>
      <c r="AA39">
        <v>1.25</v>
      </c>
      <c r="AB39">
        <v>3.8540000000000001</v>
      </c>
      <c r="AC39">
        <v>1.6919999999999999</v>
      </c>
      <c r="AD39">
        <v>4.2190000000000003</v>
      </c>
      <c r="AE39">
        <v>2.4649999999999999</v>
      </c>
      <c r="AF39">
        <v>1.74</v>
      </c>
      <c r="AG39">
        <v>2.5779999999999998</v>
      </c>
      <c r="AH39">
        <v>4.0880000000000001</v>
      </c>
      <c r="AI39">
        <v>3.4580000000000002</v>
      </c>
      <c r="AJ39">
        <v>5.96</v>
      </c>
      <c r="AK39">
        <v>1.57</v>
      </c>
      <c r="AL39">
        <v>1.38152684</v>
      </c>
      <c r="AM39">
        <v>1.48</v>
      </c>
      <c r="AN39">
        <v>1.5349999999999999</v>
      </c>
      <c r="AO39">
        <v>2.177</v>
      </c>
      <c r="AP39">
        <v>1.5269999999999999</v>
      </c>
      <c r="AQ39">
        <v>5.9509999999999996</v>
      </c>
      <c r="AR39">
        <v>5.7229999999999999</v>
      </c>
      <c r="AS39">
        <v>6.7290000000000001</v>
      </c>
      <c r="AT39">
        <v>4.9619999999999997</v>
      </c>
      <c r="AU39">
        <v>2.742</v>
      </c>
      <c r="AV39">
        <v>5.593</v>
      </c>
      <c r="AW39">
        <v>4.0739999999999998</v>
      </c>
      <c r="AX39">
        <v>2.64</v>
      </c>
      <c r="AY39">
        <v>2.5216231740000001</v>
      </c>
      <c r="AZ39">
        <v>1.5629999999999999</v>
      </c>
      <c r="BA39">
        <v>2.16</v>
      </c>
      <c r="BB39">
        <v>1.8580000000000001</v>
      </c>
      <c r="BC39">
        <v>1.17</v>
      </c>
      <c r="BD39">
        <v>1.35</v>
      </c>
      <c r="BE39">
        <v>4.9569999999999999</v>
      </c>
      <c r="BF39">
        <v>2.3919999999999999</v>
      </c>
      <c r="BG39">
        <v>1.75</v>
      </c>
      <c r="BH39">
        <v>2.9529999999999998</v>
      </c>
      <c r="BI39">
        <v>2.8969999999999998</v>
      </c>
      <c r="BJ39">
        <v>1.8956771290000001</v>
      </c>
      <c r="BK39">
        <v>3.5922991089999998</v>
      </c>
      <c r="BL39">
        <v>1.8528019410000001</v>
      </c>
      <c r="BM39">
        <v>1.7769980059999999</v>
      </c>
      <c r="BN39">
        <v>1.6002831740000001</v>
      </c>
      <c r="BO39">
        <v>3.2879999999999998</v>
      </c>
      <c r="BP39">
        <v>3.6539999999999999</v>
      </c>
      <c r="BQ39">
        <v>1.416507017</v>
      </c>
      <c r="BR39">
        <v>5.7430000000000003</v>
      </c>
      <c r="BS39">
        <v>1.1499999999999999</v>
      </c>
      <c r="BT39">
        <v>1.32</v>
      </c>
      <c r="BU39">
        <v>6.85</v>
      </c>
      <c r="BV39">
        <v>1.415455307</v>
      </c>
      <c r="BW39">
        <v>5.2572340869999996</v>
      </c>
      <c r="BX39">
        <v>1.75</v>
      </c>
      <c r="BY39">
        <v>3.2</v>
      </c>
      <c r="BZ39">
        <v>1.77</v>
      </c>
      <c r="CA39">
        <v>4.55</v>
      </c>
      <c r="CB39">
        <v>4.657</v>
      </c>
      <c r="CC39">
        <v>1.72</v>
      </c>
      <c r="CD39">
        <v>1.742</v>
      </c>
      <c r="CE39">
        <v>4.8650000000000002</v>
      </c>
      <c r="CF39">
        <v>2.335</v>
      </c>
      <c r="CG39">
        <v>6.1619999999999999</v>
      </c>
      <c r="CH39">
        <v>5.9219999999999997</v>
      </c>
      <c r="CI39">
        <v>6.008</v>
      </c>
      <c r="CJ39">
        <v>5.9409999999999998</v>
      </c>
      <c r="CK39">
        <v>1.27</v>
      </c>
      <c r="CL39">
        <v>2.9889999999999999</v>
      </c>
      <c r="CM39">
        <v>2.69</v>
      </c>
      <c r="CN39">
        <v>4.9059999999999997</v>
      </c>
      <c r="CO39">
        <v>3.0350000000000001</v>
      </c>
      <c r="CP39">
        <v>3.0609999999999999</v>
      </c>
      <c r="CQ39">
        <v>1.6922930810000001</v>
      </c>
      <c r="CR39">
        <v>1.127</v>
      </c>
      <c r="CS39">
        <v>4.5270000000000001</v>
      </c>
      <c r="CT39">
        <v>6.2123275720000004</v>
      </c>
      <c r="CU39">
        <v>1.69</v>
      </c>
      <c r="CV39">
        <v>4.6689999999999996</v>
      </c>
      <c r="CW39">
        <v>1.37</v>
      </c>
      <c r="CX39">
        <v>2.4427218800000001</v>
      </c>
      <c r="CY39">
        <v>2.9943690279999999</v>
      </c>
      <c r="CZ39">
        <v>5.2995862249999997</v>
      </c>
      <c r="DA39">
        <v>5.4963594520000001</v>
      </c>
      <c r="DB39">
        <v>2.738</v>
      </c>
      <c r="DC39">
        <v>5.2053476969999997</v>
      </c>
      <c r="DD39">
        <v>1.8120000000000001</v>
      </c>
      <c r="DE39">
        <v>3.5139999999999998</v>
      </c>
      <c r="DF39">
        <v>1.93</v>
      </c>
      <c r="DG39">
        <v>2.3330000000000002</v>
      </c>
      <c r="DH39">
        <v>5.2439999999999998</v>
      </c>
      <c r="DI39">
        <v>2.04</v>
      </c>
      <c r="DJ39">
        <v>2.94</v>
      </c>
      <c r="DK39">
        <v>1.22</v>
      </c>
      <c r="DL39">
        <v>2.6589999999999998</v>
      </c>
      <c r="DM39">
        <v>4.3369999999999997</v>
      </c>
      <c r="DN39">
        <v>1.39</v>
      </c>
      <c r="DO39">
        <v>2</v>
      </c>
      <c r="DP39">
        <v>5.26</v>
      </c>
      <c r="DQ39">
        <v>2.6</v>
      </c>
      <c r="DR39">
        <v>4.391</v>
      </c>
      <c r="DS39">
        <v>4.3250000000000002</v>
      </c>
      <c r="DT39">
        <v>2.3929999999999998</v>
      </c>
      <c r="DU39">
        <v>1.5369999999999999</v>
      </c>
      <c r="DV39">
        <v>2.9710000000000001</v>
      </c>
      <c r="DW39">
        <v>2.8160679690000001</v>
      </c>
      <c r="DX39">
        <v>4.9640000000000004</v>
      </c>
      <c r="DY39">
        <v>2.6589999999999998</v>
      </c>
      <c r="DZ39">
        <v>6.0789999999999997</v>
      </c>
      <c r="EA39">
        <v>3.2650000000000001</v>
      </c>
      <c r="EB39">
        <v>2.641</v>
      </c>
      <c r="EC39">
        <v>2.789621634</v>
      </c>
      <c r="ED39">
        <v>5.4302793490000001</v>
      </c>
      <c r="EE39">
        <v>6.1340660119999999</v>
      </c>
      <c r="EG39">
        <v>2.1819999999999999</v>
      </c>
      <c r="EH39">
        <v>3.677385986</v>
      </c>
      <c r="EI39">
        <v>3.0126485970000001</v>
      </c>
      <c r="EJ39">
        <v>3.9929999999999999</v>
      </c>
      <c r="EK39">
        <v>1.7288298280000001</v>
      </c>
      <c r="EL39">
        <v>1.47</v>
      </c>
      <c r="EM39">
        <v>1.71</v>
      </c>
      <c r="EN39">
        <v>1.1100000000000001</v>
      </c>
      <c r="EO39">
        <v>1.163</v>
      </c>
      <c r="EP39">
        <v>2.734</v>
      </c>
      <c r="EQ39">
        <v>3.12</v>
      </c>
      <c r="ES39">
        <v>1.7589999999999999</v>
      </c>
      <c r="ET39">
        <v>5.8010000000000002</v>
      </c>
      <c r="EU39">
        <v>3.5720000000000001</v>
      </c>
      <c r="EV39">
        <v>3.542220946</v>
      </c>
      <c r="EW39">
        <v>2.8690000000000002</v>
      </c>
      <c r="EX39">
        <v>4.8860000000000001</v>
      </c>
      <c r="EY39">
        <v>2.7785329820000002</v>
      </c>
      <c r="EZ39">
        <v>1.9159999999999999</v>
      </c>
      <c r="FA39">
        <v>6.9109999999999996</v>
      </c>
      <c r="FB39">
        <v>1.93</v>
      </c>
      <c r="FC39">
        <v>2.9630000000000001</v>
      </c>
      <c r="FD39">
        <v>3.4922056449999999</v>
      </c>
      <c r="FE39">
        <v>1.9279999999999999</v>
      </c>
      <c r="FF39">
        <v>2.4689999999999999</v>
      </c>
      <c r="FG39">
        <v>5.8849999999999998</v>
      </c>
      <c r="FH39">
        <v>5.66</v>
      </c>
      <c r="FI39">
        <v>2.04</v>
      </c>
      <c r="FJ39">
        <v>6.258</v>
      </c>
      <c r="FK39">
        <v>3.2130000000000001</v>
      </c>
      <c r="FL39">
        <v>1.9307044</v>
      </c>
      <c r="FM39">
        <v>4.1539999999999999</v>
      </c>
      <c r="FN39">
        <v>2.67</v>
      </c>
      <c r="FO39">
        <v>7.7590000000000003</v>
      </c>
      <c r="FP39">
        <v>6.1379999999999999</v>
      </c>
      <c r="FQ39">
        <v>3.4729999999999999</v>
      </c>
      <c r="FR39">
        <v>1.56</v>
      </c>
      <c r="FS39">
        <v>1.86</v>
      </c>
      <c r="FT39">
        <v>4.3929999999999998</v>
      </c>
      <c r="FU39">
        <v>3.778</v>
      </c>
      <c r="FV39">
        <v>1.96</v>
      </c>
      <c r="FW39">
        <v>1.8353923130000001</v>
      </c>
      <c r="FX39">
        <v>4.6159999999999997</v>
      </c>
      <c r="FY39">
        <v>3.8213442020000001</v>
      </c>
      <c r="FZ39">
        <v>5.6420000000000003</v>
      </c>
      <c r="GA39">
        <v>2.81</v>
      </c>
      <c r="GB39">
        <v>3.0990000000000002</v>
      </c>
      <c r="GC39">
        <v>3.899</v>
      </c>
      <c r="GD39">
        <v>4.6790000000000003</v>
      </c>
      <c r="GE39">
        <v>1.51</v>
      </c>
      <c r="GF39">
        <v>6.2229903870000003</v>
      </c>
      <c r="GG39">
        <v>1.9</v>
      </c>
      <c r="GH39">
        <v>2.0310000000000001</v>
      </c>
      <c r="GI39">
        <v>1.47</v>
      </c>
      <c r="GJ39">
        <v>3.911</v>
      </c>
      <c r="GK39">
        <v>4.0353173760000001</v>
      </c>
      <c r="GL39">
        <v>1.5948781059999999</v>
      </c>
      <c r="GM39">
        <v>2.5910000000000002</v>
      </c>
      <c r="GN39">
        <v>3.4329999999999998</v>
      </c>
      <c r="GO39">
        <v>1.32</v>
      </c>
      <c r="GP39">
        <v>1.218</v>
      </c>
      <c r="GQ39">
        <v>6.1760000000000002</v>
      </c>
      <c r="GR39">
        <v>3.761913378</v>
      </c>
      <c r="GS39">
        <v>4.5919999999999996</v>
      </c>
      <c r="GT39">
        <v>5.5960000000000001</v>
      </c>
      <c r="GU39">
        <v>5.6390000000000002</v>
      </c>
      <c r="GV39">
        <v>1.61</v>
      </c>
      <c r="GW39">
        <v>4.9870000000000001</v>
      </c>
      <c r="GX39">
        <v>6.5309999999999997</v>
      </c>
      <c r="GY39">
        <v>3.3769999999999998</v>
      </c>
      <c r="GZ39">
        <v>7.6619999999999999</v>
      </c>
      <c r="HA39">
        <v>1.5589999999999999</v>
      </c>
      <c r="HB39">
        <v>5.859712332</v>
      </c>
      <c r="HC39">
        <v>7.9649999999999999</v>
      </c>
      <c r="HD39">
        <v>5.8591741539999997</v>
      </c>
      <c r="HE39">
        <v>3.5222074929999998</v>
      </c>
      <c r="HF39">
        <v>5.3449999999999998</v>
      </c>
      <c r="HG39">
        <v>2.99</v>
      </c>
      <c r="HH39">
        <v>1.43</v>
      </c>
      <c r="HI39">
        <v>1.25</v>
      </c>
      <c r="HJ39">
        <v>1.52</v>
      </c>
      <c r="HK39">
        <v>4.2069999999999999</v>
      </c>
      <c r="HL39">
        <v>2.0699999999999998</v>
      </c>
      <c r="HM39">
        <v>4.2830000000000004</v>
      </c>
      <c r="HN39">
        <v>2.8079999999999998</v>
      </c>
      <c r="HO39">
        <v>7.274</v>
      </c>
      <c r="HP39">
        <v>1.893979144</v>
      </c>
      <c r="HQ39">
        <v>1.7287176769999999</v>
      </c>
      <c r="HR39">
        <v>5.4409999999999998</v>
      </c>
      <c r="HS39">
        <v>1.8640000000000001</v>
      </c>
      <c r="HT39">
        <v>4.3170000000000002</v>
      </c>
      <c r="HU39">
        <v>3.2130000000000001</v>
      </c>
      <c r="HV39">
        <v>2.8269628039999999</v>
      </c>
      <c r="HW39">
        <v>5.9550000000000001</v>
      </c>
      <c r="HX39">
        <v>3.4708468639999999</v>
      </c>
      <c r="HY39">
        <v>4.3689999999999998</v>
      </c>
      <c r="HZ39">
        <v>3.761913378</v>
      </c>
      <c r="IA39">
        <v>5.8591741539999997</v>
      </c>
      <c r="IB39">
        <v>1.8220000000000001</v>
      </c>
      <c r="IC39">
        <v>2.359</v>
      </c>
      <c r="ID39">
        <v>2.7160000000000002</v>
      </c>
      <c r="IE39">
        <v>3.9969999999999999</v>
      </c>
      <c r="IF39">
        <v>5.8380000000000001</v>
      </c>
      <c r="IG39">
        <v>6.9059999999999997</v>
      </c>
      <c r="IH39">
        <v>1.272</v>
      </c>
      <c r="II39">
        <v>1.8830256240000001</v>
      </c>
      <c r="IJ39">
        <v>2.3279999999999998</v>
      </c>
      <c r="IK39">
        <v>1.9710000000000001</v>
      </c>
      <c r="IL39">
        <v>3.0819999999999999</v>
      </c>
      <c r="IM39">
        <v>2.4889999999999999</v>
      </c>
      <c r="IN39">
        <v>2.9670000000000001</v>
      </c>
      <c r="IO39">
        <v>2.0289999999999999</v>
      </c>
      <c r="IP39">
        <v>2.7269999999999999</v>
      </c>
      <c r="IQ39">
        <v>2.29</v>
      </c>
      <c r="IR39">
        <v>4.6319999999999997</v>
      </c>
      <c r="IS39">
        <v>2.7713718269999998</v>
      </c>
      <c r="IT39">
        <v>4.66</v>
      </c>
      <c r="IU39">
        <v>2.5710000000000002</v>
      </c>
      <c r="IV39">
        <v>6.83</v>
      </c>
      <c r="IW39">
        <v>2.734</v>
      </c>
      <c r="IX39">
        <v>6.117</v>
      </c>
      <c r="IY39">
        <v>4.0629999999999997</v>
      </c>
    </row>
    <row r="40" spans="1:259" x14ac:dyDescent="0.25">
      <c r="A40">
        <f t="shared" si="0"/>
        <v>1998</v>
      </c>
      <c r="B40">
        <v>1.9570000000000001</v>
      </c>
      <c r="C40">
        <v>5.6432217250000001</v>
      </c>
      <c r="D40">
        <v>7.6420000000000003</v>
      </c>
      <c r="E40">
        <v>6.043930842</v>
      </c>
      <c r="F40">
        <v>6.7320000000000002</v>
      </c>
      <c r="G40">
        <v>2.3969999999999998</v>
      </c>
      <c r="I40">
        <v>4.0616400070000003</v>
      </c>
      <c r="J40">
        <v>2.907</v>
      </c>
      <c r="K40">
        <v>2.6619999999999999</v>
      </c>
      <c r="L40">
        <v>1.7909999999999999</v>
      </c>
      <c r="N40">
        <v>2.0169999999999999</v>
      </c>
      <c r="O40">
        <v>1.762</v>
      </c>
      <c r="P40">
        <v>1.37</v>
      </c>
      <c r="Q40">
        <v>2</v>
      </c>
      <c r="R40">
        <v>6.9580000000000002</v>
      </c>
      <c r="S40">
        <v>1.6</v>
      </c>
      <c r="T40">
        <v>6.0970000000000004</v>
      </c>
      <c r="U40">
        <v>6.6609999999999996</v>
      </c>
      <c r="V40">
        <v>3.3929999999999998</v>
      </c>
      <c r="W40">
        <v>1.1100000000000001</v>
      </c>
      <c r="X40">
        <v>2.8889999999999998</v>
      </c>
      <c r="Y40">
        <v>2.335</v>
      </c>
      <c r="Z40">
        <v>1.554</v>
      </c>
      <c r="AA40">
        <v>1.3</v>
      </c>
      <c r="AB40">
        <v>3.7850000000000001</v>
      </c>
      <c r="AC40">
        <v>1.7989999999999999</v>
      </c>
      <c r="AD40">
        <v>4.149</v>
      </c>
      <c r="AE40">
        <v>2.4089999999999998</v>
      </c>
      <c r="AF40">
        <v>1.75</v>
      </c>
      <c r="AG40">
        <v>2.4889999999999999</v>
      </c>
      <c r="AH40">
        <v>3.8530000000000002</v>
      </c>
      <c r="AI40">
        <v>3.3959999999999999</v>
      </c>
      <c r="AJ40">
        <v>5.9340000000000002</v>
      </c>
      <c r="AK40">
        <v>1.56</v>
      </c>
      <c r="AL40">
        <v>1.3384335430000001</v>
      </c>
      <c r="AM40">
        <v>1.47</v>
      </c>
      <c r="AN40">
        <v>1.528</v>
      </c>
      <c r="AO40">
        <v>2.1120000000000001</v>
      </c>
      <c r="AP40">
        <v>1.522</v>
      </c>
      <c r="AQ40">
        <v>5.8959999999999999</v>
      </c>
      <c r="AR40">
        <v>5.6680000000000001</v>
      </c>
      <c r="AS40">
        <v>6.73</v>
      </c>
      <c r="AT40">
        <v>4.9260000000000002</v>
      </c>
      <c r="AU40">
        <v>2.6829999999999998</v>
      </c>
      <c r="AV40">
        <v>5.492</v>
      </c>
      <c r="AW40">
        <v>3.8759999999999999</v>
      </c>
      <c r="AX40">
        <v>2.5339999999999998</v>
      </c>
      <c r="AY40">
        <v>2.4711477409999998</v>
      </c>
      <c r="AZ40">
        <v>1.5880000000000001</v>
      </c>
      <c r="BA40">
        <v>2.16</v>
      </c>
      <c r="BB40">
        <v>1.764</v>
      </c>
      <c r="BC40">
        <v>1.1599999999999999</v>
      </c>
      <c r="BD40">
        <v>1.36</v>
      </c>
      <c r="BE40">
        <v>4.7770000000000001</v>
      </c>
      <c r="BF40">
        <v>2.3330000000000002</v>
      </c>
      <c r="BG40">
        <v>1.72</v>
      </c>
      <c r="BH40">
        <v>2.8730000000000002</v>
      </c>
      <c r="BI40">
        <v>2.7120000000000002</v>
      </c>
      <c r="BJ40">
        <v>1.870469479</v>
      </c>
      <c r="BK40">
        <v>3.5114258650000001</v>
      </c>
      <c r="BL40">
        <v>1.8244023060000001</v>
      </c>
      <c r="BM40">
        <v>1.734829985</v>
      </c>
      <c r="BN40">
        <v>1.5762315609999999</v>
      </c>
      <c r="BO40">
        <v>3.2280000000000002</v>
      </c>
      <c r="BP40">
        <v>3.617</v>
      </c>
      <c r="BQ40">
        <v>1.417357</v>
      </c>
      <c r="BR40">
        <v>5.633</v>
      </c>
      <c r="BS40">
        <v>1.1299999999999999</v>
      </c>
      <c r="BT40">
        <v>1.28</v>
      </c>
      <c r="BU40">
        <v>6.7530000000000001</v>
      </c>
      <c r="BV40">
        <v>1.4051982030000001</v>
      </c>
      <c r="BW40">
        <v>5.2047967079999999</v>
      </c>
      <c r="BX40">
        <v>1.7</v>
      </c>
      <c r="BY40">
        <v>3.1280000000000001</v>
      </c>
      <c r="BZ40">
        <v>1.78</v>
      </c>
      <c r="CA40">
        <v>4.4790000000000001</v>
      </c>
      <c r="CB40">
        <v>4.5759999999999996</v>
      </c>
      <c r="CC40">
        <v>1.71</v>
      </c>
      <c r="CD40">
        <v>1.6870000000000001</v>
      </c>
      <c r="CE40">
        <v>4.8360000000000003</v>
      </c>
      <c r="CF40">
        <v>2.1779999999999999</v>
      </c>
      <c r="CG40">
        <v>6.0759999999999996</v>
      </c>
      <c r="CH40">
        <v>5.93</v>
      </c>
      <c r="CI40">
        <v>5.8979999999999997</v>
      </c>
      <c r="CJ40">
        <v>5.9139999999999997</v>
      </c>
      <c r="CK40">
        <v>1.24</v>
      </c>
      <c r="CL40">
        <v>2.6520000000000001</v>
      </c>
      <c r="CM40">
        <v>2.4569999999999999</v>
      </c>
      <c r="CN40">
        <v>4.8</v>
      </c>
      <c r="CO40">
        <v>3.0449999999999999</v>
      </c>
      <c r="CP40">
        <v>3.05</v>
      </c>
      <c r="CQ40">
        <v>1.679477385</v>
      </c>
      <c r="CR40">
        <v>1.016</v>
      </c>
      <c r="CS40">
        <v>4.4480000000000004</v>
      </c>
      <c r="CT40">
        <v>6.1576142279999999</v>
      </c>
      <c r="CU40">
        <v>1.45</v>
      </c>
      <c r="CV40">
        <v>4.5609999999999999</v>
      </c>
      <c r="CW40">
        <v>1.32</v>
      </c>
      <c r="CX40">
        <v>2.4006564529999999</v>
      </c>
      <c r="CY40">
        <v>2.9493204130000001</v>
      </c>
      <c r="CZ40">
        <v>5.217493706</v>
      </c>
      <c r="DA40">
        <v>5.3936105960000003</v>
      </c>
      <c r="DB40">
        <v>2.6549999999999998</v>
      </c>
      <c r="DC40">
        <v>5.1327175079999998</v>
      </c>
      <c r="DD40">
        <v>1.9</v>
      </c>
      <c r="DE40">
        <v>3.4460000000000002</v>
      </c>
      <c r="DF40">
        <v>1.94</v>
      </c>
      <c r="DG40">
        <v>2.1970000000000001</v>
      </c>
      <c r="DH40">
        <v>5.1539999999999999</v>
      </c>
      <c r="DI40">
        <v>2.0499999999999998</v>
      </c>
      <c r="DJ40">
        <v>2.98</v>
      </c>
      <c r="DK40">
        <v>1.22</v>
      </c>
      <c r="DL40">
        <v>2.5939999999999999</v>
      </c>
      <c r="DM40">
        <v>4.1639999999999997</v>
      </c>
      <c r="DN40">
        <v>1.38</v>
      </c>
      <c r="DO40">
        <v>1.8</v>
      </c>
      <c r="DP40">
        <v>5.2460000000000004</v>
      </c>
      <c r="DQ40">
        <v>2.7</v>
      </c>
      <c r="DR40">
        <v>4.1390000000000002</v>
      </c>
      <c r="DS40">
        <v>4.2530000000000001</v>
      </c>
      <c r="DT40">
        <v>2.3759999999999999</v>
      </c>
      <c r="DU40">
        <v>1.464</v>
      </c>
      <c r="DV40">
        <v>2.8780000000000001</v>
      </c>
      <c r="DW40">
        <v>2.7548819670000002</v>
      </c>
      <c r="DX40">
        <v>4.7759999999999998</v>
      </c>
      <c r="DY40">
        <v>2.6</v>
      </c>
      <c r="DZ40">
        <v>6.0170000000000003</v>
      </c>
      <c r="EA40">
        <v>3.109</v>
      </c>
      <c r="EB40">
        <v>2.4990000000000001</v>
      </c>
      <c r="EC40">
        <v>2.729849749</v>
      </c>
      <c r="ED40">
        <v>5.3523463480000002</v>
      </c>
      <c r="EE40">
        <v>6.0880704449999996</v>
      </c>
      <c r="EG40">
        <v>2.1160000000000001</v>
      </c>
      <c r="EH40">
        <v>3.5992179200000001</v>
      </c>
      <c r="EI40">
        <v>2.9678314380000002</v>
      </c>
      <c r="EJ40">
        <v>3.855</v>
      </c>
      <c r="EK40">
        <v>1.704992678</v>
      </c>
      <c r="EL40">
        <v>1.46</v>
      </c>
      <c r="EM40">
        <v>1.68</v>
      </c>
      <c r="EN40">
        <v>1.0900000000000001</v>
      </c>
      <c r="EO40">
        <v>1.073</v>
      </c>
      <c r="EP40">
        <v>2.7269999999999999</v>
      </c>
      <c r="EQ40">
        <v>3.0089999999999999</v>
      </c>
      <c r="ES40">
        <v>1.651</v>
      </c>
      <c r="ET40">
        <v>5.6749999999999998</v>
      </c>
      <c r="EU40">
        <v>3.254</v>
      </c>
      <c r="EV40">
        <v>3.4270396509999999</v>
      </c>
      <c r="EW40">
        <v>2.8</v>
      </c>
      <c r="EX40">
        <v>4.7869999999999999</v>
      </c>
      <c r="EY40">
        <v>2.7328561339999999</v>
      </c>
      <c r="EZ40">
        <v>1.8939999999999999</v>
      </c>
      <c r="FA40">
        <v>6.8920000000000003</v>
      </c>
      <c r="FB40">
        <v>1.84</v>
      </c>
      <c r="FC40">
        <v>2.8889999999999998</v>
      </c>
      <c r="FD40">
        <v>3.3779916170000002</v>
      </c>
      <c r="FE40">
        <v>1.952</v>
      </c>
      <c r="FF40">
        <v>2.363</v>
      </c>
      <c r="FG40">
        <v>5.86</v>
      </c>
      <c r="FH40">
        <v>5.5739999999999998</v>
      </c>
      <c r="FI40">
        <v>1.97</v>
      </c>
      <c r="FJ40">
        <v>6.2350000000000003</v>
      </c>
      <c r="FK40">
        <v>3.1190000000000002</v>
      </c>
      <c r="FL40">
        <v>1.9550532549999999</v>
      </c>
      <c r="FM40">
        <v>4.1520000000000001</v>
      </c>
      <c r="FN40">
        <v>2.54</v>
      </c>
      <c r="FO40">
        <v>7.7619999999999996</v>
      </c>
      <c r="FP40">
        <v>6.069</v>
      </c>
      <c r="FQ40">
        <v>3.339</v>
      </c>
      <c r="FR40">
        <v>1.63</v>
      </c>
      <c r="FS40">
        <v>1.81</v>
      </c>
      <c r="FT40">
        <v>4.2350000000000003</v>
      </c>
      <c r="FU40">
        <v>3.726</v>
      </c>
      <c r="FV40">
        <v>1.89</v>
      </c>
      <c r="FW40">
        <v>1.826849685</v>
      </c>
      <c r="FX40">
        <v>4.3440000000000003</v>
      </c>
      <c r="FY40">
        <v>3.7570550360000001</v>
      </c>
      <c r="FZ40">
        <v>5.508</v>
      </c>
      <c r="GA40">
        <v>2.7890000000000001</v>
      </c>
      <c r="GB40">
        <v>3.0019999999999998</v>
      </c>
      <c r="GC40">
        <v>3.8479999999999999</v>
      </c>
      <c r="GD40">
        <v>4.6319999999999997</v>
      </c>
      <c r="GE40">
        <v>1.44</v>
      </c>
      <c r="GF40">
        <v>6.170477322</v>
      </c>
      <c r="GG40">
        <v>1.9</v>
      </c>
      <c r="GH40">
        <v>2.008</v>
      </c>
      <c r="GI40">
        <v>1.47</v>
      </c>
      <c r="GJ40">
        <v>3.798</v>
      </c>
      <c r="GK40">
        <v>3.9684674719999999</v>
      </c>
      <c r="GL40">
        <v>1.5917313360000001</v>
      </c>
      <c r="GM40">
        <v>2.4870000000000001</v>
      </c>
      <c r="GN40">
        <v>3.3420000000000001</v>
      </c>
      <c r="GO40">
        <v>1.32</v>
      </c>
      <c r="GP40">
        <v>1.232</v>
      </c>
      <c r="GQ40">
        <v>6.1159999999999997</v>
      </c>
      <c r="GR40">
        <v>3.686311092</v>
      </c>
      <c r="GS40">
        <v>4.4189999999999996</v>
      </c>
      <c r="GT40">
        <v>5.5039999999999996</v>
      </c>
      <c r="GU40">
        <v>5.5810000000000004</v>
      </c>
      <c r="GV40">
        <v>1.48</v>
      </c>
      <c r="GW40">
        <v>4.9029999999999996</v>
      </c>
      <c r="GX40">
        <v>6.4950000000000001</v>
      </c>
      <c r="GY40">
        <v>3.3570000000000002</v>
      </c>
      <c r="GZ40">
        <v>7.6470000000000002</v>
      </c>
      <c r="HA40">
        <v>1.1950000000000001</v>
      </c>
      <c r="HB40">
        <v>5.8021040670000001</v>
      </c>
      <c r="HC40">
        <v>7.8170000000000002</v>
      </c>
      <c r="HD40">
        <v>5.8015654290000001</v>
      </c>
      <c r="HE40">
        <v>3.463397509</v>
      </c>
      <c r="HF40">
        <v>5.282</v>
      </c>
      <c r="HG40">
        <v>2.9550000000000001</v>
      </c>
      <c r="HH40">
        <v>1.37</v>
      </c>
      <c r="HI40">
        <v>1.23</v>
      </c>
      <c r="HJ40">
        <v>1.5</v>
      </c>
      <c r="HK40">
        <v>4.0979999999999999</v>
      </c>
      <c r="HL40">
        <v>1.992</v>
      </c>
      <c r="HM40">
        <v>4.1769999999999996</v>
      </c>
      <c r="HN40">
        <v>2.7210000000000001</v>
      </c>
      <c r="HO40">
        <v>7.266</v>
      </c>
      <c r="HP40">
        <v>1.86876273</v>
      </c>
      <c r="HQ40">
        <v>1.684573506</v>
      </c>
      <c r="HR40">
        <v>5.3840000000000003</v>
      </c>
      <c r="HS40">
        <v>1.784</v>
      </c>
      <c r="HT40">
        <v>4.2809999999999997</v>
      </c>
      <c r="HU40">
        <v>3.1019999999999999</v>
      </c>
      <c r="HV40">
        <v>2.7639964350000001</v>
      </c>
      <c r="HW40">
        <v>5.9630000000000001</v>
      </c>
      <c r="HX40">
        <v>3.3568222009999999</v>
      </c>
      <c r="HY40">
        <v>4.3280000000000003</v>
      </c>
      <c r="HZ40">
        <v>3.686311092</v>
      </c>
      <c r="IA40">
        <v>5.8015654290000001</v>
      </c>
      <c r="IB40">
        <v>1.7969999999999999</v>
      </c>
      <c r="IC40">
        <v>2.2189999999999999</v>
      </c>
      <c r="ID40">
        <v>2.67</v>
      </c>
      <c r="IE40">
        <v>3.956</v>
      </c>
      <c r="IF40">
        <v>5.7889999999999997</v>
      </c>
      <c r="IG40">
        <v>6.8869999999999996</v>
      </c>
      <c r="IH40">
        <v>1.2110000000000001</v>
      </c>
      <c r="II40">
        <v>1.859734692</v>
      </c>
      <c r="IJ40">
        <v>2.262</v>
      </c>
      <c r="IK40">
        <v>1.9990000000000001</v>
      </c>
      <c r="IL40">
        <v>2.8149999999999999</v>
      </c>
      <c r="IM40">
        <v>2.4159999999999999</v>
      </c>
      <c r="IN40">
        <v>2.915</v>
      </c>
      <c r="IO40">
        <v>1.5009999999999999</v>
      </c>
      <c r="IP40">
        <v>2.5009999999999999</v>
      </c>
      <c r="IQ40">
        <v>2.169</v>
      </c>
      <c r="IR40">
        <v>4.5750000000000002</v>
      </c>
      <c r="IS40">
        <v>2.736058189</v>
      </c>
      <c r="IT40">
        <v>4.609</v>
      </c>
      <c r="IU40">
        <v>2.589</v>
      </c>
      <c r="IV40">
        <v>6.6379999999999999</v>
      </c>
      <c r="IW40">
        <v>2.63</v>
      </c>
      <c r="IX40">
        <v>6.0490000000000004</v>
      </c>
      <c r="IY40">
        <v>4.032</v>
      </c>
    </row>
    <row r="41" spans="1:259" x14ac:dyDescent="0.25">
      <c r="A41">
        <f t="shared" si="0"/>
        <v>1999</v>
      </c>
      <c r="B41">
        <v>1.869</v>
      </c>
      <c r="C41">
        <v>5.5869876649999997</v>
      </c>
      <c r="D41">
        <v>7.5990000000000002</v>
      </c>
      <c r="E41">
        <v>6.0295789160000002</v>
      </c>
      <c r="F41">
        <v>6.6829999999999998</v>
      </c>
      <c r="G41">
        <v>2.3180000000000001</v>
      </c>
      <c r="I41">
        <v>3.9627025470000001</v>
      </c>
      <c r="J41">
        <v>2.7930000000000001</v>
      </c>
      <c r="K41">
        <v>2.6429999999999998</v>
      </c>
      <c r="L41">
        <v>1.7090000000000001</v>
      </c>
      <c r="N41">
        <v>1.956</v>
      </c>
      <c r="O41">
        <v>1.7549999999999999</v>
      </c>
      <c r="P41">
        <v>1.34</v>
      </c>
      <c r="Q41">
        <v>2.0699999999999998</v>
      </c>
      <c r="R41">
        <v>6.8970000000000002</v>
      </c>
      <c r="S41">
        <v>1.62</v>
      </c>
      <c r="T41">
        <v>5.9980000000000002</v>
      </c>
      <c r="U41">
        <v>6.5860000000000003</v>
      </c>
      <c r="V41">
        <v>3.3039999999999998</v>
      </c>
      <c r="W41">
        <v>1.23</v>
      </c>
      <c r="X41">
        <v>2.8690000000000002</v>
      </c>
      <c r="Y41">
        <v>2.133</v>
      </c>
      <c r="Z41">
        <v>1.37</v>
      </c>
      <c r="AA41">
        <v>1.31</v>
      </c>
      <c r="AB41">
        <v>3.714</v>
      </c>
      <c r="AC41">
        <v>1.8069999999999999</v>
      </c>
      <c r="AD41">
        <v>4.09</v>
      </c>
      <c r="AE41">
        <v>2.331</v>
      </c>
      <c r="AF41">
        <v>1.762</v>
      </c>
      <c r="AG41">
        <v>2.4129999999999998</v>
      </c>
      <c r="AH41">
        <v>3.6070000000000002</v>
      </c>
      <c r="AI41">
        <v>3.3420000000000001</v>
      </c>
      <c r="AJ41">
        <v>5.9329999999999998</v>
      </c>
      <c r="AK41">
        <v>1.55</v>
      </c>
      <c r="AL41">
        <v>1.3079300190000001</v>
      </c>
      <c r="AM41">
        <v>1.48</v>
      </c>
      <c r="AN41">
        <v>1.51</v>
      </c>
      <c r="AO41">
        <v>2.044</v>
      </c>
      <c r="AP41">
        <v>1.53</v>
      </c>
      <c r="AQ41">
        <v>5.8470000000000004</v>
      </c>
      <c r="AR41">
        <v>5.6289999999999996</v>
      </c>
      <c r="AS41">
        <v>6.7210000000000001</v>
      </c>
      <c r="AT41">
        <v>4.8529999999999998</v>
      </c>
      <c r="AU41">
        <v>2.6269999999999998</v>
      </c>
      <c r="AV41">
        <v>5.3719999999999999</v>
      </c>
      <c r="AW41">
        <v>3.6970000000000001</v>
      </c>
      <c r="AX41">
        <v>2.48</v>
      </c>
      <c r="AY41">
        <v>2.3923483270000001</v>
      </c>
      <c r="AZ41">
        <v>1.6180000000000001</v>
      </c>
      <c r="BA41">
        <v>2.1709999999999998</v>
      </c>
      <c r="BB41">
        <v>1.6739999999999999</v>
      </c>
      <c r="BC41">
        <v>1.1299999999999999</v>
      </c>
      <c r="BD41">
        <v>1.36</v>
      </c>
      <c r="BE41">
        <v>4.67</v>
      </c>
      <c r="BF41">
        <v>2.5539999999999998</v>
      </c>
      <c r="BG41">
        <v>1.73</v>
      </c>
      <c r="BH41">
        <v>2.8650000000000002</v>
      </c>
      <c r="BI41">
        <v>2.6240000000000001</v>
      </c>
      <c r="BJ41">
        <v>1.85633559</v>
      </c>
      <c r="BK41">
        <v>3.439400966</v>
      </c>
      <c r="BL41">
        <v>1.810468966</v>
      </c>
      <c r="BM41">
        <v>1.674561765</v>
      </c>
      <c r="BN41">
        <v>1.548410667</v>
      </c>
      <c r="BO41">
        <v>3.1659999999999999</v>
      </c>
      <c r="BP41">
        <v>3.524</v>
      </c>
      <c r="BQ41">
        <v>1.4309502489999999</v>
      </c>
      <c r="BR41">
        <v>5.516</v>
      </c>
      <c r="BS41">
        <v>1.17</v>
      </c>
      <c r="BT41">
        <v>1.3</v>
      </c>
      <c r="BU41">
        <v>6.6459999999999999</v>
      </c>
      <c r="BV41">
        <v>1.4075323479999999</v>
      </c>
      <c r="BW41">
        <v>5.1729736720000004</v>
      </c>
      <c r="BX41">
        <v>1.73</v>
      </c>
      <c r="BY41">
        <v>3.073</v>
      </c>
      <c r="BZ41">
        <v>1.81</v>
      </c>
      <c r="CA41">
        <v>4.3949999999999996</v>
      </c>
      <c r="CB41">
        <v>4.5019999999999998</v>
      </c>
      <c r="CC41">
        <v>1.68</v>
      </c>
      <c r="CD41">
        <v>1.629</v>
      </c>
      <c r="CE41">
        <v>4.8380000000000001</v>
      </c>
      <c r="CF41">
        <v>2.0409999999999999</v>
      </c>
      <c r="CG41">
        <v>6.0090000000000003</v>
      </c>
      <c r="CH41">
        <v>5.8710000000000004</v>
      </c>
      <c r="CI41">
        <v>5.7930000000000001</v>
      </c>
      <c r="CJ41">
        <v>5.8780000000000001</v>
      </c>
      <c r="CK41">
        <v>1.23</v>
      </c>
      <c r="CL41">
        <v>2.536</v>
      </c>
      <c r="CM41">
        <v>2.415</v>
      </c>
      <c r="CN41">
        <v>4.6870000000000003</v>
      </c>
      <c r="CO41">
        <v>3.0259999999999998</v>
      </c>
      <c r="CP41">
        <v>3.036</v>
      </c>
      <c r="CQ41">
        <v>1.674738807</v>
      </c>
      <c r="CR41">
        <v>0.98099999999999998</v>
      </c>
      <c r="CS41">
        <v>4.3609999999999998</v>
      </c>
      <c r="CT41">
        <v>6.104486273</v>
      </c>
      <c r="CU41">
        <v>1.38</v>
      </c>
      <c r="CV41">
        <v>4.452</v>
      </c>
      <c r="CW41">
        <v>1.28</v>
      </c>
      <c r="CX41">
        <v>2.3640047989999999</v>
      </c>
      <c r="CY41">
        <v>2.9132367399999999</v>
      </c>
      <c r="CZ41">
        <v>5.1553280030000002</v>
      </c>
      <c r="DA41">
        <v>5.3359529329999997</v>
      </c>
      <c r="DB41">
        <v>2.5779999999999998</v>
      </c>
      <c r="DC41">
        <v>5.0679839639999997</v>
      </c>
      <c r="DD41">
        <v>1.798</v>
      </c>
      <c r="DE41">
        <v>3.383</v>
      </c>
      <c r="DF41">
        <v>1.9</v>
      </c>
      <c r="DG41">
        <v>2.0990000000000002</v>
      </c>
      <c r="DH41">
        <v>5.056</v>
      </c>
      <c r="DI41">
        <v>1.99</v>
      </c>
      <c r="DJ41">
        <v>2.9649999999999999</v>
      </c>
      <c r="DK41">
        <v>1.23</v>
      </c>
      <c r="DL41">
        <v>2.4470000000000001</v>
      </c>
      <c r="DM41">
        <v>4.0369999999999999</v>
      </c>
      <c r="DN41">
        <v>1.34</v>
      </c>
      <c r="DO41">
        <v>1.8</v>
      </c>
      <c r="DP41">
        <v>5.181</v>
      </c>
      <c r="DQ41">
        <v>2.6</v>
      </c>
      <c r="DR41">
        <v>3.9220000000000002</v>
      </c>
      <c r="DS41">
        <v>4.1580000000000004</v>
      </c>
      <c r="DT41">
        <v>2.327</v>
      </c>
      <c r="DU41">
        <v>1.425</v>
      </c>
      <c r="DV41">
        <v>2.7909999999999999</v>
      </c>
      <c r="DW41">
        <v>2.6956857319999998</v>
      </c>
      <c r="DX41">
        <v>4.6550000000000002</v>
      </c>
      <c r="DY41">
        <v>2.5499999999999998</v>
      </c>
      <c r="DZ41">
        <v>5.9530000000000003</v>
      </c>
      <c r="EA41">
        <v>2.97</v>
      </c>
      <c r="EB41">
        <v>2.35</v>
      </c>
      <c r="EC41">
        <v>2.672837838</v>
      </c>
      <c r="ED41">
        <v>5.2815057039999997</v>
      </c>
      <c r="EE41">
        <v>6.0423335119999999</v>
      </c>
      <c r="EG41">
        <v>2.1379999999999999</v>
      </c>
      <c r="EH41">
        <v>3.5330285269999999</v>
      </c>
      <c r="EI41">
        <v>2.9320356250000001</v>
      </c>
      <c r="EJ41">
        <v>3.7360000000000002</v>
      </c>
      <c r="EK41">
        <v>1.68581633</v>
      </c>
      <c r="EL41">
        <v>1.46</v>
      </c>
      <c r="EM41">
        <v>1.74</v>
      </c>
      <c r="EN41">
        <v>1.1599999999999999</v>
      </c>
      <c r="EO41">
        <v>0.99099999999999999</v>
      </c>
      <c r="EP41">
        <v>2.722</v>
      </c>
      <c r="EQ41">
        <v>2.871</v>
      </c>
      <c r="ES41">
        <v>1.56</v>
      </c>
      <c r="ET41">
        <v>5.5490000000000004</v>
      </c>
      <c r="EU41">
        <v>2.9609999999999999</v>
      </c>
      <c r="EV41">
        <v>3.3198275810000002</v>
      </c>
      <c r="EW41">
        <v>2.766</v>
      </c>
      <c r="EX41">
        <v>4.6970000000000001</v>
      </c>
      <c r="EY41">
        <v>2.6959714749999999</v>
      </c>
      <c r="EZ41">
        <v>1.7749999999999999</v>
      </c>
      <c r="FA41">
        <v>6.8819999999999997</v>
      </c>
      <c r="FB41">
        <v>1.73</v>
      </c>
      <c r="FC41">
        <v>2.8250000000000002</v>
      </c>
      <c r="FD41">
        <v>3.2732611710000001</v>
      </c>
      <c r="FE41">
        <v>1.994</v>
      </c>
      <c r="FF41">
        <v>2.302</v>
      </c>
      <c r="FG41">
        <v>5.8330000000000002</v>
      </c>
      <c r="FH41">
        <v>5.5380000000000003</v>
      </c>
      <c r="FI41">
        <v>2.0499999999999998</v>
      </c>
      <c r="FJ41">
        <v>6.1520000000000001</v>
      </c>
      <c r="FK41">
        <v>3.0369999999999999</v>
      </c>
      <c r="FL41">
        <v>1.9618983210000001</v>
      </c>
      <c r="FM41">
        <v>4.1100000000000003</v>
      </c>
      <c r="FN41">
        <v>2.48</v>
      </c>
      <c r="FO41">
        <v>7.7519999999999998</v>
      </c>
      <c r="FP41">
        <v>6.0819999999999999</v>
      </c>
      <c r="FQ41">
        <v>3.218</v>
      </c>
      <c r="FR41">
        <v>1.65</v>
      </c>
      <c r="FS41">
        <v>1.85</v>
      </c>
      <c r="FT41">
        <v>4.0830000000000002</v>
      </c>
      <c r="FU41">
        <v>3.6840000000000002</v>
      </c>
      <c r="FV41">
        <v>1.97</v>
      </c>
      <c r="FW41">
        <v>1.8169220960000001</v>
      </c>
      <c r="FX41">
        <v>4.1260000000000003</v>
      </c>
      <c r="FY41">
        <v>3.706127993</v>
      </c>
      <c r="FZ41">
        <v>5.3929999999999998</v>
      </c>
      <c r="GA41">
        <v>2.7669999999999999</v>
      </c>
      <c r="GB41">
        <v>2.9169999999999998</v>
      </c>
      <c r="GC41">
        <v>3.7879999999999998</v>
      </c>
      <c r="GD41">
        <v>4.5869999999999997</v>
      </c>
      <c r="GE41">
        <v>1.37</v>
      </c>
      <c r="GF41">
        <v>6.1348897410000003</v>
      </c>
      <c r="GG41">
        <v>2</v>
      </c>
      <c r="GH41">
        <v>1.99</v>
      </c>
      <c r="GI41">
        <v>1.5</v>
      </c>
      <c r="GJ41">
        <v>3.6779999999999999</v>
      </c>
      <c r="GK41">
        <v>3.9029758559999999</v>
      </c>
      <c r="GL41">
        <v>1.5869201959999999</v>
      </c>
      <c r="GM41">
        <v>2.5819999999999999</v>
      </c>
      <c r="GN41">
        <v>3.27</v>
      </c>
      <c r="GO41">
        <v>1.3</v>
      </c>
      <c r="GP41">
        <v>1.157</v>
      </c>
      <c r="GQ41">
        <v>6.0129999999999999</v>
      </c>
      <c r="GR41">
        <v>3.6187183470000002</v>
      </c>
      <c r="GS41">
        <v>4.2469999999999999</v>
      </c>
      <c r="GT41">
        <v>5.4470000000000001</v>
      </c>
      <c r="GU41">
        <v>5.5730000000000004</v>
      </c>
      <c r="GV41">
        <v>1.47</v>
      </c>
      <c r="GW41">
        <v>4.8209999999999997</v>
      </c>
      <c r="GX41">
        <v>6.423</v>
      </c>
      <c r="GY41">
        <v>3.2589999999999999</v>
      </c>
      <c r="GZ41">
        <v>7.6319999999999997</v>
      </c>
      <c r="HA41">
        <v>1.2569999999999999</v>
      </c>
      <c r="HB41">
        <v>5.7627036140000003</v>
      </c>
      <c r="HC41">
        <v>7.6719999999999997</v>
      </c>
      <c r="HD41">
        <v>5.7621715770000002</v>
      </c>
      <c r="HE41">
        <v>3.4072374679999999</v>
      </c>
      <c r="HF41">
        <v>5.226</v>
      </c>
      <c r="HG41">
        <v>2.923</v>
      </c>
      <c r="HH41">
        <v>1.33</v>
      </c>
      <c r="HI41">
        <v>1.21</v>
      </c>
      <c r="HJ41">
        <v>1.5</v>
      </c>
      <c r="HK41">
        <v>4.0659999999999998</v>
      </c>
      <c r="HL41">
        <v>1.909</v>
      </c>
      <c r="HM41">
        <v>4.0819999999999999</v>
      </c>
      <c r="HN41">
        <v>2.621</v>
      </c>
      <c r="HO41">
        <v>7.2619999999999996</v>
      </c>
      <c r="HP41">
        <v>1.854689501</v>
      </c>
      <c r="HQ41">
        <v>1.625666265</v>
      </c>
      <c r="HR41">
        <v>5.335</v>
      </c>
      <c r="HS41">
        <v>1.6639999999999999</v>
      </c>
      <c r="HT41">
        <v>4.1269999999999998</v>
      </c>
      <c r="HU41">
        <v>2.9950000000000001</v>
      </c>
      <c r="HV41">
        <v>2.7031993499999998</v>
      </c>
      <c r="HW41">
        <v>5.97</v>
      </c>
      <c r="HX41">
        <v>3.2523011940000002</v>
      </c>
      <c r="HY41">
        <v>4.2030000000000003</v>
      </c>
      <c r="HZ41">
        <v>3.6187183470000002</v>
      </c>
      <c r="IA41">
        <v>5.7621715770000002</v>
      </c>
      <c r="IB41">
        <v>1.788</v>
      </c>
      <c r="IC41">
        <v>2.0990000000000002</v>
      </c>
      <c r="ID41">
        <v>2.5920000000000001</v>
      </c>
      <c r="IE41">
        <v>3.887</v>
      </c>
      <c r="IF41">
        <v>5.734</v>
      </c>
      <c r="IG41">
        <v>6.875</v>
      </c>
      <c r="IH41">
        <v>1.127</v>
      </c>
      <c r="II41">
        <v>1.841305623</v>
      </c>
      <c r="IJ41">
        <v>2.2200000000000002</v>
      </c>
      <c r="IK41">
        <v>2.0074999999999998</v>
      </c>
      <c r="IL41">
        <v>2.72</v>
      </c>
      <c r="IM41">
        <v>2.375</v>
      </c>
      <c r="IN41">
        <v>2.867</v>
      </c>
      <c r="IO41">
        <v>1.784</v>
      </c>
      <c r="IP41">
        <v>2.3769999999999998</v>
      </c>
      <c r="IQ41">
        <v>2.0950000000000002</v>
      </c>
      <c r="IR41">
        <v>4.516</v>
      </c>
      <c r="IS41">
        <v>2.7090898980000002</v>
      </c>
      <c r="IT41">
        <v>4.5549999999999997</v>
      </c>
      <c r="IU41">
        <v>2.641</v>
      </c>
      <c r="IV41">
        <v>6.5110000000000001</v>
      </c>
      <c r="IW41">
        <v>2.5590000000000002</v>
      </c>
      <c r="IX41">
        <v>5.9870000000000001</v>
      </c>
      <c r="IY41">
        <v>4.0090000000000003</v>
      </c>
    </row>
    <row r="42" spans="1:259" x14ac:dyDescent="0.25">
      <c r="A42">
        <f t="shared" si="0"/>
        <v>2000</v>
      </c>
      <c r="B42">
        <v>1.9039999999999999</v>
      </c>
      <c r="C42">
        <v>5.5235531609999997</v>
      </c>
      <c r="D42">
        <v>7.5339999999999998</v>
      </c>
      <c r="E42">
        <v>6.0231786889999999</v>
      </c>
      <c r="F42">
        <v>6.6390000000000002</v>
      </c>
      <c r="G42">
        <v>2.2309999999999999</v>
      </c>
      <c r="I42">
        <v>3.8785887450000001</v>
      </c>
      <c r="J42">
        <v>2.7330000000000001</v>
      </c>
      <c r="K42">
        <v>2.5910000000000002</v>
      </c>
      <c r="L42">
        <v>1.603</v>
      </c>
      <c r="N42">
        <v>2.1960000000000002</v>
      </c>
      <c r="O42">
        <v>1.756</v>
      </c>
      <c r="P42">
        <v>1.36</v>
      </c>
      <c r="Q42">
        <v>2</v>
      </c>
      <c r="R42">
        <v>6.8719999999999999</v>
      </c>
      <c r="S42">
        <v>1.67</v>
      </c>
      <c r="T42">
        <v>5.89</v>
      </c>
      <c r="U42">
        <v>6.5190000000000001</v>
      </c>
      <c r="V42">
        <v>3.218</v>
      </c>
      <c r="W42">
        <v>1.26</v>
      </c>
      <c r="X42">
        <v>2.778</v>
      </c>
      <c r="Y42">
        <v>2.097</v>
      </c>
      <c r="Z42">
        <v>1.2829999999999999</v>
      </c>
      <c r="AA42">
        <v>1.3169999999999999</v>
      </c>
      <c r="AB42">
        <v>3.6339999999999999</v>
      </c>
      <c r="AC42">
        <v>1.74</v>
      </c>
      <c r="AD42">
        <v>3.9910000000000001</v>
      </c>
      <c r="AE42">
        <v>2.2549999999999999</v>
      </c>
      <c r="AF42">
        <v>1.7749999999999999</v>
      </c>
      <c r="AG42">
        <v>2.3460000000000001</v>
      </c>
      <c r="AH42">
        <v>3.4140000000000001</v>
      </c>
      <c r="AI42">
        <v>3.3119999999999998</v>
      </c>
      <c r="AJ42">
        <v>5.915</v>
      </c>
      <c r="AK42">
        <v>1.51</v>
      </c>
      <c r="AL42">
        <v>1.317792855</v>
      </c>
      <c r="AM42">
        <v>1.5</v>
      </c>
      <c r="AN42">
        <v>1.4870000000000001</v>
      </c>
      <c r="AO42">
        <v>1.9870000000000001</v>
      </c>
      <c r="AP42">
        <v>1.6279999999999999</v>
      </c>
      <c r="AQ42">
        <v>5.8140000000000001</v>
      </c>
      <c r="AR42">
        <v>5.53</v>
      </c>
      <c r="AS42">
        <v>6.718</v>
      </c>
      <c r="AT42">
        <v>4.7640000000000002</v>
      </c>
      <c r="AU42">
        <v>2.5720000000000001</v>
      </c>
      <c r="AV42">
        <v>5.2969999999999997</v>
      </c>
      <c r="AW42">
        <v>3.5390000000000001</v>
      </c>
      <c r="AX42">
        <v>2.4119999999999999</v>
      </c>
      <c r="AY42">
        <v>2.285250885</v>
      </c>
      <c r="AZ42">
        <v>1.581</v>
      </c>
      <c r="BA42">
        <v>2.19</v>
      </c>
      <c r="BB42">
        <v>1.637</v>
      </c>
      <c r="BC42">
        <v>1.1499999999999999</v>
      </c>
      <c r="BD42">
        <v>1.38</v>
      </c>
      <c r="BE42">
        <v>4.5780000000000003</v>
      </c>
      <c r="BF42">
        <v>2.351</v>
      </c>
      <c r="BG42">
        <v>1.77</v>
      </c>
      <c r="BH42">
        <v>2.859</v>
      </c>
      <c r="BI42">
        <v>2.5659999999999998</v>
      </c>
      <c r="BJ42">
        <v>1.9131261340000001</v>
      </c>
      <c r="BK42">
        <v>3.381432158</v>
      </c>
      <c r="BL42">
        <v>1.8663398449999999</v>
      </c>
      <c r="BM42">
        <v>1.665584422</v>
      </c>
      <c r="BN42">
        <v>1.558477415</v>
      </c>
      <c r="BO42">
        <v>3.1019999999999999</v>
      </c>
      <c r="BP42">
        <v>3.4420000000000002</v>
      </c>
      <c r="BQ42">
        <v>1.470528955</v>
      </c>
      <c r="BR42">
        <v>5.3970000000000002</v>
      </c>
      <c r="BS42">
        <v>1.22</v>
      </c>
      <c r="BT42">
        <v>1.36</v>
      </c>
      <c r="BU42">
        <v>6.56</v>
      </c>
      <c r="BV42">
        <v>1.4409161500000001</v>
      </c>
      <c r="BW42">
        <v>5.1525045829999998</v>
      </c>
      <c r="BX42">
        <v>1.73</v>
      </c>
      <c r="BY42">
        <v>3.0259999999999998</v>
      </c>
      <c r="BZ42">
        <v>1.89</v>
      </c>
      <c r="CA42">
        <v>4.2789999999999999</v>
      </c>
      <c r="CB42">
        <v>4.4690000000000003</v>
      </c>
      <c r="CC42">
        <v>1.64</v>
      </c>
      <c r="CD42">
        <v>1.601</v>
      </c>
      <c r="CE42">
        <v>4.8540000000000001</v>
      </c>
      <c r="CF42">
        <v>1.919</v>
      </c>
      <c r="CG42">
        <v>5.9359999999999999</v>
      </c>
      <c r="CH42">
        <v>5.8010000000000002</v>
      </c>
      <c r="CI42">
        <v>5.72</v>
      </c>
      <c r="CJ42">
        <v>5.8339999999999996</v>
      </c>
      <c r="CK42">
        <v>1.25</v>
      </c>
      <c r="CL42">
        <v>2.5819999999999999</v>
      </c>
      <c r="CM42">
        <v>2.3290000000000002</v>
      </c>
      <c r="CN42">
        <v>4.5830000000000002</v>
      </c>
      <c r="CO42">
        <v>3.0070000000000001</v>
      </c>
      <c r="CP42">
        <v>3.0169999999999999</v>
      </c>
      <c r="CQ42">
        <v>1.7053465619999999</v>
      </c>
      <c r="CR42">
        <v>1.032</v>
      </c>
      <c r="CS42">
        <v>4.2370000000000001</v>
      </c>
      <c r="CT42">
        <v>6.047038014</v>
      </c>
      <c r="CU42">
        <v>1.39</v>
      </c>
      <c r="CV42">
        <v>4.3899999999999997</v>
      </c>
      <c r="CW42">
        <v>1.32</v>
      </c>
      <c r="CX42">
        <v>2.3741414719999998</v>
      </c>
      <c r="CY42">
        <v>2.9149648880000001</v>
      </c>
      <c r="CZ42">
        <v>5.0924326459999998</v>
      </c>
      <c r="DA42">
        <v>5.2739789789999998</v>
      </c>
      <c r="DB42">
        <v>2.536</v>
      </c>
      <c r="DC42">
        <v>5.0039932269999996</v>
      </c>
      <c r="DD42">
        <v>1.694</v>
      </c>
      <c r="DE42">
        <v>3.35</v>
      </c>
      <c r="DF42">
        <v>1.89</v>
      </c>
      <c r="DG42">
        <v>2.016</v>
      </c>
      <c r="DH42">
        <v>4.9480000000000004</v>
      </c>
      <c r="DI42">
        <v>2.08</v>
      </c>
      <c r="DJ42">
        <v>2.95</v>
      </c>
      <c r="DK42">
        <v>1.26</v>
      </c>
      <c r="DL42">
        <v>2.21</v>
      </c>
      <c r="DM42">
        <v>3.9209999999999998</v>
      </c>
      <c r="DN42">
        <v>1.36</v>
      </c>
      <c r="DO42">
        <v>1.8</v>
      </c>
      <c r="DP42">
        <v>5.1369999999999996</v>
      </c>
      <c r="DQ42">
        <v>2.4</v>
      </c>
      <c r="DR42">
        <v>3.7719999999999998</v>
      </c>
      <c r="DS42">
        <v>4.0650000000000004</v>
      </c>
      <c r="DT42">
        <v>2.1960000000000002</v>
      </c>
      <c r="DU42">
        <v>1.48</v>
      </c>
      <c r="DV42">
        <v>2.7370000000000001</v>
      </c>
      <c r="DW42">
        <v>2.6295783680000002</v>
      </c>
      <c r="DX42">
        <v>4.4000000000000004</v>
      </c>
      <c r="DY42">
        <v>2.4990000000000001</v>
      </c>
      <c r="DZ42">
        <v>5.875</v>
      </c>
      <c r="EA42">
        <v>2.851</v>
      </c>
      <c r="EB42">
        <v>2.202</v>
      </c>
      <c r="EC42">
        <v>2.6096851000000001</v>
      </c>
      <c r="ED42">
        <v>5.211922961</v>
      </c>
      <c r="EE42">
        <v>5.9933688619999996</v>
      </c>
      <c r="EF42">
        <v>1.57</v>
      </c>
      <c r="EG42">
        <v>2.1909999999999998</v>
      </c>
      <c r="EH42">
        <v>3.4892873099999999</v>
      </c>
      <c r="EI42">
        <v>2.9335035719999998</v>
      </c>
      <c r="EJ42">
        <v>3.6579999999999999</v>
      </c>
      <c r="EK42">
        <v>1.737502619</v>
      </c>
      <c r="EL42">
        <v>1.39</v>
      </c>
      <c r="EM42">
        <v>1.76</v>
      </c>
      <c r="EN42">
        <v>1.25</v>
      </c>
      <c r="EO42">
        <v>0.91200000000000003</v>
      </c>
      <c r="EP42">
        <v>2.714</v>
      </c>
      <c r="EQ42">
        <v>2.7959999999999998</v>
      </c>
      <c r="ES42">
        <v>1.4990000000000001</v>
      </c>
      <c r="ET42">
        <v>5.4029999999999996</v>
      </c>
      <c r="EU42">
        <v>2.71</v>
      </c>
      <c r="EV42">
        <v>3.2304517970000002</v>
      </c>
      <c r="EW42">
        <v>2.7160000000000002</v>
      </c>
      <c r="EX42">
        <v>4.5919999999999996</v>
      </c>
      <c r="EY42">
        <v>2.6995689920000001</v>
      </c>
      <c r="EZ42">
        <v>1.861</v>
      </c>
      <c r="FA42">
        <v>6.8739999999999997</v>
      </c>
      <c r="FB42">
        <v>1.68</v>
      </c>
      <c r="FC42">
        <v>2.7850000000000001</v>
      </c>
      <c r="FD42">
        <v>3.1853887849999998</v>
      </c>
      <c r="FE42">
        <v>2.0649999999999999</v>
      </c>
      <c r="FF42">
        <v>2.2549999999999999</v>
      </c>
      <c r="FG42">
        <v>5.8120000000000003</v>
      </c>
      <c r="FH42">
        <v>5.4589999999999996</v>
      </c>
      <c r="FI42">
        <v>1.99</v>
      </c>
      <c r="FJ42">
        <v>6.0359999999999996</v>
      </c>
      <c r="FK42">
        <v>2.9140000000000001</v>
      </c>
      <c r="FL42">
        <v>2.0017801369999999</v>
      </c>
      <c r="FM42">
        <v>3.9750000000000001</v>
      </c>
      <c r="FN42">
        <v>2.59</v>
      </c>
      <c r="FO42">
        <v>7.7320000000000002</v>
      </c>
      <c r="FP42">
        <v>6.1239999999999997</v>
      </c>
      <c r="FQ42">
        <v>3.1110000000000002</v>
      </c>
      <c r="FR42">
        <v>1.72</v>
      </c>
      <c r="FS42">
        <v>1.85</v>
      </c>
      <c r="FT42">
        <v>3.944</v>
      </c>
      <c r="FU42">
        <v>3.6419999999999999</v>
      </c>
      <c r="FV42">
        <v>1.98</v>
      </c>
      <c r="FW42">
        <v>1.8335654969999999</v>
      </c>
      <c r="FX42">
        <v>3.8929999999999998</v>
      </c>
      <c r="FY42">
        <v>3.6572183809999999</v>
      </c>
      <c r="FZ42">
        <v>5.2569999999999997</v>
      </c>
      <c r="GA42">
        <v>2.7440000000000002</v>
      </c>
      <c r="GB42">
        <v>2.8450000000000002</v>
      </c>
      <c r="GC42">
        <v>3.714</v>
      </c>
      <c r="GD42">
        <v>4.5250000000000004</v>
      </c>
      <c r="GE42">
        <v>1.37</v>
      </c>
      <c r="GF42">
        <v>6.0996251890000002</v>
      </c>
      <c r="GG42">
        <v>2.0485000000000002</v>
      </c>
      <c r="GH42">
        <v>1.9690000000000001</v>
      </c>
      <c r="GI42">
        <v>1.55</v>
      </c>
      <c r="GJ42">
        <v>3.5529999999999999</v>
      </c>
      <c r="GK42">
        <v>3.8267446829999998</v>
      </c>
      <c r="GL42">
        <v>1.6174855589999999</v>
      </c>
      <c r="GM42">
        <v>2.5960000000000001</v>
      </c>
      <c r="GN42">
        <v>3.2269999999999999</v>
      </c>
      <c r="GO42">
        <v>1.31</v>
      </c>
      <c r="GP42">
        <v>1.1950000000000001</v>
      </c>
      <c r="GQ42">
        <v>5.9240000000000004</v>
      </c>
      <c r="GR42">
        <v>3.5722227310000001</v>
      </c>
      <c r="GS42">
        <v>4.1150000000000002</v>
      </c>
      <c r="GT42">
        <v>5.38</v>
      </c>
      <c r="GU42">
        <v>5.4980000000000002</v>
      </c>
      <c r="GV42">
        <v>1.6</v>
      </c>
      <c r="GW42">
        <v>4.7560000000000002</v>
      </c>
      <c r="GX42">
        <v>6.3550000000000004</v>
      </c>
      <c r="GY42">
        <v>3.14</v>
      </c>
      <c r="GZ42">
        <v>7.61</v>
      </c>
      <c r="HA42">
        <v>1.48</v>
      </c>
      <c r="HB42">
        <v>5.7220605579999999</v>
      </c>
      <c r="HC42">
        <v>7.5129999999999999</v>
      </c>
      <c r="HD42">
        <v>5.7215472500000004</v>
      </c>
      <c r="HE42">
        <v>3.345399827</v>
      </c>
      <c r="HF42">
        <v>5.1760000000000002</v>
      </c>
      <c r="HG42">
        <v>2.895</v>
      </c>
      <c r="HH42">
        <v>1.3</v>
      </c>
      <c r="HI42">
        <v>1.26</v>
      </c>
      <c r="HJ42">
        <v>1.54</v>
      </c>
      <c r="HK42">
        <v>3.996</v>
      </c>
      <c r="HL42">
        <v>1.85</v>
      </c>
      <c r="HM42">
        <v>4.0010000000000003</v>
      </c>
      <c r="HN42">
        <v>2.5110000000000001</v>
      </c>
      <c r="HO42">
        <v>7.2489999999999997</v>
      </c>
      <c r="HP42">
        <v>1.912447172</v>
      </c>
      <c r="HQ42">
        <v>1.619156679</v>
      </c>
      <c r="HR42">
        <v>5.2690000000000001</v>
      </c>
      <c r="HS42">
        <v>1.6120000000000001</v>
      </c>
      <c r="HT42">
        <v>4.0060000000000002</v>
      </c>
      <c r="HU42">
        <v>2.8980000000000001</v>
      </c>
      <c r="HV42">
        <v>2.6380186129999998</v>
      </c>
      <c r="HW42">
        <v>5.98</v>
      </c>
      <c r="HX42">
        <v>3.1648846470000001</v>
      </c>
      <c r="HY42">
        <v>4.1079999999999997</v>
      </c>
      <c r="HZ42">
        <v>3.5722227310000001</v>
      </c>
      <c r="IA42">
        <v>5.7215472500000004</v>
      </c>
      <c r="IB42">
        <v>1.7689999999999999</v>
      </c>
      <c r="IC42">
        <v>2.0489999999999999</v>
      </c>
      <c r="ID42">
        <v>2.5049999999999999</v>
      </c>
      <c r="IE42">
        <v>3.8069999999999999</v>
      </c>
      <c r="IF42">
        <v>5.6859999999999999</v>
      </c>
      <c r="IG42">
        <v>6.8319999999999999</v>
      </c>
      <c r="IH42">
        <v>1.1160000000000001</v>
      </c>
      <c r="II42">
        <v>1.882394307</v>
      </c>
      <c r="IJ42">
        <v>2.1680000000000001</v>
      </c>
      <c r="IK42">
        <v>2.056</v>
      </c>
      <c r="IL42">
        <v>2.58</v>
      </c>
      <c r="IM42">
        <v>2.34</v>
      </c>
      <c r="IN42">
        <v>2.8220000000000001</v>
      </c>
      <c r="IO42">
        <v>1.8660000000000001</v>
      </c>
      <c r="IP42">
        <v>2.06</v>
      </c>
      <c r="IQ42">
        <v>2.0720000000000001</v>
      </c>
      <c r="IR42">
        <v>4.4800000000000004</v>
      </c>
      <c r="IS42">
        <v>2.7184648569999998</v>
      </c>
      <c r="IT42">
        <v>4.5140000000000002</v>
      </c>
      <c r="IU42">
        <v>2.66</v>
      </c>
      <c r="IV42">
        <v>6.3179999999999996</v>
      </c>
      <c r="IW42">
        <v>2.4129999999999998</v>
      </c>
      <c r="IX42">
        <v>5.9260000000000002</v>
      </c>
      <c r="IY42">
        <v>3.9740000000000002</v>
      </c>
    </row>
    <row r="43" spans="1:259" x14ac:dyDescent="0.25">
      <c r="A43">
        <f t="shared" si="0"/>
        <v>2001</v>
      </c>
      <c r="B43">
        <v>1.833</v>
      </c>
      <c r="C43">
        <v>5.4816244249999997</v>
      </c>
      <c r="D43">
        <v>7.4459999999999997</v>
      </c>
      <c r="E43">
        <v>5.9959547449999997</v>
      </c>
      <c r="F43">
        <v>6.601</v>
      </c>
      <c r="G43">
        <v>2.15</v>
      </c>
      <c r="I43">
        <v>3.8077833509999999</v>
      </c>
      <c r="J43">
        <v>2.621</v>
      </c>
      <c r="K43">
        <v>2.5310000000000001</v>
      </c>
      <c r="L43">
        <v>1.544</v>
      </c>
      <c r="N43">
        <v>2.0179999999999998</v>
      </c>
      <c r="O43">
        <v>1.7390000000000001</v>
      </c>
      <c r="P43">
        <v>1.33</v>
      </c>
      <c r="Q43">
        <v>1.8</v>
      </c>
      <c r="R43">
        <v>6.8490000000000002</v>
      </c>
      <c r="S43">
        <v>1.67</v>
      </c>
      <c r="T43">
        <v>5.8239999999999998</v>
      </c>
      <c r="U43">
        <v>6.431</v>
      </c>
      <c r="V43">
        <v>3.1459999999999999</v>
      </c>
      <c r="W43">
        <v>1.21</v>
      </c>
      <c r="X43">
        <v>2.6640000000000001</v>
      </c>
      <c r="Y43">
        <v>2.0880000000000001</v>
      </c>
      <c r="Z43">
        <v>1.232</v>
      </c>
      <c r="AA43">
        <v>1.286</v>
      </c>
      <c r="AB43">
        <v>3.5539999999999998</v>
      </c>
      <c r="AC43">
        <v>1.75</v>
      </c>
      <c r="AD43">
        <v>3.89</v>
      </c>
      <c r="AE43">
        <v>2.1829999999999998</v>
      </c>
      <c r="AF43">
        <v>1.7849999999999999</v>
      </c>
      <c r="AG43">
        <v>2.2839999999999998</v>
      </c>
      <c r="AH43">
        <v>3.2320000000000002</v>
      </c>
      <c r="AI43">
        <v>3.2610000000000001</v>
      </c>
      <c r="AJ43">
        <v>5.851</v>
      </c>
      <c r="AK43">
        <v>1.54</v>
      </c>
      <c r="AL43">
        <v>1.2755308400000001</v>
      </c>
      <c r="AM43">
        <v>1.38</v>
      </c>
      <c r="AN43">
        <v>1.4750000000000001</v>
      </c>
      <c r="AO43">
        <v>1.9610000000000001</v>
      </c>
      <c r="AP43">
        <v>1.5629999999999999</v>
      </c>
      <c r="AQ43">
        <v>5.7560000000000002</v>
      </c>
      <c r="AR43">
        <v>5.4429999999999996</v>
      </c>
      <c r="AS43">
        <v>6.7</v>
      </c>
      <c r="AT43">
        <v>4.7119999999999997</v>
      </c>
      <c r="AU43">
        <v>2.516</v>
      </c>
      <c r="AV43">
        <v>5.2539999999999996</v>
      </c>
      <c r="AW43">
        <v>3.399</v>
      </c>
      <c r="AX43">
        <v>2.3250000000000002</v>
      </c>
      <c r="AY43">
        <v>2.2523370589999998</v>
      </c>
      <c r="AZ43">
        <v>1.5629999999999999</v>
      </c>
      <c r="BA43">
        <v>2.2120000000000002</v>
      </c>
      <c r="BB43">
        <v>1.5629999999999999</v>
      </c>
      <c r="BC43">
        <v>1.1499999999999999</v>
      </c>
      <c r="BD43">
        <v>1.35</v>
      </c>
      <c r="BE43">
        <v>4.4960000000000004</v>
      </c>
      <c r="BF43">
        <v>2.5419999999999998</v>
      </c>
      <c r="BG43">
        <v>1.74</v>
      </c>
      <c r="BH43">
        <v>2.8119999999999998</v>
      </c>
      <c r="BI43">
        <v>2.5070000000000001</v>
      </c>
      <c r="BJ43">
        <v>1.8605105980000001</v>
      </c>
      <c r="BK43">
        <v>3.3276216930000002</v>
      </c>
      <c r="BL43">
        <v>1.810035783</v>
      </c>
      <c r="BM43">
        <v>1.6674258740000001</v>
      </c>
      <c r="BN43">
        <v>1.549493147</v>
      </c>
      <c r="BO43">
        <v>3.0369999999999999</v>
      </c>
      <c r="BP43">
        <v>3.3940000000000001</v>
      </c>
      <c r="BQ43">
        <v>1.4565139549999999</v>
      </c>
      <c r="BR43">
        <v>5.306</v>
      </c>
      <c r="BS43">
        <v>1.23</v>
      </c>
      <c r="BT43">
        <v>1.32</v>
      </c>
      <c r="BU43">
        <v>6.4630000000000001</v>
      </c>
      <c r="BV43">
        <v>1.4226323869999999</v>
      </c>
      <c r="BW43">
        <v>5.1267511170000004</v>
      </c>
      <c r="BX43">
        <v>1.73</v>
      </c>
      <c r="BY43">
        <v>2.9990000000000001</v>
      </c>
      <c r="BZ43">
        <v>1.9</v>
      </c>
      <c r="CA43">
        <v>4.1159999999999997</v>
      </c>
      <c r="CB43">
        <v>4.4169999999999998</v>
      </c>
      <c r="CC43">
        <v>1.63</v>
      </c>
      <c r="CD43">
        <v>1.57</v>
      </c>
      <c r="CE43">
        <v>4.7939999999999996</v>
      </c>
      <c r="CF43">
        <v>1.8</v>
      </c>
      <c r="CG43">
        <v>5.85</v>
      </c>
      <c r="CH43">
        <v>5.7519999999999998</v>
      </c>
      <c r="CI43">
        <v>5.63</v>
      </c>
      <c r="CJ43">
        <v>5.7850000000000001</v>
      </c>
      <c r="CK43">
        <v>1.25</v>
      </c>
      <c r="CL43">
        <v>2.512</v>
      </c>
      <c r="CM43">
        <v>2.5099999999999998</v>
      </c>
      <c r="CN43">
        <v>4.5019999999999998</v>
      </c>
      <c r="CO43">
        <v>2.9569999999999999</v>
      </c>
      <c r="CP43">
        <v>2.992</v>
      </c>
      <c r="CQ43">
        <v>1.668539532</v>
      </c>
      <c r="CR43">
        <v>0.93100000000000005</v>
      </c>
      <c r="CS43">
        <v>4.0979999999999999</v>
      </c>
      <c r="CT43">
        <v>5.9870764029999997</v>
      </c>
      <c r="CU43">
        <v>1.46</v>
      </c>
      <c r="CV43">
        <v>4.2480000000000002</v>
      </c>
      <c r="CW43">
        <v>1.31</v>
      </c>
      <c r="CX43">
        <v>2.3299331030000001</v>
      </c>
      <c r="CY43">
        <v>2.8735889160000001</v>
      </c>
      <c r="CZ43">
        <v>5.0324527899999998</v>
      </c>
      <c r="DA43">
        <v>5.2064141619999997</v>
      </c>
      <c r="DB43">
        <v>2.4969999999999999</v>
      </c>
      <c r="DC43">
        <v>4.9470781239999999</v>
      </c>
      <c r="DD43">
        <v>1.778</v>
      </c>
      <c r="DE43">
        <v>3.3029999999999999</v>
      </c>
      <c r="DF43">
        <v>1.94</v>
      </c>
      <c r="DG43">
        <v>1.94</v>
      </c>
      <c r="DH43">
        <v>4.8369999999999997</v>
      </c>
      <c r="DI43">
        <v>1.95</v>
      </c>
      <c r="DJ43">
        <v>2.92</v>
      </c>
      <c r="DK43">
        <v>1.25</v>
      </c>
      <c r="DL43">
        <v>2.173</v>
      </c>
      <c r="DM43">
        <v>3.8530000000000002</v>
      </c>
      <c r="DN43">
        <v>1.33</v>
      </c>
      <c r="DO43">
        <v>1.9</v>
      </c>
      <c r="DP43">
        <v>5.0910000000000002</v>
      </c>
      <c r="DQ43">
        <v>2.4</v>
      </c>
      <c r="DR43">
        <v>3.6520000000000001</v>
      </c>
      <c r="DS43">
        <v>3.9580000000000002</v>
      </c>
      <c r="DT43">
        <v>2.0859999999999999</v>
      </c>
      <c r="DU43">
        <v>1.3089999999999999</v>
      </c>
      <c r="DV43">
        <v>2.7149999999999999</v>
      </c>
      <c r="DW43">
        <v>2.5626465949999999</v>
      </c>
      <c r="DX43">
        <v>4.2089999999999996</v>
      </c>
      <c r="DY43">
        <v>2.4620000000000002</v>
      </c>
      <c r="DZ43">
        <v>5.774</v>
      </c>
      <c r="EA43">
        <v>2.9710000000000001</v>
      </c>
      <c r="EB43">
        <v>2.06</v>
      </c>
      <c r="EC43">
        <v>2.5456374230000001</v>
      </c>
      <c r="ED43">
        <v>5.1501568730000002</v>
      </c>
      <c r="EE43">
        <v>5.9448155859999998</v>
      </c>
      <c r="EF43">
        <v>1.52</v>
      </c>
      <c r="EG43">
        <v>2.2610000000000001</v>
      </c>
      <c r="EH43">
        <v>3.443382486</v>
      </c>
      <c r="EI43">
        <v>2.8919242170000001</v>
      </c>
      <c r="EJ43">
        <v>3.657</v>
      </c>
      <c r="EK43">
        <v>1.686062406</v>
      </c>
      <c r="EL43">
        <v>1.29</v>
      </c>
      <c r="EM43">
        <v>1.66</v>
      </c>
      <c r="EN43">
        <v>1.22</v>
      </c>
      <c r="EO43">
        <v>0.84</v>
      </c>
      <c r="EP43">
        <v>2.7050000000000001</v>
      </c>
      <c r="EQ43">
        <v>2.7149999999999999</v>
      </c>
      <c r="ES43">
        <v>1.4630000000000001</v>
      </c>
      <c r="ET43">
        <v>5.3230000000000004</v>
      </c>
      <c r="EU43">
        <v>2.5190000000000001</v>
      </c>
      <c r="EV43">
        <v>3.1531546709999998</v>
      </c>
      <c r="EW43">
        <v>2.669</v>
      </c>
      <c r="EX43">
        <v>4.4889999999999999</v>
      </c>
      <c r="EY43">
        <v>2.6563429900000002</v>
      </c>
      <c r="EZ43">
        <v>1.7350000000000001</v>
      </c>
      <c r="FA43">
        <v>6.8520000000000003</v>
      </c>
      <c r="FB43">
        <v>1.48</v>
      </c>
      <c r="FC43">
        <v>2.7829999999999999</v>
      </c>
      <c r="FD43">
        <v>3.1163854149999999</v>
      </c>
      <c r="FE43">
        <v>1.8540000000000001</v>
      </c>
      <c r="FF43">
        <v>2.1949999999999998</v>
      </c>
      <c r="FG43">
        <v>5.7779999999999996</v>
      </c>
      <c r="FH43">
        <v>5.38</v>
      </c>
      <c r="FI43">
        <v>1.91</v>
      </c>
      <c r="FJ43">
        <v>5.9930000000000003</v>
      </c>
      <c r="FK43">
        <v>2.7570000000000001</v>
      </c>
      <c r="FL43">
        <v>1.9817274620000001</v>
      </c>
      <c r="FM43">
        <v>3.827</v>
      </c>
      <c r="FN43">
        <v>2.4300000000000002</v>
      </c>
      <c r="FO43">
        <v>7.6950000000000003</v>
      </c>
      <c r="FP43">
        <v>6.1390000000000002</v>
      </c>
      <c r="FQ43">
        <v>3.0190000000000001</v>
      </c>
      <c r="FR43">
        <v>1.71</v>
      </c>
      <c r="FS43">
        <v>1.78</v>
      </c>
      <c r="FT43">
        <v>3.7629999999999999</v>
      </c>
      <c r="FU43">
        <v>3.5880000000000001</v>
      </c>
      <c r="FV43">
        <v>1.97</v>
      </c>
      <c r="FW43">
        <v>1.80859832</v>
      </c>
      <c r="FX43">
        <v>3.69</v>
      </c>
      <c r="FY43">
        <v>3.5910994920000001</v>
      </c>
      <c r="FZ43">
        <v>5.1230000000000002</v>
      </c>
      <c r="GA43">
        <v>2.72</v>
      </c>
      <c r="GB43">
        <v>2.7440000000000002</v>
      </c>
      <c r="GC43">
        <v>3.718</v>
      </c>
      <c r="GD43">
        <v>4.4690000000000003</v>
      </c>
      <c r="GE43">
        <v>1.31</v>
      </c>
      <c r="GF43">
        <v>6.0615544809999999</v>
      </c>
      <c r="GG43">
        <v>1.9346000000000001</v>
      </c>
      <c r="GH43">
        <v>1.9810000000000001</v>
      </c>
      <c r="GI43">
        <v>1.45</v>
      </c>
      <c r="GJ43">
        <v>3.431</v>
      </c>
      <c r="GK43">
        <v>3.7990844789999998</v>
      </c>
      <c r="GL43">
        <v>1.589459731</v>
      </c>
      <c r="GM43">
        <v>2.5209999999999999</v>
      </c>
      <c r="GN43">
        <v>3.181</v>
      </c>
      <c r="GO43">
        <v>1.27</v>
      </c>
      <c r="GP43">
        <v>1.2230000000000001</v>
      </c>
      <c r="GQ43">
        <v>5.8440000000000003</v>
      </c>
      <c r="GR43">
        <v>3.5155560270000001</v>
      </c>
      <c r="GS43">
        <v>3.91</v>
      </c>
      <c r="GT43">
        <v>5.327</v>
      </c>
      <c r="GU43">
        <v>5.4119999999999999</v>
      </c>
      <c r="GV43">
        <v>1.41</v>
      </c>
      <c r="GW43">
        <v>4.6920000000000002</v>
      </c>
      <c r="GX43">
        <v>6.3049999999999997</v>
      </c>
      <c r="GY43">
        <v>2.9769999999999999</v>
      </c>
      <c r="GZ43">
        <v>7.5819999999999999</v>
      </c>
      <c r="HA43">
        <v>1.58</v>
      </c>
      <c r="HB43">
        <v>5.6860882400000001</v>
      </c>
      <c r="HC43">
        <v>7.3689999999999998</v>
      </c>
      <c r="HD43">
        <v>5.6855777310000004</v>
      </c>
      <c r="HE43">
        <v>3.2914508740000001</v>
      </c>
      <c r="HF43">
        <v>5.1310000000000002</v>
      </c>
      <c r="HG43">
        <v>2.8679999999999999</v>
      </c>
      <c r="HH43">
        <v>1.2</v>
      </c>
      <c r="HI43">
        <v>1.21</v>
      </c>
      <c r="HJ43">
        <v>1.57</v>
      </c>
      <c r="HK43">
        <v>3.9</v>
      </c>
      <c r="HL43">
        <v>1.8</v>
      </c>
      <c r="HM43">
        <v>4.0069999999999997</v>
      </c>
      <c r="HN43">
        <v>2.4159999999999999</v>
      </c>
      <c r="HO43">
        <v>7.2309999999999999</v>
      </c>
      <c r="HP43">
        <v>1.8590369689999999</v>
      </c>
      <c r="HQ43">
        <v>1.6147920870000001</v>
      </c>
      <c r="HR43">
        <v>5.23</v>
      </c>
      <c r="HS43">
        <v>1.5880000000000001</v>
      </c>
      <c r="HT43">
        <v>3.8839999999999999</v>
      </c>
      <c r="HU43">
        <v>2.7909999999999999</v>
      </c>
      <c r="HV43">
        <v>2.5727520410000002</v>
      </c>
      <c r="HW43">
        <v>6.0129999999999999</v>
      </c>
      <c r="HX43">
        <v>3.0964275259999998</v>
      </c>
      <c r="HY43">
        <v>4.0720000000000001</v>
      </c>
      <c r="HZ43">
        <v>3.5155560270000001</v>
      </c>
      <c r="IA43">
        <v>5.6855777310000004</v>
      </c>
      <c r="IB43">
        <v>1.746</v>
      </c>
      <c r="IC43">
        <v>1.9970000000000001</v>
      </c>
      <c r="ID43">
        <v>2.532</v>
      </c>
      <c r="IE43">
        <v>3.7440000000000002</v>
      </c>
      <c r="IF43">
        <v>5.665</v>
      </c>
      <c r="IG43">
        <v>6.81</v>
      </c>
      <c r="IH43">
        <v>1.0780000000000001</v>
      </c>
      <c r="II43">
        <v>1.831416071</v>
      </c>
      <c r="IJ43">
        <v>2.1320000000000001</v>
      </c>
      <c r="IK43">
        <v>2.0305</v>
      </c>
      <c r="IL43">
        <v>2.46</v>
      </c>
      <c r="IM43">
        <v>2.298</v>
      </c>
      <c r="IN43">
        <v>2.7789999999999999</v>
      </c>
      <c r="IO43">
        <v>1.5049999999999999</v>
      </c>
      <c r="IP43">
        <v>1.9</v>
      </c>
      <c r="IQ43">
        <v>2.0510000000000002</v>
      </c>
      <c r="IR43">
        <v>4.444</v>
      </c>
      <c r="IS43">
        <v>2.6806484780000002</v>
      </c>
      <c r="IT43">
        <v>4.4649999999999999</v>
      </c>
      <c r="IU43">
        <v>2.6219999999999999</v>
      </c>
      <c r="IV43">
        <v>6.1139999999999999</v>
      </c>
      <c r="IW43">
        <v>2.3730000000000002</v>
      </c>
      <c r="IX43">
        <v>5.8620000000000001</v>
      </c>
      <c r="IY43">
        <v>3.9540000000000002</v>
      </c>
    </row>
    <row r="44" spans="1:259" x14ac:dyDescent="0.25">
      <c r="A44">
        <f t="shared" si="0"/>
        <v>2002</v>
      </c>
      <c r="B44">
        <v>1.7629999999999999</v>
      </c>
      <c r="C44">
        <v>5.430474544</v>
      </c>
      <c r="D44">
        <v>7.3390000000000004</v>
      </c>
      <c r="E44">
        <v>5.9672665199999999</v>
      </c>
      <c r="F44">
        <v>6.5670000000000002</v>
      </c>
      <c r="G44">
        <v>2.036</v>
      </c>
      <c r="I44">
        <v>3.7273688439999999</v>
      </c>
      <c r="J44">
        <v>2.54</v>
      </c>
      <c r="K44">
        <v>2.4929999999999999</v>
      </c>
      <c r="L44">
        <v>1.5249999999999999</v>
      </c>
      <c r="N44">
        <v>1.94</v>
      </c>
      <c r="O44">
        <v>1.756</v>
      </c>
      <c r="P44">
        <v>1.39</v>
      </c>
      <c r="Q44">
        <v>1.8</v>
      </c>
      <c r="R44">
        <v>6.819</v>
      </c>
      <c r="S44">
        <v>1.65</v>
      </c>
      <c r="T44">
        <v>5.7770000000000001</v>
      </c>
      <c r="U44">
        <v>6.3390000000000004</v>
      </c>
      <c r="V44">
        <v>3.0840000000000001</v>
      </c>
      <c r="W44">
        <v>1.23</v>
      </c>
      <c r="X44">
        <v>2.69</v>
      </c>
      <c r="Y44">
        <v>1.998</v>
      </c>
      <c r="Z44">
        <v>1.23</v>
      </c>
      <c r="AA44">
        <v>1.24</v>
      </c>
      <c r="AB44">
        <v>3.4649999999999999</v>
      </c>
      <c r="AC44">
        <v>1.77</v>
      </c>
      <c r="AD44">
        <v>3.802</v>
      </c>
      <c r="AE44">
        <v>2.1030000000000002</v>
      </c>
      <c r="AF44">
        <v>1.7929999999999999</v>
      </c>
      <c r="AG44">
        <v>2.2200000000000002</v>
      </c>
      <c r="AH44">
        <v>3.0779999999999998</v>
      </c>
      <c r="AI44">
        <v>3.181</v>
      </c>
      <c r="AJ44">
        <v>5.8360000000000003</v>
      </c>
      <c r="AK44">
        <v>1.52</v>
      </c>
      <c r="AL44">
        <v>1.2534321159999999</v>
      </c>
      <c r="AM44">
        <v>1.39</v>
      </c>
      <c r="AN44">
        <v>1.4690000000000001</v>
      </c>
      <c r="AO44">
        <v>1.9350000000000001</v>
      </c>
      <c r="AP44">
        <v>1.5660000000000001</v>
      </c>
      <c r="AQ44">
        <v>5.7050000000000001</v>
      </c>
      <c r="AR44">
        <v>5.4580000000000002</v>
      </c>
      <c r="AS44">
        <v>6.6719999999999997</v>
      </c>
      <c r="AT44">
        <v>4.7190000000000003</v>
      </c>
      <c r="AU44">
        <v>2.4580000000000002</v>
      </c>
      <c r="AV44">
        <v>5.2060000000000004</v>
      </c>
      <c r="AW44">
        <v>3.2709999999999999</v>
      </c>
      <c r="AX44">
        <v>2.2000000000000002</v>
      </c>
      <c r="AY44">
        <v>2.2153266</v>
      </c>
      <c r="AZ44">
        <v>1.6080000000000001</v>
      </c>
      <c r="BA44">
        <v>2.23</v>
      </c>
      <c r="BB44">
        <v>1.498</v>
      </c>
      <c r="BC44">
        <v>1.17</v>
      </c>
      <c r="BD44">
        <v>1.34</v>
      </c>
      <c r="BE44">
        <v>4.3789999999999996</v>
      </c>
      <c r="BF44">
        <v>2.2759999999999998</v>
      </c>
      <c r="BG44">
        <v>1.72</v>
      </c>
      <c r="BH44">
        <v>2.774</v>
      </c>
      <c r="BI44">
        <v>2.456</v>
      </c>
      <c r="BJ44">
        <v>1.853669681</v>
      </c>
      <c r="BK44">
        <v>3.251619464</v>
      </c>
      <c r="BL44">
        <v>1.800201409</v>
      </c>
      <c r="BM44">
        <v>1.66626841</v>
      </c>
      <c r="BN44">
        <v>1.5483340999999999</v>
      </c>
      <c r="BO44">
        <v>2.972</v>
      </c>
      <c r="BP44">
        <v>3.3180000000000001</v>
      </c>
      <c r="BQ44">
        <v>1.4592513730000001</v>
      </c>
      <c r="BR44">
        <v>5.2329999999999997</v>
      </c>
      <c r="BS44">
        <v>1.25</v>
      </c>
      <c r="BT44">
        <v>1.36</v>
      </c>
      <c r="BU44">
        <v>6.3739999999999997</v>
      </c>
      <c r="BV44">
        <v>1.42081554</v>
      </c>
      <c r="BW44">
        <v>5.1025450130000003</v>
      </c>
      <c r="BX44">
        <v>1.72</v>
      </c>
      <c r="BY44">
        <v>2.976</v>
      </c>
      <c r="BZ44">
        <v>1.88</v>
      </c>
      <c r="CA44">
        <v>3.9609999999999999</v>
      </c>
      <c r="CB44">
        <v>4.3600000000000003</v>
      </c>
      <c r="CC44">
        <v>1.63</v>
      </c>
      <c r="CD44">
        <v>1.5629999999999999</v>
      </c>
      <c r="CE44">
        <v>4.7229999999999999</v>
      </c>
      <c r="CF44">
        <v>1.6659999999999999</v>
      </c>
      <c r="CG44">
        <v>5.7930000000000001</v>
      </c>
      <c r="CH44">
        <v>5.7279999999999998</v>
      </c>
      <c r="CI44">
        <v>5.6120000000000001</v>
      </c>
      <c r="CJ44">
        <v>5.7309999999999999</v>
      </c>
      <c r="CK44">
        <v>1.28</v>
      </c>
      <c r="CL44">
        <v>2.4550000000000001</v>
      </c>
      <c r="CM44">
        <v>2.5659999999999998</v>
      </c>
      <c r="CN44">
        <v>4.3710000000000004</v>
      </c>
      <c r="CO44">
        <v>2.706</v>
      </c>
      <c r="CP44">
        <v>2.9609999999999999</v>
      </c>
      <c r="CQ44">
        <v>1.6525509819999999</v>
      </c>
      <c r="CR44">
        <v>0.94099999999999995</v>
      </c>
      <c r="CS44">
        <v>3.956</v>
      </c>
      <c r="CT44">
        <v>5.9307002219999996</v>
      </c>
      <c r="CU44">
        <v>1.42</v>
      </c>
      <c r="CV44">
        <v>4.125</v>
      </c>
      <c r="CW44">
        <v>1.3</v>
      </c>
      <c r="CX44">
        <v>2.2960355670000001</v>
      </c>
      <c r="CY44">
        <v>2.841406477</v>
      </c>
      <c r="CZ44">
        <v>4.9783279389999997</v>
      </c>
      <c r="DA44">
        <v>5.1537952530000002</v>
      </c>
      <c r="DB44">
        <v>2.456</v>
      </c>
      <c r="DC44">
        <v>4.8920764669999999</v>
      </c>
      <c r="DD44">
        <v>1.853</v>
      </c>
      <c r="DE44">
        <v>3.2170000000000001</v>
      </c>
      <c r="DF44">
        <v>1.97</v>
      </c>
      <c r="DG44">
        <v>1.865</v>
      </c>
      <c r="DH44">
        <v>4.7060000000000004</v>
      </c>
      <c r="DI44">
        <v>1.93</v>
      </c>
      <c r="DJ44">
        <v>2.89</v>
      </c>
      <c r="DK44">
        <v>1.27</v>
      </c>
      <c r="DL44">
        <v>2.149</v>
      </c>
      <c r="DM44">
        <v>3.8319999999999999</v>
      </c>
      <c r="DN44">
        <v>1.32</v>
      </c>
      <c r="DO44">
        <v>2</v>
      </c>
      <c r="DP44">
        <v>5.016</v>
      </c>
      <c r="DQ44">
        <v>2.4</v>
      </c>
      <c r="DR44">
        <v>3.5550000000000002</v>
      </c>
      <c r="DS44">
        <v>3.847</v>
      </c>
      <c r="DT44">
        <v>2.0379999999999998</v>
      </c>
      <c r="DU44">
        <v>1.1779999999999999</v>
      </c>
      <c r="DV44">
        <v>2.6930000000000001</v>
      </c>
      <c r="DW44">
        <v>2.4978817040000001</v>
      </c>
      <c r="DX44">
        <v>4.0369999999999999</v>
      </c>
      <c r="DY44">
        <v>2.41</v>
      </c>
      <c r="DZ44">
        <v>5.6529999999999996</v>
      </c>
      <c r="EA44">
        <v>2.911</v>
      </c>
      <c r="EB44">
        <v>1.9330000000000001</v>
      </c>
      <c r="EC44">
        <v>2.484062293</v>
      </c>
      <c r="ED44">
        <v>5.0941958329999997</v>
      </c>
      <c r="EE44">
        <v>5.8911038969999998</v>
      </c>
      <c r="EF44">
        <v>1.47</v>
      </c>
      <c r="EG44">
        <v>2.2749999999999999</v>
      </c>
      <c r="EH44">
        <v>3.3824298110000002</v>
      </c>
      <c r="EI44">
        <v>2.8594510340000001</v>
      </c>
      <c r="EJ44">
        <v>3.677</v>
      </c>
      <c r="EK44">
        <v>1.6810371850000001</v>
      </c>
      <c r="EL44">
        <v>1.23</v>
      </c>
      <c r="EM44">
        <v>1.63</v>
      </c>
      <c r="EN44">
        <v>1.26</v>
      </c>
      <c r="EO44">
        <v>0.8</v>
      </c>
      <c r="EP44">
        <v>2.6869999999999998</v>
      </c>
      <c r="EQ44">
        <v>2.67</v>
      </c>
      <c r="ES44">
        <v>1.4370000000000001</v>
      </c>
      <c r="ET44">
        <v>5.2249999999999996</v>
      </c>
      <c r="EU44">
        <v>2.4129999999999998</v>
      </c>
      <c r="EV44">
        <v>3.0732973819999998</v>
      </c>
      <c r="EW44">
        <v>2.6230000000000002</v>
      </c>
      <c r="EX44">
        <v>4.3780000000000001</v>
      </c>
      <c r="EY44">
        <v>2.622364165</v>
      </c>
      <c r="EZ44">
        <v>1.7889999999999999</v>
      </c>
      <c r="FA44">
        <v>6.8209999999999997</v>
      </c>
      <c r="FB44">
        <v>1.45</v>
      </c>
      <c r="FC44">
        <v>2.782</v>
      </c>
      <c r="FD44">
        <v>3.043621538</v>
      </c>
      <c r="FE44">
        <v>1.8009999999999999</v>
      </c>
      <c r="FF44">
        <v>2.13</v>
      </c>
      <c r="FG44">
        <v>5.734</v>
      </c>
      <c r="FH44">
        <v>5.2869999999999999</v>
      </c>
      <c r="FI44">
        <v>1.94</v>
      </c>
      <c r="FJ44">
        <v>5.96</v>
      </c>
      <c r="FK44">
        <v>2.6019999999999999</v>
      </c>
      <c r="FL44">
        <v>1.9706353889999999</v>
      </c>
      <c r="FM44">
        <v>3.7160000000000002</v>
      </c>
      <c r="FN44">
        <v>2.33</v>
      </c>
      <c r="FO44">
        <v>7.6710000000000003</v>
      </c>
      <c r="FP44">
        <v>6.1349999999999998</v>
      </c>
      <c r="FQ44">
        <v>2.9409999999999998</v>
      </c>
      <c r="FR44">
        <v>1.73</v>
      </c>
      <c r="FS44">
        <v>1.75</v>
      </c>
      <c r="FT44">
        <v>3.59</v>
      </c>
      <c r="FU44">
        <v>3.5329999999999999</v>
      </c>
      <c r="FV44">
        <v>1.89</v>
      </c>
      <c r="FW44">
        <v>1.782236419</v>
      </c>
      <c r="FX44">
        <v>3.5009999999999999</v>
      </c>
      <c r="FY44">
        <v>3.5566895719999998</v>
      </c>
      <c r="FZ44">
        <v>5.008</v>
      </c>
      <c r="GA44">
        <v>2.698</v>
      </c>
      <c r="GB44">
        <v>2.6930000000000001</v>
      </c>
      <c r="GC44">
        <v>3.6560000000000001</v>
      </c>
      <c r="GD44">
        <v>4.4189999999999996</v>
      </c>
      <c r="GE44">
        <v>1.25</v>
      </c>
      <c r="GF44">
        <v>6.0181743860000001</v>
      </c>
      <c r="GG44">
        <v>1.8317000000000001</v>
      </c>
      <c r="GH44">
        <v>1.9430000000000001</v>
      </c>
      <c r="GI44">
        <v>1.46</v>
      </c>
      <c r="GJ44">
        <v>3.3149999999999999</v>
      </c>
      <c r="GK44">
        <v>3.7547329980000002</v>
      </c>
      <c r="GL44">
        <v>1.580712522</v>
      </c>
      <c r="GM44">
        <v>2.427</v>
      </c>
      <c r="GN44">
        <v>3.0419999999999998</v>
      </c>
      <c r="GO44">
        <v>1.27</v>
      </c>
      <c r="GP44">
        <v>1.286</v>
      </c>
      <c r="GQ44">
        <v>5.7519999999999998</v>
      </c>
      <c r="GR44">
        <v>3.432310266</v>
      </c>
      <c r="GS44">
        <v>3.706</v>
      </c>
      <c r="GT44">
        <v>5.2480000000000002</v>
      </c>
      <c r="GU44">
        <v>5.3109999999999999</v>
      </c>
      <c r="GV44">
        <v>1.37</v>
      </c>
      <c r="GW44">
        <v>4.6260000000000003</v>
      </c>
      <c r="GX44">
        <v>6.23</v>
      </c>
      <c r="GY44">
        <v>2.8090000000000002</v>
      </c>
      <c r="GZ44">
        <v>7.5780000000000003</v>
      </c>
      <c r="HA44">
        <v>1.57</v>
      </c>
      <c r="HB44">
        <v>5.643908036</v>
      </c>
      <c r="HC44">
        <v>7.1909999999999998</v>
      </c>
      <c r="HD44">
        <v>5.6434081980000004</v>
      </c>
      <c r="HE44">
        <v>3.2579335650000001</v>
      </c>
      <c r="HF44">
        <v>5.09</v>
      </c>
      <c r="HG44">
        <v>2.84</v>
      </c>
      <c r="HH44">
        <v>1.19</v>
      </c>
      <c r="HI44">
        <v>1.21</v>
      </c>
      <c r="HJ44">
        <v>1.65</v>
      </c>
      <c r="HK44">
        <v>3.8050000000000002</v>
      </c>
      <c r="HL44">
        <v>1.7529999999999999</v>
      </c>
      <c r="HM44">
        <v>3.948</v>
      </c>
      <c r="HN44">
        <v>2.3220000000000001</v>
      </c>
      <c r="HO44">
        <v>7.2009999999999996</v>
      </c>
      <c r="HP44">
        <v>1.852576277</v>
      </c>
      <c r="HQ44">
        <v>1.60899349</v>
      </c>
      <c r="HR44">
        <v>5.194</v>
      </c>
      <c r="HS44">
        <v>1.5669999999999999</v>
      </c>
      <c r="HT44">
        <v>3.7669999999999999</v>
      </c>
      <c r="HU44">
        <v>2.6859999999999999</v>
      </c>
      <c r="HV44">
        <v>2.5086134809999998</v>
      </c>
      <c r="HW44">
        <v>6.0220000000000002</v>
      </c>
      <c r="HX44">
        <v>3.0240844650000001</v>
      </c>
      <c r="HY44">
        <v>4.1369999999999996</v>
      </c>
      <c r="HZ44">
        <v>3.432310266</v>
      </c>
      <c r="IA44">
        <v>5.6434081980000004</v>
      </c>
      <c r="IB44">
        <v>1.718</v>
      </c>
      <c r="IC44">
        <v>1.9690000000000001</v>
      </c>
      <c r="ID44">
        <v>2.323</v>
      </c>
      <c r="IE44">
        <v>3.694</v>
      </c>
      <c r="IF44">
        <v>5.6230000000000002</v>
      </c>
      <c r="IG44">
        <v>6.7789999999999999</v>
      </c>
      <c r="IH44">
        <v>1.095</v>
      </c>
      <c r="II44">
        <v>1.8167452690000001</v>
      </c>
      <c r="IJ44">
        <v>2.1419999999999999</v>
      </c>
      <c r="IK44">
        <v>2.0205000000000002</v>
      </c>
      <c r="IL44">
        <v>2.52</v>
      </c>
      <c r="IM44">
        <v>2.2149999999999999</v>
      </c>
      <c r="IN44">
        <v>2.7389999999999999</v>
      </c>
      <c r="IO44">
        <v>1.24</v>
      </c>
      <c r="IP44">
        <v>2.21</v>
      </c>
      <c r="IQ44">
        <v>2.0630000000000002</v>
      </c>
      <c r="IR44">
        <v>4.3639999999999999</v>
      </c>
      <c r="IS44">
        <v>2.6537498930000001</v>
      </c>
      <c r="IT44">
        <v>4.4290000000000003</v>
      </c>
      <c r="IU44">
        <v>2.5329999999999999</v>
      </c>
      <c r="IV44">
        <v>5.9370000000000003</v>
      </c>
      <c r="IW44">
        <v>2.3239999999999998</v>
      </c>
      <c r="IX44">
        <v>5.7919999999999998</v>
      </c>
      <c r="IY44">
        <v>3.887</v>
      </c>
    </row>
    <row r="45" spans="1:259" x14ac:dyDescent="0.25">
      <c r="A45">
        <f t="shared" si="0"/>
        <v>2003</v>
      </c>
      <c r="B45">
        <v>1.7470000000000001</v>
      </c>
      <c r="C45">
        <v>5.3808464589999998</v>
      </c>
      <c r="D45">
        <v>7.22</v>
      </c>
      <c r="E45">
        <v>5.9319986230000001</v>
      </c>
      <c r="F45">
        <v>6.5330000000000004</v>
      </c>
      <c r="G45">
        <v>1.978</v>
      </c>
      <c r="I45">
        <v>3.6706902979999998</v>
      </c>
      <c r="J45">
        <v>2.4910000000000001</v>
      </c>
      <c r="K45">
        <v>2.4510000000000001</v>
      </c>
      <c r="L45">
        <v>1.534</v>
      </c>
      <c r="N45">
        <v>1.887</v>
      </c>
      <c r="O45">
        <v>1.748</v>
      </c>
      <c r="P45">
        <v>1.38</v>
      </c>
      <c r="Q45">
        <v>1.9</v>
      </c>
      <c r="R45">
        <v>6.7850000000000001</v>
      </c>
      <c r="S45">
        <v>1.67</v>
      </c>
      <c r="T45">
        <v>5.77</v>
      </c>
      <c r="U45">
        <v>6.28</v>
      </c>
      <c r="V45">
        <v>3.0019999999999998</v>
      </c>
      <c r="W45">
        <v>1.26</v>
      </c>
      <c r="X45">
        <v>2.7269999999999999</v>
      </c>
      <c r="Y45">
        <v>1.921</v>
      </c>
      <c r="Z45">
        <v>1.22</v>
      </c>
      <c r="AA45">
        <v>1.232</v>
      </c>
      <c r="AB45">
        <v>3.3210000000000002</v>
      </c>
      <c r="AC45">
        <v>1.8</v>
      </c>
      <c r="AD45">
        <v>3.7210000000000001</v>
      </c>
      <c r="AE45">
        <v>2.0230000000000001</v>
      </c>
      <c r="AF45">
        <v>1.7969999999999999</v>
      </c>
      <c r="AG45">
        <v>2.1539999999999999</v>
      </c>
      <c r="AH45">
        <v>2.9159999999999999</v>
      </c>
      <c r="AI45">
        <v>3.11</v>
      </c>
      <c r="AJ45">
        <v>5.8520000000000003</v>
      </c>
      <c r="AK45">
        <v>1.55</v>
      </c>
      <c r="AL45">
        <v>1.251157257</v>
      </c>
      <c r="AM45">
        <v>1.39</v>
      </c>
      <c r="AN45">
        <v>1.4970000000000001</v>
      </c>
      <c r="AO45">
        <v>1.873</v>
      </c>
      <c r="AP45">
        <v>1.57</v>
      </c>
      <c r="AQ45">
        <v>5.6420000000000003</v>
      </c>
      <c r="AR45">
        <v>5.4630000000000001</v>
      </c>
      <c r="AS45">
        <v>6.64</v>
      </c>
      <c r="AT45">
        <v>4.7</v>
      </c>
      <c r="AU45">
        <v>2.395</v>
      </c>
      <c r="AV45">
        <v>5.149</v>
      </c>
      <c r="AW45">
        <v>3.1509999999999998</v>
      </c>
      <c r="AX45">
        <v>2.137</v>
      </c>
      <c r="AY45">
        <v>2.1843145480000001</v>
      </c>
      <c r="AZ45">
        <v>1.589</v>
      </c>
      <c r="BA45">
        <v>2.2410000000000001</v>
      </c>
      <c r="BB45">
        <v>1.5089999999999999</v>
      </c>
      <c r="BC45">
        <v>1.18</v>
      </c>
      <c r="BD45">
        <v>1.34</v>
      </c>
      <c r="BE45">
        <v>4.2469999999999999</v>
      </c>
      <c r="BF45">
        <v>2.169</v>
      </c>
      <c r="BG45">
        <v>1.76</v>
      </c>
      <c r="BH45">
        <v>2.7210000000000001</v>
      </c>
      <c r="BI45">
        <v>2.4809999999999999</v>
      </c>
      <c r="BJ45">
        <v>1.8471935209999999</v>
      </c>
      <c r="BK45">
        <v>3.175457073</v>
      </c>
      <c r="BL45">
        <v>1.792346647</v>
      </c>
      <c r="BM45">
        <v>1.668667619</v>
      </c>
      <c r="BN45">
        <v>1.559716173</v>
      </c>
      <c r="BO45">
        <v>2.911</v>
      </c>
      <c r="BP45">
        <v>3.2610000000000001</v>
      </c>
      <c r="BQ45">
        <v>1.4736954819999999</v>
      </c>
      <c r="BR45">
        <v>5.1429999999999998</v>
      </c>
      <c r="BS45">
        <v>1.3</v>
      </c>
      <c r="BT45">
        <v>1.37</v>
      </c>
      <c r="BU45">
        <v>6.24</v>
      </c>
      <c r="BV45">
        <v>1.4322235400000001</v>
      </c>
      <c r="BW45">
        <v>5.072087657</v>
      </c>
      <c r="BX45">
        <v>1.76</v>
      </c>
      <c r="BY45">
        <v>2.956</v>
      </c>
      <c r="BZ45">
        <v>1.89</v>
      </c>
      <c r="CA45">
        <v>3.82</v>
      </c>
      <c r="CB45">
        <v>4.2990000000000004</v>
      </c>
      <c r="CC45">
        <v>1.7</v>
      </c>
      <c r="CD45">
        <v>1.55</v>
      </c>
      <c r="CE45">
        <v>4.6269999999999998</v>
      </c>
      <c r="CF45">
        <v>1.659</v>
      </c>
      <c r="CG45">
        <v>5.7370000000000001</v>
      </c>
      <c r="CH45">
        <v>5.6989999999999998</v>
      </c>
      <c r="CI45">
        <v>5.5659999999999998</v>
      </c>
      <c r="CJ45">
        <v>5.6749999999999998</v>
      </c>
      <c r="CK45">
        <v>1.29</v>
      </c>
      <c r="CL45">
        <v>2.4089999999999998</v>
      </c>
      <c r="CM45">
        <v>2.3719999999999999</v>
      </c>
      <c r="CN45">
        <v>4.25</v>
      </c>
      <c r="CO45">
        <v>2.782</v>
      </c>
      <c r="CP45">
        <v>2.9239999999999999</v>
      </c>
      <c r="CQ45">
        <v>1.66000817</v>
      </c>
      <c r="CR45">
        <v>0.90100000000000002</v>
      </c>
      <c r="CS45">
        <v>3.8149999999999999</v>
      </c>
      <c r="CT45">
        <v>5.8719084080000004</v>
      </c>
      <c r="CU45">
        <v>1.41</v>
      </c>
      <c r="CV45">
        <v>4.0380000000000003</v>
      </c>
      <c r="CW45">
        <v>1.27</v>
      </c>
      <c r="CX45">
        <v>2.2658372889999998</v>
      </c>
      <c r="CY45">
        <v>2.8090636010000001</v>
      </c>
      <c r="CZ45">
        <v>4.9090247829999996</v>
      </c>
      <c r="DA45">
        <v>5.0715949509999998</v>
      </c>
      <c r="DB45">
        <v>2.4279999999999999</v>
      </c>
      <c r="DC45">
        <v>4.8291802639999997</v>
      </c>
      <c r="DD45">
        <v>1.7669999999999999</v>
      </c>
      <c r="DE45">
        <v>3.1219999999999999</v>
      </c>
      <c r="DF45">
        <v>1.96</v>
      </c>
      <c r="DG45">
        <v>1.8240000000000001</v>
      </c>
      <c r="DH45">
        <v>4.6150000000000002</v>
      </c>
      <c r="DI45">
        <v>1.99</v>
      </c>
      <c r="DJ45">
        <v>2.95</v>
      </c>
      <c r="DK45">
        <v>1.29</v>
      </c>
      <c r="DL45">
        <v>2.13</v>
      </c>
      <c r="DM45">
        <v>3.8380000000000001</v>
      </c>
      <c r="DN45">
        <v>1.29</v>
      </c>
      <c r="DO45">
        <v>2.0299999999999998</v>
      </c>
      <c r="DP45">
        <v>4.907</v>
      </c>
      <c r="DQ45">
        <v>2.5</v>
      </c>
      <c r="DR45">
        <v>3.4420000000000002</v>
      </c>
      <c r="DS45">
        <v>3.7440000000000002</v>
      </c>
      <c r="DT45">
        <v>2.004</v>
      </c>
      <c r="DU45">
        <v>1.1910000000000001</v>
      </c>
      <c r="DV45">
        <v>2.6909999999999998</v>
      </c>
      <c r="DW45">
        <v>2.4343935459999999</v>
      </c>
      <c r="DX45">
        <v>3.911</v>
      </c>
      <c r="DY45">
        <v>2.3450000000000002</v>
      </c>
      <c r="DZ45">
        <v>5.5469999999999997</v>
      </c>
      <c r="EA45">
        <v>2.8570000000000002</v>
      </c>
      <c r="EB45">
        <v>1.8260000000000001</v>
      </c>
      <c r="EC45">
        <v>2.4226251809999999</v>
      </c>
      <c r="ED45">
        <v>5.030361418</v>
      </c>
      <c r="EE45">
        <v>5.8319565679999998</v>
      </c>
      <c r="EF45">
        <v>1.36</v>
      </c>
      <c r="EG45">
        <v>2.2759999999999998</v>
      </c>
      <c r="EH45">
        <v>3.3152280940000001</v>
      </c>
      <c r="EI45">
        <v>2.8265306309999998</v>
      </c>
      <c r="EJ45">
        <v>3.6349999999999998</v>
      </c>
      <c r="EK45">
        <v>1.6753202819999999</v>
      </c>
      <c r="EL45">
        <v>1.26</v>
      </c>
      <c r="EM45">
        <v>1.62</v>
      </c>
      <c r="EN45">
        <v>1.32</v>
      </c>
      <c r="EO45">
        <v>0.79200000000000004</v>
      </c>
      <c r="EP45">
        <v>2.6659999999999999</v>
      </c>
      <c r="EQ45">
        <v>2.6320000000000001</v>
      </c>
      <c r="ES45">
        <v>1.48</v>
      </c>
      <c r="ET45">
        <v>5.1719999999999997</v>
      </c>
      <c r="EU45">
        <v>2.3439999999999999</v>
      </c>
      <c r="EV45">
        <v>3.0242099929999999</v>
      </c>
      <c r="EW45">
        <v>2.5790000000000002</v>
      </c>
      <c r="EX45">
        <v>4.2919999999999998</v>
      </c>
      <c r="EY45">
        <v>2.5878147669999998</v>
      </c>
      <c r="EZ45">
        <v>1.744</v>
      </c>
      <c r="FA45">
        <v>6.782</v>
      </c>
      <c r="FB45">
        <v>1.48</v>
      </c>
      <c r="FC45">
        <v>2.7040000000000002</v>
      </c>
      <c r="FD45">
        <v>3.0025167850000001</v>
      </c>
      <c r="FE45">
        <v>1.861</v>
      </c>
      <c r="FF45">
        <v>2.0510000000000002</v>
      </c>
      <c r="FG45">
        <v>5.7329999999999997</v>
      </c>
      <c r="FH45">
        <v>5.2290000000000001</v>
      </c>
      <c r="FI45">
        <v>1.87</v>
      </c>
      <c r="FJ45">
        <v>5.9420000000000002</v>
      </c>
      <c r="FK45">
        <v>2.5259999999999998</v>
      </c>
      <c r="FL45">
        <v>1.997984116</v>
      </c>
      <c r="FM45">
        <v>3.6190000000000002</v>
      </c>
      <c r="FN45">
        <v>2.27</v>
      </c>
      <c r="FO45">
        <v>7.6539999999999999</v>
      </c>
      <c r="FP45">
        <v>6.1159999999999997</v>
      </c>
      <c r="FQ45">
        <v>2.8740000000000001</v>
      </c>
      <c r="FR45">
        <v>1.75</v>
      </c>
      <c r="FS45">
        <v>1.8</v>
      </c>
      <c r="FT45">
        <v>3.4569999999999999</v>
      </c>
      <c r="FU45">
        <v>3.5</v>
      </c>
      <c r="FV45">
        <v>1.93</v>
      </c>
      <c r="FW45">
        <v>1.7841730730000001</v>
      </c>
      <c r="FX45">
        <v>3.3460000000000001</v>
      </c>
      <c r="FY45">
        <v>3.5151507799999999</v>
      </c>
      <c r="FZ45">
        <v>4.88</v>
      </c>
      <c r="GA45">
        <v>2.6789999999999998</v>
      </c>
      <c r="GB45">
        <v>2.661</v>
      </c>
      <c r="GC45">
        <v>3.6040000000000001</v>
      </c>
      <c r="GD45">
        <v>4.3620000000000001</v>
      </c>
      <c r="GE45">
        <v>1.22</v>
      </c>
      <c r="GF45">
        <v>5.9723050969999996</v>
      </c>
      <c r="GG45">
        <v>1.7624</v>
      </c>
      <c r="GH45">
        <v>1.9139999999999999</v>
      </c>
      <c r="GI45">
        <v>1.44</v>
      </c>
      <c r="GJ45">
        <v>3.21</v>
      </c>
      <c r="GK45">
        <v>3.717176765</v>
      </c>
      <c r="GL45">
        <v>1.599353671</v>
      </c>
      <c r="GM45">
        <v>2.266</v>
      </c>
      <c r="GN45">
        <v>2.9060000000000001</v>
      </c>
      <c r="GO45">
        <v>1.3</v>
      </c>
      <c r="GP45">
        <v>1.319</v>
      </c>
      <c r="GQ45">
        <v>5.6740000000000004</v>
      </c>
      <c r="GR45">
        <v>3.339267215</v>
      </c>
      <c r="GS45">
        <v>3.5019999999999998</v>
      </c>
      <c r="GT45">
        <v>5.1719999999999997</v>
      </c>
      <c r="GU45">
        <v>5.2519999999999998</v>
      </c>
      <c r="GV45">
        <v>1.27</v>
      </c>
      <c r="GW45">
        <v>4.5720000000000001</v>
      </c>
      <c r="GX45">
        <v>6.0869999999999997</v>
      </c>
      <c r="GY45">
        <v>2.6749999999999998</v>
      </c>
      <c r="GZ45">
        <v>7.5469999999999997</v>
      </c>
      <c r="HA45">
        <v>1.59</v>
      </c>
      <c r="HB45">
        <v>5.6000407870000002</v>
      </c>
      <c r="HC45">
        <v>6.851</v>
      </c>
      <c r="HD45">
        <v>5.5995677429999997</v>
      </c>
      <c r="HE45">
        <v>3.2212865399999999</v>
      </c>
      <c r="HF45">
        <v>5.0490000000000004</v>
      </c>
      <c r="HG45">
        <v>2.8109999999999999</v>
      </c>
      <c r="HH45">
        <v>1.2</v>
      </c>
      <c r="HI45">
        <v>1.2</v>
      </c>
      <c r="HJ45">
        <v>1.71</v>
      </c>
      <c r="HK45">
        <v>3.7570000000000001</v>
      </c>
      <c r="HL45">
        <v>1.7230000000000001</v>
      </c>
      <c r="HM45">
        <v>3.899</v>
      </c>
      <c r="HN45">
        <v>2.2250000000000001</v>
      </c>
      <c r="HO45">
        <v>7.1790000000000003</v>
      </c>
      <c r="HP45">
        <v>1.846376075</v>
      </c>
      <c r="HQ45">
        <v>1.6104096409999999</v>
      </c>
      <c r="HR45">
        <v>5.1449999999999996</v>
      </c>
      <c r="HS45">
        <v>1.5680000000000001</v>
      </c>
      <c r="HT45">
        <v>3.6059999999999999</v>
      </c>
      <c r="HU45">
        <v>2.665</v>
      </c>
      <c r="HV45">
        <v>2.445899855</v>
      </c>
      <c r="HW45">
        <v>5.9509999999999996</v>
      </c>
      <c r="HX45">
        <v>2.9839840990000002</v>
      </c>
      <c r="HY45">
        <v>4.194</v>
      </c>
      <c r="HZ45">
        <v>3.339267215</v>
      </c>
      <c r="IA45">
        <v>5.5995677429999997</v>
      </c>
      <c r="IB45">
        <v>1.7050000000000001</v>
      </c>
      <c r="IC45">
        <v>1.9790000000000001</v>
      </c>
      <c r="ID45">
        <v>2.2309999999999999</v>
      </c>
      <c r="IE45">
        <v>3.6419999999999999</v>
      </c>
      <c r="IF45">
        <v>5.6050000000000004</v>
      </c>
      <c r="IG45">
        <v>6.702</v>
      </c>
      <c r="IH45">
        <v>1.1719999999999999</v>
      </c>
      <c r="II45">
        <v>1.8080587130000001</v>
      </c>
      <c r="IJ45">
        <v>2.101</v>
      </c>
      <c r="IK45">
        <v>2.0474999999999999</v>
      </c>
      <c r="IL45">
        <v>2.36</v>
      </c>
      <c r="IM45">
        <v>2.14</v>
      </c>
      <c r="IN45">
        <v>2.7010000000000001</v>
      </c>
      <c r="IO45">
        <v>1.306</v>
      </c>
      <c r="IP45">
        <v>2.0699999999999998</v>
      </c>
      <c r="IQ45">
        <v>2.0259999999999998</v>
      </c>
      <c r="IR45">
        <v>4.2939999999999996</v>
      </c>
      <c r="IS45">
        <v>2.6300418630000002</v>
      </c>
      <c r="IT45">
        <v>4.4000000000000004</v>
      </c>
      <c r="IU45">
        <v>2.2799999999999998</v>
      </c>
      <c r="IV45">
        <v>5.819</v>
      </c>
      <c r="IW45">
        <v>2.3580000000000001</v>
      </c>
      <c r="IX45">
        <v>5.726</v>
      </c>
      <c r="IY45">
        <v>3.8210000000000002</v>
      </c>
    </row>
    <row r="46" spans="1:259" x14ac:dyDescent="0.25">
      <c r="A46">
        <f t="shared" si="0"/>
        <v>2004</v>
      </c>
      <c r="B46">
        <v>1.6830000000000001</v>
      </c>
      <c r="C46">
        <v>5.3431591000000003</v>
      </c>
      <c r="D46">
        <v>7.069</v>
      </c>
      <c r="E46">
        <v>5.8875669479999999</v>
      </c>
      <c r="F46">
        <v>6.4989999999999997</v>
      </c>
      <c r="G46">
        <v>1.89</v>
      </c>
      <c r="I46">
        <v>3.616683986</v>
      </c>
      <c r="J46">
        <v>2.3839999999999999</v>
      </c>
      <c r="K46">
        <v>2.4300000000000002</v>
      </c>
      <c r="L46">
        <v>1.5409999999999999</v>
      </c>
      <c r="N46">
        <v>1.8520000000000001</v>
      </c>
      <c r="O46">
        <v>1.768</v>
      </c>
      <c r="P46">
        <v>1.42</v>
      </c>
      <c r="Q46">
        <v>2.0535000000000001</v>
      </c>
      <c r="R46">
        <v>6.7460000000000004</v>
      </c>
      <c r="S46">
        <v>1.72</v>
      </c>
      <c r="T46">
        <v>5.7210000000000001</v>
      </c>
      <c r="U46">
        <v>6.2160000000000002</v>
      </c>
      <c r="V46">
        <v>2.9140000000000001</v>
      </c>
      <c r="W46">
        <v>1.33</v>
      </c>
      <c r="X46">
        <v>2.71</v>
      </c>
      <c r="Y46">
        <v>1.9319999999999999</v>
      </c>
      <c r="Z46">
        <v>1.2190000000000001</v>
      </c>
      <c r="AA46">
        <v>1.2330000000000001</v>
      </c>
      <c r="AB46">
        <v>3.2069999999999999</v>
      </c>
      <c r="AC46">
        <v>1.78</v>
      </c>
      <c r="AD46">
        <v>3.633</v>
      </c>
      <c r="AE46">
        <v>2.0019999999999998</v>
      </c>
      <c r="AF46">
        <v>1.7949999999999999</v>
      </c>
      <c r="AG46">
        <v>2.0859999999999999</v>
      </c>
      <c r="AH46">
        <v>2.8929999999999998</v>
      </c>
      <c r="AI46">
        <v>3.073</v>
      </c>
      <c r="AJ46">
        <v>5.827</v>
      </c>
      <c r="AK46">
        <v>1.56</v>
      </c>
      <c r="AL46">
        <v>1.2765638050000001</v>
      </c>
      <c r="AM46">
        <v>1.42</v>
      </c>
      <c r="AN46">
        <v>1.5189999999999999</v>
      </c>
      <c r="AO46">
        <v>1.8260000000000001</v>
      </c>
      <c r="AP46">
        <v>1.605</v>
      </c>
      <c r="AQ46">
        <v>5.5449999999999999</v>
      </c>
      <c r="AR46">
        <v>5.45</v>
      </c>
      <c r="AS46">
        <v>6.6180000000000003</v>
      </c>
      <c r="AT46">
        <v>4.6870000000000003</v>
      </c>
      <c r="AU46">
        <v>2.33</v>
      </c>
      <c r="AV46">
        <v>5.0949999999999998</v>
      </c>
      <c r="AW46">
        <v>3.0379999999999998</v>
      </c>
      <c r="AX46">
        <v>2.0779999999999998</v>
      </c>
      <c r="AY46">
        <v>2.16514586</v>
      </c>
      <c r="AZ46">
        <v>1.5169999999999999</v>
      </c>
      <c r="BA46">
        <v>2.242</v>
      </c>
      <c r="BB46">
        <v>1.5169999999999999</v>
      </c>
      <c r="BC46">
        <v>1.23</v>
      </c>
      <c r="BD46">
        <v>1.36</v>
      </c>
      <c r="BE46">
        <v>4.1130000000000004</v>
      </c>
      <c r="BF46">
        <v>2.125</v>
      </c>
      <c r="BG46">
        <v>1.78</v>
      </c>
      <c r="BH46">
        <v>2.6640000000000001</v>
      </c>
      <c r="BI46">
        <v>2.512</v>
      </c>
      <c r="BJ46">
        <v>1.865432446</v>
      </c>
      <c r="BK46">
        <v>3.1149556810000001</v>
      </c>
      <c r="BL46">
        <v>1.808482156</v>
      </c>
      <c r="BM46">
        <v>1.7075529599999999</v>
      </c>
      <c r="BN46">
        <v>1.5919346969999999</v>
      </c>
      <c r="BO46">
        <v>2.8530000000000002</v>
      </c>
      <c r="BP46">
        <v>3.181</v>
      </c>
      <c r="BQ46">
        <v>1.496317594</v>
      </c>
      <c r="BR46">
        <v>5.0359999999999996</v>
      </c>
      <c r="BS46">
        <v>1.31</v>
      </c>
      <c r="BT46">
        <v>1.47</v>
      </c>
      <c r="BU46">
        <v>6.1070000000000002</v>
      </c>
      <c r="BV46">
        <v>1.4558508029999999</v>
      </c>
      <c r="BW46">
        <v>5.03489757</v>
      </c>
      <c r="BX46">
        <v>1.8</v>
      </c>
      <c r="BY46">
        <v>2.9239999999999999</v>
      </c>
      <c r="BZ46">
        <v>1.92</v>
      </c>
      <c r="CA46">
        <v>3.706</v>
      </c>
      <c r="CB46">
        <v>4.2519999999999998</v>
      </c>
      <c r="CC46">
        <v>1.75</v>
      </c>
      <c r="CD46">
        <v>1.5920000000000001</v>
      </c>
      <c r="CE46">
        <v>4.5309999999999997</v>
      </c>
      <c r="CF46">
        <v>1.6779999999999999</v>
      </c>
      <c r="CG46">
        <v>5.7190000000000003</v>
      </c>
      <c r="CH46">
        <v>5.7050000000000001</v>
      </c>
      <c r="CI46">
        <v>5.5</v>
      </c>
      <c r="CJ46">
        <v>5.6180000000000003</v>
      </c>
      <c r="CK46">
        <v>1.31</v>
      </c>
      <c r="CL46">
        <v>2.3730000000000002</v>
      </c>
      <c r="CM46">
        <v>2.415</v>
      </c>
      <c r="CN46">
        <v>4.1340000000000003</v>
      </c>
      <c r="CO46">
        <v>2.9129999999999998</v>
      </c>
      <c r="CP46">
        <v>2.883</v>
      </c>
      <c r="CQ46">
        <v>1.66838379</v>
      </c>
      <c r="CR46">
        <v>0.92200000000000004</v>
      </c>
      <c r="CS46">
        <v>3.677</v>
      </c>
      <c r="CT46">
        <v>5.8100551969999996</v>
      </c>
      <c r="CU46">
        <v>1.43</v>
      </c>
      <c r="CV46">
        <v>3.9390000000000001</v>
      </c>
      <c r="CW46">
        <v>1.28</v>
      </c>
      <c r="CX46">
        <v>2.2572434480000001</v>
      </c>
      <c r="CY46">
        <v>2.79483047</v>
      </c>
      <c r="CZ46">
        <v>4.8446967980000002</v>
      </c>
      <c r="DA46">
        <v>5.0063547100000001</v>
      </c>
      <c r="DB46">
        <v>2.4180000000000001</v>
      </c>
      <c r="DC46">
        <v>4.7652564059999998</v>
      </c>
      <c r="DD46">
        <v>1.762</v>
      </c>
      <c r="DE46">
        <v>3.0459999999999998</v>
      </c>
      <c r="DF46">
        <v>1.93</v>
      </c>
      <c r="DG46">
        <v>1.796</v>
      </c>
      <c r="DH46">
        <v>4.5750000000000002</v>
      </c>
      <c r="DI46">
        <v>2.04</v>
      </c>
      <c r="DJ46">
        <v>2.9</v>
      </c>
      <c r="DK46">
        <v>1.34</v>
      </c>
      <c r="DL46">
        <v>2.1269999999999998</v>
      </c>
      <c r="DM46">
        <v>3.8010000000000002</v>
      </c>
      <c r="DN46">
        <v>1.29</v>
      </c>
      <c r="DO46">
        <v>2.21</v>
      </c>
      <c r="DP46">
        <v>4.83</v>
      </c>
      <c r="DQ46">
        <v>2.6</v>
      </c>
      <c r="DR46">
        <v>3.3450000000000002</v>
      </c>
      <c r="DS46">
        <v>3.7810000000000001</v>
      </c>
      <c r="DT46">
        <v>1.964</v>
      </c>
      <c r="DU46">
        <v>1.1639999999999999</v>
      </c>
      <c r="DV46">
        <v>2.6859999999999999</v>
      </c>
      <c r="DW46">
        <v>2.39686625</v>
      </c>
      <c r="DX46">
        <v>3.8079999999999998</v>
      </c>
      <c r="DY46">
        <v>2.27</v>
      </c>
      <c r="DZ46">
        <v>5.5060000000000002</v>
      </c>
      <c r="EA46">
        <v>2.8079999999999998</v>
      </c>
      <c r="EB46">
        <v>1.74</v>
      </c>
      <c r="EC46">
        <v>2.3860560579999999</v>
      </c>
      <c r="ED46">
        <v>4.9644710549999997</v>
      </c>
      <c r="EE46">
        <v>5.775066228</v>
      </c>
      <c r="EF46">
        <v>1.44</v>
      </c>
      <c r="EG46">
        <v>2.2669999999999999</v>
      </c>
      <c r="EH46">
        <v>3.2597099969999999</v>
      </c>
      <c r="EI46">
        <v>2.811898743</v>
      </c>
      <c r="EJ46">
        <v>3.5190000000000001</v>
      </c>
      <c r="EK46">
        <v>1.6967745780000001</v>
      </c>
      <c r="EL46">
        <v>1.27</v>
      </c>
      <c r="EM46">
        <v>1.66</v>
      </c>
      <c r="EN46">
        <v>1.29</v>
      </c>
      <c r="EO46">
        <v>0.8</v>
      </c>
      <c r="EP46">
        <v>2.6309999999999998</v>
      </c>
      <c r="EQ46">
        <v>2.5979999999999999</v>
      </c>
      <c r="ES46">
        <v>1.5389999999999999</v>
      </c>
      <c r="ET46">
        <v>5.133</v>
      </c>
      <c r="EU46">
        <v>2.2839999999999998</v>
      </c>
      <c r="EV46">
        <v>2.9757178550000001</v>
      </c>
      <c r="EW46">
        <v>2.536</v>
      </c>
      <c r="EX46">
        <v>4.2089999999999996</v>
      </c>
      <c r="EY46">
        <v>2.5728951879999999</v>
      </c>
      <c r="EZ46">
        <v>1.5289999999999999</v>
      </c>
      <c r="FA46">
        <v>6.7409999999999997</v>
      </c>
      <c r="FB46">
        <v>1.4</v>
      </c>
      <c r="FC46">
        <v>2.621</v>
      </c>
      <c r="FD46">
        <v>2.9627749900000002</v>
      </c>
      <c r="FE46">
        <v>1.7509999999999999</v>
      </c>
      <c r="FF46">
        <v>2.0169999999999999</v>
      </c>
      <c r="FG46">
        <v>5.6669999999999998</v>
      </c>
      <c r="FH46">
        <v>5.1920000000000002</v>
      </c>
      <c r="FI46">
        <v>1.92</v>
      </c>
      <c r="FJ46">
        <v>5.93</v>
      </c>
      <c r="FK46">
        <v>2.415</v>
      </c>
      <c r="FL46">
        <v>2.002587525</v>
      </c>
      <c r="FM46">
        <v>3.58</v>
      </c>
      <c r="FN46">
        <v>2.1800000000000002</v>
      </c>
      <c r="FO46">
        <v>7.6340000000000003</v>
      </c>
      <c r="FP46">
        <v>6.085</v>
      </c>
      <c r="FQ46">
        <v>2.8159999999999998</v>
      </c>
      <c r="FR46">
        <v>1.72</v>
      </c>
      <c r="FS46">
        <v>1.83</v>
      </c>
      <c r="FT46">
        <v>3.3109999999999999</v>
      </c>
      <c r="FU46">
        <v>3.4870000000000001</v>
      </c>
      <c r="FV46">
        <v>1.98</v>
      </c>
      <c r="FW46">
        <v>1.7890120869999999</v>
      </c>
      <c r="FX46">
        <v>3.2</v>
      </c>
      <c r="FY46">
        <v>3.4827702180000002</v>
      </c>
      <c r="FZ46">
        <v>4.7539999999999996</v>
      </c>
      <c r="GA46">
        <v>2.6909999999999998</v>
      </c>
      <c r="GB46">
        <v>2.673</v>
      </c>
      <c r="GC46">
        <v>3.5430000000000001</v>
      </c>
      <c r="GD46">
        <v>4.2830000000000004</v>
      </c>
      <c r="GE46">
        <v>1.23</v>
      </c>
      <c r="GF46">
        <v>5.9259075230000002</v>
      </c>
      <c r="GG46">
        <v>1.7822</v>
      </c>
      <c r="GH46">
        <v>1.962</v>
      </c>
      <c r="GI46">
        <v>1.4</v>
      </c>
      <c r="GJ46">
        <v>3.1190000000000002</v>
      </c>
      <c r="GK46">
        <v>3.6817131569999999</v>
      </c>
      <c r="GL46">
        <v>1.6138982310000001</v>
      </c>
      <c r="GM46">
        <v>2.202</v>
      </c>
      <c r="GN46">
        <v>2.7490000000000001</v>
      </c>
      <c r="GO46">
        <v>1.33</v>
      </c>
      <c r="GP46">
        <v>1.3440000000000001</v>
      </c>
      <c r="GQ46">
        <v>5.5730000000000004</v>
      </c>
      <c r="GR46">
        <v>3.2581202149999999</v>
      </c>
      <c r="GS46">
        <v>3.3370000000000002</v>
      </c>
      <c r="GT46">
        <v>5.0940000000000003</v>
      </c>
      <c r="GU46">
        <v>5.1840000000000002</v>
      </c>
      <c r="GV46">
        <v>1.26</v>
      </c>
      <c r="GW46">
        <v>4.5179999999999998</v>
      </c>
      <c r="GX46">
        <v>5.9189999999999996</v>
      </c>
      <c r="GY46">
        <v>2.5459999999999998</v>
      </c>
      <c r="GZ46">
        <v>7.5220000000000002</v>
      </c>
      <c r="HA46">
        <v>1.57</v>
      </c>
      <c r="HB46">
        <v>5.5597520840000003</v>
      </c>
      <c r="HC46">
        <v>6.5170000000000003</v>
      </c>
      <c r="HD46">
        <v>5.5592926780000003</v>
      </c>
      <c r="HE46">
        <v>3.1941791460000002</v>
      </c>
      <c r="HF46">
        <v>5.0069999999999997</v>
      </c>
      <c r="HG46">
        <v>2.7810000000000001</v>
      </c>
      <c r="HH46">
        <v>1.25</v>
      </c>
      <c r="HI46">
        <v>1.25</v>
      </c>
      <c r="HJ46">
        <v>1.75</v>
      </c>
      <c r="HK46">
        <v>3.7309999999999999</v>
      </c>
      <c r="HL46">
        <v>1.702</v>
      </c>
      <c r="HM46">
        <v>3.8570000000000002</v>
      </c>
      <c r="HN46">
        <v>2.1280000000000001</v>
      </c>
      <c r="HO46">
        <v>7.16</v>
      </c>
      <c r="HP46">
        <v>1.8642461539999999</v>
      </c>
      <c r="HQ46">
        <v>1.646737898</v>
      </c>
      <c r="HR46">
        <v>5.0750000000000002</v>
      </c>
      <c r="HS46">
        <v>1.5660000000000001</v>
      </c>
      <c r="HT46">
        <v>3.5289999999999999</v>
      </c>
      <c r="HU46">
        <v>2.6480000000000001</v>
      </c>
      <c r="HV46">
        <v>2.409272203</v>
      </c>
      <c r="HW46">
        <v>5.85</v>
      </c>
      <c r="HX46">
        <v>2.9444382409999998</v>
      </c>
      <c r="HY46">
        <v>4.2060000000000004</v>
      </c>
      <c r="HZ46">
        <v>3.2581202149999999</v>
      </c>
      <c r="IA46">
        <v>5.5592926780000003</v>
      </c>
      <c r="IB46">
        <v>1.6850000000000001</v>
      </c>
      <c r="IC46">
        <v>1.976</v>
      </c>
      <c r="ID46">
        <v>2.2240000000000002</v>
      </c>
      <c r="IE46">
        <v>3.62</v>
      </c>
      <c r="IF46">
        <v>5.6070000000000002</v>
      </c>
      <c r="IG46">
        <v>6.6529999999999996</v>
      </c>
      <c r="IH46">
        <v>1.218</v>
      </c>
      <c r="II46">
        <v>1.827815175</v>
      </c>
      <c r="IJ46">
        <v>2.09</v>
      </c>
      <c r="IK46">
        <v>2.0514999999999999</v>
      </c>
      <c r="IL46">
        <v>2.46</v>
      </c>
      <c r="IM46">
        <v>2.0870000000000002</v>
      </c>
      <c r="IN46">
        <v>2.6640000000000001</v>
      </c>
      <c r="IO46">
        <v>1.5049999999999999</v>
      </c>
      <c r="IP46">
        <v>2.17</v>
      </c>
      <c r="IQ46">
        <v>2.0139999999999998</v>
      </c>
      <c r="IR46">
        <v>4.226</v>
      </c>
      <c r="IS46">
        <v>2.621404724</v>
      </c>
      <c r="IT46">
        <v>4.3819999999999997</v>
      </c>
      <c r="IU46">
        <v>2.4609999999999999</v>
      </c>
      <c r="IV46">
        <v>5.7119999999999997</v>
      </c>
      <c r="IW46">
        <v>2.4359999999999999</v>
      </c>
      <c r="IX46">
        <v>5.7149999999999999</v>
      </c>
      <c r="IY46">
        <v>3.738</v>
      </c>
    </row>
    <row r="47" spans="1:259" x14ac:dyDescent="0.25">
      <c r="A47">
        <f t="shared" si="0"/>
        <v>2005</v>
      </c>
      <c r="B47">
        <v>1.7769999999999999</v>
      </c>
      <c r="C47">
        <v>5.307119921</v>
      </c>
      <c r="D47">
        <v>6.9050000000000002</v>
      </c>
      <c r="E47">
        <v>5.8646038660000004</v>
      </c>
      <c r="F47">
        <v>6.4610000000000003</v>
      </c>
      <c r="G47">
        <v>1.8029999999999999</v>
      </c>
      <c r="I47">
        <v>3.576595706</v>
      </c>
      <c r="J47">
        <v>2.2040000000000002</v>
      </c>
      <c r="K47">
        <v>2.4260000000000002</v>
      </c>
      <c r="L47">
        <v>1.54</v>
      </c>
      <c r="N47">
        <v>1.8320000000000001</v>
      </c>
      <c r="O47">
        <v>1.8069999999999999</v>
      </c>
      <c r="P47">
        <v>1.41</v>
      </c>
      <c r="Q47">
        <v>2</v>
      </c>
      <c r="R47">
        <v>6.7080000000000002</v>
      </c>
      <c r="S47">
        <v>1.76</v>
      </c>
      <c r="T47">
        <v>5.6760000000000002</v>
      </c>
      <c r="U47">
        <v>6.1820000000000004</v>
      </c>
      <c r="V47">
        <v>2.8079999999999998</v>
      </c>
      <c r="W47">
        <v>1.37</v>
      </c>
      <c r="X47">
        <v>2.6190000000000002</v>
      </c>
      <c r="Y47">
        <v>2.0499999999999998</v>
      </c>
      <c r="Z47">
        <v>1.2030000000000001</v>
      </c>
      <c r="AA47">
        <v>1.252</v>
      </c>
      <c r="AB47">
        <v>3.129</v>
      </c>
      <c r="AC47">
        <v>1.76</v>
      </c>
      <c r="AD47">
        <v>3.5579999999999998</v>
      </c>
      <c r="AE47">
        <v>1.974</v>
      </c>
      <c r="AF47">
        <v>1.788</v>
      </c>
      <c r="AG47">
        <v>2.0219999999999998</v>
      </c>
      <c r="AH47">
        <v>2.798</v>
      </c>
      <c r="AI47">
        <v>3.08</v>
      </c>
      <c r="AJ47">
        <v>5.8490000000000002</v>
      </c>
      <c r="AK47">
        <v>1.58</v>
      </c>
      <c r="AL47">
        <v>1.312790744</v>
      </c>
      <c r="AM47">
        <v>1.42</v>
      </c>
      <c r="AN47">
        <v>1.542</v>
      </c>
      <c r="AO47">
        <v>1.8029999999999999</v>
      </c>
      <c r="AP47">
        <v>1.6240000000000001</v>
      </c>
      <c r="AQ47">
        <v>5.46</v>
      </c>
      <c r="AR47">
        <v>5.407</v>
      </c>
      <c r="AS47">
        <v>6.5970000000000004</v>
      </c>
      <c r="AT47">
        <v>4.6630000000000003</v>
      </c>
      <c r="AU47">
        <v>2.2629999999999999</v>
      </c>
      <c r="AV47">
        <v>5.03</v>
      </c>
      <c r="AW47">
        <v>2.9329999999999998</v>
      </c>
      <c r="AX47">
        <v>2.044</v>
      </c>
      <c r="AY47">
        <v>2.1331857859999999</v>
      </c>
      <c r="AZ47">
        <v>1.468</v>
      </c>
      <c r="BA47">
        <v>2.2349999999999999</v>
      </c>
      <c r="BB47">
        <v>1.48</v>
      </c>
      <c r="BC47">
        <v>1.29</v>
      </c>
      <c r="BD47">
        <v>1.34</v>
      </c>
      <c r="BE47">
        <v>3.992</v>
      </c>
      <c r="BF47">
        <v>2.105</v>
      </c>
      <c r="BG47">
        <v>1.8</v>
      </c>
      <c r="BH47">
        <v>2.605</v>
      </c>
      <c r="BI47">
        <v>2.5550000000000002</v>
      </c>
      <c r="BJ47">
        <v>1.8744176530000001</v>
      </c>
      <c r="BK47">
        <v>3.0529090299999999</v>
      </c>
      <c r="BL47">
        <v>1.8137863350000001</v>
      </c>
      <c r="BM47">
        <v>1.6814747779999999</v>
      </c>
      <c r="BN47">
        <v>1.5864875279999999</v>
      </c>
      <c r="BO47">
        <v>2.8</v>
      </c>
      <c r="BP47">
        <v>3.1509999999999998</v>
      </c>
      <c r="BQ47">
        <v>1.500288061</v>
      </c>
      <c r="BR47">
        <v>4.9340000000000002</v>
      </c>
      <c r="BS47">
        <v>1.33</v>
      </c>
      <c r="BT47">
        <v>1.52</v>
      </c>
      <c r="BU47">
        <v>5.9729999999999999</v>
      </c>
      <c r="BV47">
        <v>1.4678542830000001</v>
      </c>
      <c r="BW47">
        <v>4.9952115539999999</v>
      </c>
      <c r="BX47">
        <v>1.8</v>
      </c>
      <c r="BY47">
        <v>2.8849999999999998</v>
      </c>
      <c r="BZ47">
        <v>1.94</v>
      </c>
      <c r="CA47">
        <v>3.5979999999999999</v>
      </c>
      <c r="CB47">
        <v>4.21</v>
      </c>
      <c r="CC47">
        <v>1.76</v>
      </c>
      <c r="CD47">
        <v>1.61</v>
      </c>
      <c r="CE47">
        <v>4.5380000000000003</v>
      </c>
      <c r="CF47">
        <v>1.6970000000000001</v>
      </c>
      <c r="CG47">
        <v>5.6980000000000004</v>
      </c>
      <c r="CH47">
        <v>5.7190000000000003</v>
      </c>
      <c r="CI47">
        <v>5.4539999999999997</v>
      </c>
      <c r="CJ47">
        <v>5.5590000000000002</v>
      </c>
      <c r="CK47">
        <v>1.34</v>
      </c>
      <c r="CL47">
        <v>2.3439999999999999</v>
      </c>
      <c r="CM47">
        <v>2.3769999999999998</v>
      </c>
      <c r="CN47">
        <v>3.9740000000000002</v>
      </c>
      <c r="CO47">
        <v>2.7629999999999999</v>
      </c>
      <c r="CP47">
        <v>2.84</v>
      </c>
      <c r="CQ47">
        <v>1.667220267</v>
      </c>
      <c r="CR47">
        <v>0.95899999999999996</v>
      </c>
      <c r="CS47">
        <v>3.5449999999999999</v>
      </c>
      <c r="CT47">
        <v>5.7557251020000004</v>
      </c>
      <c r="CU47">
        <v>1.5</v>
      </c>
      <c r="CV47">
        <v>3.8330000000000002</v>
      </c>
      <c r="CW47">
        <v>1.31</v>
      </c>
      <c r="CX47">
        <v>2.2376757359999999</v>
      </c>
      <c r="CY47">
        <v>2.7717219360000001</v>
      </c>
      <c r="CZ47">
        <v>4.7796655250000004</v>
      </c>
      <c r="DA47">
        <v>4.9370304669999996</v>
      </c>
      <c r="DB47">
        <v>2.4329999999999998</v>
      </c>
      <c r="DC47">
        <v>4.7023243020000001</v>
      </c>
      <c r="DD47">
        <v>1.851</v>
      </c>
      <c r="DE47">
        <v>2.9580000000000002</v>
      </c>
      <c r="DF47">
        <v>1.86</v>
      </c>
      <c r="DG47">
        <v>1.7749999999999999</v>
      </c>
      <c r="DH47">
        <v>4.4749999999999996</v>
      </c>
      <c r="DI47">
        <v>2.0499999999999998</v>
      </c>
      <c r="DJ47">
        <v>2.84</v>
      </c>
      <c r="DK47">
        <v>1.34</v>
      </c>
      <c r="DL47">
        <v>2.0630000000000002</v>
      </c>
      <c r="DM47">
        <v>3.7789999999999999</v>
      </c>
      <c r="DN47">
        <v>1.26</v>
      </c>
      <c r="DO47">
        <v>2.2200000000000002</v>
      </c>
      <c r="DP47">
        <v>4.7839999999999998</v>
      </c>
      <c r="DQ47">
        <v>2.5</v>
      </c>
      <c r="DR47">
        <v>3.2440000000000002</v>
      </c>
      <c r="DS47">
        <v>3.7989999999999999</v>
      </c>
      <c r="DT47">
        <v>1.931</v>
      </c>
      <c r="DU47">
        <v>1.085</v>
      </c>
      <c r="DV47">
        <v>2.6619999999999999</v>
      </c>
      <c r="DW47">
        <v>2.3585125229999999</v>
      </c>
      <c r="DX47">
        <v>3.673</v>
      </c>
      <c r="DY47">
        <v>2.2029999999999998</v>
      </c>
      <c r="DZ47">
        <v>5.5190000000000001</v>
      </c>
      <c r="EA47">
        <v>2.7650000000000001</v>
      </c>
      <c r="EB47">
        <v>1.675</v>
      </c>
      <c r="EC47">
        <v>2.3492882970000002</v>
      </c>
      <c r="ED47">
        <v>4.8969497649999996</v>
      </c>
      <c r="EE47">
        <v>5.7183090390000002</v>
      </c>
      <c r="EF47">
        <v>1.49</v>
      </c>
      <c r="EG47">
        <v>2.2829999999999999</v>
      </c>
      <c r="EH47">
        <v>3.2009960780000002</v>
      </c>
      <c r="EI47">
        <v>2.787781244</v>
      </c>
      <c r="EJ47">
        <v>3.4380000000000002</v>
      </c>
      <c r="EK47">
        <v>1.6990135719999999</v>
      </c>
      <c r="EL47">
        <v>1.29</v>
      </c>
      <c r="EM47">
        <v>1.63</v>
      </c>
      <c r="EN47">
        <v>1.39</v>
      </c>
      <c r="EO47">
        <v>0.83399999999999996</v>
      </c>
      <c r="EP47">
        <v>2.5920000000000001</v>
      </c>
      <c r="EQ47">
        <v>2.5680000000000001</v>
      </c>
      <c r="ES47">
        <v>1.5309999999999999</v>
      </c>
      <c r="ET47">
        <v>5.0949999999999998</v>
      </c>
      <c r="EU47">
        <v>2.2349999999999999</v>
      </c>
      <c r="EV47">
        <v>2.9402560169999998</v>
      </c>
      <c r="EW47">
        <v>2.4950000000000001</v>
      </c>
      <c r="EX47">
        <v>4.1289999999999996</v>
      </c>
      <c r="EY47">
        <v>2.5478173759999998</v>
      </c>
      <c r="EZ47">
        <v>1.5</v>
      </c>
      <c r="FA47">
        <v>6.7160000000000002</v>
      </c>
      <c r="FB47">
        <v>1.38</v>
      </c>
      <c r="FC47">
        <v>2.552</v>
      </c>
      <c r="FD47">
        <v>2.9341919779999999</v>
      </c>
      <c r="FE47">
        <v>1.69</v>
      </c>
      <c r="FF47">
        <v>2.028</v>
      </c>
      <c r="FG47">
        <v>5.609</v>
      </c>
      <c r="FH47">
        <v>5.19</v>
      </c>
      <c r="FI47">
        <v>1.88</v>
      </c>
      <c r="FJ47">
        <v>5.91</v>
      </c>
      <c r="FK47">
        <v>2.3279999999999998</v>
      </c>
      <c r="FL47">
        <v>2.009506623</v>
      </c>
      <c r="FM47">
        <v>3.56</v>
      </c>
      <c r="FN47">
        <v>2.2000000000000002</v>
      </c>
      <c r="FO47">
        <v>7.6150000000000002</v>
      </c>
      <c r="FP47">
        <v>6.0679999999999996</v>
      </c>
      <c r="FQ47">
        <v>2.7669999999999999</v>
      </c>
      <c r="FR47">
        <v>1.71</v>
      </c>
      <c r="FS47">
        <v>1.84</v>
      </c>
      <c r="FT47">
        <v>3.1419999999999999</v>
      </c>
      <c r="FU47">
        <v>3.5009999999999999</v>
      </c>
      <c r="FV47">
        <v>1.97</v>
      </c>
      <c r="FW47">
        <v>1.7837279159999999</v>
      </c>
      <c r="FX47">
        <v>3.0489999999999999</v>
      </c>
      <c r="FY47">
        <v>3.4458826619999998</v>
      </c>
      <c r="FZ47">
        <v>4.6369999999999996</v>
      </c>
      <c r="GA47">
        <v>2.665</v>
      </c>
      <c r="GB47">
        <v>2.6859999999999999</v>
      </c>
      <c r="GC47">
        <v>3.49</v>
      </c>
      <c r="GD47">
        <v>4.22</v>
      </c>
      <c r="GE47">
        <v>1.24</v>
      </c>
      <c r="GF47">
        <v>5.8838691240000003</v>
      </c>
      <c r="GG47">
        <v>1.7702</v>
      </c>
      <c r="GH47">
        <v>1.9550000000000001</v>
      </c>
      <c r="GI47">
        <v>1.41</v>
      </c>
      <c r="GJ47">
        <v>3.04</v>
      </c>
      <c r="GK47">
        <v>3.6294288880000001</v>
      </c>
      <c r="GL47">
        <v>1.613540851</v>
      </c>
      <c r="GM47">
        <v>2.1880000000000002</v>
      </c>
      <c r="GN47">
        <v>2.5779999999999998</v>
      </c>
      <c r="GO47">
        <v>1.4</v>
      </c>
      <c r="GP47">
        <v>1.294</v>
      </c>
      <c r="GQ47">
        <v>5.4359999999999999</v>
      </c>
      <c r="GR47">
        <v>3.1670346829999998</v>
      </c>
      <c r="GS47">
        <v>3.242</v>
      </c>
      <c r="GT47">
        <v>5.0389999999999997</v>
      </c>
      <c r="GU47">
        <v>5.1859999999999999</v>
      </c>
      <c r="GV47">
        <v>1.26</v>
      </c>
      <c r="GW47">
        <v>4.4749999999999996</v>
      </c>
      <c r="GX47">
        <v>5.8070000000000004</v>
      </c>
      <c r="GY47">
        <v>2.4550000000000001</v>
      </c>
      <c r="GZ47">
        <v>7.484</v>
      </c>
      <c r="HA47">
        <v>1.45</v>
      </c>
      <c r="HB47">
        <v>5.5289393340000004</v>
      </c>
      <c r="HC47">
        <v>6.1710000000000003</v>
      </c>
      <c r="HD47">
        <v>5.5285194779999998</v>
      </c>
      <c r="HE47">
        <v>3.1605840110000001</v>
      </c>
      <c r="HF47">
        <v>4.9640000000000004</v>
      </c>
      <c r="HG47">
        <v>2.7490000000000001</v>
      </c>
      <c r="HH47">
        <v>1.27</v>
      </c>
      <c r="HI47">
        <v>1.26</v>
      </c>
      <c r="HJ47">
        <v>1.77</v>
      </c>
      <c r="HK47">
        <v>3.6819999999999999</v>
      </c>
      <c r="HL47">
        <v>1.7050000000000001</v>
      </c>
      <c r="HM47">
        <v>3.8140000000000001</v>
      </c>
      <c r="HN47">
        <v>2.0369999999999999</v>
      </c>
      <c r="HO47">
        <v>7.1340000000000003</v>
      </c>
      <c r="HP47">
        <v>1.873430462</v>
      </c>
      <c r="HQ47">
        <v>1.6295688930000001</v>
      </c>
      <c r="HR47">
        <v>5.069</v>
      </c>
      <c r="HS47">
        <v>1.585</v>
      </c>
      <c r="HT47">
        <v>3.4380000000000002</v>
      </c>
      <c r="HU47">
        <v>2.6579999999999999</v>
      </c>
      <c r="HV47">
        <v>2.3721142990000001</v>
      </c>
      <c r="HW47">
        <v>5.7050000000000001</v>
      </c>
      <c r="HX47">
        <v>2.916322155</v>
      </c>
      <c r="HY47">
        <v>4.1790000000000003</v>
      </c>
      <c r="HZ47">
        <v>3.1670346829999998</v>
      </c>
      <c r="IA47">
        <v>5.5285194779999998</v>
      </c>
      <c r="IB47">
        <v>1.68</v>
      </c>
      <c r="IC47">
        <v>1.9810000000000001</v>
      </c>
      <c r="ID47">
        <v>2.2240000000000002</v>
      </c>
      <c r="IE47">
        <v>3.6320000000000001</v>
      </c>
      <c r="IF47">
        <v>5.61</v>
      </c>
      <c r="IG47">
        <v>6.5720000000000001</v>
      </c>
      <c r="IH47">
        <v>1.2130000000000001</v>
      </c>
      <c r="II47">
        <v>1.8311289500000001</v>
      </c>
      <c r="IJ47">
        <v>2.097</v>
      </c>
      <c r="IK47">
        <v>2.0569999999999999</v>
      </c>
      <c r="IL47">
        <v>2.36</v>
      </c>
      <c r="IM47">
        <v>2.0649999999999999</v>
      </c>
      <c r="IN47">
        <v>2.629</v>
      </c>
      <c r="IO47">
        <v>1.341</v>
      </c>
      <c r="IP47">
        <v>2.2400000000000002</v>
      </c>
      <c r="IQ47">
        <v>1.962</v>
      </c>
      <c r="IR47">
        <v>4.1580000000000004</v>
      </c>
      <c r="IS47">
        <v>2.6031626929999998</v>
      </c>
      <c r="IT47">
        <v>4.3739999999999997</v>
      </c>
      <c r="IU47">
        <v>2.609</v>
      </c>
      <c r="IV47">
        <v>5.577</v>
      </c>
      <c r="IW47">
        <v>2.512</v>
      </c>
      <c r="IX47">
        <v>5.71</v>
      </c>
      <c r="IY47">
        <v>3.665</v>
      </c>
    </row>
    <row r="48" spans="1:259" x14ac:dyDescent="0.25">
      <c r="A48">
        <f t="shared" si="0"/>
        <v>2006</v>
      </c>
      <c r="B48">
        <v>1.909</v>
      </c>
      <c r="C48">
        <v>5.2676908710000001</v>
      </c>
      <c r="D48">
        <v>6.7220000000000004</v>
      </c>
      <c r="E48">
        <v>5.8453798900000002</v>
      </c>
      <c r="F48">
        <v>6.4189999999999996</v>
      </c>
      <c r="G48">
        <v>1.724</v>
      </c>
      <c r="H48">
        <v>1.24</v>
      </c>
      <c r="I48">
        <v>3.5475092180000001</v>
      </c>
      <c r="J48">
        <v>2.0720000000000001</v>
      </c>
      <c r="K48">
        <v>2.4</v>
      </c>
      <c r="L48">
        <v>1.349</v>
      </c>
      <c r="N48">
        <v>1.831</v>
      </c>
      <c r="O48">
        <v>1.9079999999999999</v>
      </c>
      <c r="P48">
        <v>1.41</v>
      </c>
      <c r="Q48">
        <v>1.97</v>
      </c>
      <c r="R48">
        <v>6.6589999999999998</v>
      </c>
      <c r="S48">
        <v>1.8</v>
      </c>
      <c r="T48">
        <v>5.6360000000000001</v>
      </c>
      <c r="U48">
        <v>6.17</v>
      </c>
      <c r="V48">
        <v>2.7120000000000002</v>
      </c>
      <c r="W48">
        <v>1.44</v>
      </c>
      <c r="X48">
        <v>2.4550000000000001</v>
      </c>
      <c r="Y48">
        <v>1.786</v>
      </c>
      <c r="Z48">
        <v>1.1859999999999999</v>
      </c>
      <c r="AA48">
        <v>1.335</v>
      </c>
      <c r="AB48">
        <v>2.9820000000000002</v>
      </c>
      <c r="AC48">
        <v>1.76</v>
      </c>
      <c r="AD48">
        <v>3.5329999999999999</v>
      </c>
      <c r="AE48">
        <v>1.927</v>
      </c>
      <c r="AF48">
        <v>1.7749999999999999</v>
      </c>
      <c r="AG48">
        <v>1.9690000000000001</v>
      </c>
      <c r="AH48">
        <v>2.669</v>
      </c>
      <c r="AI48">
        <v>3.0910000000000002</v>
      </c>
      <c r="AJ48">
        <v>5.867</v>
      </c>
      <c r="AK48">
        <v>1.63</v>
      </c>
      <c r="AL48">
        <v>1.3420958810000001</v>
      </c>
      <c r="AM48">
        <v>1.44</v>
      </c>
      <c r="AN48">
        <v>1.579</v>
      </c>
      <c r="AO48">
        <v>1.8029999999999999</v>
      </c>
      <c r="AP48">
        <v>1.6439999999999999</v>
      </c>
      <c r="AQ48">
        <v>5.3760000000000003</v>
      </c>
      <c r="AR48">
        <v>5.3540000000000001</v>
      </c>
      <c r="AS48">
        <v>6.59</v>
      </c>
      <c r="AT48">
        <v>4.6559999999999997</v>
      </c>
      <c r="AU48">
        <v>2.198</v>
      </c>
      <c r="AV48">
        <v>4.9550000000000001</v>
      </c>
      <c r="AW48">
        <v>2.839</v>
      </c>
      <c r="AX48">
        <v>2.0139999999999998</v>
      </c>
      <c r="AY48">
        <v>2.1110350879999999</v>
      </c>
      <c r="AZ48">
        <v>1.39</v>
      </c>
      <c r="BA48">
        <v>2.1</v>
      </c>
      <c r="BB48">
        <v>1.5149999999999999</v>
      </c>
      <c r="BC48">
        <v>1.34</v>
      </c>
      <c r="BD48">
        <v>1.33</v>
      </c>
      <c r="BE48">
        <v>3.855</v>
      </c>
      <c r="BF48">
        <v>2.1579999999999999</v>
      </c>
      <c r="BG48">
        <v>1.85</v>
      </c>
      <c r="BH48">
        <v>2.5329999999999999</v>
      </c>
      <c r="BI48">
        <v>2.6040000000000001</v>
      </c>
      <c r="BJ48">
        <v>1.8868144140000001</v>
      </c>
      <c r="BK48">
        <v>2.992997715</v>
      </c>
      <c r="BL48">
        <v>1.8305358540000001</v>
      </c>
      <c r="BM48">
        <v>1.713674315</v>
      </c>
      <c r="BN48">
        <v>1.617883851</v>
      </c>
      <c r="BO48">
        <v>2.7530000000000001</v>
      </c>
      <c r="BP48">
        <v>3.109</v>
      </c>
      <c r="BQ48">
        <v>1.5238104699999999</v>
      </c>
      <c r="BR48">
        <v>4.8810000000000002</v>
      </c>
      <c r="BS48">
        <v>1.36</v>
      </c>
      <c r="BT48">
        <v>1.58</v>
      </c>
      <c r="BU48">
        <v>5.8529999999999998</v>
      </c>
      <c r="BV48">
        <v>1.4945800789999999</v>
      </c>
      <c r="BW48">
        <v>4.9760037859999997</v>
      </c>
      <c r="BX48">
        <v>1.84</v>
      </c>
      <c r="BY48">
        <v>2.911</v>
      </c>
      <c r="BZ48">
        <v>2</v>
      </c>
      <c r="CA48">
        <v>3.4889999999999999</v>
      </c>
      <c r="CB48">
        <v>4.17</v>
      </c>
      <c r="CC48">
        <v>1.82</v>
      </c>
      <c r="CD48">
        <v>1.6220000000000001</v>
      </c>
      <c r="CE48">
        <v>4.41</v>
      </c>
      <c r="CF48">
        <v>1.7130000000000001</v>
      </c>
      <c r="CG48">
        <v>5.6589999999999998</v>
      </c>
      <c r="CH48">
        <v>5.7569999999999997</v>
      </c>
      <c r="CI48">
        <v>5.4169999999999998</v>
      </c>
      <c r="CJ48">
        <v>5.4980000000000002</v>
      </c>
      <c r="CK48">
        <v>1.4</v>
      </c>
      <c r="CL48">
        <v>2.3210000000000002</v>
      </c>
      <c r="CM48">
        <v>2.2559999999999998</v>
      </c>
      <c r="CN48">
        <v>3.8450000000000002</v>
      </c>
      <c r="CO48">
        <v>2.9420000000000002</v>
      </c>
      <c r="CP48">
        <v>2.7970000000000002</v>
      </c>
      <c r="CQ48">
        <v>1.7074445659999999</v>
      </c>
      <c r="CR48">
        <v>0.98399999999999999</v>
      </c>
      <c r="CS48">
        <v>3.419</v>
      </c>
      <c r="CT48">
        <v>5.6972545959999996</v>
      </c>
      <c r="CU48">
        <v>1.47</v>
      </c>
      <c r="CV48">
        <v>3.7349999999999999</v>
      </c>
      <c r="CW48">
        <v>1.34</v>
      </c>
      <c r="CX48">
        <v>2.2207132939999998</v>
      </c>
      <c r="CY48">
        <v>2.7533059529999999</v>
      </c>
      <c r="CZ48">
        <v>4.7248612010000004</v>
      </c>
      <c r="DA48">
        <v>4.8905043839999998</v>
      </c>
      <c r="DB48">
        <v>2.4529999999999998</v>
      </c>
      <c r="DC48">
        <v>4.6434803359999997</v>
      </c>
      <c r="DD48">
        <v>1.8939999999999999</v>
      </c>
      <c r="DE48">
        <v>2.8639999999999999</v>
      </c>
      <c r="DF48">
        <v>1.91</v>
      </c>
      <c r="DG48">
        <v>1.7709999999999999</v>
      </c>
      <c r="DH48">
        <v>4.4359999999999999</v>
      </c>
      <c r="DI48">
        <v>2.08</v>
      </c>
      <c r="DJ48">
        <v>2.88</v>
      </c>
      <c r="DK48">
        <v>1.37</v>
      </c>
      <c r="DL48">
        <v>2.069</v>
      </c>
      <c r="DM48">
        <v>3.802</v>
      </c>
      <c r="DN48">
        <v>1.32</v>
      </c>
      <c r="DO48">
        <v>2.36</v>
      </c>
      <c r="DP48">
        <v>4.7480000000000002</v>
      </c>
      <c r="DQ48">
        <v>2.7</v>
      </c>
      <c r="DR48">
        <v>3.145</v>
      </c>
      <c r="DS48">
        <v>3.8370000000000002</v>
      </c>
      <c r="DT48">
        <v>1.9019999999999999</v>
      </c>
      <c r="DU48">
        <v>1.1319999999999999</v>
      </c>
      <c r="DV48">
        <v>2.6030000000000002</v>
      </c>
      <c r="DW48">
        <v>2.3130954479999999</v>
      </c>
      <c r="DX48">
        <v>3.597</v>
      </c>
      <c r="DY48">
        <v>2.157</v>
      </c>
      <c r="DZ48">
        <v>5.53</v>
      </c>
      <c r="EA48">
        <v>2.6989999999999998</v>
      </c>
      <c r="EB48">
        <v>1.63</v>
      </c>
      <c r="EC48">
        <v>2.3060759420000001</v>
      </c>
      <c r="ED48">
        <v>4.8357011439999997</v>
      </c>
      <c r="EE48">
        <v>5.6676566519999998</v>
      </c>
      <c r="EF48">
        <v>1.43</v>
      </c>
      <c r="EG48">
        <v>2.3439999999999999</v>
      </c>
      <c r="EH48">
        <v>3.1481310859999998</v>
      </c>
      <c r="EI48">
        <v>2.7684854859999999</v>
      </c>
      <c r="EJ48">
        <v>3.43</v>
      </c>
      <c r="EK48">
        <v>1.706301063</v>
      </c>
      <c r="EL48">
        <v>1.33</v>
      </c>
      <c r="EM48">
        <v>1.65</v>
      </c>
      <c r="EN48">
        <v>1.46</v>
      </c>
      <c r="EO48">
        <v>0.874</v>
      </c>
      <c r="EP48">
        <v>2.5539999999999998</v>
      </c>
      <c r="EQ48">
        <v>2.5590000000000002</v>
      </c>
      <c r="ES48">
        <v>1.5409999999999999</v>
      </c>
      <c r="ET48">
        <v>5.056</v>
      </c>
      <c r="EU48">
        <v>2.2309999999999999</v>
      </c>
      <c r="EV48">
        <v>2.9171126470000002</v>
      </c>
      <c r="EW48">
        <v>2.456</v>
      </c>
      <c r="EX48">
        <v>4.056</v>
      </c>
      <c r="EY48">
        <v>2.527102798</v>
      </c>
      <c r="EZ48">
        <v>1.46</v>
      </c>
      <c r="FA48">
        <v>6.6879999999999997</v>
      </c>
      <c r="FB48">
        <v>1.36</v>
      </c>
      <c r="FC48">
        <v>2.504</v>
      </c>
      <c r="FD48">
        <v>2.913657546</v>
      </c>
      <c r="FE48">
        <v>1.73</v>
      </c>
      <c r="FF48">
        <v>2.13</v>
      </c>
      <c r="FG48">
        <v>5.55</v>
      </c>
      <c r="FH48">
        <v>5.1859999999999999</v>
      </c>
      <c r="FI48">
        <v>1.77</v>
      </c>
      <c r="FJ48">
        <v>5.8410000000000002</v>
      </c>
      <c r="FK48">
        <v>2.2679999999999998</v>
      </c>
      <c r="FL48">
        <v>2.0603660210000001</v>
      </c>
      <c r="FM48">
        <v>3.5350000000000001</v>
      </c>
      <c r="FN48">
        <v>2.29</v>
      </c>
      <c r="FO48">
        <v>7.5789999999999997</v>
      </c>
      <c r="FP48">
        <v>6.0810000000000004</v>
      </c>
      <c r="FQ48">
        <v>2.7250000000000001</v>
      </c>
      <c r="FR48">
        <v>1.72</v>
      </c>
      <c r="FS48">
        <v>1.9</v>
      </c>
      <c r="FT48">
        <v>2.9740000000000002</v>
      </c>
      <c r="FU48">
        <v>3.5419999999999998</v>
      </c>
      <c r="FV48">
        <v>2.0099999999999998</v>
      </c>
      <c r="FW48">
        <v>1.814450747</v>
      </c>
      <c r="FX48">
        <v>2.9209999999999998</v>
      </c>
      <c r="FY48">
        <v>3.4152400690000002</v>
      </c>
      <c r="FZ48">
        <v>4.5259999999999998</v>
      </c>
      <c r="GA48">
        <v>2.6360000000000001</v>
      </c>
      <c r="GB48">
        <v>2.6859999999999999</v>
      </c>
      <c r="GC48">
        <v>3.4860000000000002</v>
      </c>
      <c r="GD48">
        <v>4.1479999999999997</v>
      </c>
      <c r="GE48">
        <v>1.27</v>
      </c>
      <c r="GF48">
        <v>5.8519938939999996</v>
      </c>
      <c r="GG48">
        <v>1.7122999999999999</v>
      </c>
      <c r="GH48">
        <v>1.958</v>
      </c>
      <c r="GI48">
        <v>1.37</v>
      </c>
      <c r="GJ48">
        <v>2.97</v>
      </c>
      <c r="GK48">
        <v>3.6499671839999999</v>
      </c>
      <c r="GL48">
        <v>1.6595821319999999</v>
      </c>
      <c r="GM48">
        <v>2.218</v>
      </c>
      <c r="GN48">
        <v>2.4260000000000002</v>
      </c>
      <c r="GO48">
        <v>1.42</v>
      </c>
      <c r="GP48">
        <v>1.3049999999999999</v>
      </c>
      <c r="GQ48">
        <v>5.28</v>
      </c>
      <c r="GR48">
        <v>3.0738337339999999</v>
      </c>
      <c r="GS48">
        <v>3.2080000000000002</v>
      </c>
      <c r="GT48">
        <v>5.0439999999999996</v>
      </c>
      <c r="GU48">
        <v>5.1980000000000004</v>
      </c>
      <c r="GV48">
        <v>1.28</v>
      </c>
      <c r="GW48">
        <v>4.4770000000000003</v>
      </c>
      <c r="GX48">
        <v>5.7370000000000001</v>
      </c>
      <c r="GY48">
        <v>2.3929999999999998</v>
      </c>
      <c r="GZ48">
        <v>7.4580000000000002</v>
      </c>
      <c r="HA48">
        <v>1.43</v>
      </c>
      <c r="HB48">
        <v>5.4975068980000001</v>
      </c>
      <c r="HC48">
        <v>5.82</v>
      </c>
      <c r="HD48">
        <v>5.4970843949999999</v>
      </c>
      <c r="HE48">
        <v>3.1381461829999999</v>
      </c>
      <c r="HF48">
        <v>4.9189999999999996</v>
      </c>
      <c r="HG48">
        <v>2.7170000000000001</v>
      </c>
      <c r="HH48">
        <v>1.25</v>
      </c>
      <c r="HI48">
        <v>1.31</v>
      </c>
      <c r="HJ48">
        <v>1.85</v>
      </c>
      <c r="HK48">
        <v>3.617</v>
      </c>
      <c r="HL48">
        <v>1.764</v>
      </c>
      <c r="HM48">
        <v>3.762</v>
      </c>
      <c r="HN48">
        <v>1.9530000000000001</v>
      </c>
      <c r="HO48">
        <v>7.1180000000000003</v>
      </c>
      <c r="HP48">
        <v>1.8859431170000001</v>
      </c>
      <c r="HQ48">
        <v>1.660981552</v>
      </c>
      <c r="HR48">
        <v>5.0780000000000003</v>
      </c>
      <c r="HS48">
        <v>1.571</v>
      </c>
      <c r="HT48">
        <v>3.3849999999999998</v>
      </c>
      <c r="HU48">
        <v>2.665</v>
      </c>
      <c r="HV48">
        <v>2.3295456140000002</v>
      </c>
      <c r="HW48">
        <v>5.5640000000000001</v>
      </c>
      <c r="HX48">
        <v>2.8965531520000001</v>
      </c>
      <c r="HY48">
        <v>4.141</v>
      </c>
      <c r="HZ48">
        <v>3.0738337339999999</v>
      </c>
      <c r="IA48">
        <v>5.4970843949999999</v>
      </c>
      <c r="IB48">
        <v>1.6919999999999999</v>
      </c>
      <c r="IC48">
        <v>1.9770000000000001</v>
      </c>
      <c r="ID48">
        <v>2.2269999999999999</v>
      </c>
      <c r="IE48">
        <v>3.7170000000000001</v>
      </c>
      <c r="IF48">
        <v>5.5629999999999997</v>
      </c>
      <c r="IG48">
        <v>6.4809999999999999</v>
      </c>
      <c r="IH48">
        <v>1.31</v>
      </c>
      <c r="II48">
        <v>1.837100841</v>
      </c>
      <c r="IJ48">
        <v>2.0699999999999998</v>
      </c>
      <c r="IK48">
        <v>2.1080000000000001</v>
      </c>
      <c r="IL48">
        <v>2.39</v>
      </c>
      <c r="IM48">
        <v>2.0550000000000002</v>
      </c>
      <c r="IN48">
        <v>2.5950000000000002</v>
      </c>
      <c r="IO48">
        <v>1.232</v>
      </c>
      <c r="IP48">
        <v>2.0299999999999998</v>
      </c>
      <c r="IQ48">
        <v>1.9039999999999999</v>
      </c>
      <c r="IR48">
        <v>4.1210000000000004</v>
      </c>
      <c r="IS48">
        <v>2.5952860009999998</v>
      </c>
      <c r="IT48">
        <v>4.3730000000000002</v>
      </c>
      <c r="IU48">
        <v>2.4289999999999998</v>
      </c>
      <c r="IV48">
        <v>5.4249999999999998</v>
      </c>
      <c r="IW48">
        <v>2.548</v>
      </c>
      <c r="IX48">
        <v>5.6859999999999999</v>
      </c>
      <c r="IY48">
        <v>3.62</v>
      </c>
    </row>
    <row r="49" spans="1:259" x14ac:dyDescent="0.25">
      <c r="A49">
        <f t="shared" si="0"/>
        <v>2007</v>
      </c>
      <c r="B49">
        <v>1.9279999999999999</v>
      </c>
      <c r="C49">
        <v>5.2245752799999998</v>
      </c>
      <c r="D49">
        <v>6.53</v>
      </c>
      <c r="E49">
        <v>5.8158141480000003</v>
      </c>
      <c r="F49">
        <v>6.3719999999999999</v>
      </c>
      <c r="G49">
        <v>1.671</v>
      </c>
      <c r="H49">
        <v>1.18</v>
      </c>
      <c r="I49">
        <v>3.532149151</v>
      </c>
      <c r="J49">
        <v>1.99</v>
      </c>
      <c r="K49">
        <v>2.37</v>
      </c>
      <c r="L49">
        <v>1.4179999999999999</v>
      </c>
      <c r="N49">
        <v>1.86</v>
      </c>
      <c r="O49">
        <v>1.9590000000000001</v>
      </c>
      <c r="P49">
        <v>1.38</v>
      </c>
      <c r="Q49">
        <v>1.97</v>
      </c>
      <c r="R49">
        <v>6.5880000000000001</v>
      </c>
      <c r="S49">
        <v>1.82</v>
      </c>
      <c r="T49">
        <v>5.5629999999999997</v>
      </c>
      <c r="U49">
        <v>6.11</v>
      </c>
      <c r="V49">
        <v>2.6259999999999999</v>
      </c>
      <c r="W49">
        <v>1.49</v>
      </c>
      <c r="X49">
        <v>2.2890000000000001</v>
      </c>
      <c r="Y49">
        <v>1.8520000000000001</v>
      </c>
      <c r="Z49">
        <v>1.252</v>
      </c>
      <c r="AA49">
        <v>1.429</v>
      </c>
      <c r="AB49">
        <v>2.8740000000000001</v>
      </c>
      <c r="AC49">
        <v>1.76</v>
      </c>
      <c r="AD49">
        <v>3.4470000000000001</v>
      </c>
      <c r="AE49">
        <v>1.881</v>
      </c>
      <c r="AF49">
        <v>1.7569999999999999</v>
      </c>
      <c r="AG49">
        <v>1.9330000000000001</v>
      </c>
      <c r="AH49">
        <v>2.59</v>
      </c>
      <c r="AI49">
        <v>3.0819999999999999</v>
      </c>
      <c r="AJ49">
        <v>5.8920000000000003</v>
      </c>
      <c r="AK49">
        <v>1.67</v>
      </c>
      <c r="AL49">
        <v>1.381307203</v>
      </c>
      <c r="AM49">
        <v>1.46</v>
      </c>
      <c r="AN49">
        <v>1.6160000000000001</v>
      </c>
      <c r="AO49">
        <v>1.8260000000000001</v>
      </c>
      <c r="AP49">
        <v>1.6659999999999999</v>
      </c>
      <c r="AQ49">
        <v>5.2960000000000003</v>
      </c>
      <c r="AR49">
        <v>5.3310000000000004</v>
      </c>
      <c r="AS49">
        <v>6.5819999999999999</v>
      </c>
      <c r="AT49">
        <v>4.6660000000000004</v>
      </c>
      <c r="AU49">
        <v>2.137</v>
      </c>
      <c r="AV49">
        <v>4.8819999999999997</v>
      </c>
      <c r="AW49">
        <v>2.7570000000000001</v>
      </c>
      <c r="AX49">
        <v>2.012</v>
      </c>
      <c r="AY49">
        <v>2.0427558019999998</v>
      </c>
      <c r="AZ49">
        <v>1.4279999999999999</v>
      </c>
      <c r="BA49">
        <v>2</v>
      </c>
      <c r="BB49">
        <v>1.4510000000000001</v>
      </c>
      <c r="BC49">
        <v>1.45</v>
      </c>
      <c r="BD49">
        <v>1.37</v>
      </c>
      <c r="BE49">
        <v>3.7240000000000002</v>
      </c>
      <c r="BF49">
        <v>2.0939999999999999</v>
      </c>
      <c r="BG49">
        <v>1.84</v>
      </c>
      <c r="BH49">
        <v>2.5099999999999998</v>
      </c>
      <c r="BI49">
        <v>2.677</v>
      </c>
      <c r="BJ49">
        <v>1.9066302479999999</v>
      </c>
      <c r="BK49">
        <v>2.9490277859999998</v>
      </c>
      <c r="BL49">
        <v>1.853304029</v>
      </c>
      <c r="BM49">
        <v>1.7814365759999999</v>
      </c>
      <c r="BN49">
        <v>1.6616849220000001</v>
      </c>
      <c r="BO49">
        <v>2.7109999999999999</v>
      </c>
      <c r="BP49">
        <v>3.12</v>
      </c>
      <c r="BQ49">
        <v>1.5406967570000001</v>
      </c>
      <c r="BR49">
        <v>4.8120000000000003</v>
      </c>
      <c r="BS49">
        <v>1.38</v>
      </c>
      <c r="BT49">
        <v>1.69</v>
      </c>
      <c r="BU49">
        <v>5.74</v>
      </c>
      <c r="BV49">
        <v>1.516448682</v>
      </c>
      <c r="BW49">
        <v>4.951452164</v>
      </c>
      <c r="BX49">
        <v>1.83</v>
      </c>
      <c r="BY49">
        <v>2.8860000000000001</v>
      </c>
      <c r="BZ49">
        <v>1.98</v>
      </c>
      <c r="CA49">
        <v>3.4089999999999998</v>
      </c>
      <c r="CB49">
        <v>4.1420000000000003</v>
      </c>
      <c r="CC49">
        <v>1.86</v>
      </c>
      <c r="CD49">
        <v>1.6739999999999999</v>
      </c>
      <c r="CE49">
        <v>4.3070000000000004</v>
      </c>
      <c r="CF49">
        <v>1.736</v>
      </c>
      <c r="CG49">
        <v>5.617</v>
      </c>
      <c r="CH49">
        <v>5.734</v>
      </c>
      <c r="CI49">
        <v>5.399</v>
      </c>
      <c r="CJ49">
        <v>5.4329999999999998</v>
      </c>
      <c r="CK49">
        <v>1.41</v>
      </c>
      <c r="CL49">
        <v>2.3010000000000002</v>
      </c>
      <c r="CM49">
        <v>2.2989999999999999</v>
      </c>
      <c r="CN49">
        <v>3.7160000000000002</v>
      </c>
      <c r="CO49">
        <v>3.0339999999999998</v>
      </c>
      <c r="CP49">
        <v>2.7549999999999999</v>
      </c>
      <c r="CQ49">
        <v>1.733651485</v>
      </c>
      <c r="CR49">
        <v>1.028</v>
      </c>
      <c r="CS49">
        <v>3.2959999999999998</v>
      </c>
      <c r="CT49">
        <v>5.6296461009999996</v>
      </c>
      <c r="CU49">
        <v>1.48</v>
      </c>
      <c r="CV49">
        <v>3.6429999999999998</v>
      </c>
      <c r="CW49">
        <v>1.32</v>
      </c>
      <c r="CX49">
        <v>2.2137331549999999</v>
      </c>
      <c r="CY49">
        <v>2.746212044</v>
      </c>
      <c r="CZ49">
        <v>4.6834523709999996</v>
      </c>
      <c r="DA49">
        <v>4.8919532439999998</v>
      </c>
      <c r="DB49">
        <v>2.4910000000000001</v>
      </c>
      <c r="DC49">
        <v>4.5809638399999999</v>
      </c>
      <c r="DD49">
        <v>1.9390000000000001</v>
      </c>
      <c r="DE49">
        <v>2.7839999999999998</v>
      </c>
      <c r="DF49">
        <v>2.0099999999999998</v>
      </c>
      <c r="DG49">
        <v>1.768</v>
      </c>
      <c r="DH49">
        <v>4.3710000000000004</v>
      </c>
      <c r="DI49">
        <v>2.09</v>
      </c>
      <c r="DJ49">
        <v>2.9</v>
      </c>
      <c r="DK49">
        <v>1.4</v>
      </c>
      <c r="DL49">
        <v>1.9079999999999999</v>
      </c>
      <c r="DM49">
        <v>3.847</v>
      </c>
      <c r="DN49">
        <v>1.34</v>
      </c>
      <c r="DO49">
        <v>2.4700000000000002</v>
      </c>
      <c r="DP49">
        <v>4.7190000000000003</v>
      </c>
      <c r="DQ49">
        <v>2.7</v>
      </c>
      <c r="DR49">
        <v>3.0840000000000001</v>
      </c>
      <c r="DS49">
        <v>3.879</v>
      </c>
      <c r="DT49">
        <v>1.871</v>
      </c>
      <c r="DU49">
        <v>1.2589999999999999</v>
      </c>
      <c r="DV49">
        <v>2.516</v>
      </c>
      <c r="DW49">
        <v>2.2700436919999998</v>
      </c>
      <c r="DX49">
        <v>3.4940000000000002</v>
      </c>
      <c r="DY49">
        <v>2.11</v>
      </c>
      <c r="DZ49">
        <v>5.4619999999999997</v>
      </c>
      <c r="EA49">
        <v>2.6480000000000001</v>
      </c>
      <c r="EB49">
        <v>1.5980000000000001</v>
      </c>
      <c r="EC49">
        <v>2.2661586279999999</v>
      </c>
      <c r="ED49">
        <v>4.7737271059999999</v>
      </c>
      <c r="EE49">
        <v>5.6124993950000004</v>
      </c>
      <c r="EF49">
        <v>1.42</v>
      </c>
      <c r="EG49">
        <v>2.327</v>
      </c>
      <c r="EH49">
        <v>3.1119535190000001</v>
      </c>
      <c r="EI49">
        <v>2.7606712369999999</v>
      </c>
      <c r="EJ49">
        <v>3.4409999999999998</v>
      </c>
      <c r="EK49">
        <v>1.7250383680000001</v>
      </c>
      <c r="EL49">
        <v>1.36</v>
      </c>
      <c r="EM49">
        <v>1.61</v>
      </c>
      <c r="EN49">
        <v>1.54</v>
      </c>
      <c r="EO49">
        <v>0.91800000000000004</v>
      </c>
      <c r="EP49">
        <v>2.5139999999999998</v>
      </c>
      <c r="EQ49">
        <v>2.5499999999999998</v>
      </c>
      <c r="ES49">
        <v>1.5740000000000001</v>
      </c>
      <c r="ET49">
        <v>4.9969999999999999</v>
      </c>
      <c r="EU49">
        <v>2.2949999999999999</v>
      </c>
      <c r="EV49">
        <v>2.9061337159999998</v>
      </c>
      <c r="EW49">
        <v>2.4209999999999998</v>
      </c>
      <c r="EX49">
        <v>3.9660000000000002</v>
      </c>
      <c r="EY49">
        <v>2.5192169990000002</v>
      </c>
      <c r="EZ49">
        <v>1.46</v>
      </c>
      <c r="FA49">
        <v>6.6550000000000002</v>
      </c>
      <c r="FB49">
        <v>1.35</v>
      </c>
      <c r="FC49">
        <v>2.4790000000000001</v>
      </c>
      <c r="FD49">
        <v>2.907471541</v>
      </c>
      <c r="FE49">
        <v>1.8</v>
      </c>
      <c r="FF49">
        <v>2.2970000000000002</v>
      </c>
      <c r="FG49">
        <v>5.5129999999999999</v>
      </c>
      <c r="FH49">
        <v>5.1529999999999996</v>
      </c>
      <c r="FI49">
        <v>1.74</v>
      </c>
      <c r="FJ49">
        <v>5.7359999999999998</v>
      </c>
      <c r="FK49">
        <v>2.2269999999999999</v>
      </c>
      <c r="FL49">
        <v>2.0751351539999998</v>
      </c>
      <c r="FM49">
        <v>3.552</v>
      </c>
      <c r="FN49">
        <v>2.2000000000000002</v>
      </c>
      <c r="FO49">
        <v>7.5590000000000002</v>
      </c>
      <c r="FP49">
        <v>6.08</v>
      </c>
      <c r="FQ49">
        <v>2.6890000000000001</v>
      </c>
      <c r="FR49">
        <v>1.72</v>
      </c>
      <c r="FS49">
        <v>1.9</v>
      </c>
      <c r="FT49">
        <v>2.843</v>
      </c>
      <c r="FU49">
        <v>3.6320000000000001</v>
      </c>
      <c r="FV49">
        <v>2.1800000000000002</v>
      </c>
      <c r="FW49">
        <v>1.830524059</v>
      </c>
      <c r="FX49">
        <v>2.8130000000000002</v>
      </c>
      <c r="FY49">
        <v>3.3933482879999999</v>
      </c>
      <c r="FZ49">
        <v>4.51</v>
      </c>
      <c r="GA49">
        <v>2.63</v>
      </c>
      <c r="GB49">
        <v>2.6659999999999999</v>
      </c>
      <c r="GC49">
        <v>3.444</v>
      </c>
      <c r="GD49">
        <v>4.0759999999999996</v>
      </c>
      <c r="GE49">
        <v>1.31</v>
      </c>
      <c r="GF49">
        <v>5.8106217779999998</v>
      </c>
      <c r="GG49">
        <v>1.6505000000000001</v>
      </c>
      <c r="GH49">
        <v>1.956</v>
      </c>
      <c r="GI49">
        <v>1.35</v>
      </c>
      <c r="GJ49">
        <v>2.907</v>
      </c>
      <c r="GK49">
        <v>3.6321513300000001</v>
      </c>
      <c r="GL49">
        <v>1.6878790829999999</v>
      </c>
      <c r="GM49">
        <v>2.133</v>
      </c>
      <c r="GN49">
        <v>2.343</v>
      </c>
      <c r="GO49">
        <v>1.45</v>
      </c>
      <c r="GP49">
        <v>1.4159999999999999</v>
      </c>
      <c r="GQ49">
        <v>5.0999999999999996</v>
      </c>
      <c r="GR49">
        <v>2.9996992069999999</v>
      </c>
      <c r="GS49">
        <v>3.177</v>
      </c>
      <c r="GT49">
        <v>5.0650000000000004</v>
      </c>
      <c r="GU49">
        <v>5.1100000000000003</v>
      </c>
      <c r="GV49">
        <v>1.29</v>
      </c>
      <c r="GW49">
        <v>4.4420000000000002</v>
      </c>
      <c r="GX49">
        <v>5.6429999999999998</v>
      </c>
      <c r="GY49">
        <v>2.335</v>
      </c>
      <c r="GZ49">
        <v>7.42</v>
      </c>
      <c r="HA49">
        <v>1.38</v>
      </c>
      <c r="HB49">
        <v>5.4596288370000003</v>
      </c>
      <c r="HC49">
        <v>5.6379999999999999</v>
      </c>
      <c r="HD49">
        <v>5.4592385080000003</v>
      </c>
      <c r="HE49">
        <v>3.1095900410000001</v>
      </c>
      <c r="HF49">
        <v>4.8719999999999999</v>
      </c>
      <c r="HG49">
        <v>2.6869999999999998</v>
      </c>
      <c r="HH49">
        <v>1.27</v>
      </c>
      <c r="HI49">
        <v>1.38</v>
      </c>
      <c r="HJ49">
        <v>1.88</v>
      </c>
      <c r="HK49">
        <v>3.5640000000000001</v>
      </c>
      <c r="HL49">
        <v>1.5649999999999999</v>
      </c>
      <c r="HM49">
        <v>3.6960000000000002</v>
      </c>
      <c r="HN49">
        <v>1.8759999999999999</v>
      </c>
      <c r="HO49">
        <v>7.0919999999999996</v>
      </c>
      <c r="HP49">
        <v>1.906027814</v>
      </c>
      <c r="HQ49">
        <v>1.724848317</v>
      </c>
      <c r="HR49">
        <v>5.0919999999999996</v>
      </c>
      <c r="HS49">
        <v>1.5780000000000001</v>
      </c>
      <c r="HT49">
        <v>3.367</v>
      </c>
      <c r="HU49">
        <v>2.6760000000000002</v>
      </c>
      <c r="HV49">
        <v>2.2876837010000002</v>
      </c>
      <c r="HW49">
        <v>5.399</v>
      </c>
      <c r="HX49">
        <v>2.8911169810000001</v>
      </c>
      <c r="HY49">
        <v>4.093</v>
      </c>
      <c r="HZ49">
        <v>2.9996992069999999</v>
      </c>
      <c r="IA49">
        <v>5.4592385080000003</v>
      </c>
      <c r="IB49">
        <v>1.7090000000000001</v>
      </c>
      <c r="IC49">
        <v>1.9890000000000001</v>
      </c>
      <c r="ID49">
        <v>2.1949999999999998</v>
      </c>
      <c r="IE49">
        <v>3.6019999999999999</v>
      </c>
      <c r="IF49">
        <v>5.4850000000000003</v>
      </c>
      <c r="IG49">
        <v>6.3789999999999996</v>
      </c>
      <c r="IH49">
        <v>1.345</v>
      </c>
      <c r="II49">
        <v>1.850401067</v>
      </c>
      <c r="IJ49">
        <v>2.048</v>
      </c>
      <c r="IK49">
        <v>2.12</v>
      </c>
      <c r="IL49">
        <v>2.5539999999999998</v>
      </c>
      <c r="IM49">
        <v>2.081</v>
      </c>
      <c r="IN49">
        <v>2.5619999999999998</v>
      </c>
      <c r="IO49">
        <v>1.3120000000000001</v>
      </c>
      <c r="IP49">
        <v>2.5099999999999998</v>
      </c>
      <c r="IQ49">
        <v>1.913</v>
      </c>
      <c r="IR49">
        <v>4.1239999999999997</v>
      </c>
      <c r="IS49">
        <v>2.594260958</v>
      </c>
      <c r="IT49">
        <v>4.391</v>
      </c>
      <c r="IU49">
        <v>2.3570000000000002</v>
      </c>
      <c r="IV49">
        <v>5.266</v>
      </c>
      <c r="IW49">
        <v>2.5449999999999999</v>
      </c>
      <c r="IX49">
        <v>5.609</v>
      </c>
      <c r="IY49">
        <v>3.6520000000000001</v>
      </c>
    </row>
    <row r="50" spans="1:259" x14ac:dyDescent="0.25">
      <c r="A50">
        <f t="shared" si="0"/>
        <v>2008</v>
      </c>
      <c r="B50">
        <v>1.9350000000000001</v>
      </c>
      <c r="C50">
        <v>5.1925919760000001</v>
      </c>
      <c r="D50">
        <v>6.3760000000000003</v>
      </c>
      <c r="E50">
        <v>5.7885248369999998</v>
      </c>
      <c r="F50">
        <v>6.32</v>
      </c>
      <c r="G50">
        <v>1.6479999999999999</v>
      </c>
      <c r="H50">
        <v>1.25</v>
      </c>
      <c r="I50">
        <v>3.508533049</v>
      </c>
      <c r="J50">
        <v>1.917</v>
      </c>
      <c r="K50">
        <v>2.3410000000000002</v>
      </c>
      <c r="L50">
        <v>1.4410000000000001</v>
      </c>
      <c r="N50">
        <v>2.0419999999999998</v>
      </c>
      <c r="O50">
        <v>1.984</v>
      </c>
      <c r="P50">
        <v>1.42</v>
      </c>
      <c r="Q50">
        <v>1.9</v>
      </c>
      <c r="R50">
        <v>6.5149999999999997</v>
      </c>
      <c r="S50">
        <v>1.85</v>
      </c>
      <c r="T50">
        <v>5.4829999999999997</v>
      </c>
      <c r="U50">
        <v>6.05</v>
      </c>
      <c r="V50">
        <v>2.5350000000000001</v>
      </c>
      <c r="W50">
        <v>1.56</v>
      </c>
      <c r="X50">
        <v>2.1720000000000002</v>
      </c>
      <c r="Y50">
        <v>1.99</v>
      </c>
      <c r="Z50">
        <v>1.276</v>
      </c>
      <c r="AA50">
        <v>1.488</v>
      </c>
      <c r="AB50">
        <v>2.7989999999999999</v>
      </c>
      <c r="AC50">
        <v>1.77</v>
      </c>
      <c r="AD50">
        <v>3.3639999999999999</v>
      </c>
      <c r="AE50">
        <v>1.8420000000000001</v>
      </c>
      <c r="AF50">
        <v>1.7350000000000001</v>
      </c>
      <c r="AG50">
        <v>1.9179999999999999</v>
      </c>
      <c r="AH50">
        <v>2.496</v>
      </c>
      <c r="AI50">
        <v>3.0659999999999998</v>
      </c>
      <c r="AJ50">
        <v>5.9139999999999997</v>
      </c>
      <c r="AK50">
        <v>1.7</v>
      </c>
      <c r="AL50">
        <v>1.46354969</v>
      </c>
      <c r="AM50">
        <v>1.48</v>
      </c>
      <c r="AN50">
        <v>1.6479999999999999</v>
      </c>
      <c r="AO50">
        <v>1.85</v>
      </c>
      <c r="AP50">
        <v>1.7010000000000001</v>
      </c>
      <c r="AQ50">
        <v>5.2210000000000001</v>
      </c>
      <c r="AR50">
        <v>5.2779999999999996</v>
      </c>
      <c r="AS50">
        <v>6.5780000000000003</v>
      </c>
      <c r="AT50">
        <v>4.7329999999999997</v>
      </c>
      <c r="AU50">
        <v>2.081</v>
      </c>
      <c r="AV50">
        <v>4.8259999999999996</v>
      </c>
      <c r="AW50">
        <v>2.6869999999999998</v>
      </c>
      <c r="AX50">
        <v>2.0209999999999999</v>
      </c>
      <c r="AY50">
        <v>2.0365682700000001</v>
      </c>
      <c r="AZ50">
        <v>1.575</v>
      </c>
      <c r="BA50">
        <v>2.2000000000000002</v>
      </c>
      <c r="BB50">
        <v>1.48</v>
      </c>
      <c r="BC50">
        <v>1.51</v>
      </c>
      <c r="BD50">
        <v>1.38</v>
      </c>
      <c r="BE50">
        <v>3.589</v>
      </c>
      <c r="BF50">
        <v>2.0270000000000001</v>
      </c>
      <c r="BG50">
        <v>1.89</v>
      </c>
      <c r="BH50">
        <v>2.5329999999999999</v>
      </c>
      <c r="BI50">
        <v>2.7530000000000001</v>
      </c>
      <c r="BJ50">
        <v>1.9291731599999999</v>
      </c>
      <c r="BK50">
        <v>2.902227844</v>
      </c>
      <c r="BL50">
        <v>1.873581682</v>
      </c>
      <c r="BM50">
        <v>1.8524366059999999</v>
      </c>
      <c r="BN50">
        <v>1.721046501</v>
      </c>
      <c r="BO50">
        <v>2.6749999999999998</v>
      </c>
      <c r="BP50">
        <v>3.101</v>
      </c>
      <c r="BQ50">
        <v>1.5812080019999999</v>
      </c>
      <c r="BR50">
        <v>4.7370000000000001</v>
      </c>
      <c r="BS50">
        <v>1.45</v>
      </c>
      <c r="BT50">
        <v>1.72</v>
      </c>
      <c r="BU50">
        <v>5.5709999999999997</v>
      </c>
      <c r="BV50">
        <v>1.5663734279999999</v>
      </c>
      <c r="BW50">
        <v>4.934896792</v>
      </c>
      <c r="BX50">
        <v>1.85</v>
      </c>
      <c r="BY50">
        <v>2.859</v>
      </c>
      <c r="BZ50">
        <v>2.0099999999999998</v>
      </c>
      <c r="CA50">
        <v>3.3450000000000002</v>
      </c>
      <c r="CB50">
        <v>4.1180000000000003</v>
      </c>
      <c r="CC50">
        <v>1.91</v>
      </c>
      <c r="CD50">
        <v>1.762</v>
      </c>
      <c r="CE50">
        <v>4.25</v>
      </c>
      <c r="CF50">
        <v>1.762</v>
      </c>
      <c r="CG50">
        <v>5.5579999999999998</v>
      </c>
      <c r="CH50">
        <v>5.7080000000000002</v>
      </c>
      <c r="CI50">
        <v>5.274</v>
      </c>
      <c r="CJ50">
        <v>5.3630000000000004</v>
      </c>
      <c r="CK50">
        <v>1.5</v>
      </c>
      <c r="CL50">
        <v>2.282</v>
      </c>
      <c r="CM50">
        <v>2.2469999999999999</v>
      </c>
      <c r="CN50">
        <v>3.5710000000000002</v>
      </c>
      <c r="CO50">
        <v>3.02</v>
      </c>
      <c r="CP50">
        <v>2.718</v>
      </c>
      <c r="CQ50">
        <v>1.7428501329999999</v>
      </c>
      <c r="CR50">
        <v>1.0640000000000001</v>
      </c>
      <c r="CS50">
        <v>3.177</v>
      </c>
      <c r="CT50">
        <v>5.5611826110000004</v>
      </c>
      <c r="CU50">
        <v>1.47</v>
      </c>
      <c r="CV50">
        <v>3.5670000000000002</v>
      </c>
      <c r="CW50">
        <v>1.35</v>
      </c>
      <c r="CX50">
        <v>2.2153593909999998</v>
      </c>
      <c r="CY50">
        <v>2.7432383900000001</v>
      </c>
      <c r="CZ50">
        <v>4.6310797719999997</v>
      </c>
      <c r="DA50">
        <v>4.8604039180000003</v>
      </c>
      <c r="DB50">
        <v>2.4790000000000001</v>
      </c>
      <c r="DC50">
        <v>4.5181931329999996</v>
      </c>
      <c r="DD50">
        <v>2.0659999999999998</v>
      </c>
      <c r="DE50">
        <v>2.718</v>
      </c>
      <c r="DF50">
        <v>2.06</v>
      </c>
      <c r="DG50">
        <v>1.7669999999999999</v>
      </c>
      <c r="DH50">
        <v>4.3419999999999996</v>
      </c>
      <c r="DI50">
        <v>2.15</v>
      </c>
      <c r="DJ50">
        <v>2.96</v>
      </c>
      <c r="DK50">
        <v>1.45</v>
      </c>
      <c r="DL50">
        <v>1.89</v>
      </c>
      <c r="DM50">
        <v>3.8919999999999999</v>
      </c>
      <c r="DN50">
        <v>1.37</v>
      </c>
      <c r="DO50">
        <v>2.68</v>
      </c>
      <c r="DP50">
        <v>4.6459999999999999</v>
      </c>
      <c r="DQ50">
        <v>2.8</v>
      </c>
      <c r="DR50">
        <v>2.9689999999999999</v>
      </c>
      <c r="DS50">
        <v>3.9049999999999998</v>
      </c>
      <c r="DT50">
        <v>1.833</v>
      </c>
      <c r="DU50">
        <v>1.1919999999999999</v>
      </c>
      <c r="DV50">
        <v>2.4220000000000002</v>
      </c>
      <c r="DW50">
        <v>2.2346799609999999</v>
      </c>
      <c r="DX50">
        <v>3.375</v>
      </c>
      <c r="DY50">
        <v>2.081</v>
      </c>
      <c r="DZ50">
        <v>5.3280000000000003</v>
      </c>
      <c r="EA50">
        <v>2.5990000000000002</v>
      </c>
      <c r="EB50">
        <v>1.5740000000000001</v>
      </c>
      <c r="EC50">
        <v>2.2336992919999998</v>
      </c>
      <c r="ED50">
        <v>4.7083827869999997</v>
      </c>
      <c r="EE50">
        <v>5.5581128059999996</v>
      </c>
      <c r="EF50">
        <v>1.43</v>
      </c>
      <c r="EG50">
        <v>2.2749999999999999</v>
      </c>
      <c r="EH50">
        <v>3.0732625160000002</v>
      </c>
      <c r="EI50">
        <v>2.7567126009999998</v>
      </c>
      <c r="EJ50">
        <v>3.4079999999999999</v>
      </c>
      <c r="EK50">
        <v>1.7542063999999999</v>
      </c>
      <c r="EL50">
        <v>1.45</v>
      </c>
      <c r="EM50">
        <v>1.61</v>
      </c>
      <c r="EN50">
        <v>1.58</v>
      </c>
      <c r="EO50">
        <v>0.94699999999999995</v>
      </c>
      <c r="EP50">
        <v>2.4809999999999999</v>
      </c>
      <c r="EQ50">
        <v>2.5489999999999999</v>
      </c>
      <c r="ES50">
        <v>1.6379999999999999</v>
      </c>
      <c r="ET50">
        <v>4.9329999999999998</v>
      </c>
      <c r="EU50">
        <v>2.359</v>
      </c>
      <c r="EV50">
        <v>2.889619959</v>
      </c>
      <c r="EW50">
        <v>2.391</v>
      </c>
      <c r="EX50">
        <v>3.8620000000000001</v>
      </c>
      <c r="EY50">
        <v>2.5157429310000001</v>
      </c>
      <c r="EZ50">
        <v>1.47</v>
      </c>
      <c r="FA50">
        <v>6.6420000000000003</v>
      </c>
      <c r="FB50">
        <v>1.43</v>
      </c>
      <c r="FC50">
        <v>2.4279999999999999</v>
      </c>
      <c r="FD50">
        <v>2.9005881410000001</v>
      </c>
      <c r="FE50">
        <v>1.89</v>
      </c>
      <c r="FF50">
        <v>2.4460000000000002</v>
      </c>
      <c r="FG50">
        <v>5.5789999999999997</v>
      </c>
      <c r="FH50">
        <v>5.1529999999999996</v>
      </c>
      <c r="FI50">
        <v>1.67</v>
      </c>
      <c r="FJ50">
        <v>5.6050000000000004</v>
      </c>
      <c r="FK50">
        <v>2.2440000000000002</v>
      </c>
      <c r="FL50">
        <v>2.0348495400000002</v>
      </c>
      <c r="FM50">
        <v>3.5870000000000002</v>
      </c>
      <c r="FN50">
        <v>2.2000000000000002</v>
      </c>
      <c r="FO50">
        <v>7.5389999999999997</v>
      </c>
      <c r="FP50">
        <v>6.0780000000000003</v>
      </c>
      <c r="FQ50">
        <v>2.657</v>
      </c>
      <c r="FR50">
        <v>1.77</v>
      </c>
      <c r="FS50">
        <v>1.96</v>
      </c>
      <c r="FT50">
        <v>2.7189999999999999</v>
      </c>
      <c r="FU50">
        <v>3.722</v>
      </c>
      <c r="FV50">
        <v>2.19</v>
      </c>
      <c r="FW50">
        <v>1.8332633469999999</v>
      </c>
      <c r="FX50">
        <v>2.806</v>
      </c>
      <c r="FY50">
        <v>3.3651702509999999</v>
      </c>
      <c r="FZ50">
        <v>4.4320000000000004</v>
      </c>
      <c r="GA50">
        <v>2.6309999999999998</v>
      </c>
      <c r="GB50">
        <v>2.6280000000000001</v>
      </c>
      <c r="GC50">
        <v>3.4039999999999999</v>
      </c>
      <c r="GD50">
        <v>4.0149999999999997</v>
      </c>
      <c r="GE50">
        <v>1.39</v>
      </c>
      <c r="GF50">
        <v>5.7709574430000004</v>
      </c>
      <c r="GG50">
        <v>1.6516</v>
      </c>
      <c r="GH50">
        <v>1.9770000000000001</v>
      </c>
      <c r="GI50">
        <v>1.39</v>
      </c>
      <c r="GJ50">
        <v>2.8460000000000001</v>
      </c>
      <c r="GK50">
        <v>3.6200318409999999</v>
      </c>
      <c r="GL50">
        <v>1.7009511859999999</v>
      </c>
      <c r="GM50">
        <v>2.1930000000000001</v>
      </c>
      <c r="GN50">
        <v>2.2759999999999998</v>
      </c>
      <c r="GO50">
        <v>1.6</v>
      </c>
      <c r="GP50">
        <v>1.502</v>
      </c>
      <c r="GQ50">
        <v>4.9009999999999998</v>
      </c>
      <c r="GR50">
        <v>2.9297632990000002</v>
      </c>
      <c r="GS50">
        <v>3.0569999999999999</v>
      </c>
      <c r="GT50">
        <v>5.0739999999999998</v>
      </c>
      <c r="GU50">
        <v>5.0510000000000002</v>
      </c>
      <c r="GV50">
        <v>1.28</v>
      </c>
      <c r="GW50">
        <v>4.4109999999999996</v>
      </c>
      <c r="GX50">
        <v>5.5629999999999997</v>
      </c>
      <c r="GY50">
        <v>2.2909999999999999</v>
      </c>
      <c r="GZ50">
        <v>7.3869999999999996</v>
      </c>
      <c r="HA50">
        <v>1.4</v>
      </c>
      <c r="HB50">
        <v>5.4293822230000002</v>
      </c>
      <c r="HC50">
        <v>5.5519999999999996</v>
      </c>
      <c r="HD50">
        <v>5.4290109109999998</v>
      </c>
      <c r="HE50">
        <v>3.0908632100000002</v>
      </c>
      <c r="HF50">
        <v>4.8250000000000002</v>
      </c>
      <c r="HG50">
        <v>2.6589999999999998</v>
      </c>
      <c r="HH50">
        <v>1.34</v>
      </c>
      <c r="HI50">
        <v>1.53</v>
      </c>
      <c r="HJ50">
        <v>1.91</v>
      </c>
      <c r="HK50">
        <v>3.536</v>
      </c>
      <c r="HL50">
        <v>1.7350000000000001</v>
      </c>
      <c r="HM50">
        <v>3.613</v>
      </c>
      <c r="HN50">
        <v>1.8080000000000001</v>
      </c>
      <c r="HO50">
        <v>7.0629999999999997</v>
      </c>
      <c r="HP50">
        <v>1.928590225</v>
      </c>
      <c r="HQ50">
        <v>1.799991084</v>
      </c>
      <c r="HR50">
        <v>5.0519999999999996</v>
      </c>
      <c r="HS50">
        <v>1.579</v>
      </c>
      <c r="HT50">
        <v>3.3879999999999999</v>
      </c>
      <c r="HU50">
        <v>2.7120000000000002</v>
      </c>
      <c r="HV50">
        <v>2.2509163700000001</v>
      </c>
      <c r="HW50">
        <v>5.2249999999999996</v>
      </c>
      <c r="HX50">
        <v>2.885037954</v>
      </c>
      <c r="HY50">
        <v>4.0270000000000001</v>
      </c>
      <c r="HZ50">
        <v>2.9297632990000002</v>
      </c>
      <c r="IA50">
        <v>5.4290109109999998</v>
      </c>
      <c r="IB50">
        <v>1.7130000000000001</v>
      </c>
      <c r="IC50">
        <v>2.0110000000000001</v>
      </c>
      <c r="ID50">
        <v>2.1779999999999999</v>
      </c>
      <c r="IE50">
        <v>3.5489999999999999</v>
      </c>
      <c r="IF50">
        <v>5.4249999999999998</v>
      </c>
      <c r="IG50">
        <v>6.2510000000000003</v>
      </c>
      <c r="IH50">
        <v>1.458</v>
      </c>
      <c r="II50">
        <v>1.876903072</v>
      </c>
      <c r="IJ50">
        <v>2.0299999999999998</v>
      </c>
      <c r="IK50">
        <v>2.0720000000000001</v>
      </c>
      <c r="IL50">
        <v>2.637</v>
      </c>
      <c r="IM50">
        <v>2.137</v>
      </c>
      <c r="IN50">
        <v>2.5299999999999998</v>
      </c>
      <c r="IO50">
        <v>1.282</v>
      </c>
      <c r="IP50">
        <v>2.44</v>
      </c>
      <c r="IQ50">
        <v>1.92</v>
      </c>
      <c r="IR50">
        <v>4.1379999999999999</v>
      </c>
      <c r="IS50">
        <v>2.5935975080000002</v>
      </c>
      <c r="IT50">
        <v>4.4690000000000003</v>
      </c>
      <c r="IU50">
        <v>2.444</v>
      </c>
      <c r="IV50">
        <v>5.1289999999999996</v>
      </c>
      <c r="IW50">
        <v>2.6789999999999998</v>
      </c>
      <c r="IX50">
        <v>5.5369999999999999</v>
      </c>
      <c r="IY50">
        <v>3.774</v>
      </c>
    </row>
    <row r="51" spans="1:259" x14ac:dyDescent="0.25">
      <c r="A51">
        <f t="shared" si="0"/>
        <v>2009</v>
      </c>
      <c r="B51">
        <v>1.919</v>
      </c>
      <c r="C51">
        <v>5.1151562320000004</v>
      </c>
      <c r="D51">
        <v>6.2350000000000003</v>
      </c>
      <c r="E51">
        <v>5.7490425460000001</v>
      </c>
      <c r="F51">
        <v>6.26</v>
      </c>
      <c r="G51">
        <v>1.647</v>
      </c>
      <c r="H51">
        <v>1.19</v>
      </c>
      <c r="I51">
        <v>3.492780035</v>
      </c>
      <c r="J51">
        <v>1.8520000000000001</v>
      </c>
      <c r="K51">
        <v>2.3439999999999999</v>
      </c>
      <c r="L51">
        <v>1.5509999999999999</v>
      </c>
      <c r="N51">
        <v>2.0059999999999998</v>
      </c>
      <c r="O51">
        <v>1.9710000000000001</v>
      </c>
      <c r="P51">
        <v>1.39</v>
      </c>
      <c r="Q51">
        <v>1.82</v>
      </c>
      <c r="R51">
        <v>6.4089999999999998</v>
      </c>
      <c r="S51">
        <v>1.84</v>
      </c>
      <c r="T51">
        <v>5.4359999999999999</v>
      </c>
      <c r="U51">
        <v>5.992</v>
      </c>
      <c r="V51">
        <v>2.44</v>
      </c>
      <c r="W51">
        <v>1.66</v>
      </c>
      <c r="X51">
        <v>2.0870000000000002</v>
      </c>
      <c r="Y51">
        <v>2.0089999999999999</v>
      </c>
      <c r="Z51">
        <v>1.2989999999999999</v>
      </c>
      <c r="AA51">
        <v>1.5089999999999999</v>
      </c>
      <c r="AB51">
        <v>2.7010000000000001</v>
      </c>
      <c r="AC51">
        <v>1.76</v>
      </c>
      <c r="AD51">
        <v>3.2869999999999999</v>
      </c>
      <c r="AE51">
        <v>1.825</v>
      </c>
      <c r="AF51">
        <v>1.7110000000000001</v>
      </c>
      <c r="AG51">
        <v>1.921</v>
      </c>
      <c r="AH51">
        <v>2.3809999999999998</v>
      </c>
      <c r="AI51">
        <v>3.0449999999999999</v>
      </c>
      <c r="AJ51">
        <v>5.9219999999999997</v>
      </c>
      <c r="AK51">
        <v>1.69</v>
      </c>
      <c r="AL51">
        <v>1.48774045</v>
      </c>
      <c r="AM51">
        <v>1.5</v>
      </c>
      <c r="AN51">
        <v>1.651</v>
      </c>
      <c r="AO51">
        <v>1.855</v>
      </c>
      <c r="AP51">
        <v>1.714</v>
      </c>
      <c r="AQ51">
        <v>5.1520000000000001</v>
      </c>
      <c r="AR51">
        <v>5.2270000000000003</v>
      </c>
      <c r="AS51">
        <v>6.5910000000000002</v>
      </c>
      <c r="AT51">
        <v>4.7919999999999998</v>
      </c>
      <c r="AU51">
        <v>2.0329999999999999</v>
      </c>
      <c r="AV51">
        <v>4.7910000000000004</v>
      </c>
      <c r="AW51">
        <v>2.629</v>
      </c>
      <c r="AX51">
        <v>1.982</v>
      </c>
      <c r="AY51">
        <v>2.0113088779999999</v>
      </c>
      <c r="AZ51">
        <v>1.6879999999999999</v>
      </c>
      <c r="BA51">
        <v>2.1</v>
      </c>
      <c r="BB51">
        <v>1.4810000000000001</v>
      </c>
      <c r="BC51">
        <v>1.51</v>
      </c>
      <c r="BD51">
        <v>1.36</v>
      </c>
      <c r="BE51">
        <v>3.4870000000000001</v>
      </c>
      <c r="BF51">
        <v>1.96</v>
      </c>
      <c r="BG51">
        <v>1.84</v>
      </c>
      <c r="BH51">
        <v>2.556</v>
      </c>
      <c r="BI51">
        <v>2.8130000000000002</v>
      </c>
      <c r="BJ51">
        <v>1.9326092319999999</v>
      </c>
      <c r="BK51">
        <v>2.8570564420000002</v>
      </c>
      <c r="BL51">
        <v>1.8755416899999999</v>
      </c>
      <c r="BM51">
        <v>1.865443427</v>
      </c>
      <c r="BN51">
        <v>1.721963548</v>
      </c>
      <c r="BO51">
        <v>2.6429999999999998</v>
      </c>
      <c r="BP51">
        <v>3.1080000000000001</v>
      </c>
      <c r="BQ51">
        <v>1.5645249219999999</v>
      </c>
      <c r="BR51">
        <v>4.6559999999999997</v>
      </c>
      <c r="BS51">
        <v>1.38</v>
      </c>
      <c r="BT51">
        <v>1.7</v>
      </c>
      <c r="BU51">
        <v>5.39</v>
      </c>
      <c r="BV51">
        <v>1.5589456260000001</v>
      </c>
      <c r="BW51">
        <v>4.9071185350000004</v>
      </c>
      <c r="BX51">
        <v>1.86</v>
      </c>
      <c r="BY51">
        <v>2.806</v>
      </c>
      <c r="BZ51">
        <v>2</v>
      </c>
      <c r="CA51">
        <v>3.2949999999999999</v>
      </c>
      <c r="CB51">
        <v>4.1379999999999999</v>
      </c>
      <c r="CC51">
        <v>1.89</v>
      </c>
      <c r="CD51">
        <v>1.871</v>
      </c>
      <c r="CE51">
        <v>4.2140000000000004</v>
      </c>
      <c r="CF51">
        <v>1.7969999999999999</v>
      </c>
      <c r="CG51">
        <v>5.508</v>
      </c>
      <c r="CH51">
        <v>5.6849999999999996</v>
      </c>
      <c r="CI51">
        <v>5.1520000000000001</v>
      </c>
      <c r="CJ51">
        <v>5.2880000000000003</v>
      </c>
      <c r="CK51">
        <v>1.5</v>
      </c>
      <c r="CL51">
        <v>2.262</v>
      </c>
      <c r="CM51">
        <v>2.359</v>
      </c>
      <c r="CN51">
        <v>3.4649999999999999</v>
      </c>
      <c r="CO51">
        <v>2.9870000000000001</v>
      </c>
      <c r="CP51">
        <v>2.6840000000000002</v>
      </c>
      <c r="CQ51">
        <v>1.71620083</v>
      </c>
      <c r="CR51">
        <v>1.0549999999999999</v>
      </c>
      <c r="CS51">
        <v>3.0630000000000002</v>
      </c>
      <c r="CT51">
        <v>5.4953620220000001</v>
      </c>
      <c r="CU51">
        <v>1.5</v>
      </c>
      <c r="CV51">
        <v>3.508</v>
      </c>
      <c r="CW51">
        <v>1.32</v>
      </c>
      <c r="CX51">
        <v>2.2070227330000001</v>
      </c>
      <c r="CY51">
        <v>2.7305257300000001</v>
      </c>
      <c r="CZ51">
        <v>4.5717039909999997</v>
      </c>
      <c r="DA51">
        <v>4.8015919020000002</v>
      </c>
      <c r="DB51">
        <v>2.4590000000000001</v>
      </c>
      <c r="DC51">
        <v>4.4583470390000004</v>
      </c>
      <c r="DD51">
        <v>2.19</v>
      </c>
      <c r="DE51">
        <v>2.673</v>
      </c>
      <c r="DF51">
        <v>2.06</v>
      </c>
      <c r="DG51">
        <v>1.766</v>
      </c>
      <c r="DH51">
        <v>4.3620000000000001</v>
      </c>
      <c r="DI51">
        <v>2.23</v>
      </c>
      <c r="DJ51">
        <v>2.96</v>
      </c>
      <c r="DK51">
        <v>1.45</v>
      </c>
      <c r="DL51">
        <v>1.8640000000000001</v>
      </c>
      <c r="DM51">
        <v>3.8420000000000001</v>
      </c>
      <c r="DN51">
        <v>1.37</v>
      </c>
      <c r="DO51">
        <v>2.5499999999999998</v>
      </c>
      <c r="DP51">
        <v>4.5140000000000002</v>
      </c>
      <c r="DQ51">
        <v>2.9</v>
      </c>
      <c r="DR51">
        <v>2.871</v>
      </c>
      <c r="DS51">
        <v>3.8889999999999998</v>
      </c>
      <c r="DT51">
        <v>1.8</v>
      </c>
      <c r="DU51">
        <v>1.149</v>
      </c>
      <c r="DV51">
        <v>2.34</v>
      </c>
      <c r="DW51">
        <v>2.2126396540000002</v>
      </c>
      <c r="DX51">
        <v>3.2639999999999998</v>
      </c>
      <c r="DY51">
        <v>2.085</v>
      </c>
      <c r="DZ51">
        <v>5.1740000000000004</v>
      </c>
      <c r="EA51">
        <v>2.556</v>
      </c>
      <c r="EB51">
        <v>1.5549999999999999</v>
      </c>
      <c r="EC51">
        <v>2.2124230549999999</v>
      </c>
      <c r="ED51">
        <v>4.6446527419999999</v>
      </c>
      <c r="EE51">
        <v>5.5033870729999999</v>
      </c>
      <c r="EF51">
        <v>1.71</v>
      </c>
      <c r="EG51">
        <v>2.2240000000000002</v>
      </c>
      <c r="EH51">
        <v>3.0383206999999999</v>
      </c>
      <c r="EI51">
        <v>2.7435088240000001</v>
      </c>
      <c r="EJ51">
        <v>3.3180000000000001</v>
      </c>
      <c r="EK51">
        <v>1.7618968669999999</v>
      </c>
      <c r="EL51">
        <v>1.5</v>
      </c>
      <c r="EM51">
        <v>1.59</v>
      </c>
      <c r="EN51">
        <v>1.46</v>
      </c>
      <c r="EO51">
        <v>0.98599999999999999</v>
      </c>
      <c r="EP51">
        <v>2.4340000000000002</v>
      </c>
      <c r="EQ51">
        <v>2.5779999999999998</v>
      </c>
      <c r="ES51">
        <v>1.704</v>
      </c>
      <c r="ET51">
        <v>4.87</v>
      </c>
      <c r="EU51">
        <v>2.3660000000000001</v>
      </c>
      <c r="EV51">
        <v>2.8823700809999999</v>
      </c>
      <c r="EW51">
        <v>2.3639999999999999</v>
      </c>
      <c r="EX51">
        <v>3.7570000000000001</v>
      </c>
      <c r="EY51">
        <v>2.5025832619999999</v>
      </c>
      <c r="EZ51">
        <v>1.5</v>
      </c>
      <c r="FA51">
        <v>6.6109999999999998</v>
      </c>
      <c r="FB51">
        <v>1.42</v>
      </c>
      <c r="FC51">
        <v>2.391</v>
      </c>
      <c r="FD51">
        <v>2.904402943</v>
      </c>
      <c r="FE51">
        <v>1.98</v>
      </c>
      <c r="FF51">
        <v>2.5329999999999999</v>
      </c>
      <c r="FG51">
        <v>5.6260000000000003</v>
      </c>
      <c r="FH51">
        <v>5.0839999999999996</v>
      </c>
      <c r="FI51">
        <v>1.59</v>
      </c>
      <c r="FJ51">
        <v>5.4530000000000003</v>
      </c>
      <c r="FK51">
        <v>2.2170000000000001</v>
      </c>
      <c r="FL51">
        <v>1.9707423470000001</v>
      </c>
      <c r="FM51">
        <v>3.613</v>
      </c>
      <c r="FN51">
        <v>2.2000000000000002</v>
      </c>
      <c r="FO51">
        <v>7.5129999999999999</v>
      </c>
      <c r="FP51">
        <v>6.0389999999999997</v>
      </c>
      <c r="FQ51">
        <v>2.6280000000000001</v>
      </c>
      <c r="FR51">
        <v>1.79</v>
      </c>
      <c r="FS51">
        <v>1.98</v>
      </c>
      <c r="FT51">
        <v>2.6040000000000001</v>
      </c>
      <c r="FU51">
        <v>3.827</v>
      </c>
      <c r="FV51">
        <v>2.13</v>
      </c>
      <c r="FW51">
        <v>1.805855663</v>
      </c>
      <c r="FX51">
        <v>2.8410000000000002</v>
      </c>
      <c r="FY51">
        <v>3.3263113780000002</v>
      </c>
      <c r="FZ51">
        <v>4.3600000000000003</v>
      </c>
      <c r="GA51">
        <v>2.613</v>
      </c>
      <c r="GB51">
        <v>2.6070000000000002</v>
      </c>
      <c r="GC51">
        <v>3.363</v>
      </c>
      <c r="GD51">
        <v>3.9409999999999998</v>
      </c>
      <c r="GE51">
        <v>1.4</v>
      </c>
      <c r="GF51">
        <v>5.7226073260000003</v>
      </c>
      <c r="GG51">
        <v>1.6528</v>
      </c>
      <c r="GH51">
        <v>1.9510000000000001</v>
      </c>
      <c r="GI51">
        <v>1.34</v>
      </c>
      <c r="GJ51">
        <v>2.7869999999999999</v>
      </c>
      <c r="GK51">
        <v>3.5988849379999999</v>
      </c>
      <c r="GL51">
        <v>1.6745798970000001</v>
      </c>
      <c r="GM51">
        <v>2.1459999999999999</v>
      </c>
      <c r="GN51">
        <v>2.1760000000000002</v>
      </c>
      <c r="GO51">
        <v>1.66</v>
      </c>
      <c r="GP51">
        <v>1.542</v>
      </c>
      <c r="GQ51">
        <v>4.7160000000000002</v>
      </c>
      <c r="GR51">
        <v>2.877897334</v>
      </c>
      <c r="GS51">
        <v>2.952</v>
      </c>
      <c r="GT51">
        <v>5.05</v>
      </c>
      <c r="GU51">
        <v>5.0810000000000004</v>
      </c>
      <c r="GV51">
        <v>1.22</v>
      </c>
      <c r="GW51">
        <v>4.3929999999999998</v>
      </c>
      <c r="GX51">
        <v>5.4480000000000004</v>
      </c>
      <c r="GY51">
        <v>2.2610000000000001</v>
      </c>
      <c r="GZ51">
        <v>7.34</v>
      </c>
      <c r="HA51">
        <v>1.44</v>
      </c>
      <c r="HB51">
        <v>5.3668952609999998</v>
      </c>
      <c r="HC51">
        <v>5.4649999999999999</v>
      </c>
      <c r="HD51">
        <v>5.3665478220000002</v>
      </c>
      <c r="HE51">
        <v>3.0597412350000002</v>
      </c>
      <c r="HF51">
        <v>4.7759999999999998</v>
      </c>
      <c r="HG51">
        <v>2.633</v>
      </c>
      <c r="HH51">
        <v>1.44</v>
      </c>
      <c r="HI51">
        <v>1.53</v>
      </c>
      <c r="HJ51">
        <v>1.94</v>
      </c>
      <c r="HK51">
        <v>3.4729999999999999</v>
      </c>
      <c r="HL51">
        <v>1.7130000000000001</v>
      </c>
      <c r="HM51">
        <v>3.5139999999999998</v>
      </c>
      <c r="HN51">
        <v>1.736</v>
      </c>
      <c r="HO51">
        <v>7.0209999999999999</v>
      </c>
      <c r="HP51">
        <v>1.9323913619999999</v>
      </c>
      <c r="HQ51">
        <v>1.8153363570000001</v>
      </c>
      <c r="HR51">
        <v>5.0339999999999998</v>
      </c>
      <c r="HS51">
        <v>1.5669999999999999</v>
      </c>
      <c r="HT51">
        <v>3.43</v>
      </c>
      <c r="HU51">
        <v>2.7690000000000001</v>
      </c>
      <c r="HV51">
        <v>2.2265870049999998</v>
      </c>
      <c r="HW51">
        <v>5.0369999999999999</v>
      </c>
      <c r="HX51">
        <v>2.8894779590000002</v>
      </c>
      <c r="HY51">
        <v>3.9550000000000001</v>
      </c>
      <c r="HZ51">
        <v>2.877897334</v>
      </c>
      <c r="IA51">
        <v>5.3665478220000002</v>
      </c>
      <c r="IB51">
        <v>1.69</v>
      </c>
      <c r="IC51">
        <v>2.0459999999999998</v>
      </c>
      <c r="ID51">
        <v>2.1619999999999999</v>
      </c>
      <c r="IE51">
        <v>3.5030000000000001</v>
      </c>
      <c r="IF51">
        <v>5.3570000000000002</v>
      </c>
      <c r="IG51">
        <v>6.1740000000000004</v>
      </c>
      <c r="IH51">
        <v>1.4730000000000001</v>
      </c>
      <c r="II51">
        <v>1.880340122</v>
      </c>
      <c r="IJ51">
        <v>2.0179999999999998</v>
      </c>
      <c r="IK51">
        <v>2.0019999999999998</v>
      </c>
      <c r="IL51">
        <v>2.5299999999999998</v>
      </c>
      <c r="IM51">
        <v>2.1539999999999999</v>
      </c>
      <c r="IN51">
        <v>2.5</v>
      </c>
      <c r="IO51">
        <v>1.2270000000000001</v>
      </c>
      <c r="IP51">
        <v>2.37</v>
      </c>
      <c r="IQ51">
        <v>1.9059999999999999</v>
      </c>
      <c r="IR51">
        <v>4.1479999999999997</v>
      </c>
      <c r="IS51">
        <v>2.5797689180000001</v>
      </c>
      <c r="IT51">
        <v>4.5490000000000004</v>
      </c>
      <c r="IU51">
        <v>2.4369999999999998</v>
      </c>
      <c r="IV51">
        <v>4.9859999999999998</v>
      </c>
      <c r="IW51">
        <v>2.5009999999999999</v>
      </c>
      <c r="IX51">
        <v>5.452</v>
      </c>
      <c r="IY51">
        <v>3.9449999999999998</v>
      </c>
    </row>
    <row r="52" spans="1:259" x14ac:dyDescent="0.25">
      <c r="A52">
        <f t="shared" si="0"/>
        <v>2010</v>
      </c>
      <c r="B52">
        <v>1.9410000000000001</v>
      </c>
      <c r="C52">
        <v>5.0407967610000002</v>
      </c>
      <c r="D52">
        <v>6.0990000000000002</v>
      </c>
      <c r="E52">
        <v>5.6995522169999999</v>
      </c>
      <c r="F52">
        <v>6.194</v>
      </c>
      <c r="G52">
        <v>1.6559999999999999</v>
      </c>
      <c r="H52">
        <v>1.27</v>
      </c>
      <c r="I52">
        <v>3.5041980740000001</v>
      </c>
      <c r="J52">
        <v>1.79</v>
      </c>
      <c r="K52">
        <v>2.3460000000000001</v>
      </c>
      <c r="L52">
        <v>1.5009999999999999</v>
      </c>
      <c r="N52">
        <v>1.7849999999999999</v>
      </c>
      <c r="O52">
        <v>1.9279999999999999</v>
      </c>
      <c r="P52">
        <v>1.44</v>
      </c>
      <c r="Q52">
        <v>1.92</v>
      </c>
      <c r="R52">
        <v>6.26</v>
      </c>
      <c r="S52">
        <v>1.86</v>
      </c>
      <c r="T52">
        <v>5.39</v>
      </c>
      <c r="U52">
        <v>5.9359999999999999</v>
      </c>
      <c r="V52">
        <v>2.34</v>
      </c>
      <c r="W52">
        <v>1.57</v>
      </c>
      <c r="X52">
        <v>2.0529999999999999</v>
      </c>
      <c r="Y52">
        <v>1.835</v>
      </c>
      <c r="Z52">
        <v>1.276</v>
      </c>
      <c r="AA52">
        <v>1.494</v>
      </c>
      <c r="AB52">
        <v>2.6059999999999999</v>
      </c>
      <c r="AC52">
        <v>1.7</v>
      </c>
      <c r="AD52">
        <v>3.2130000000000001</v>
      </c>
      <c r="AE52">
        <v>1.81</v>
      </c>
      <c r="AF52">
        <v>1.6870000000000001</v>
      </c>
      <c r="AG52">
        <v>1.9370000000000001</v>
      </c>
      <c r="AH52">
        <v>2.2959999999999998</v>
      </c>
      <c r="AI52">
        <v>3.0230000000000001</v>
      </c>
      <c r="AJ52">
        <v>5.9370000000000003</v>
      </c>
      <c r="AK52">
        <v>1.65</v>
      </c>
      <c r="AL52">
        <v>1.4618756449999999</v>
      </c>
      <c r="AM52">
        <v>1.52</v>
      </c>
      <c r="AN52">
        <v>1.633</v>
      </c>
      <c r="AO52">
        <v>1.8440000000000001</v>
      </c>
      <c r="AP52">
        <v>1.6870000000000001</v>
      </c>
      <c r="AQ52">
        <v>5.0880000000000001</v>
      </c>
      <c r="AR52">
        <v>5.16</v>
      </c>
      <c r="AS52">
        <v>6.5869999999999997</v>
      </c>
      <c r="AT52">
        <v>4.8220000000000001</v>
      </c>
      <c r="AU52">
        <v>1.992</v>
      </c>
      <c r="AV52">
        <v>4.7590000000000003</v>
      </c>
      <c r="AW52">
        <v>2.4740000000000002</v>
      </c>
      <c r="AX52">
        <v>1.9279999999999999</v>
      </c>
      <c r="AY52">
        <v>1.9420483959999999</v>
      </c>
      <c r="AZ52">
        <v>1.6930000000000001</v>
      </c>
      <c r="BA52">
        <v>2.2000000000000002</v>
      </c>
      <c r="BB52">
        <v>1.4379999999999999</v>
      </c>
      <c r="BC52">
        <v>1.51</v>
      </c>
      <c r="BD52">
        <v>1.39</v>
      </c>
      <c r="BE52">
        <v>3.39</v>
      </c>
      <c r="BF52">
        <v>1.915</v>
      </c>
      <c r="BG52">
        <v>1.87</v>
      </c>
      <c r="BH52">
        <v>2.5379999999999998</v>
      </c>
      <c r="BI52">
        <v>2.843</v>
      </c>
      <c r="BJ52">
        <v>1.905639259</v>
      </c>
      <c r="BK52">
        <v>2.8054853909999999</v>
      </c>
      <c r="BL52">
        <v>1.852566669</v>
      </c>
      <c r="BM52">
        <v>1.864057914</v>
      </c>
      <c r="BN52">
        <v>1.728073282</v>
      </c>
      <c r="BO52">
        <v>2.6150000000000002</v>
      </c>
      <c r="BP52">
        <v>3.2130000000000001</v>
      </c>
      <c r="BQ52">
        <v>1.5804415590000001</v>
      </c>
      <c r="BR52">
        <v>4.5709999999999997</v>
      </c>
      <c r="BS52">
        <v>1.37</v>
      </c>
      <c r="BT52">
        <v>1.72</v>
      </c>
      <c r="BU52">
        <v>5.2169999999999996</v>
      </c>
      <c r="BV52">
        <v>1.566457354</v>
      </c>
      <c r="BW52">
        <v>4.8699773210000004</v>
      </c>
      <c r="BX52">
        <v>1.87</v>
      </c>
      <c r="BY52">
        <v>2.746</v>
      </c>
      <c r="BZ52">
        <v>2.0299999999999998</v>
      </c>
      <c r="CA52">
        <v>3.2360000000000002</v>
      </c>
      <c r="CB52">
        <v>4.1529999999999996</v>
      </c>
      <c r="CC52">
        <v>1.92</v>
      </c>
      <c r="CD52">
        <v>1.919</v>
      </c>
      <c r="CE52">
        <v>4.2060000000000004</v>
      </c>
      <c r="CF52">
        <v>1.8380000000000001</v>
      </c>
      <c r="CG52">
        <v>5.3970000000000002</v>
      </c>
      <c r="CH52">
        <v>5.6689999999999996</v>
      </c>
      <c r="CI52">
        <v>5.0609999999999999</v>
      </c>
      <c r="CJ52">
        <v>5.2089999999999996</v>
      </c>
      <c r="CK52">
        <v>1.48</v>
      </c>
      <c r="CL52">
        <v>2.2400000000000002</v>
      </c>
      <c r="CM52">
        <v>2.1949999999999998</v>
      </c>
      <c r="CN52">
        <v>3.375</v>
      </c>
      <c r="CO52">
        <v>2.9729999999999999</v>
      </c>
      <c r="CP52">
        <v>2.6549999999999998</v>
      </c>
      <c r="CQ52">
        <v>1.7027791430000001</v>
      </c>
      <c r="CR52">
        <v>1.127</v>
      </c>
      <c r="CS52">
        <v>2.9569999999999999</v>
      </c>
      <c r="CT52">
        <v>5.4227917269999999</v>
      </c>
      <c r="CU52">
        <v>1.46</v>
      </c>
      <c r="CV52">
        <v>3.47</v>
      </c>
      <c r="CW52">
        <v>1.25</v>
      </c>
      <c r="CX52">
        <v>2.1806350480000001</v>
      </c>
      <c r="CY52">
        <v>2.7018750869999999</v>
      </c>
      <c r="CZ52">
        <v>4.503698516</v>
      </c>
      <c r="DA52">
        <v>4.7278183179999997</v>
      </c>
      <c r="DB52">
        <v>2.452</v>
      </c>
      <c r="DC52">
        <v>4.3929764049999998</v>
      </c>
      <c r="DD52">
        <v>2.17</v>
      </c>
      <c r="DE52">
        <v>2.6030000000000002</v>
      </c>
      <c r="DF52">
        <v>2.0499999999999998</v>
      </c>
      <c r="DG52">
        <v>1.768</v>
      </c>
      <c r="DH52">
        <v>4.4290000000000003</v>
      </c>
      <c r="DI52">
        <v>2.2000000000000002</v>
      </c>
      <c r="DJ52">
        <v>3.03</v>
      </c>
      <c r="DK52">
        <v>1.46</v>
      </c>
      <c r="DL52">
        <v>1.742</v>
      </c>
      <c r="DM52">
        <v>3.778</v>
      </c>
      <c r="DN52">
        <v>1.39</v>
      </c>
      <c r="DO52">
        <v>2.59</v>
      </c>
      <c r="DP52">
        <v>4.367</v>
      </c>
      <c r="DQ52">
        <v>3.1</v>
      </c>
      <c r="DR52">
        <v>2.774</v>
      </c>
      <c r="DS52">
        <v>3.8759999999999999</v>
      </c>
      <c r="DT52">
        <v>1.762</v>
      </c>
      <c r="DU52">
        <v>1.226</v>
      </c>
      <c r="DV52">
        <v>2.2570000000000001</v>
      </c>
      <c r="DW52">
        <v>2.1890764599999999</v>
      </c>
      <c r="DX52">
        <v>3.145</v>
      </c>
      <c r="DY52">
        <v>2.1259999999999999</v>
      </c>
      <c r="DZ52">
        <v>5.0579999999999998</v>
      </c>
      <c r="EA52">
        <v>2.6030000000000002</v>
      </c>
      <c r="EB52">
        <v>1.538</v>
      </c>
      <c r="EC52">
        <v>2.1892516839999998</v>
      </c>
      <c r="ED52">
        <v>4.5728434499999997</v>
      </c>
      <c r="EE52">
        <v>5.4289840920000003</v>
      </c>
      <c r="EF52">
        <v>1.4</v>
      </c>
      <c r="EG52">
        <v>2.1960000000000002</v>
      </c>
      <c r="EH52">
        <v>2.9922679749999999</v>
      </c>
      <c r="EI52">
        <v>2.7139812060000001</v>
      </c>
      <c r="EJ52">
        <v>3.2490000000000001</v>
      </c>
      <c r="EK52">
        <v>1.742927546</v>
      </c>
      <c r="EL52">
        <v>1.5</v>
      </c>
      <c r="EM52">
        <v>1.63</v>
      </c>
      <c r="EN52">
        <v>1.36</v>
      </c>
      <c r="EO52">
        <v>1.042</v>
      </c>
      <c r="EP52">
        <v>2.3969999999999998</v>
      </c>
      <c r="EQ52">
        <v>2.5859999999999999</v>
      </c>
      <c r="ES52">
        <v>1.698</v>
      </c>
      <c r="ET52">
        <v>4.7549999999999999</v>
      </c>
      <c r="EU52">
        <v>2.3180000000000001</v>
      </c>
      <c r="EV52">
        <v>2.9013920789999998</v>
      </c>
      <c r="EW52">
        <v>2.34</v>
      </c>
      <c r="EX52">
        <v>3.6320000000000001</v>
      </c>
      <c r="EY52">
        <v>2.473310626</v>
      </c>
      <c r="EZ52">
        <v>1.6</v>
      </c>
      <c r="FA52">
        <v>6.5789999999999997</v>
      </c>
      <c r="FB52">
        <v>1.36</v>
      </c>
      <c r="FC52">
        <v>2.3460000000000001</v>
      </c>
      <c r="FD52">
        <v>2.9351651159999999</v>
      </c>
      <c r="FE52">
        <v>1.7</v>
      </c>
      <c r="FF52">
        <v>2.5129999999999999</v>
      </c>
      <c r="FG52">
        <v>5.63</v>
      </c>
      <c r="FH52">
        <v>5.0430000000000001</v>
      </c>
      <c r="FI52">
        <v>1.57</v>
      </c>
      <c r="FJ52">
        <v>5.274</v>
      </c>
      <c r="FK52">
        <v>2.1440000000000001</v>
      </c>
      <c r="FL52">
        <v>1.9027670839999999</v>
      </c>
      <c r="FM52">
        <v>3.63</v>
      </c>
      <c r="FN52">
        <v>2.2000000000000002</v>
      </c>
      <c r="FO52">
        <v>7.4850000000000003</v>
      </c>
      <c r="FP52">
        <v>5.98</v>
      </c>
      <c r="FQ52">
        <v>2.601</v>
      </c>
      <c r="FR52">
        <v>1.79</v>
      </c>
      <c r="FS52">
        <v>1.95</v>
      </c>
      <c r="FT52">
        <v>2.512</v>
      </c>
      <c r="FU52">
        <v>3.907</v>
      </c>
      <c r="FV52">
        <v>2.17</v>
      </c>
      <c r="FW52">
        <v>1.794766823</v>
      </c>
      <c r="FX52">
        <v>2.9430000000000001</v>
      </c>
      <c r="FY52">
        <v>3.2813193570000001</v>
      </c>
      <c r="FZ52">
        <v>4.2969999999999997</v>
      </c>
      <c r="GA52">
        <v>2.6040000000000001</v>
      </c>
      <c r="GB52">
        <v>2.573</v>
      </c>
      <c r="GC52">
        <v>3.2639999999999998</v>
      </c>
      <c r="GD52">
        <v>3.883</v>
      </c>
      <c r="GE52">
        <v>1.41</v>
      </c>
      <c r="GF52">
        <v>5.6632128579999996</v>
      </c>
      <c r="GG52">
        <v>1.6234999999999999</v>
      </c>
      <c r="GH52">
        <v>1.8089999999999999</v>
      </c>
      <c r="GI52">
        <v>1.39</v>
      </c>
      <c r="GJ52">
        <v>2.73</v>
      </c>
      <c r="GK52">
        <v>3.5791838870000001</v>
      </c>
      <c r="GL52">
        <v>1.6635804240000001</v>
      </c>
      <c r="GM52">
        <v>2.1619999999999999</v>
      </c>
      <c r="GN52">
        <v>2.0870000000000002</v>
      </c>
      <c r="GO52">
        <v>1.59</v>
      </c>
      <c r="GP52">
        <v>1.5669999999999999</v>
      </c>
      <c r="GQ52">
        <v>4.532</v>
      </c>
      <c r="GR52">
        <v>2.807758712</v>
      </c>
      <c r="GS52">
        <v>2.8530000000000002</v>
      </c>
      <c r="GT52">
        <v>5.0170000000000003</v>
      </c>
      <c r="GU52">
        <v>5.0640000000000001</v>
      </c>
      <c r="GV52">
        <v>1.1499999999999999</v>
      </c>
      <c r="GW52">
        <v>4.4039999999999999</v>
      </c>
      <c r="GX52">
        <v>5.327</v>
      </c>
      <c r="GY52">
        <v>2.2389999999999999</v>
      </c>
      <c r="GZ52">
        <v>7.2990000000000004</v>
      </c>
      <c r="HA52">
        <v>1.4</v>
      </c>
      <c r="HB52">
        <v>5.3022933840000004</v>
      </c>
      <c r="HC52">
        <v>5.3760000000000003</v>
      </c>
      <c r="HD52">
        <v>5.3019303789999999</v>
      </c>
      <c r="HE52">
        <v>3.0144756660000001</v>
      </c>
      <c r="HF52">
        <v>4.7270000000000003</v>
      </c>
      <c r="HG52">
        <v>2.61</v>
      </c>
      <c r="HH52">
        <v>1.43</v>
      </c>
      <c r="HI52">
        <v>1.57</v>
      </c>
      <c r="HJ52">
        <v>1.98</v>
      </c>
      <c r="HK52">
        <v>3.3559999999999999</v>
      </c>
      <c r="HL52">
        <v>1.8460000000000001</v>
      </c>
      <c r="HM52">
        <v>3.4039999999999999</v>
      </c>
      <c r="HN52">
        <v>1.6859999999999999</v>
      </c>
      <c r="HO52">
        <v>6.99</v>
      </c>
      <c r="HP52">
        <v>1.9068445089999999</v>
      </c>
      <c r="HQ52">
        <v>1.812112693</v>
      </c>
      <c r="HR52">
        <v>5.0069999999999997</v>
      </c>
      <c r="HS52">
        <v>1.5760000000000001</v>
      </c>
      <c r="HT52">
        <v>3.4569999999999999</v>
      </c>
      <c r="HU52">
        <v>2.8330000000000002</v>
      </c>
      <c r="HV52">
        <v>2.202717314</v>
      </c>
      <c r="HW52">
        <v>4.8449999999999998</v>
      </c>
      <c r="HX52">
        <v>2.920614289</v>
      </c>
      <c r="HY52">
        <v>3.8889999999999998</v>
      </c>
      <c r="HZ52">
        <v>2.807758712</v>
      </c>
      <c r="IA52">
        <v>5.3019303789999999</v>
      </c>
      <c r="IB52">
        <v>1.7010000000000001</v>
      </c>
      <c r="IC52">
        <v>2.105</v>
      </c>
      <c r="ID52">
        <v>2.137</v>
      </c>
      <c r="IE52">
        <v>3.49</v>
      </c>
      <c r="IF52">
        <v>5.2930000000000001</v>
      </c>
      <c r="IG52">
        <v>6.0709999999999997</v>
      </c>
      <c r="IH52">
        <v>1.4430000000000001</v>
      </c>
      <c r="II52">
        <v>1.8626516420000001</v>
      </c>
      <c r="IJ52">
        <v>2.0110000000000001</v>
      </c>
      <c r="IK52">
        <v>1.931</v>
      </c>
      <c r="IL52">
        <v>2.3420000000000001</v>
      </c>
      <c r="IM52">
        <v>2.133</v>
      </c>
      <c r="IN52">
        <v>2.4710000000000001</v>
      </c>
      <c r="IO52">
        <v>1.1830000000000001</v>
      </c>
      <c r="IP52">
        <v>2.2999999999999998</v>
      </c>
      <c r="IQ52">
        <v>1.895</v>
      </c>
      <c r="IR52">
        <v>4.1500000000000004</v>
      </c>
      <c r="IS52">
        <v>2.5546000019999999</v>
      </c>
      <c r="IT52">
        <v>4.6079999999999997</v>
      </c>
      <c r="IU52">
        <v>2.4260000000000002</v>
      </c>
      <c r="IV52">
        <v>4.8550000000000004</v>
      </c>
      <c r="IW52">
        <v>2.4449999999999998</v>
      </c>
      <c r="IX52">
        <v>5.3630000000000004</v>
      </c>
      <c r="IY52">
        <v>4.0250000000000004</v>
      </c>
    </row>
    <row r="53" spans="1:259" x14ac:dyDescent="0.25">
      <c r="A53">
        <f t="shared" si="0"/>
        <v>2011</v>
      </c>
      <c r="B53">
        <v>1.962</v>
      </c>
      <c r="C53">
        <v>4.9626109019999998</v>
      </c>
      <c r="D53">
        <v>5.9580000000000002</v>
      </c>
      <c r="E53">
        <v>5.6456722560000001</v>
      </c>
      <c r="F53">
        <v>6.12</v>
      </c>
      <c r="G53">
        <v>1.671</v>
      </c>
      <c r="I53">
        <v>3.5080213570000001</v>
      </c>
      <c r="J53">
        <v>1.724</v>
      </c>
      <c r="K53">
        <v>2.3380000000000001</v>
      </c>
      <c r="L53">
        <v>1.5</v>
      </c>
      <c r="N53">
        <v>1.746</v>
      </c>
      <c r="O53">
        <v>1.9259999999999999</v>
      </c>
      <c r="P53">
        <v>1.43</v>
      </c>
      <c r="Q53">
        <v>1.96</v>
      </c>
      <c r="R53">
        <v>6.1079999999999997</v>
      </c>
      <c r="S53">
        <v>1.81</v>
      </c>
      <c r="T53">
        <v>5.3659999999999997</v>
      </c>
      <c r="U53">
        <v>5.8689999999999998</v>
      </c>
      <c r="V53">
        <v>2.262</v>
      </c>
      <c r="W53">
        <v>1.51</v>
      </c>
      <c r="X53">
        <v>2.093</v>
      </c>
      <c r="Y53">
        <v>1.7390000000000001</v>
      </c>
      <c r="Z53">
        <v>1.216</v>
      </c>
      <c r="AA53">
        <v>1.5149999999999999</v>
      </c>
      <c r="AB53">
        <v>2.585</v>
      </c>
      <c r="AC53">
        <v>1.6</v>
      </c>
      <c r="AD53">
        <v>3.1429999999999998</v>
      </c>
      <c r="AE53">
        <v>1.8</v>
      </c>
      <c r="AF53">
        <v>1.665</v>
      </c>
      <c r="AG53">
        <v>1.9570000000000001</v>
      </c>
      <c r="AH53">
        <v>2.21</v>
      </c>
      <c r="AI53">
        <v>2.9990000000000001</v>
      </c>
      <c r="AJ53">
        <v>5.9630000000000001</v>
      </c>
      <c r="AK53">
        <v>1.63</v>
      </c>
      <c r="AL53">
        <v>1.39337113</v>
      </c>
      <c r="AM53">
        <v>1.52</v>
      </c>
      <c r="AN53">
        <v>1.6259999999999999</v>
      </c>
      <c r="AO53">
        <v>1.823</v>
      </c>
      <c r="AP53">
        <v>1.6679999999999999</v>
      </c>
      <c r="AQ53">
        <v>5.0289999999999999</v>
      </c>
      <c r="AR53">
        <v>5.0579999999999998</v>
      </c>
      <c r="AS53">
        <v>6.5819999999999999</v>
      </c>
      <c r="AT53">
        <v>4.7910000000000004</v>
      </c>
      <c r="AU53">
        <v>1.958</v>
      </c>
      <c r="AV53">
        <v>4.7210000000000001</v>
      </c>
      <c r="AW53">
        <v>2.4710000000000001</v>
      </c>
      <c r="AX53">
        <v>1.9019999999999999</v>
      </c>
      <c r="AY53">
        <v>1.9261373340000001</v>
      </c>
      <c r="AZ53">
        <v>1.756</v>
      </c>
      <c r="BA53">
        <v>2.1</v>
      </c>
      <c r="BB53">
        <v>1.36</v>
      </c>
      <c r="BC53">
        <v>1.43</v>
      </c>
      <c r="BD53">
        <v>1.39</v>
      </c>
      <c r="BE53">
        <v>3.3050000000000002</v>
      </c>
      <c r="BF53">
        <v>1.871</v>
      </c>
      <c r="BG53">
        <v>1.75</v>
      </c>
      <c r="BH53">
        <v>2.5129999999999999</v>
      </c>
      <c r="BI53">
        <v>2.88</v>
      </c>
      <c r="BJ53">
        <v>1.89326515</v>
      </c>
      <c r="BK53">
        <v>2.7612812670000002</v>
      </c>
      <c r="BL53">
        <v>1.844253132</v>
      </c>
      <c r="BM53">
        <v>1.8654164390000001</v>
      </c>
      <c r="BN53">
        <v>1.712802068</v>
      </c>
      <c r="BO53">
        <v>2.5960000000000001</v>
      </c>
      <c r="BP53">
        <v>3.2469999999999999</v>
      </c>
      <c r="BQ53">
        <v>1.5618631780000001</v>
      </c>
      <c r="BR53">
        <v>4.4859999999999998</v>
      </c>
      <c r="BS53">
        <v>1.34</v>
      </c>
      <c r="BT53">
        <v>1.61</v>
      </c>
      <c r="BU53">
        <v>5.05</v>
      </c>
      <c r="BV53">
        <v>1.532606251</v>
      </c>
      <c r="BW53">
        <v>4.8332880879999998</v>
      </c>
      <c r="BX53">
        <v>1.83</v>
      </c>
      <c r="BY53">
        <v>2.6850000000000001</v>
      </c>
      <c r="BZ53">
        <v>2.0099999999999998</v>
      </c>
      <c r="CA53">
        <v>3.18</v>
      </c>
      <c r="CB53">
        <v>4.1509999999999998</v>
      </c>
      <c r="CC53">
        <v>1.91</v>
      </c>
      <c r="CD53">
        <v>1.9179999999999999</v>
      </c>
      <c r="CE53">
        <v>4.1929999999999996</v>
      </c>
      <c r="CF53">
        <v>1.8720000000000001</v>
      </c>
      <c r="CG53">
        <v>5.2960000000000003</v>
      </c>
      <c r="CH53">
        <v>5.64</v>
      </c>
      <c r="CI53">
        <v>5.0469999999999997</v>
      </c>
      <c r="CJ53">
        <v>5.1260000000000003</v>
      </c>
      <c r="CK53">
        <v>1.4</v>
      </c>
      <c r="CL53">
        <v>2.2170000000000001</v>
      </c>
      <c r="CM53">
        <v>2.117</v>
      </c>
      <c r="CN53">
        <v>3.2919999999999998</v>
      </c>
      <c r="CO53">
        <v>2.8650000000000002</v>
      </c>
      <c r="CP53">
        <v>2.63</v>
      </c>
      <c r="CQ53">
        <v>1.684656339</v>
      </c>
      <c r="CR53">
        <v>1.204</v>
      </c>
      <c r="CS53">
        <v>2.86</v>
      </c>
      <c r="CT53">
        <v>5.3402810519999999</v>
      </c>
      <c r="CU53">
        <v>1.41</v>
      </c>
      <c r="CV53">
        <v>3.411</v>
      </c>
      <c r="CW53">
        <v>1.23</v>
      </c>
      <c r="CX53">
        <v>2.1604220010000001</v>
      </c>
      <c r="CY53">
        <v>2.6778151019999998</v>
      </c>
      <c r="CZ53">
        <v>4.4361834939999998</v>
      </c>
      <c r="DA53">
        <v>4.6575450920000003</v>
      </c>
      <c r="DB53">
        <v>2.4990000000000001</v>
      </c>
      <c r="DC53">
        <v>4.3268097210000001</v>
      </c>
      <c r="DD53">
        <v>1.956</v>
      </c>
      <c r="DE53">
        <v>2.536</v>
      </c>
      <c r="DF53">
        <v>2.0299999999999998</v>
      </c>
      <c r="DG53">
        <v>1.8</v>
      </c>
      <c r="DH53">
        <v>4.5359999999999996</v>
      </c>
      <c r="DI53">
        <v>2.02</v>
      </c>
      <c r="DJ53">
        <v>2.98</v>
      </c>
      <c r="DK53">
        <v>1.44</v>
      </c>
      <c r="DL53">
        <v>1.728</v>
      </c>
      <c r="DM53">
        <v>3.681</v>
      </c>
      <c r="DN53">
        <v>1.39</v>
      </c>
      <c r="DO53">
        <v>2.59</v>
      </c>
      <c r="DP53">
        <v>4.2190000000000003</v>
      </c>
      <c r="DQ53">
        <v>3.1</v>
      </c>
      <c r="DR53">
        <v>2.7010000000000001</v>
      </c>
      <c r="DS53">
        <v>3.8570000000000002</v>
      </c>
      <c r="DT53">
        <v>1.74</v>
      </c>
      <c r="DU53">
        <v>1.244</v>
      </c>
      <c r="DV53">
        <v>2.2000000000000002</v>
      </c>
      <c r="DW53">
        <v>2.1700065130000001</v>
      </c>
      <c r="DX53">
        <v>3.0489999999999999</v>
      </c>
      <c r="DY53">
        <v>2.1619999999999999</v>
      </c>
      <c r="DZ53">
        <v>4.97</v>
      </c>
      <c r="EA53">
        <v>2.6459999999999999</v>
      </c>
      <c r="EB53">
        <v>1.522</v>
      </c>
      <c r="EC53">
        <v>2.1702289760000002</v>
      </c>
      <c r="ED53">
        <v>4.5017880200000002</v>
      </c>
      <c r="EE53">
        <v>5.3525442720000003</v>
      </c>
      <c r="EF53">
        <v>1.69</v>
      </c>
      <c r="EG53">
        <v>2.206</v>
      </c>
      <c r="EH53">
        <v>2.952749904</v>
      </c>
      <c r="EI53">
        <v>2.6905674359999998</v>
      </c>
      <c r="EJ53">
        <v>3.3180000000000001</v>
      </c>
      <c r="EK53">
        <v>1.7303444100000001</v>
      </c>
      <c r="EL53">
        <v>1.55</v>
      </c>
      <c r="EM53">
        <v>1.52</v>
      </c>
      <c r="EN53">
        <v>1.33</v>
      </c>
      <c r="EO53">
        <v>1.115</v>
      </c>
      <c r="EP53">
        <v>2.41</v>
      </c>
      <c r="EQ53">
        <v>2.609</v>
      </c>
      <c r="ES53">
        <v>1.66</v>
      </c>
      <c r="ET53">
        <v>4.6070000000000002</v>
      </c>
      <c r="EU53">
        <v>2.2610000000000001</v>
      </c>
      <c r="EV53">
        <v>2.920168297</v>
      </c>
      <c r="EW53">
        <v>2.3170000000000002</v>
      </c>
      <c r="EX53">
        <v>3.51</v>
      </c>
      <c r="EY53">
        <v>2.4506907099999999</v>
      </c>
      <c r="EZ53">
        <v>1.46</v>
      </c>
      <c r="FA53">
        <v>6.5449999999999999</v>
      </c>
      <c r="FB53">
        <v>1.45</v>
      </c>
      <c r="FC53">
        <v>2.3119999999999998</v>
      </c>
      <c r="FD53">
        <v>2.962906845</v>
      </c>
      <c r="FE53">
        <v>1.65</v>
      </c>
      <c r="FF53">
        <v>2.6019999999999999</v>
      </c>
      <c r="FG53">
        <v>5.5510000000000002</v>
      </c>
      <c r="FH53">
        <v>5.0279999999999996</v>
      </c>
      <c r="FI53">
        <v>1.55</v>
      </c>
      <c r="FJ53">
        <v>5.1059999999999999</v>
      </c>
      <c r="FK53">
        <v>2.149</v>
      </c>
      <c r="FL53">
        <v>1.8678836489999999</v>
      </c>
      <c r="FM53">
        <v>3.6579999999999999</v>
      </c>
      <c r="FN53">
        <v>2.15</v>
      </c>
      <c r="FO53">
        <v>7.4489999999999998</v>
      </c>
      <c r="FP53">
        <v>5.9180000000000001</v>
      </c>
      <c r="FQ53">
        <v>2.5750000000000002</v>
      </c>
      <c r="FR53">
        <v>1.76</v>
      </c>
      <c r="FS53">
        <v>1.88</v>
      </c>
      <c r="FT53">
        <v>2.4390000000000001</v>
      </c>
      <c r="FU53">
        <v>3.948</v>
      </c>
      <c r="FV53">
        <v>2.09</v>
      </c>
      <c r="FW53">
        <v>1.774282664</v>
      </c>
      <c r="FX53">
        <v>2.94</v>
      </c>
      <c r="FY53">
        <v>3.2644590340000001</v>
      </c>
      <c r="FZ53">
        <v>4.234</v>
      </c>
      <c r="GA53">
        <v>2.6269999999999998</v>
      </c>
      <c r="GB53">
        <v>2.5419999999999998</v>
      </c>
      <c r="GC53">
        <v>3.1219999999999999</v>
      </c>
      <c r="GD53">
        <v>3.8159999999999998</v>
      </c>
      <c r="GE53">
        <v>1.33</v>
      </c>
      <c r="GF53">
        <v>5.5958273360000002</v>
      </c>
      <c r="GG53">
        <v>1.5965</v>
      </c>
      <c r="GH53">
        <v>1.8109999999999999</v>
      </c>
      <c r="GI53">
        <v>1.35</v>
      </c>
      <c r="GJ53">
        <v>2.6749999999999998</v>
      </c>
      <c r="GK53">
        <v>3.5558495649999999</v>
      </c>
      <c r="GL53">
        <v>1.646878405</v>
      </c>
      <c r="GM53">
        <v>2.0659999999999998</v>
      </c>
      <c r="GN53">
        <v>2.04</v>
      </c>
      <c r="GO53">
        <v>1.47</v>
      </c>
      <c r="GP53">
        <v>1.5820000000000001</v>
      </c>
      <c r="GQ53">
        <v>4.3570000000000002</v>
      </c>
      <c r="GR53">
        <v>2.742940618</v>
      </c>
      <c r="GS53">
        <v>2.8140000000000001</v>
      </c>
      <c r="GT53">
        <v>4.96</v>
      </c>
      <c r="GU53">
        <v>5.0389999999999997</v>
      </c>
      <c r="GV53">
        <v>1.2</v>
      </c>
      <c r="GW53">
        <v>4.4059999999999997</v>
      </c>
      <c r="GX53">
        <v>5.2089999999999996</v>
      </c>
      <c r="GY53">
        <v>2.2240000000000002</v>
      </c>
      <c r="GZ53">
        <v>7.2569999999999997</v>
      </c>
      <c r="HA53">
        <v>1.4</v>
      </c>
      <c r="HB53">
        <v>5.2335637679999998</v>
      </c>
      <c r="HC53">
        <v>5.2859999999999996</v>
      </c>
      <c r="HD53">
        <v>5.2332488619999999</v>
      </c>
      <c r="HE53">
        <v>3.000261563</v>
      </c>
      <c r="HF53">
        <v>4.7160000000000002</v>
      </c>
      <c r="HG53">
        <v>2.5870000000000002</v>
      </c>
      <c r="HH53">
        <v>1.45</v>
      </c>
      <c r="HI53">
        <v>1.56</v>
      </c>
      <c r="HJ53">
        <v>1.9</v>
      </c>
      <c r="HK53">
        <v>3.2989999999999999</v>
      </c>
      <c r="HL53">
        <v>1.99</v>
      </c>
      <c r="HM53">
        <v>3.2829999999999999</v>
      </c>
      <c r="HN53">
        <v>1.6930000000000001</v>
      </c>
      <c r="HO53">
        <v>6.9480000000000004</v>
      </c>
      <c r="HP53">
        <v>1.894291758</v>
      </c>
      <c r="HQ53">
        <v>1.801616238</v>
      </c>
      <c r="HR53">
        <v>4.9169999999999998</v>
      </c>
      <c r="HS53">
        <v>1.597</v>
      </c>
      <c r="HT53">
        <v>3.456</v>
      </c>
      <c r="HU53">
        <v>2.8919999999999999</v>
      </c>
      <c r="HV53">
        <v>2.1819680400000001</v>
      </c>
      <c r="HW53">
        <v>4.6559999999999997</v>
      </c>
      <c r="HX53">
        <v>2.9495134219999999</v>
      </c>
      <c r="HY53">
        <v>3.8420000000000001</v>
      </c>
      <c r="HZ53">
        <v>2.742940618</v>
      </c>
      <c r="IA53">
        <v>5.2332488619999999</v>
      </c>
      <c r="IB53">
        <v>1.7130000000000001</v>
      </c>
      <c r="IC53">
        <v>2.1909999999999998</v>
      </c>
      <c r="ID53">
        <v>2.133</v>
      </c>
      <c r="IE53">
        <v>3.4780000000000002</v>
      </c>
      <c r="IF53">
        <v>5.2069999999999999</v>
      </c>
      <c r="IG53">
        <v>5.9349999999999996</v>
      </c>
      <c r="IH53">
        <v>1.4590000000000001</v>
      </c>
      <c r="II53">
        <v>1.85251064</v>
      </c>
      <c r="IJ53">
        <v>2.008</v>
      </c>
      <c r="IK53">
        <v>1.8945000000000001</v>
      </c>
      <c r="IL53">
        <v>2.2360000000000002</v>
      </c>
      <c r="IM53">
        <v>2.101</v>
      </c>
      <c r="IN53">
        <v>2.444</v>
      </c>
      <c r="IO53">
        <v>1.2689999999999999</v>
      </c>
      <c r="IP53">
        <v>2.16</v>
      </c>
      <c r="IQ53">
        <v>1.9019999999999999</v>
      </c>
      <c r="IR53">
        <v>4.1509999999999998</v>
      </c>
      <c r="IS53">
        <v>2.5340850989999999</v>
      </c>
      <c r="IT53">
        <v>4.6390000000000002</v>
      </c>
      <c r="IU53">
        <v>1.992</v>
      </c>
      <c r="IV53">
        <v>4.7439999999999998</v>
      </c>
      <c r="IW53">
        <v>2.4359999999999999</v>
      </c>
      <c r="IX53">
        <v>5.2709999999999999</v>
      </c>
      <c r="IY53">
        <v>4.0960000000000001</v>
      </c>
    </row>
    <row r="54" spans="1:259" x14ac:dyDescent="0.25">
      <c r="A54">
        <f t="shared" si="0"/>
        <v>2012</v>
      </c>
      <c r="B54">
        <v>2.028</v>
      </c>
      <c r="C54">
        <v>4.8790179159999996</v>
      </c>
      <c r="D54">
        <v>5.83</v>
      </c>
      <c r="E54">
        <v>5.5808923569999997</v>
      </c>
      <c r="F54">
        <v>6.0389999999999997</v>
      </c>
      <c r="G54">
        <v>1.6919999999999999</v>
      </c>
      <c r="I54">
        <v>3.5128150599999999</v>
      </c>
      <c r="J54">
        <v>1.6659999999999999</v>
      </c>
      <c r="K54">
        <v>2.33</v>
      </c>
      <c r="L54">
        <v>1.6</v>
      </c>
      <c r="N54">
        <v>1.655</v>
      </c>
      <c r="O54">
        <v>1.92</v>
      </c>
      <c r="P54">
        <v>1.44</v>
      </c>
      <c r="Q54">
        <v>2</v>
      </c>
      <c r="R54">
        <v>5.9909999999999997</v>
      </c>
      <c r="S54">
        <v>1.8</v>
      </c>
      <c r="T54">
        <v>5.3470000000000004</v>
      </c>
      <c r="U54">
        <v>5.7930000000000001</v>
      </c>
      <c r="V54">
        <v>2.2090000000000001</v>
      </c>
      <c r="W54">
        <v>1.5</v>
      </c>
      <c r="X54">
        <v>2.161</v>
      </c>
      <c r="Y54">
        <v>1.744</v>
      </c>
      <c r="Z54">
        <v>1.29</v>
      </c>
      <c r="AA54">
        <v>1.62</v>
      </c>
      <c r="AB54">
        <v>2.5550000000000002</v>
      </c>
      <c r="AC54">
        <v>1.6</v>
      </c>
      <c r="AD54">
        <v>3.0760000000000001</v>
      </c>
      <c r="AE54">
        <v>1.7669999999999999</v>
      </c>
      <c r="AF54">
        <v>1.645</v>
      </c>
      <c r="AG54">
        <v>1.9730000000000001</v>
      </c>
      <c r="AH54">
        <v>2.1379999999999999</v>
      </c>
      <c r="AI54">
        <v>2.9809999999999999</v>
      </c>
      <c r="AJ54">
        <v>6.0060000000000002</v>
      </c>
      <c r="AK54">
        <v>1.63</v>
      </c>
      <c r="AL54">
        <v>1.4160541209999999</v>
      </c>
      <c r="AM54">
        <v>1.52</v>
      </c>
      <c r="AN54">
        <v>1.6040000000000001</v>
      </c>
      <c r="AO54">
        <v>1.798</v>
      </c>
      <c r="AP54">
        <v>1.798</v>
      </c>
      <c r="AQ54">
        <v>4.9740000000000002</v>
      </c>
      <c r="AR54">
        <v>4.9889999999999999</v>
      </c>
      <c r="AS54">
        <v>6.5590000000000002</v>
      </c>
      <c r="AT54">
        <v>4.75</v>
      </c>
      <c r="AU54">
        <v>1.93</v>
      </c>
      <c r="AV54">
        <v>4.641</v>
      </c>
      <c r="AW54">
        <v>2.282</v>
      </c>
      <c r="AX54">
        <v>1.8759999999999999</v>
      </c>
      <c r="AY54">
        <v>1.9057858409999999</v>
      </c>
      <c r="AZ54">
        <v>1.681</v>
      </c>
      <c r="BA54">
        <v>2.2000000000000002</v>
      </c>
      <c r="BB54">
        <v>1.3859999999999999</v>
      </c>
      <c r="BC54">
        <v>1.45</v>
      </c>
      <c r="BD54">
        <v>1.41</v>
      </c>
      <c r="BE54">
        <v>3.2370000000000001</v>
      </c>
      <c r="BF54">
        <v>1.8240000000000001</v>
      </c>
      <c r="BG54">
        <v>1.73</v>
      </c>
      <c r="BH54">
        <v>2.4849999999999999</v>
      </c>
      <c r="BI54">
        <v>2.956</v>
      </c>
      <c r="BJ54">
        <v>1.9823278179999999</v>
      </c>
      <c r="BK54">
        <v>2.7216482329999998</v>
      </c>
      <c r="BL54">
        <v>1.929960932</v>
      </c>
      <c r="BM54">
        <v>1.9271239600000001</v>
      </c>
      <c r="BN54">
        <v>1.742286354</v>
      </c>
      <c r="BO54">
        <v>2.5169999999999999</v>
      </c>
      <c r="BP54">
        <v>3.335</v>
      </c>
      <c r="BQ54">
        <v>1.5543769890000001</v>
      </c>
      <c r="BR54">
        <v>4.407</v>
      </c>
      <c r="BS54">
        <v>1.32</v>
      </c>
      <c r="BT54">
        <v>1.56</v>
      </c>
      <c r="BU54">
        <v>4.883</v>
      </c>
      <c r="BV54">
        <v>1.5332647960000001</v>
      </c>
      <c r="BW54">
        <v>4.786631452</v>
      </c>
      <c r="BX54">
        <v>1.8</v>
      </c>
      <c r="BY54">
        <v>2.6659999999999999</v>
      </c>
      <c r="BZ54">
        <v>2.0099999999999998</v>
      </c>
      <c r="CA54">
        <v>3.13</v>
      </c>
      <c r="CB54">
        <v>4.0860000000000003</v>
      </c>
      <c r="CC54">
        <v>1.92</v>
      </c>
      <c r="CD54">
        <v>1.9379999999999999</v>
      </c>
      <c r="CE54">
        <v>4.1829999999999998</v>
      </c>
      <c r="CF54">
        <v>1.893</v>
      </c>
      <c r="CG54">
        <v>5.1950000000000003</v>
      </c>
      <c r="CH54">
        <v>5.5860000000000003</v>
      </c>
      <c r="CI54">
        <v>5.0030000000000001</v>
      </c>
      <c r="CJ54">
        <v>5.04</v>
      </c>
      <c r="CK54">
        <v>1.34</v>
      </c>
      <c r="CL54">
        <v>2.194</v>
      </c>
      <c r="CM54">
        <v>2.0190000000000001</v>
      </c>
      <c r="CN54">
        <v>3.2189999999999999</v>
      </c>
      <c r="CO54">
        <v>3.1150000000000002</v>
      </c>
      <c r="CP54">
        <v>2.6059999999999999</v>
      </c>
      <c r="CQ54">
        <v>1.6923068139999999</v>
      </c>
      <c r="CR54">
        <v>1.2849999999999999</v>
      </c>
      <c r="CS54">
        <v>2.774</v>
      </c>
      <c r="CT54">
        <v>5.2521987149999996</v>
      </c>
      <c r="CU54">
        <v>1.52</v>
      </c>
      <c r="CV54">
        <v>3.302</v>
      </c>
      <c r="CW54">
        <v>1.34</v>
      </c>
      <c r="CX54">
        <v>2.1909996540000001</v>
      </c>
      <c r="CY54">
        <v>2.6931417419999999</v>
      </c>
      <c r="CZ54">
        <v>4.3708971219999997</v>
      </c>
      <c r="DA54">
        <v>4.5868855770000003</v>
      </c>
      <c r="DB54">
        <v>2.4900000000000002</v>
      </c>
      <c r="DC54">
        <v>4.264414607</v>
      </c>
      <c r="DD54">
        <v>1.885</v>
      </c>
      <c r="DE54">
        <v>2.4670000000000001</v>
      </c>
      <c r="DF54">
        <v>1.98</v>
      </c>
      <c r="DG54">
        <v>1.8859999999999999</v>
      </c>
      <c r="DH54">
        <v>4.4770000000000003</v>
      </c>
      <c r="DI54">
        <v>2.04</v>
      </c>
      <c r="DJ54">
        <v>3.05</v>
      </c>
      <c r="DK54">
        <v>1.43</v>
      </c>
      <c r="DL54">
        <v>1.696</v>
      </c>
      <c r="DM54">
        <v>3.5590000000000002</v>
      </c>
      <c r="DN54">
        <v>1.41</v>
      </c>
      <c r="DO54">
        <v>2.62</v>
      </c>
      <c r="DP54">
        <v>4.0880000000000001</v>
      </c>
      <c r="DQ54">
        <v>3.2</v>
      </c>
      <c r="DR54">
        <v>2.6640000000000001</v>
      </c>
      <c r="DS54">
        <v>3.774</v>
      </c>
      <c r="DT54">
        <v>1.7130000000000001</v>
      </c>
      <c r="DU54">
        <v>1.2969999999999999</v>
      </c>
      <c r="DV54">
        <v>2.1680000000000001</v>
      </c>
      <c r="DW54">
        <v>2.1362124119999999</v>
      </c>
      <c r="DX54">
        <v>2.9529999999999998</v>
      </c>
      <c r="DY54">
        <v>2.169</v>
      </c>
      <c r="DZ54">
        <v>4.8810000000000002</v>
      </c>
      <c r="EA54">
        <v>2.68</v>
      </c>
      <c r="EB54">
        <v>1.508</v>
      </c>
      <c r="EC54">
        <v>2.1376591409999999</v>
      </c>
      <c r="ED54">
        <v>4.4308740599999998</v>
      </c>
      <c r="EE54">
        <v>5.2684334110000002</v>
      </c>
      <c r="EF54">
        <v>1.51</v>
      </c>
      <c r="EG54">
        <v>2.1960000000000002</v>
      </c>
      <c r="EH54">
        <v>2.9166893319999998</v>
      </c>
      <c r="EI54">
        <v>2.7057982439999999</v>
      </c>
      <c r="EJ54">
        <v>3.3050000000000002</v>
      </c>
      <c r="EK54">
        <v>1.815644561</v>
      </c>
      <c r="EL54">
        <v>1.6</v>
      </c>
      <c r="EM54">
        <v>1.57</v>
      </c>
      <c r="EN54">
        <v>1.44</v>
      </c>
      <c r="EO54">
        <v>1.1839999999999999</v>
      </c>
      <c r="EP54">
        <v>2.7480000000000002</v>
      </c>
      <c r="EQ54">
        <v>2.5979999999999999</v>
      </c>
      <c r="ES54">
        <v>1.659</v>
      </c>
      <c r="ET54">
        <v>4.4660000000000002</v>
      </c>
      <c r="EU54">
        <v>2.202</v>
      </c>
      <c r="EV54">
        <v>2.9530281309999999</v>
      </c>
      <c r="EW54">
        <v>2.294</v>
      </c>
      <c r="EX54">
        <v>3.3889999999999998</v>
      </c>
      <c r="EY54">
        <v>2.4702716260000002</v>
      </c>
      <c r="EZ54">
        <v>1.5</v>
      </c>
      <c r="FA54">
        <v>6.5229999999999997</v>
      </c>
      <c r="FB54">
        <v>1.42</v>
      </c>
      <c r="FC54">
        <v>2.274</v>
      </c>
      <c r="FD54">
        <v>3.0041076040000001</v>
      </c>
      <c r="FE54">
        <v>1.72</v>
      </c>
      <c r="FF54">
        <v>2.7389999999999999</v>
      </c>
      <c r="FG54">
        <v>5.4509999999999996</v>
      </c>
      <c r="FH54">
        <v>4.9859999999999998</v>
      </c>
      <c r="FI54">
        <v>1.54</v>
      </c>
      <c r="FJ54">
        <v>4.9240000000000004</v>
      </c>
      <c r="FK54">
        <v>2.1160000000000001</v>
      </c>
      <c r="FL54">
        <v>1.855297942</v>
      </c>
      <c r="FM54">
        <v>3.6760000000000002</v>
      </c>
      <c r="FN54">
        <v>2.2799999999999998</v>
      </c>
      <c r="FO54">
        <v>7.4</v>
      </c>
      <c r="FP54">
        <v>5.8319999999999999</v>
      </c>
      <c r="FQ54">
        <v>2.5499999999999998</v>
      </c>
      <c r="FR54">
        <v>1.72</v>
      </c>
      <c r="FS54">
        <v>1.85</v>
      </c>
      <c r="FT54">
        <v>2.387</v>
      </c>
      <c r="FU54">
        <v>3.9279999999999999</v>
      </c>
      <c r="FV54">
        <v>2.1</v>
      </c>
      <c r="FW54">
        <v>1.774075426</v>
      </c>
      <c r="FX54">
        <v>2.9289999999999998</v>
      </c>
      <c r="FY54">
        <v>3.2366271009999998</v>
      </c>
      <c r="FZ54">
        <v>4.1689999999999996</v>
      </c>
      <c r="GA54">
        <v>2.6360000000000001</v>
      </c>
      <c r="GB54">
        <v>2.4870000000000001</v>
      </c>
      <c r="GC54">
        <v>3.1269999999999998</v>
      </c>
      <c r="GD54">
        <v>3.746</v>
      </c>
      <c r="GE54">
        <v>1.33</v>
      </c>
      <c r="GF54">
        <v>5.5115281669999998</v>
      </c>
      <c r="GG54">
        <v>1.5425</v>
      </c>
      <c r="GH54">
        <v>1.8360000000000001</v>
      </c>
      <c r="GI54">
        <v>1.28</v>
      </c>
      <c r="GJ54">
        <v>2.625</v>
      </c>
      <c r="GK54">
        <v>3.5292910970000002</v>
      </c>
      <c r="GL54">
        <v>1.6535642049999999</v>
      </c>
      <c r="GM54">
        <v>2.0259999999999998</v>
      </c>
      <c r="GN54">
        <v>1.9690000000000001</v>
      </c>
      <c r="GO54">
        <v>1.52</v>
      </c>
      <c r="GP54">
        <v>1.6910000000000001</v>
      </c>
      <c r="GQ54">
        <v>4.2329999999999997</v>
      </c>
      <c r="GR54">
        <v>2.6785201299999999</v>
      </c>
      <c r="GS54">
        <v>2.78</v>
      </c>
      <c r="GT54">
        <v>4.8949999999999996</v>
      </c>
      <c r="GU54">
        <v>5.0049999999999999</v>
      </c>
      <c r="GV54">
        <v>1.29</v>
      </c>
      <c r="GW54">
        <v>4.4119999999999999</v>
      </c>
      <c r="GX54">
        <v>5.0640000000000001</v>
      </c>
      <c r="GY54">
        <v>2.1869999999999998</v>
      </c>
      <c r="GZ54">
        <v>7.1980000000000004</v>
      </c>
      <c r="HA54">
        <v>1.45</v>
      </c>
      <c r="HB54">
        <v>5.1571794830000002</v>
      </c>
      <c r="HC54">
        <v>5.1970000000000001</v>
      </c>
      <c r="HD54">
        <v>5.1568862749999997</v>
      </c>
      <c r="HE54">
        <v>2.9772635670000001</v>
      </c>
      <c r="HF54">
        <v>4.6669999999999998</v>
      </c>
      <c r="HG54">
        <v>2.5649999999999999</v>
      </c>
      <c r="HH54">
        <v>1.34</v>
      </c>
      <c r="HI54">
        <v>1.58</v>
      </c>
      <c r="HJ54">
        <v>1.91</v>
      </c>
      <c r="HK54">
        <v>3.2549999999999999</v>
      </c>
      <c r="HL54">
        <v>1.93</v>
      </c>
      <c r="HM54">
        <v>3.2149999999999999</v>
      </c>
      <c r="HN54">
        <v>1.694</v>
      </c>
      <c r="HO54">
        <v>6.9050000000000002</v>
      </c>
      <c r="HP54">
        <v>1.984148322</v>
      </c>
      <c r="HQ54">
        <v>1.8584286409999999</v>
      </c>
      <c r="HR54">
        <v>4.806</v>
      </c>
      <c r="HS54">
        <v>1.5860000000000001</v>
      </c>
      <c r="HT54">
        <v>3.4209999999999998</v>
      </c>
      <c r="HU54">
        <v>2.9359999999999999</v>
      </c>
      <c r="HV54">
        <v>2.1499434540000002</v>
      </c>
      <c r="HW54">
        <v>4.444</v>
      </c>
      <c r="HX54">
        <v>2.9920963440000001</v>
      </c>
      <c r="HY54">
        <v>3.7810000000000001</v>
      </c>
      <c r="HZ54">
        <v>2.6785201299999999</v>
      </c>
      <c r="IA54">
        <v>5.1568862749999997</v>
      </c>
      <c r="IB54">
        <v>1.7110000000000001</v>
      </c>
      <c r="IC54">
        <v>2.2160000000000002</v>
      </c>
      <c r="ID54">
        <v>2.149</v>
      </c>
      <c r="IE54">
        <v>3.4670000000000001</v>
      </c>
      <c r="IF54">
        <v>5.0979999999999999</v>
      </c>
      <c r="IG54">
        <v>5.7839999999999998</v>
      </c>
      <c r="IH54">
        <v>1.5309999999999999</v>
      </c>
      <c r="II54">
        <v>1.9306430219999999</v>
      </c>
      <c r="IJ54">
        <v>2.0059999999999998</v>
      </c>
      <c r="IK54">
        <v>1.8805000000000001</v>
      </c>
      <c r="IL54">
        <v>2.1930000000000001</v>
      </c>
      <c r="IM54">
        <v>2.12</v>
      </c>
      <c r="IN54">
        <v>2.4169999999999998</v>
      </c>
      <c r="IO54">
        <v>1.103</v>
      </c>
      <c r="IP54">
        <v>2.06</v>
      </c>
      <c r="IQ54">
        <v>1.927</v>
      </c>
      <c r="IR54">
        <v>4.1239999999999997</v>
      </c>
      <c r="IS54">
        <v>2.549667119</v>
      </c>
      <c r="IT54">
        <v>4.6059999999999999</v>
      </c>
      <c r="IU54">
        <v>2.0009999999999999</v>
      </c>
      <c r="IV54">
        <v>4.6340000000000003</v>
      </c>
      <c r="IW54">
        <v>2.4470000000000001</v>
      </c>
      <c r="IX54">
        <v>5.1459999999999999</v>
      </c>
      <c r="IY54">
        <v>4.0960000000000001</v>
      </c>
    </row>
    <row r="55" spans="1:259" x14ac:dyDescent="0.25">
      <c r="A55">
        <f t="shared" si="0"/>
        <v>2013</v>
      </c>
      <c r="B55">
        <v>2.117</v>
      </c>
      <c r="C55">
        <v>4.8088214689999997</v>
      </c>
      <c r="D55">
        <v>5.6959999999999997</v>
      </c>
      <c r="E55">
        <v>5.506349793</v>
      </c>
      <c r="F55">
        <v>5.9530000000000003</v>
      </c>
      <c r="G55">
        <v>1.6970000000000001</v>
      </c>
      <c r="I55">
        <v>3.513518157</v>
      </c>
      <c r="J55">
        <v>1.6020000000000001</v>
      </c>
      <c r="K55">
        <v>2.3220000000000001</v>
      </c>
      <c r="L55">
        <v>1.6</v>
      </c>
      <c r="N55">
        <v>1.5369999999999999</v>
      </c>
      <c r="O55">
        <v>1.855</v>
      </c>
      <c r="P55">
        <v>1.44</v>
      </c>
      <c r="Q55">
        <v>1.98</v>
      </c>
      <c r="R55">
        <v>5.8890000000000002</v>
      </c>
      <c r="S55">
        <v>1.76</v>
      </c>
      <c r="T55">
        <v>5.3449999999999998</v>
      </c>
      <c r="U55">
        <v>5.6970000000000001</v>
      </c>
      <c r="V55">
        <v>2.1840000000000002</v>
      </c>
      <c r="W55">
        <v>1.48</v>
      </c>
      <c r="X55">
        <v>2.1640000000000001</v>
      </c>
      <c r="Y55">
        <v>1.51</v>
      </c>
      <c r="Z55">
        <v>1.276</v>
      </c>
      <c r="AA55">
        <v>1.6679999999999999</v>
      </c>
      <c r="AB55">
        <v>2.5299999999999998</v>
      </c>
      <c r="AC55">
        <v>1.6</v>
      </c>
      <c r="AD55">
        <v>3.01</v>
      </c>
      <c r="AE55">
        <v>1.748</v>
      </c>
      <c r="AF55">
        <v>1.63</v>
      </c>
      <c r="AG55">
        <v>1.978</v>
      </c>
      <c r="AH55">
        <v>2.0870000000000002</v>
      </c>
      <c r="AI55">
        <v>2.964</v>
      </c>
      <c r="AJ55">
        <v>6.0170000000000003</v>
      </c>
      <c r="AK55">
        <v>1.61</v>
      </c>
      <c r="AL55">
        <v>1.3877370630000001</v>
      </c>
      <c r="AM55">
        <v>1.52</v>
      </c>
      <c r="AN55">
        <v>1.5720000000000001</v>
      </c>
      <c r="AO55">
        <v>1.786</v>
      </c>
      <c r="AP55">
        <v>1.714</v>
      </c>
      <c r="AQ55">
        <v>4.92</v>
      </c>
      <c r="AR55">
        <v>4.9139999999999997</v>
      </c>
      <c r="AS55">
        <v>6.5270000000000001</v>
      </c>
      <c r="AT55">
        <v>4.6909999999999998</v>
      </c>
      <c r="AU55">
        <v>1.905</v>
      </c>
      <c r="AV55">
        <v>4.5679999999999996</v>
      </c>
      <c r="AW55">
        <v>2.198</v>
      </c>
      <c r="AX55">
        <v>1.8380000000000001</v>
      </c>
      <c r="AY55">
        <v>1.8595725329999999</v>
      </c>
      <c r="AZ55">
        <v>1.6879999999999999</v>
      </c>
      <c r="BA55">
        <v>2.1</v>
      </c>
      <c r="BB55">
        <v>1.3049999999999999</v>
      </c>
      <c r="BC55">
        <v>1.46</v>
      </c>
      <c r="BD55">
        <v>1.42</v>
      </c>
      <c r="BE55">
        <v>3.1779999999999999</v>
      </c>
      <c r="BF55">
        <v>1.772</v>
      </c>
      <c r="BG55">
        <v>1.67</v>
      </c>
      <c r="BH55">
        <v>2.4660000000000002</v>
      </c>
      <c r="BI55">
        <v>2.9569999999999999</v>
      </c>
      <c r="BJ55">
        <v>1.9182012770000001</v>
      </c>
      <c r="BK55">
        <v>2.6809143290000002</v>
      </c>
      <c r="BL55">
        <v>1.8667119059999999</v>
      </c>
      <c r="BM55">
        <v>1.9519245110000001</v>
      </c>
      <c r="BN55">
        <v>1.735381157</v>
      </c>
      <c r="BO55">
        <v>2.419</v>
      </c>
      <c r="BP55">
        <v>3.419</v>
      </c>
      <c r="BQ55">
        <v>1.530265352</v>
      </c>
      <c r="BR55">
        <v>4.335</v>
      </c>
      <c r="BS55">
        <v>1.27</v>
      </c>
      <c r="BT55">
        <v>1.52</v>
      </c>
      <c r="BU55">
        <v>4.7240000000000002</v>
      </c>
      <c r="BV55">
        <v>1.5070844379999999</v>
      </c>
      <c r="BW55">
        <v>4.7330243999999997</v>
      </c>
      <c r="BX55">
        <v>1.75</v>
      </c>
      <c r="BY55">
        <v>2.6619999999999999</v>
      </c>
      <c r="BZ55">
        <v>1.99</v>
      </c>
      <c r="CA55">
        <v>3.0870000000000002</v>
      </c>
      <c r="CB55">
        <v>4.0190000000000001</v>
      </c>
      <c r="CC55">
        <v>1.83</v>
      </c>
      <c r="CD55">
        <v>2.0169999999999999</v>
      </c>
      <c r="CE55">
        <v>4.1360000000000001</v>
      </c>
      <c r="CF55">
        <v>1.8340000000000001</v>
      </c>
      <c r="CG55">
        <v>5.1159999999999997</v>
      </c>
      <c r="CH55">
        <v>5.51</v>
      </c>
      <c r="CI55">
        <v>4.9370000000000003</v>
      </c>
      <c r="CJ55">
        <v>4.952</v>
      </c>
      <c r="CK55">
        <v>1.29</v>
      </c>
      <c r="CL55">
        <v>2.1709999999999998</v>
      </c>
      <c r="CM55">
        <v>2.077</v>
      </c>
      <c r="CN55">
        <v>3.1509999999999998</v>
      </c>
      <c r="CO55">
        <v>2.8740000000000001</v>
      </c>
      <c r="CP55">
        <v>2.5819999999999999</v>
      </c>
      <c r="CQ55">
        <v>1.659337839</v>
      </c>
      <c r="CR55">
        <v>1.125</v>
      </c>
      <c r="CS55">
        <v>2.6989999999999998</v>
      </c>
      <c r="CT55">
        <v>5.1762377879999999</v>
      </c>
      <c r="CU55">
        <v>1.46</v>
      </c>
      <c r="CV55">
        <v>3.2160000000000002</v>
      </c>
      <c r="CW55">
        <v>1.35</v>
      </c>
      <c r="CX55">
        <v>2.148372642</v>
      </c>
      <c r="CY55">
        <v>2.6554752119999998</v>
      </c>
      <c r="CZ55">
        <v>4.3190387499999998</v>
      </c>
      <c r="DA55">
        <v>4.5275655019999999</v>
      </c>
      <c r="DB55">
        <v>2.427</v>
      </c>
      <c r="DC55">
        <v>4.2165007369999996</v>
      </c>
      <c r="DD55">
        <v>1.853</v>
      </c>
      <c r="DE55">
        <v>2.4060000000000001</v>
      </c>
      <c r="DF55">
        <v>1.93</v>
      </c>
      <c r="DG55">
        <v>1.9610000000000001</v>
      </c>
      <c r="DH55">
        <v>4.3780000000000001</v>
      </c>
      <c r="DI55">
        <v>1.93</v>
      </c>
      <c r="DJ55">
        <v>3.03</v>
      </c>
      <c r="DK55">
        <v>1.39</v>
      </c>
      <c r="DL55">
        <v>1.6359999999999999</v>
      </c>
      <c r="DM55">
        <v>3.4359999999999999</v>
      </c>
      <c r="DN55">
        <v>1.43</v>
      </c>
      <c r="DO55">
        <v>2.64</v>
      </c>
      <c r="DP55">
        <v>3.952</v>
      </c>
      <c r="DQ55">
        <v>3.1</v>
      </c>
      <c r="DR55">
        <v>2.62</v>
      </c>
      <c r="DS55">
        <v>3.6890000000000001</v>
      </c>
      <c r="DT55">
        <v>1.6819999999999999</v>
      </c>
      <c r="DU55">
        <v>1.1870000000000001</v>
      </c>
      <c r="DV55">
        <v>2.153</v>
      </c>
      <c r="DW55">
        <v>2.109938079</v>
      </c>
      <c r="DX55">
        <v>2.8719999999999999</v>
      </c>
      <c r="DY55">
        <v>2.1720000000000002</v>
      </c>
      <c r="DZ55">
        <v>4.7489999999999997</v>
      </c>
      <c r="EA55">
        <v>2.7160000000000002</v>
      </c>
      <c r="EB55">
        <v>1.496</v>
      </c>
      <c r="EC55">
        <v>2.1117366249999998</v>
      </c>
      <c r="ED55">
        <v>4.3760346119999998</v>
      </c>
      <c r="EE55">
        <v>5.188148075</v>
      </c>
      <c r="EF55">
        <v>1.45</v>
      </c>
      <c r="EG55">
        <v>2.181</v>
      </c>
      <c r="EH55">
        <v>2.8797541619999998</v>
      </c>
      <c r="EI55">
        <v>2.6682759709999999</v>
      </c>
      <c r="EJ55">
        <v>3.3340000000000001</v>
      </c>
      <c r="EK55">
        <v>1.761182663</v>
      </c>
      <c r="EL55">
        <v>1.59</v>
      </c>
      <c r="EM55">
        <v>1.55</v>
      </c>
      <c r="EN55">
        <v>1.52</v>
      </c>
      <c r="EO55">
        <v>1.1990000000000001</v>
      </c>
      <c r="EP55">
        <v>2.6680000000000001</v>
      </c>
      <c r="EQ55">
        <v>2.5939999999999999</v>
      </c>
      <c r="ES55">
        <v>1.6539999999999999</v>
      </c>
      <c r="ET55">
        <v>4.3579999999999997</v>
      </c>
      <c r="EU55">
        <v>2.1230000000000002</v>
      </c>
      <c r="EV55">
        <v>2.9707275229999999</v>
      </c>
      <c r="EW55">
        <v>2.2690000000000001</v>
      </c>
      <c r="EX55">
        <v>3.274</v>
      </c>
      <c r="EY55">
        <v>2.4314654170000001</v>
      </c>
      <c r="EZ55">
        <v>1.5</v>
      </c>
      <c r="FA55">
        <v>6.4909999999999997</v>
      </c>
      <c r="FB55">
        <v>1.36</v>
      </c>
      <c r="FC55">
        <v>2.2559999999999998</v>
      </c>
      <c r="FD55">
        <v>3.0304528159999999</v>
      </c>
      <c r="FE55">
        <v>1.73</v>
      </c>
      <c r="FF55">
        <v>2.8969999999999998</v>
      </c>
      <c r="FG55">
        <v>5.34</v>
      </c>
      <c r="FH55">
        <v>4.9420000000000002</v>
      </c>
      <c r="FI55">
        <v>1.44</v>
      </c>
      <c r="FJ55">
        <v>4.7779999999999996</v>
      </c>
      <c r="FK55">
        <v>2.089</v>
      </c>
      <c r="FL55">
        <v>1.832641843</v>
      </c>
      <c r="FM55">
        <v>3.653</v>
      </c>
      <c r="FN55">
        <v>2.19</v>
      </c>
      <c r="FO55">
        <v>7.3440000000000003</v>
      </c>
      <c r="FP55">
        <v>5.7380000000000004</v>
      </c>
      <c r="FQ55">
        <v>2.5259999999999998</v>
      </c>
      <c r="FR55">
        <v>1.68</v>
      </c>
      <c r="FS55">
        <v>1.78</v>
      </c>
      <c r="FT55">
        <v>2.3340000000000001</v>
      </c>
      <c r="FU55">
        <v>3.8919999999999999</v>
      </c>
      <c r="FV55">
        <v>2.0099999999999998</v>
      </c>
      <c r="FW55">
        <v>1.751216715</v>
      </c>
      <c r="FX55">
        <v>2.9489999999999998</v>
      </c>
      <c r="FY55">
        <v>3.1993710489999998</v>
      </c>
      <c r="FZ55">
        <v>4.1059999999999999</v>
      </c>
      <c r="GA55">
        <v>2.609</v>
      </c>
      <c r="GB55">
        <v>2.4319999999999999</v>
      </c>
      <c r="GC55">
        <v>3.0960000000000001</v>
      </c>
      <c r="GD55">
        <v>3.6840000000000002</v>
      </c>
      <c r="GE55">
        <v>1.29</v>
      </c>
      <c r="GF55">
        <v>5.432990781</v>
      </c>
      <c r="GG55">
        <v>1.47</v>
      </c>
      <c r="GH55">
        <v>1.86</v>
      </c>
      <c r="GI55">
        <v>1.21</v>
      </c>
      <c r="GJ55">
        <v>2.6360000000000001</v>
      </c>
      <c r="GK55">
        <v>3.5248178370000001</v>
      </c>
      <c r="GL55">
        <v>1.62550829</v>
      </c>
      <c r="GM55">
        <v>1.946</v>
      </c>
      <c r="GN55">
        <v>1.9319999999999999</v>
      </c>
      <c r="GO55">
        <v>1.46</v>
      </c>
      <c r="GP55">
        <v>1.7070000000000001</v>
      </c>
      <c r="GQ55">
        <v>4.1589999999999998</v>
      </c>
      <c r="GR55">
        <v>2.6214732330000001</v>
      </c>
      <c r="GS55">
        <v>2.7370000000000001</v>
      </c>
      <c r="GT55">
        <v>4.9029999999999996</v>
      </c>
      <c r="GU55">
        <v>4.96</v>
      </c>
      <c r="GV55">
        <v>1.19</v>
      </c>
      <c r="GW55">
        <v>4.4180000000000001</v>
      </c>
      <c r="GX55">
        <v>4.8730000000000002</v>
      </c>
      <c r="GY55">
        <v>2.1539999999999999</v>
      </c>
      <c r="GZ55">
        <v>7.1280000000000001</v>
      </c>
      <c r="HA55">
        <v>1.43</v>
      </c>
      <c r="HB55">
        <v>5.0849248820000001</v>
      </c>
      <c r="HC55">
        <v>5.1079999999999997</v>
      </c>
      <c r="HD55">
        <v>5.084635027</v>
      </c>
      <c r="HE55">
        <v>2.9424940639999999</v>
      </c>
      <c r="HF55">
        <v>4.5999999999999996</v>
      </c>
      <c r="HG55">
        <v>2.5430000000000001</v>
      </c>
      <c r="HH55">
        <v>1.34</v>
      </c>
      <c r="HI55">
        <v>1.55</v>
      </c>
      <c r="HJ55">
        <v>1.89</v>
      </c>
      <c r="HK55">
        <v>3.226</v>
      </c>
      <c r="HL55">
        <v>1.8620000000000001</v>
      </c>
      <c r="HM55">
        <v>3.17</v>
      </c>
      <c r="HN55">
        <v>1.6759999999999999</v>
      </c>
      <c r="HO55">
        <v>6.8390000000000004</v>
      </c>
      <c r="HP55">
        <v>1.9189360010000001</v>
      </c>
      <c r="HQ55">
        <v>1.873983057</v>
      </c>
      <c r="HR55">
        <v>4.7229999999999999</v>
      </c>
      <c r="HS55">
        <v>1.5469999999999999</v>
      </c>
      <c r="HT55">
        <v>3.4329999999999998</v>
      </c>
      <c r="HU55">
        <v>2.9580000000000002</v>
      </c>
      <c r="HV55">
        <v>2.123514803</v>
      </c>
      <c r="HW55">
        <v>4.2679999999999998</v>
      </c>
      <c r="HX55">
        <v>3.0194158120000001</v>
      </c>
      <c r="HY55">
        <v>3.7069999999999999</v>
      </c>
      <c r="HZ55">
        <v>2.6214732330000001</v>
      </c>
      <c r="IA55">
        <v>5.084635027</v>
      </c>
      <c r="IB55">
        <v>1.7030000000000001</v>
      </c>
      <c r="IC55">
        <v>2.2400000000000002</v>
      </c>
      <c r="ID55">
        <v>2.165</v>
      </c>
      <c r="IE55">
        <v>3.355</v>
      </c>
      <c r="IF55">
        <v>5.1219999999999999</v>
      </c>
      <c r="IG55">
        <v>5.6180000000000003</v>
      </c>
      <c r="IH55">
        <v>1.506</v>
      </c>
      <c r="II55">
        <v>1.8790153709999999</v>
      </c>
      <c r="IJ55">
        <v>2.0099999999999998</v>
      </c>
      <c r="IK55">
        <v>1.8574999999999999</v>
      </c>
      <c r="IL55">
        <v>2.35</v>
      </c>
      <c r="IM55">
        <v>2.1120000000000001</v>
      </c>
      <c r="IN55">
        <v>2.39</v>
      </c>
      <c r="IO55">
        <v>1.08</v>
      </c>
      <c r="IP55">
        <v>2.08</v>
      </c>
      <c r="IQ55">
        <v>1.9510000000000001</v>
      </c>
      <c r="IR55">
        <v>4.093</v>
      </c>
      <c r="IS55">
        <v>2.5142521969999998</v>
      </c>
      <c r="IT55">
        <v>4.5250000000000004</v>
      </c>
      <c r="IU55">
        <v>2.0979999999999999</v>
      </c>
      <c r="IV55">
        <v>4.5289999999999999</v>
      </c>
      <c r="IW55">
        <v>2.4279999999999999</v>
      </c>
      <c r="IX55">
        <v>5.0259999999999998</v>
      </c>
      <c r="IY55">
        <v>4.0640000000000001</v>
      </c>
    </row>
    <row r="56" spans="1:259" x14ac:dyDescent="0.25">
      <c r="A56">
        <f t="shared" si="0"/>
        <v>2014</v>
      </c>
      <c r="B56">
        <v>2.1480000000000001</v>
      </c>
      <c r="C56">
        <v>4.739862875</v>
      </c>
      <c r="D56">
        <v>5.56</v>
      </c>
      <c r="E56">
        <v>5.4374934079999999</v>
      </c>
      <c r="F56">
        <v>5.8639999999999999</v>
      </c>
      <c r="G56">
        <v>1.6739999999999999</v>
      </c>
      <c r="I56">
        <v>3.5001742519999999</v>
      </c>
      <c r="J56">
        <v>1.5449999999999999</v>
      </c>
      <c r="K56">
        <v>2.3119999999999998</v>
      </c>
      <c r="L56">
        <v>1.7030000000000001</v>
      </c>
      <c r="N56">
        <v>1.526</v>
      </c>
      <c r="O56">
        <v>1.8260000000000001</v>
      </c>
      <c r="P56">
        <v>1.46</v>
      </c>
      <c r="Q56">
        <v>1.97</v>
      </c>
      <c r="R56">
        <v>5.7939999999999996</v>
      </c>
      <c r="S56">
        <v>1.74</v>
      </c>
      <c r="T56">
        <v>5.3479999999999999</v>
      </c>
      <c r="U56">
        <v>5.5949999999999998</v>
      </c>
      <c r="V56">
        <v>2.1520000000000001</v>
      </c>
      <c r="W56">
        <v>1.53</v>
      </c>
      <c r="X56">
        <v>2.1579999999999999</v>
      </c>
      <c r="Y56">
        <v>1.673</v>
      </c>
      <c r="Z56">
        <v>1.262</v>
      </c>
      <c r="AA56">
        <v>1.696</v>
      </c>
      <c r="AB56">
        <v>2.4910000000000001</v>
      </c>
      <c r="AC56">
        <v>1.4</v>
      </c>
      <c r="AD56">
        <v>2.9470000000000001</v>
      </c>
      <c r="AE56">
        <v>1.7669999999999999</v>
      </c>
      <c r="AF56">
        <v>1.62</v>
      </c>
      <c r="AG56">
        <v>1.9690000000000001</v>
      </c>
      <c r="AH56">
        <v>2.0270000000000001</v>
      </c>
      <c r="AI56">
        <v>2.9510000000000001</v>
      </c>
      <c r="AJ56">
        <v>6.024</v>
      </c>
      <c r="AK56">
        <v>1.61</v>
      </c>
      <c r="AL56">
        <v>1.442974424</v>
      </c>
      <c r="AM56">
        <v>1.54</v>
      </c>
      <c r="AN56">
        <v>1.556</v>
      </c>
      <c r="AO56">
        <v>1.774</v>
      </c>
      <c r="AP56">
        <v>1.7689999999999999</v>
      </c>
      <c r="AQ56">
        <v>4.867</v>
      </c>
      <c r="AR56">
        <v>4.8550000000000004</v>
      </c>
      <c r="AS56">
        <v>6.4829999999999997</v>
      </c>
      <c r="AT56">
        <v>4.6260000000000003</v>
      </c>
      <c r="AU56">
        <v>1.883</v>
      </c>
      <c r="AV56">
        <v>4.492</v>
      </c>
      <c r="AW56">
        <v>2.17</v>
      </c>
      <c r="AX56">
        <v>1.819</v>
      </c>
      <c r="AY56">
        <v>1.833452364</v>
      </c>
      <c r="AZ56">
        <v>1.663</v>
      </c>
      <c r="BA56">
        <v>2</v>
      </c>
      <c r="BB56">
        <v>1.3149999999999999</v>
      </c>
      <c r="BC56">
        <v>1.53</v>
      </c>
      <c r="BD56">
        <v>1.47</v>
      </c>
      <c r="BE56">
        <v>3.1120000000000001</v>
      </c>
      <c r="BF56">
        <v>1.734</v>
      </c>
      <c r="BG56">
        <v>1.69</v>
      </c>
      <c r="BH56">
        <v>2.4449999999999998</v>
      </c>
      <c r="BI56">
        <v>3.004</v>
      </c>
      <c r="BJ56">
        <v>1.948956039</v>
      </c>
      <c r="BK56">
        <v>2.6209452660000001</v>
      </c>
      <c r="BL56">
        <v>1.895685742</v>
      </c>
      <c r="BM56">
        <v>1.9968910580000001</v>
      </c>
      <c r="BN56">
        <v>1.7678865720000001</v>
      </c>
      <c r="BO56">
        <v>2.335</v>
      </c>
      <c r="BP56">
        <v>3.4409999999999998</v>
      </c>
      <c r="BQ56">
        <v>1.551353239</v>
      </c>
      <c r="BR56">
        <v>4.2729999999999997</v>
      </c>
      <c r="BS56">
        <v>1.32</v>
      </c>
      <c r="BT56">
        <v>1.54</v>
      </c>
      <c r="BU56">
        <v>4.609</v>
      </c>
      <c r="BV56">
        <v>1.5351507040000001</v>
      </c>
      <c r="BW56">
        <v>4.6839581130000001</v>
      </c>
      <c r="BX56">
        <v>1.71</v>
      </c>
      <c r="BY56">
        <v>2.657</v>
      </c>
      <c r="BZ56">
        <v>2</v>
      </c>
      <c r="CA56">
        <v>3.032</v>
      </c>
      <c r="CB56">
        <v>3.9529999999999998</v>
      </c>
      <c r="CC56">
        <v>1.81</v>
      </c>
      <c r="CD56">
        <v>2.1150000000000002</v>
      </c>
      <c r="CE56">
        <v>4.05</v>
      </c>
      <c r="CF56">
        <v>2.0139999999999998</v>
      </c>
      <c r="CG56">
        <v>5.0490000000000004</v>
      </c>
      <c r="CH56">
        <v>5.4160000000000004</v>
      </c>
      <c r="CI56">
        <v>4.8019999999999996</v>
      </c>
      <c r="CJ56">
        <v>4.8630000000000004</v>
      </c>
      <c r="CK56">
        <v>1.3</v>
      </c>
      <c r="CL56">
        <v>2.1480000000000001</v>
      </c>
      <c r="CM56">
        <v>2.0369999999999999</v>
      </c>
      <c r="CN56">
        <v>3.0880000000000001</v>
      </c>
      <c r="CO56">
        <v>2.9430000000000001</v>
      </c>
      <c r="CP56">
        <v>2.5579999999999998</v>
      </c>
      <c r="CQ56">
        <v>1.671888397</v>
      </c>
      <c r="CR56">
        <v>1.2350000000000001</v>
      </c>
      <c r="CS56">
        <v>2.6349999999999998</v>
      </c>
      <c r="CT56">
        <v>5.0992495059999996</v>
      </c>
      <c r="CU56">
        <v>1.46</v>
      </c>
      <c r="CV56">
        <v>3.157</v>
      </c>
      <c r="CW56">
        <v>1.44</v>
      </c>
      <c r="CX56">
        <v>2.1401941440000001</v>
      </c>
      <c r="CY56">
        <v>2.6431933029999999</v>
      </c>
      <c r="CZ56">
        <v>4.2623258789999996</v>
      </c>
      <c r="DA56">
        <v>4.4572771060000003</v>
      </c>
      <c r="DB56">
        <v>2.3889999999999998</v>
      </c>
      <c r="DC56">
        <v>4.1667455740000001</v>
      </c>
      <c r="DD56">
        <v>1.7370000000000001</v>
      </c>
      <c r="DE56">
        <v>2.306</v>
      </c>
      <c r="DF56">
        <v>1.89</v>
      </c>
      <c r="DG56">
        <v>2.036</v>
      </c>
      <c r="DH56">
        <v>4.2830000000000004</v>
      </c>
      <c r="DI56">
        <v>1.93</v>
      </c>
      <c r="DJ56">
        <v>3.08</v>
      </c>
      <c r="DK56">
        <v>1.37</v>
      </c>
      <c r="DL56">
        <v>1.569</v>
      </c>
      <c r="DM56">
        <v>3.31</v>
      </c>
      <c r="DN56">
        <v>1.42</v>
      </c>
      <c r="DO56">
        <v>2.73</v>
      </c>
      <c r="DP56">
        <v>3.8439999999999999</v>
      </c>
      <c r="DQ56">
        <v>3.2</v>
      </c>
      <c r="DR56">
        <v>2.589</v>
      </c>
      <c r="DS56">
        <v>3.5990000000000002</v>
      </c>
      <c r="DT56">
        <v>1.665</v>
      </c>
      <c r="DU56">
        <v>1.2050000000000001</v>
      </c>
      <c r="DV56">
        <v>2.1560000000000001</v>
      </c>
      <c r="DW56">
        <v>2.0920197219999999</v>
      </c>
      <c r="DX56">
        <v>2.802</v>
      </c>
      <c r="DY56">
        <v>2.1819999999999999</v>
      </c>
      <c r="DZ56">
        <v>4.6219999999999999</v>
      </c>
      <c r="EA56">
        <v>2.754</v>
      </c>
      <c r="EB56">
        <v>1.4850000000000001</v>
      </c>
      <c r="EC56">
        <v>2.0939027349999999</v>
      </c>
      <c r="ED56">
        <v>4.3203555309999997</v>
      </c>
      <c r="EE56">
        <v>5.1080187290000003</v>
      </c>
      <c r="EF56">
        <v>1.59</v>
      </c>
      <c r="EG56">
        <v>2.13</v>
      </c>
      <c r="EH56">
        <v>2.8226207140000001</v>
      </c>
      <c r="EI56">
        <v>2.6554898640000002</v>
      </c>
      <c r="EJ56">
        <v>3.2879999999999998</v>
      </c>
      <c r="EK56">
        <v>1.8001181180000001</v>
      </c>
      <c r="EL56">
        <v>1.63</v>
      </c>
      <c r="EM56">
        <v>1.5</v>
      </c>
      <c r="EN56">
        <v>1.65</v>
      </c>
      <c r="EO56">
        <v>1.224</v>
      </c>
      <c r="EP56">
        <v>2.5950000000000002</v>
      </c>
      <c r="EQ56">
        <v>2.548</v>
      </c>
      <c r="ES56">
        <v>1.8220000000000001</v>
      </c>
      <c r="ET56">
        <v>4.2469999999999999</v>
      </c>
      <c r="EU56">
        <v>2.0590000000000002</v>
      </c>
      <c r="EV56">
        <v>2.9745705170000001</v>
      </c>
      <c r="EW56">
        <v>2.2109999999999999</v>
      </c>
      <c r="EX56">
        <v>3.161</v>
      </c>
      <c r="EY56">
        <v>2.4196358849999999</v>
      </c>
      <c r="EZ56">
        <v>1.5</v>
      </c>
      <c r="FA56">
        <v>6.4409999999999998</v>
      </c>
      <c r="FB56">
        <v>1.38</v>
      </c>
      <c r="FC56">
        <v>2.2400000000000002</v>
      </c>
      <c r="FD56">
        <v>3.0395152639999998</v>
      </c>
      <c r="FE56">
        <v>1.75</v>
      </c>
      <c r="FF56">
        <v>2.996</v>
      </c>
      <c r="FG56">
        <v>5.1310000000000002</v>
      </c>
      <c r="FH56">
        <v>4.8860000000000001</v>
      </c>
      <c r="FI56">
        <v>1.43</v>
      </c>
      <c r="FJ56">
        <v>4.6120000000000001</v>
      </c>
      <c r="FK56">
        <v>2.081</v>
      </c>
      <c r="FL56">
        <v>1.837164526</v>
      </c>
      <c r="FM56">
        <v>3.6349999999999998</v>
      </c>
      <c r="FN56">
        <v>2.17</v>
      </c>
      <c r="FO56">
        <v>7.2789999999999999</v>
      </c>
      <c r="FP56">
        <v>5.6639999999999997</v>
      </c>
      <c r="FQ56">
        <v>2.5030000000000001</v>
      </c>
      <c r="FR56">
        <v>1.71</v>
      </c>
      <c r="FS56">
        <v>1.75</v>
      </c>
      <c r="FT56">
        <v>2.2930000000000001</v>
      </c>
      <c r="FU56">
        <v>3.8570000000000002</v>
      </c>
      <c r="FV56">
        <v>1.92</v>
      </c>
      <c r="FW56">
        <v>1.7555900310000001</v>
      </c>
      <c r="FX56">
        <v>2.956</v>
      </c>
      <c r="FY56">
        <v>3.1607152670000001</v>
      </c>
      <c r="FZ56">
        <v>4.0049999999999999</v>
      </c>
      <c r="GA56">
        <v>2.59</v>
      </c>
      <c r="GB56">
        <v>2.3849999999999998</v>
      </c>
      <c r="GC56">
        <v>3.0310000000000001</v>
      </c>
      <c r="GD56">
        <v>3.625</v>
      </c>
      <c r="GE56">
        <v>1.32</v>
      </c>
      <c r="GF56">
        <v>5.3553111720000004</v>
      </c>
      <c r="GG56">
        <v>1.4319999999999999</v>
      </c>
      <c r="GH56">
        <v>1.885</v>
      </c>
      <c r="GI56">
        <v>1.23</v>
      </c>
      <c r="GJ56">
        <v>2.6459999999999999</v>
      </c>
      <c r="GK56">
        <v>3.5076312700000001</v>
      </c>
      <c r="GL56">
        <v>1.634273031</v>
      </c>
      <c r="GM56">
        <v>1.9590000000000001</v>
      </c>
      <c r="GN56">
        <v>1.8979999999999999</v>
      </c>
      <c r="GO56">
        <v>1.56</v>
      </c>
      <c r="GP56">
        <v>1.75</v>
      </c>
      <c r="GQ56">
        <v>4.1120000000000001</v>
      </c>
      <c r="GR56">
        <v>2.5301143129999999</v>
      </c>
      <c r="GS56">
        <v>2.6859999999999999</v>
      </c>
      <c r="GT56">
        <v>4.9119999999999999</v>
      </c>
      <c r="GU56">
        <v>4.9050000000000002</v>
      </c>
      <c r="GV56">
        <v>1.25</v>
      </c>
      <c r="GW56">
        <v>4.4180000000000001</v>
      </c>
      <c r="GX56">
        <v>4.7030000000000003</v>
      </c>
      <c r="GY56">
        <v>2.1259999999999999</v>
      </c>
      <c r="GZ56">
        <v>7.0570000000000004</v>
      </c>
      <c r="HA56">
        <v>1.46</v>
      </c>
      <c r="HB56">
        <v>5.0157731779999999</v>
      </c>
      <c r="HC56">
        <v>5.0220000000000002</v>
      </c>
      <c r="HD56">
        <v>5.0154970619999997</v>
      </c>
      <c r="HE56">
        <v>2.9107729089999999</v>
      </c>
      <c r="HF56">
        <v>4.5110000000000001</v>
      </c>
      <c r="HG56">
        <v>2.5190000000000001</v>
      </c>
      <c r="HH56">
        <v>1.37</v>
      </c>
      <c r="HI56">
        <v>1.58</v>
      </c>
      <c r="HJ56">
        <v>1.88</v>
      </c>
      <c r="HK56">
        <v>3.1739999999999999</v>
      </c>
      <c r="HL56">
        <v>1.794</v>
      </c>
      <c r="HM56">
        <v>3.101</v>
      </c>
      <c r="HN56">
        <v>1.653</v>
      </c>
      <c r="HO56">
        <v>6.7809999999999997</v>
      </c>
      <c r="HP56">
        <v>1.949767461</v>
      </c>
      <c r="HQ56">
        <v>1.91997934</v>
      </c>
      <c r="HR56">
        <v>4.6550000000000002</v>
      </c>
      <c r="HS56">
        <v>1.51</v>
      </c>
      <c r="HT56">
        <v>3.4590000000000001</v>
      </c>
      <c r="HU56">
        <v>2.956</v>
      </c>
      <c r="HV56">
        <v>2.1054801460000001</v>
      </c>
      <c r="HW56">
        <v>4.085</v>
      </c>
      <c r="HX56">
        <v>3.0287944499999999</v>
      </c>
      <c r="HY56">
        <v>3.6349999999999998</v>
      </c>
      <c r="HZ56">
        <v>2.5301143129999999</v>
      </c>
      <c r="IA56">
        <v>5.0154970619999997</v>
      </c>
      <c r="IB56">
        <v>1.6930000000000001</v>
      </c>
      <c r="IC56">
        <v>2.2519999999999998</v>
      </c>
      <c r="ID56">
        <v>2.2000000000000002</v>
      </c>
      <c r="IE56">
        <v>3.2749999999999999</v>
      </c>
      <c r="IF56">
        <v>5.1219999999999999</v>
      </c>
      <c r="IG56">
        <v>5.4630000000000001</v>
      </c>
      <c r="IH56">
        <v>1.498</v>
      </c>
      <c r="II56">
        <v>1.912804414</v>
      </c>
      <c r="IJ56">
        <v>1.998</v>
      </c>
      <c r="IK56">
        <v>1.8625</v>
      </c>
      <c r="IL56">
        <v>2.4569999999999999</v>
      </c>
      <c r="IM56">
        <v>2.12</v>
      </c>
      <c r="IN56">
        <v>2.3650000000000002</v>
      </c>
      <c r="IO56">
        <v>1.2370000000000001</v>
      </c>
      <c r="IP56">
        <v>2.09</v>
      </c>
      <c r="IQ56">
        <v>1.95</v>
      </c>
      <c r="IR56">
        <v>4.0599999999999996</v>
      </c>
      <c r="IS56">
        <v>2.5065610029999998</v>
      </c>
      <c r="IT56">
        <v>4.4429999999999996</v>
      </c>
      <c r="IU56">
        <v>1.871</v>
      </c>
      <c r="IV56">
        <v>4.4269999999999996</v>
      </c>
      <c r="IW56">
        <v>2.4239999999999999</v>
      </c>
      <c r="IX56">
        <v>4.899</v>
      </c>
      <c r="IY56">
        <v>3.9620000000000002</v>
      </c>
    </row>
    <row r="57" spans="1:259" x14ac:dyDescent="0.25">
      <c r="A57">
        <f t="shared" si="0"/>
        <v>2015</v>
      </c>
      <c r="B57">
        <v>1.972</v>
      </c>
      <c r="C57">
        <v>4.677619355</v>
      </c>
      <c r="D57">
        <v>5.4050000000000002</v>
      </c>
      <c r="E57">
        <v>5.3850593079999998</v>
      </c>
      <c r="F57">
        <v>5.774</v>
      </c>
      <c r="G57">
        <v>1.613</v>
      </c>
      <c r="I57">
        <v>3.4710380970000001</v>
      </c>
      <c r="J57">
        <v>1.486</v>
      </c>
      <c r="K57">
        <v>2.3010000000000002</v>
      </c>
      <c r="L57">
        <v>1.6020000000000001</v>
      </c>
      <c r="N57">
        <v>1.5669999999999999</v>
      </c>
      <c r="O57">
        <v>1.8140000000000001</v>
      </c>
      <c r="P57">
        <v>1.49</v>
      </c>
      <c r="Q57">
        <v>1.94</v>
      </c>
      <c r="R57">
        <v>5.6950000000000003</v>
      </c>
      <c r="S57">
        <v>1.7</v>
      </c>
      <c r="T57">
        <v>5.319</v>
      </c>
      <c r="U57">
        <v>5.4779999999999998</v>
      </c>
      <c r="V57">
        <v>2.1139999999999999</v>
      </c>
      <c r="W57">
        <v>1.53</v>
      </c>
      <c r="X57">
        <v>2.1309999999999998</v>
      </c>
      <c r="Y57">
        <v>1.5760000000000001</v>
      </c>
      <c r="Z57">
        <v>1.2889999999999999</v>
      </c>
      <c r="AA57">
        <v>1.724</v>
      </c>
      <c r="AB57">
        <v>2.4380000000000002</v>
      </c>
      <c r="AC57">
        <v>1.4</v>
      </c>
      <c r="AD57">
        <v>2.8860000000000001</v>
      </c>
      <c r="AE57">
        <v>1.7769999999999999</v>
      </c>
      <c r="AF57">
        <v>1.6140000000000001</v>
      </c>
      <c r="AG57">
        <v>1.9470000000000001</v>
      </c>
      <c r="AH57">
        <v>1.9570000000000001</v>
      </c>
      <c r="AI57">
        <v>2.9420000000000002</v>
      </c>
      <c r="AJ57">
        <v>6.0350000000000001</v>
      </c>
      <c r="AK57">
        <v>1.6</v>
      </c>
      <c r="AL57">
        <v>1.462299899</v>
      </c>
      <c r="AM57">
        <v>1.54</v>
      </c>
      <c r="AN57">
        <v>1.5209999999999999</v>
      </c>
      <c r="AO57">
        <v>1.7370000000000001</v>
      </c>
      <c r="AP57">
        <v>1.67</v>
      </c>
      <c r="AQ57">
        <v>4.8129999999999997</v>
      </c>
      <c r="AR57">
        <v>4.8319999999999999</v>
      </c>
      <c r="AS57">
        <v>6.4370000000000003</v>
      </c>
      <c r="AT57">
        <v>4.5640000000000001</v>
      </c>
      <c r="AU57">
        <v>1.863</v>
      </c>
      <c r="AV57">
        <v>4.4180000000000001</v>
      </c>
      <c r="AW57">
        <v>2.117</v>
      </c>
      <c r="AX57">
        <v>1.79</v>
      </c>
      <c r="AY57">
        <v>1.8270019420000001</v>
      </c>
      <c r="AZ57">
        <v>1.694</v>
      </c>
      <c r="BA57">
        <v>1.9</v>
      </c>
      <c r="BB57">
        <v>1.3260000000000001</v>
      </c>
      <c r="BC57">
        <v>1.57</v>
      </c>
      <c r="BD57">
        <v>1.5</v>
      </c>
      <c r="BE57">
        <v>3.0659999999999998</v>
      </c>
      <c r="BF57">
        <v>1.694</v>
      </c>
      <c r="BG57">
        <v>1.71</v>
      </c>
      <c r="BH57">
        <v>2.4300000000000002</v>
      </c>
      <c r="BI57">
        <v>3.0409999999999999</v>
      </c>
      <c r="BJ57">
        <v>1.8741633230000001</v>
      </c>
      <c r="BK57">
        <v>2.5891887859999998</v>
      </c>
      <c r="BL57">
        <v>1.8300318149999999</v>
      </c>
      <c r="BM57">
        <v>2.0122984939999999</v>
      </c>
      <c r="BN57">
        <v>1.775759978</v>
      </c>
      <c r="BO57">
        <v>2.2599999999999998</v>
      </c>
      <c r="BP57">
        <v>3.4359999999999999</v>
      </c>
      <c r="BQ57">
        <v>1.549871073</v>
      </c>
      <c r="BR57">
        <v>4.2169999999999996</v>
      </c>
      <c r="BS57">
        <v>1.33</v>
      </c>
      <c r="BT57">
        <v>1.58</v>
      </c>
      <c r="BU57">
        <v>4.5309999999999997</v>
      </c>
      <c r="BV57">
        <v>1.5373015839999999</v>
      </c>
      <c r="BW57">
        <v>4.6425025509999998</v>
      </c>
      <c r="BX57">
        <v>1.65</v>
      </c>
      <c r="BY57">
        <v>2.6419999999999999</v>
      </c>
      <c r="BZ57">
        <v>1.96</v>
      </c>
      <c r="CA57">
        <v>2.9710000000000001</v>
      </c>
      <c r="CB57">
        <v>3.8889999999999998</v>
      </c>
      <c r="CC57">
        <v>1.8</v>
      </c>
      <c r="CD57">
        <v>2.2040000000000002</v>
      </c>
      <c r="CE57">
        <v>4.05</v>
      </c>
      <c r="CF57">
        <v>2.1859999999999999</v>
      </c>
      <c r="CG57">
        <v>5.0220000000000002</v>
      </c>
      <c r="CH57">
        <v>5.3140000000000001</v>
      </c>
      <c r="CI57">
        <v>4.6710000000000003</v>
      </c>
      <c r="CJ57">
        <v>4.774</v>
      </c>
      <c r="CK57">
        <v>1.33</v>
      </c>
      <c r="CL57">
        <v>2.1259999999999999</v>
      </c>
      <c r="CM57">
        <v>2.0099999999999998</v>
      </c>
      <c r="CN57">
        <v>3.0289999999999999</v>
      </c>
      <c r="CO57">
        <v>2.9220000000000002</v>
      </c>
      <c r="CP57">
        <v>2.5339999999999998</v>
      </c>
      <c r="CQ57">
        <v>1.6696580700000001</v>
      </c>
      <c r="CR57">
        <v>1.196</v>
      </c>
      <c r="CS57">
        <v>2.581</v>
      </c>
      <c r="CT57">
        <v>5.0327471020000001</v>
      </c>
      <c r="CU57">
        <v>1.41</v>
      </c>
      <c r="CV57">
        <v>3.1080000000000001</v>
      </c>
      <c r="CW57">
        <v>1.45</v>
      </c>
      <c r="CX57">
        <v>2.1005718660000001</v>
      </c>
      <c r="CY57">
        <v>2.6085653600000001</v>
      </c>
      <c r="CZ57">
        <v>4.2122818779999998</v>
      </c>
      <c r="DA57">
        <v>4.3972997649999996</v>
      </c>
      <c r="DB57">
        <v>2.3450000000000002</v>
      </c>
      <c r="DC57">
        <v>4.1218532369999998</v>
      </c>
      <c r="DD57">
        <v>1.7110000000000001</v>
      </c>
      <c r="DE57">
        <v>2.2869999999999999</v>
      </c>
      <c r="DF57">
        <v>1.85</v>
      </c>
      <c r="DG57">
        <v>2.0529999999999999</v>
      </c>
      <c r="DH57">
        <v>4.09</v>
      </c>
      <c r="DI57">
        <v>1.8</v>
      </c>
      <c r="DJ57">
        <v>3.09</v>
      </c>
      <c r="DK57">
        <v>1.35</v>
      </c>
      <c r="DL57">
        <v>1.5880000000000001</v>
      </c>
      <c r="DM57">
        <v>3.1749999999999998</v>
      </c>
      <c r="DN57">
        <v>1.45</v>
      </c>
      <c r="DO57">
        <v>2.74</v>
      </c>
      <c r="DP57">
        <v>3.8</v>
      </c>
      <c r="DQ57">
        <v>3.2</v>
      </c>
      <c r="DR57">
        <v>2.5499999999999998</v>
      </c>
      <c r="DS57">
        <v>3.53</v>
      </c>
      <c r="DT57">
        <v>1.643</v>
      </c>
      <c r="DU57">
        <v>1.2390000000000001</v>
      </c>
      <c r="DV57">
        <v>2.16</v>
      </c>
      <c r="DW57">
        <v>2.0689507950000001</v>
      </c>
      <c r="DX57">
        <v>2.766</v>
      </c>
      <c r="DY57">
        <v>2.1779999999999999</v>
      </c>
      <c r="DZ57">
        <v>4.5229999999999997</v>
      </c>
      <c r="EA57">
        <v>2.7109999999999999</v>
      </c>
      <c r="EB57">
        <v>1.4730000000000001</v>
      </c>
      <c r="EC57">
        <v>2.070373155</v>
      </c>
      <c r="ED57">
        <v>4.2686708009999998</v>
      </c>
      <c r="EE57">
        <v>5.0365442610000004</v>
      </c>
      <c r="EF57">
        <v>1.4</v>
      </c>
      <c r="EG57">
        <v>2.0910000000000002</v>
      </c>
      <c r="EH57">
        <v>2.7982598099999998</v>
      </c>
      <c r="EI57">
        <v>2.6204893199999999</v>
      </c>
      <c r="EJ57">
        <v>3.2639999999999998</v>
      </c>
      <c r="EK57">
        <v>1.73995473</v>
      </c>
      <c r="EL57">
        <v>1.7</v>
      </c>
      <c r="EM57">
        <v>1.47</v>
      </c>
      <c r="EN57">
        <v>1.7</v>
      </c>
      <c r="EO57">
        <v>1.196</v>
      </c>
      <c r="EP57">
        <v>2.5579999999999998</v>
      </c>
      <c r="EQ57">
        <v>2.5310000000000001</v>
      </c>
      <c r="ES57">
        <v>1.8680000000000001</v>
      </c>
      <c r="ET57">
        <v>4.1829999999999998</v>
      </c>
      <c r="EU57">
        <v>1.99</v>
      </c>
      <c r="EV57">
        <v>2.9517489320000001</v>
      </c>
      <c r="EW57">
        <v>2.137</v>
      </c>
      <c r="EX57">
        <v>3.0630000000000002</v>
      </c>
      <c r="EY57">
        <v>2.3826583960000001</v>
      </c>
      <c r="EZ57">
        <v>1.49</v>
      </c>
      <c r="FA57">
        <v>6.3849999999999998</v>
      </c>
      <c r="FB57">
        <v>1.37</v>
      </c>
      <c r="FC57">
        <v>2.2480000000000002</v>
      </c>
      <c r="FD57">
        <v>3.0182495579999999</v>
      </c>
      <c r="FE57">
        <v>1.74</v>
      </c>
      <c r="FF57">
        <v>3.01</v>
      </c>
      <c r="FG57">
        <v>5.0620000000000003</v>
      </c>
      <c r="FH57">
        <v>4.8129999999999997</v>
      </c>
      <c r="FI57">
        <v>1.36</v>
      </c>
      <c r="FJ57">
        <v>4.452</v>
      </c>
      <c r="FK57">
        <v>2.0390000000000001</v>
      </c>
      <c r="FL57">
        <v>1.819179332</v>
      </c>
      <c r="FM57">
        <v>3.6040000000000001</v>
      </c>
      <c r="FN57">
        <v>2.08</v>
      </c>
      <c r="FO57">
        <v>7.2110000000000003</v>
      </c>
      <c r="FP57">
        <v>5.6159999999999997</v>
      </c>
      <c r="FQ57">
        <v>2.48</v>
      </c>
      <c r="FR57">
        <v>1.66</v>
      </c>
      <c r="FS57">
        <v>1.72</v>
      </c>
      <c r="FT57">
        <v>2.25</v>
      </c>
      <c r="FU57">
        <v>3.827</v>
      </c>
      <c r="FV57">
        <v>1.99</v>
      </c>
      <c r="FW57">
        <v>1.7466646770000001</v>
      </c>
      <c r="FX57">
        <v>2.9590000000000001</v>
      </c>
      <c r="FY57">
        <v>3.1153690310000002</v>
      </c>
      <c r="FZ57">
        <v>3.9039999999999999</v>
      </c>
      <c r="GA57">
        <v>2.5640000000000001</v>
      </c>
      <c r="GB57">
        <v>2.3380000000000001</v>
      </c>
      <c r="GC57">
        <v>2.9510000000000001</v>
      </c>
      <c r="GD57">
        <v>3.5579999999999998</v>
      </c>
      <c r="GE57">
        <v>1.32</v>
      </c>
      <c r="GF57">
        <v>5.2835776599999997</v>
      </c>
      <c r="GG57">
        <v>1.3365</v>
      </c>
      <c r="GH57">
        <v>1.8839999999999999</v>
      </c>
      <c r="GI57">
        <v>1.31</v>
      </c>
      <c r="GJ57">
        <v>2.645</v>
      </c>
      <c r="GK57">
        <v>3.4609934390000001</v>
      </c>
      <c r="GL57">
        <v>1.633518502</v>
      </c>
      <c r="GM57">
        <v>1.905</v>
      </c>
      <c r="GN57">
        <v>1.8640000000000001</v>
      </c>
      <c r="GO57">
        <v>1.62</v>
      </c>
      <c r="GP57">
        <v>1.7769999999999999</v>
      </c>
      <c r="GQ57">
        <v>4.0810000000000004</v>
      </c>
      <c r="GR57">
        <v>2.4984497299999999</v>
      </c>
      <c r="GS57">
        <v>2.637</v>
      </c>
      <c r="GT57">
        <v>4.8979999999999997</v>
      </c>
      <c r="GU57">
        <v>4.7809999999999997</v>
      </c>
      <c r="GV57">
        <v>1.24</v>
      </c>
      <c r="GW57">
        <v>4.3559999999999999</v>
      </c>
      <c r="GX57">
        <v>4.548</v>
      </c>
      <c r="GY57">
        <v>2.0670000000000002</v>
      </c>
      <c r="GZ57">
        <v>6.9779999999999998</v>
      </c>
      <c r="HA57">
        <v>1.46</v>
      </c>
      <c r="HB57">
        <v>4.9571771629999999</v>
      </c>
      <c r="HC57">
        <v>4.9370000000000003</v>
      </c>
      <c r="HD57">
        <v>4.9569181259999997</v>
      </c>
      <c r="HE57">
        <v>2.8767255020000002</v>
      </c>
      <c r="HF57">
        <v>4.3869999999999996</v>
      </c>
      <c r="HG57">
        <v>2.4940000000000002</v>
      </c>
      <c r="HH57">
        <v>1.4</v>
      </c>
      <c r="HI57">
        <v>1.57</v>
      </c>
      <c r="HJ57">
        <v>1.85</v>
      </c>
      <c r="HK57">
        <v>3.117</v>
      </c>
      <c r="HL57">
        <v>1.73</v>
      </c>
      <c r="HM57">
        <v>3.0489999999999999</v>
      </c>
      <c r="HN57">
        <v>1.67</v>
      </c>
      <c r="HO57">
        <v>6.7060000000000004</v>
      </c>
      <c r="HP57">
        <v>1.874049946</v>
      </c>
      <c r="HQ57">
        <v>1.9358791120000001</v>
      </c>
      <c r="HR57">
        <v>4.5940000000000003</v>
      </c>
      <c r="HS57">
        <v>1.4690000000000001</v>
      </c>
      <c r="HT57">
        <v>3.4590000000000001</v>
      </c>
      <c r="HU57">
        <v>2.93</v>
      </c>
      <c r="HV57">
        <v>2.0811398090000002</v>
      </c>
      <c r="HW57">
        <v>3.903</v>
      </c>
      <c r="HX57">
        <v>3.007089186</v>
      </c>
      <c r="HY57">
        <v>3.5619999999999998</v>
      </c>
      <c r="HZ57">
        <v>2.4984497299999999</v>
      </c>
      <c r="IA57">
        <v>4.9569181259999997</v>
      </c>
      <c r="IB57">
        <v>1.6819999999999999</v>
      </c>
      <c r="IC57">
        <v>2.2509999999999999</v>
      </c>
      <c r="ID57">
        <v>2.194</v>
      </c>
      <c r="IE57">
        <v>3.2170000000000001</v>
      </c>
      <c r="IF57">
        <v>5.0880000000000001</v>
      </c>
      <c r="IG57">
        <v>5.306</v>
      </c>
      <c r="IH57">
        <v>1.506</v>
      </c>
      <c r="II57">
        <v>1.8497543940000001</v>
      </c>
      <c r="IJ57">
        <v>2.0230000000000001</v>
      </c>
      <c r="IK57">
        <v>1.8434999999999999</v>
      </c>
      <c r="IL57">
        <v>2.4910000000000001</v>
      </c>
      <c r="IM57">
        <v>2.0990000000000002</v>
      </c>
      <c r="IN57">
        <v>2.34</v>
      </c>
      <c r="IO57">
        <v>1.1859999999999999</v>
      </c>
      <c r="IP57">
        <v>2.11</v>
      </c>
      <c r="IQ57">
        <v>1.9510000000000001</v>
      </c>
      <c r="IR57">
        <v>4.0060000000000002</v>
      </c>
      <c r="IS57">
        <v>2.477870233</v>
      </c>
      <c r="IT57">
        <v>4.3570000000000002</v>
      </c>
      <c r="IU57">
        <v>1.7509999999999999</v>
      </c>
      <c r="IV57">
        <v>4.3220000000000001</v>
      </c>
      <c r="IW57">
        <v>2.359</v>
      </c>
      <c r="IX57">
        <v>4.7930000000000001</v>
      </c>
      <c r="IY57">
        <v>3.8490000000000002</v>
      </c>
    </row>
    <row r="58" spans="1:259" x14ac:dyDescent="0.25">
      <c r="A58">
        <f t="shared" si="0"/>
        <v>2016</v>
      </c>
      <c r="B58">
        <v>1.9530000000000001</v>
      </c>
      <c r="C58">
        <v>4.6156713829999996</v>
      </c>
      <c r="D58">
        <v>5.2619999999999996</v>
      </c>
      <c r="E58">
        <v>5.3287092310000004</v>
      </c>
      <c r="F58">
        <v>5.6859999999999999</v>
      </c>
      <c r="G58">
        <v>1.5509999999999999</v>
      </c>
      <c r="I58">
        <v>3.3713578129999999</v>
      </c>
      <c r="J58">
        <v>1.4379999999999999</v>
      </c>
      <c r="K58">
        <v>2.2410000000000001</v>
      </c>
      <c r="L58">
        <v>1.6259999999999999</v>
      </c>
      <c r="N58">
        <v>1.458</v>
      </c>
      <c r="O58">
        <v>1.752</v>
      </c>
      <c r="P58">
        <v>1.53</v>
      </c>
      <c r="Q58">
        <v>1.9</v>
      </c>
      <c r="R58">
        <v>5.5869999999999997</v>
      </c>
      <c r="S58">
        <v>1.68</v>
      </c>
      <c r="T58">
        <v>5.3029999999999999</v>
      </c>
      <c r="U58">
        <v>5.3239999999999998</v>
      </c>
      <c r="V58">
        <v>2.097</v>
      </c>
      <c r="W58">
        <v>1.54</v>
      </c>
      <c r="X58">
        <v>2.073</v>
      </c>
      <c r="Y58">
        <v>1.496</v>
      </c>
      <c r="Z58">
        <v>1.3240000000000001</v>
      </c>
      <c r="AA58">
        <v>1.7330000000000001</v>
      </c>
      <c r="AB58">
        <v>2.3940000000000001</v>
      </c>
      <c r="AC58">
        <v>1.4</v>
      </c>
      <c r="AD58">
        <v>2.8290000000000002</v>
      </c>
      <c r="AE58">
        <v>1.7090000000000001</v>
      </c>
      <c r="AF58">
        <v>1.613</v>
      </c>
      <c r="AG58">
        <v>1.915</v>
      </c>
      <c r="AH58">
        <v>1.835</v>
      </c>
      <c r="AI58">
        <v>2.93</v>
      </c>
      <c r="AJ58">
        <v>6.04</v>
      </c>
      <c r="AK58">
        <v>1.59</v>
      </c>
      <c r="AL58">
        <v>1.5223508100000001</v>
      </c>
      <c r="AM58">
        <v>1.54</v>
      </c>
      <c r="AN58">
        <v>1.5069999999999999</v>
      </c>
      <c r="AO58">
        <v>1.6759999999999999</v>
      </c>
      <c r="AP58">
        <v>1.772</v>
      </c>
      <c r="AQ58">
        <v>4.7590000000000003</v>
      </c>
      <c r="AR58">
        <v>4.8179999999999996</v>
      </c>
      <c r="AS58">
        <v>6.3920000000000003</v>
      </c>
      <c r="AT58">
        <v>4.4870000000000001</v>
      </c>
      <c r="AU58">
        <v>1.843</v>
      </c>
      <c r="AV58">
        <v>4.3479999999999999</v>
      </c>
      <c r="AW58">
        <v>2.1230000000000002</v>
      </c>
      <c r="AX58">
        <v>1.754</v>
      </c>
      <c r="AY58">
        <v>1.7842368580000001</v>
      </c>
      <c r="AZ58">
        <v>1.609</v>
      </c>
      <c r="BA58">
        <v>1.7</v>
      </c>
      <c r="BB58">
        <v>1.36</v>
      </c>
      <c r="BC58">
        <v>1.63</v>
      </c>
      <c r="BD58">
        <v>1.6</v>
      </c>
      <c r="BE58">
        <v>3.0110000000000001</v>
      </c>
      <c r="BF58">
        <v>1.657</v>
      </c>
      <c r="BG58">
        <v>1.79</v>
      </c>
      <c r="BH58">
        <v>2.4060000000000001</v>
      </c>
      <c r="BI58">
        <v>3.0510000000000002</v>
      </c>
      <c r="BJ58">
        <v>1.933890771</v>
      </c>
      <c r="BK58">
        <v>2.554310096</v>
      </c>
      <c r="BL58">
        <v>1.881301624</v>
      </c>
      <c r="BM58">
        <v>1.9958029390000001</v>
      </c>
      <c r="BN58">
        <v>1.781453097</v>
      </c>
      <c r="BO58">
        <v>2.2010000000000001</v>
      </c>
      <c r="BP58">
        <v>3.2029999999999998</v>
      </c>
      <c r="BQ58">
        <v>1.5693969290000001</v>
      </c>
      <c r="BR58">
        <v>4.1639999999999997</v>
      </c>
      <c r="BS58">
        <v>1.34</v>
      </c>
      <c r="BT58">
        <v>1.6</v>
      </c>
      <c r="BU58">
        <v>4.4690000000000003</v>
      </c>
      <c r="BV58">
        <v>1.566499404</v>
      </c>
      <c r="BW58">
        <v>4.5993812329999999</v>
      </c>
      <c r="BX58">
        <v>1.57</v>
      </c>
      <c r="BY58">
        <v>2.605</v>
      </c>
      <c r="BZ58">
        <v>1.92</v>
      </c>
      <c r="CA58">
        <v>2.9420000000000002</v>
      </c>
      <c r="CB58">
        <v>3.8170000000000002</v>
      </c>
      <c r="CC58">
        <v>1.79</v>
      </c>
      <c r="CD58">
        <v>2.198</v>
      </c>
      <c r="CE58">
        <v>3.911</v>
      </c>
      <c r="CF58">
        <v>1.94</v>
      </c>
      <c r="CG58">
        <v>4.9260000000000002</v>
      </c>
      <c r="CH58">
        <v>5.1970000000000001</v>
      </c>
      <c r="CI58">
        <v>4.5309999999999997</v>
      </c>
      <c r="CJ58">
        <v>4.6859999999999999</v>
      </c>
      <c r="CK58">
        <v>1.38</v>
      </c>
      <c r="CL58">
        <v>2.1040000000000001</v>
      </c>
      <c r="CM58">
        <v>2</v>
      </c>
      <c r="CN58">
        <v>2.9729999999999999</v>
      </c>
      <c r="CO58">
        <v>2.952</v>
      </c>
      <c r="CP58">
        <v>2.5089999999999999</v>
      </c>
      <c r="CQ58">
        <v>1.664966556</v>
      </c>
      <c r="CR58">
        <v>1.2050000000000001</v>
      </c>
      <c r="CS58">
        <v>2.536</v>
      </c>
      <c r="CT58">
        <v>4.9625580349999998</v>
      </c>
      <c r="CU58">
        <v>1.43</v>
      </c>
      <c r="CV58">
        <v>3.0619999999999998</v>
      </c>
      <c r="CW58">
        <v>1.53</v>
      </c>
      <c r="CX58">
        <v>2.1107008409999999</v>
      </c>
      <c r="CY58">
        <v>2.6124014500000001</v>
      </c>
      <c r="CZ58">
        <v>4.1633968880000003</v>
      </c>
      <c r="DA58">
        <v>4.3457162489999996</v>
      </c>
      <c r="DB58">
        <v>2.3090000000000002</v>
      </c>
      <c r="DC58">
        <v>4.0746143479999999</v>
      </c>
      <c r="DD58">
        <v>1.6910000000000001</v>
      </c>
      <c r="DE58">
        <v>2.2730000000000001</v>
      </c>
      <c r="DF58">
        <v>1.81</v>
      </c>
      <c r="DG58">
        <v>2.0699999999999998</v>
      </c>
      <c r="DH58">
        <v>3.9</v>
      </c>
      <c r="DI58">
        <v>1.74</v>
      </c>
      <c r="DJ58">
        <v>3.11</v>
      </c>
      <c r="DK58">
        <v>1.34</v>
      </c>
      <c r="DL58">
        <v>1.516</v>
      </c>
      <c r="DM58">
        <v>3.077</v>
      </c>
      <c r="DN58">
        <v>1.44</v>
      </c>
      <c r="DO58">
        <v>2.77</v>
      </c>
      <c r="DP58">
        <v>3.7240000000000002</v>
      </c>
      <c r="DQ58">
        <v>3.1</v>
      </c>
      <c r="DR58">
        <v>2.512</v>
      </c>
      <c r="DS58">
        <v>3.4710000000000001</v>
      </c>
      <c r="DT58">
        <v>1.633</v>
      </c>
      <c r="DU58">
        <v>1.1719999999999999</v>
      </c>
      <c r="DV58">
        <v>2.157</v>
      </c>
      <c r="DW58">
        <v>2.016102305</v>
      </c>
      <c r="DX58">
        <v>2.722</v>
      </c>
      <c r="DY58">
        <v>2.1829999999999998</v>
      </c>
      <c r="DZ58">
        <v>4.4610000000000003</v>
      </c>
      <c r="EA58">
        <v>2.673</v>
      </c>
      <c r="EB58">
        <v>1.4610000000000001</v>
      </c>
      <c r="EC58">
        <v>2.0187126219999998</v>
      </c>
      <c r="ED58">
        <v>4.2212430379999999</v>
      </c>
      <c r="EE58">
        <v>4.9691839069999997</v>
      </c>
      <c r="EF58">
        <v>1.61</v>
      </c>
      <c r="EG58">
        <v>2.0680000000000001</v>
      </c>
      <c r="EH58">
        <v>2.768753974</v>
      </c>
      <c r="EI58">
        <v>2.623736579</v>
      </c>
      <c r="EJ58">
        <v>3.2389999999999999</v>
      </c>
      <c r="EK58">
        <v>1.7906949130000001</v>
      </c>
      <c r="EL58">
        <v>1.69</v>
      </c>
      <c r="EM58">
        <v>1.41</v>
      </c>
      <c r="EN58">
        <v>1.74</v>
      </c>
      <c r="EO58">
        <v>1.175</v>
      </c>
      <c r="EP58">
        <v>2.5339999999999998</v>
      </c>
      <c r="EQ58">
        <v>2.4510000000000001</v>
      </c>
      <c r="ES58">
        <v>1.89</v>
      </c>
      <c r="ET58">
        <v>4.1630000000000003</v>
      </c>
      <c r="EU58">
        <v>1.913</v>
      </c>
      <c r="EV58">
        <v>2.871159408</v>
      </c>
      <c r="EW58">
        <v>2.0859999999999999</v>
      </c>
      <c r="EX58">
        <v>2.9830000000000001</v>
      </c>
      <c r="EY58">
        <v>2.3875213629999998</v>
      </c>
      <c r="EZ58">
        <v>1.5</v>
      </c>
      <c r="FA58">
        <v>6.319</v>
      </c>
      <c r="FB58">
        <v>1.37</v>
      </c>
      <c r="FC58">
        <v>2.2490000000000001</v>
      </c>
      <c r="FD58">
        <v>2.9304538299999998</v>
      </c>
      <c r="FE58">
        <v>1.79</v>
      </c>
      <c r="FF58">
        <v>2.9569999999999999</v>
      </c>
      <c r="FG58">
        <v>4.992</v>
      </c>
      <c r="FH58">
        <v>4.7409999999999997</v>
      </c>
      <c r="FI58">
        <v>1.4</v>
      </c>
      <c r="FJ58">
        <v>4.3090000000000002</v>
      </c>
      <c r="FK58">
        <v>1.978</v>
      </c>
      <c r="FL58">
        <v>1.79746983</v>
      </c>
      <c r="FM58">
        <v>3.5739999999999998</v>
      </c>
      <c r="FN58">
        <v>2.13</v>
      </c>
      <c r="FO58">
        <v>7.141</v>
      </c>
      <c r="FP58">
        <v>5.5839999999999996</v>
      </c>
      <c r="FQ58">
        <v>2.4550000000000001</v>
      </c>
      <c r="FR58">
        <v>1.66</v>
      </c>
      <c r="FS58">
        <v>1.71</v>
      </c>
      <c r="FT58">
        <v>2.2029999999999998</v>
      </c>
      <c r="FU58">
        <v>3.7909999999999999</v>
      </c>
      <c r="FV58">
        <v>1.87</v>
      </c>
      <c r="FW58">
        <v>1.736879844</v>
      </c>
      <c r="FX58">
        <v>2.9460000000000002</v>
      </c>
      <c r="FY58">
        <v>3.0724709739999998</v>
      </c>
      <c r="FZ58">
        <v>3.827</v>
      </c>
      <c r="GA58">
        <v>2.528</v>
      </c>
      <c r="GB58">
        <v>2.306</v>
      </c>
      <c r="GC58">
        <v>2.8919999999999999</v>
      </c>
      <c r="GD58">
        <v>3.4950000000000001</v>
      </c>
      <c r="GE58">
        <v>1.39</v>
      </c>
      <c r="GF58">
        <v>5.2132303819999999</v>
      </c>
      <c r="GG58">
        <v>1.2424999999999999</v>
      </c>
      <c r="GH58">
        <v>1.87</v>
      </c>
      <c r="GI58">
        <v>1.36</v>
      </c>
      <c r="GJ58">
        <v>2.6240000000000001</v>
      </c>
      <c r="GK58">
        <v>3.426145585</v>
      </c>
      <c r="GL58">
        <v>1.624737087</v>
      </c>
      <c r="GM58">
        <v>1.8520000000000001</v>
      </c>
      <c r="GN58">
        <v>1.827</v>
      </c>
      <c r="GO58">
        <v>1.69</v>
      </c>
      <c r="GP58">
        <v>1.762</v>
      </c>
      <c r="GQ58">
        <v>4.0599999999999996</v>
      </c>
      <c r="GR58">
        <v>2.4752351109999999</v>
      </c>
      <c r="GS58">
        <v>2.59</v>
      </c>
      <c r="GT58">
        <v>4.8289999999999997</v>
      </c>
      <c r="GU58">
        <v>4.6829999999999998</v>
      </c>
      <c r="GV58">
        <v>1.2</v>
      </c>
      <c r="GW58">
        <v>4.2930000000000001</v>
      </c>
      <c r="GX58">
        <v>4.4660000000000002</v>
      </c>
      <c r="GY58">
        <v>1.9650000000000001</v>
      </c>
      <c r="GZ58">
        <v>6.8860000000000001</v>
      </c>
      <c r="HA58">
        <v>1.46</v>
      </c>
      <c r="HB58">
        <v>4.8974045000000004</v>
      </c>
      <c r="HC58">
        <v>4.8550000000000004</v>
      </c>
      <c r="HD58">
        <v>4.8971662419999999</v>
      </c>
      <c r="HE58">
        <v>2.8374141719999999</v>
      </c>
      <c r="HF58">
        <v>4.274</v>
      </c>
      <c r="HG58">
        <v>2.4689999999999999</v>
      </c>
      <c r="HH58">
        <v>1.48</v>
      </c>
      <c r="HI58">
        <v>1.58</v>
      </c>
      <c r="HJ58">
        <v>1.85</v>
      </c>
      <c r="HK58">
        <v>3.0680000000000001</v>
      </c>
      <c r="HL58">
        <v>1.673</v>
      </c>
      <c r="HM58">
        <v>2.9940000000000002</v>
      </c>
      <c r="HN58">
        <v>1.722</v>
      </c>
      <c r="HO58">
        <v>6.6230000000000002</v>
      </c>
      <c r="HP58">
        <v>1.934706464</v>
      </c>
      <c r="HQ58">
        <v>1.930560171</v>
      </c>
      <c r="HR58">
        <v>4.5599999999999996</v>
      </c>
      <c r="HS58">
        <v>1.4350000000000001</v>
      </c>
      <c r="HT58">
        <v>3.3839999999999999</v>
      </c>
      <c r="HU58">
        <v>2.887</v>
      </c>
      <c r="HV58">
        <v>2.0299594509999999</v>
      </c>
      <c r="HW58">
        <v>3.7370000000000001</v>
      </c>
      <c r="HX58">
        <v>2.919411416</v>
      </c>
      <c r="HY58">
        <v>3.4830000000000001</v>
      </c>
      <c r="HZ58">
        <v>2.4752351109999999</v>
      </c>
      <c r="IA58">
        <v>4.8971662419999999</v>
      </c>
      <c r="IB58">
        <v>1.6779999999999999</v>
      </c>
      <c r="IC58">
        <v>2.238</v>
      </c>
      <c r="ID58">
        <v>2.177</v>
      </c>
      <c r="IE58">
        <v>3.1949999999999998</v>
      </c>
      <c r="IF58">
        <v>5.0330000000000004</v>
      </c>
      <c r="IG58">
        <v>5.1740000000000004</v>
      </c>
      <c r="IH58">
        <v>1.466</v>
      </c>
      <c r="II58">
        <v>1.8889731809999999</v>
      </c>
      <c r="IJ58">
        <v>1.9450000000000001</v>
      </c>
      <c r="IK58">
        <v>1.8205</v>
      </c>
      <c r="IL58">
        <v>2.4550000000000001</v>
      </c>
      <c r="IM58">
        <v>2.0249999999999999</v>
      </c>
      <c r="IN58">
        <v>2.3170000000000002</v>
      </c>
      <c r="IO58">
        <v>0.98699999999999999</v>
      </c>
      <c r="IP58">
        <v>2.09</v>
      </c>
      <c r="IQ58">
        <v>1.9379999999999999</v>
      </c>
      <c r="IR58">
        <v>3.9630000000000001</v>
      </c>
      <c r="IS58">
        <v>2.481091868</v>
      </c>
      <c r="IT58">
        <v>4.2690000000000001</v>
      </c>
      <c r="IU58">
        <v>1.6579999999999999</v>
      </c>
      <c r="IV58">
        <v>4.2140000000000004</v>
      </c>
      <c r="IW58">
        <v>2.2610000000000001</v>
      </c>
      <c r="IX58">
        <v>4.7069999999999999</v>
      </c>
      <c r="IY58">
        <v>3.7709999999999999</v>
      </c>
    </row>
    <row r="59" spans="1:259" x14ac:dyDescent="0.25">
      <c r="A59">
        <f t="shared" si="0"/>
        <v>2017</v>
      </c>
      <c r="B59">
        <v>1.839</v>
      </c>
      <c r="C59">
        <v>4.5704103270000003</v>
      </c>
      <c r="D59">
        <v>5.1289999999999996</v>
      </c>
      <c r="E59">
        <v>5.2553453709999998</v>
      </c>
      <c r="F59">
        <v>5.6</v>
      </c>
      <c r="G59">
        <v>1.4910000000000001</v>
      </c>
      <c r="I59">
        <v>3.3258819329999998</v>
      </c>
      <c r="J59">
        <v>1.419</v>
      </c>
      <c r="K59">
        <v>2.1680000000000001</v>
      </c>
      <c r="L59">
        <v>1.5620000000000001</v>
      </c>
      <c r="N59">
        <v>1.4850000000000001</v>
      </c>
      <c r="O59">
        <v>1.7410000000000001</v>
      </c>
      <c r="P59">
        <v>1.52</v>
      </c>
      <c r="Q59">
        <v>1.75</v>
      </c>
      <c r="R59">
        <v>5.4809999999999999</v>
      </c>
      <c r="S59">
        <v>1.65</v>
      </c>
      <c r="T59">
        <v>5.2690000000000001</v>
      </c>
      <c r="U59">
        <v>5.1619999999999999</v>
      </c>
      <c r="V59">
        <v>2.0430000000000001</v>
      </c>
      <c r="W59">
        <v>1.56</v>
      </c>
      <c r="X59">
        <v>2.0059999999999998</v>
      </c>
      <c r="Y59">
        <v>1.4259999999999999</v>
      </c>
      <c r="Z59">
        <v>1.355</v>
      </c>
      <c r="AA59">
        <v>1.5409999999999999</v>
      </c>
      <c r="AB59">
        <v>2.36</v>
      </c>
      <c r="AC59">
        <v>1.4</v>
      </c>
      <c r="AD59">
        <v>2.7770000000000001</v>
      </c>
      <c r="AE59">
        <v>1.736</v>
      </c>
      <c r="AF59">
        <v>1.615</v>
      </c>
      <c r="AG59">
        <v>1.881</v>
      </c>
      <c r="AH59">
        <v>1.704</v>
      </c>
      <c r="AI59">
        <v>2.91</v>
      </c>
      <c r="AJ59">
        <v>6.048</v>
      </c>
      <c r="AK59">
        <v>1.55</v>
      </c>
      <c r="AL59">
        <v>1.5681234479999999</v>
      </c>
      <c r="AM59">
        <v>1.52</v>
      </c>
      <c r="AN59">
        <v>1.466</v>
      </c>
      <c r="AO59">
        <v>1.5980000000000001</v>
      </c>
      <c r="AP59">
        <v>1.8129999999999999</v>
      </c>
      <c r="AQ59">
        <v>4.742</v>
      </c>
      <c r="AR59">
        <v>4.774</v>
      </c>
      <c r="AS59">
        <v>6.3490000000000002</v>
      </c>
      <c r="AT59">
        <v>4.4329999999999998</v>
      </c>
      <c r="AU59">
        <v>1.8180000000000001</v>
      </c>
      <c r="AV59">
        <v>4.2779999999999996</v>
      </c>
      <c r="AW59">
        <v>2.0910000000000002</v>
      </c>
      <c r="AX59">
        <v>1.74</v>
      </c>
      <c r="AY59">
        <v>1.7402008680000001</v>
      </c>
      <c r="AZ59">
        <v>1.593</v>
      </c>
      <c r="BA59">
        <v>1.5</v>
      </c>
      <c r="BB59">
        <v>1.3220000000000001</v>
      </c>
      <c r="BC59">
        <v>1.69</v>
      </c>
      <c r="BD59">
        <v>1.57</v>
      </c>
      <c r="BE59">
        <v>2.972</v>
      </c>
      <c r="BF59">
        <v>1.629</v>
      </c>
      <c r="BG59">
        <v>1.75</v>
      </c>
      <c r="BH59">
        <v>2.39</v>
      </c>
      <c r="BI59">
        <v>3.05</v>
      </c>
      <c r="BJ59">
        <v>1.9526445020000001</v>
      </c>
      <c r="BK59">
        <v>2.5006492819999999</v>
      </c>
      <c r="BL59">
        <v>1.894296752</v>
      </c>
      <c r="BM59">
        <v>1.913015234</v>
      </c>
      <c r="BN59">
        <v>1.7347661139999999</v>
      </c>
      <c r="BO59">
        <v>2.1739999999999999</v>
      </c>
      <c r="BP59">
        <v>3.1509999999999998</v>
      </c>
      <c r="BQ59">
        <v>1.5438443559999999</v>
      </c>
      <c r="BR59">
        <v>4.1120000000000001</v>
      </c>
      <c r="BS59">
        <v>1.31</v>
      </c>
      <c r="BT59">
        <v>1.59</v>
      </c>
      <c r="BU59">
        <v>4.3899999999999997</v>
      </c>
      <c r="BV59">
        <v>1.556296522</v>
      </c>
      <c r="BW59">
        <v>4.5457119600000002</v>
      </c>
      <c r="BX59">
        <v>1.49</v>
      </c>
      <c r="BY59">
        <v>2.5569999999999999</v>
      </c>
      <c r="BZ59">
        <v>1.89</v>
      </c>
      <c r="CA59">
        <v>2.8929999999999998</v>
      </c>
      <c r="CB59">
        <v>3.7519999999999998</v>
      </c>
      <c r="CC59">
        <v>1.74</v>
      </c>
      <c r="CD59">
        <v>2.1440000000000001</v>
      </c>
      <c r="CE59">
        <v>3.7130000000000001</v>
      </c>
      <c r="CF59">
        <v>1.895</v>
      </c>
      <c r="CG59">
        <v>4.7889999999999997</v>
      </c>
      <c r="CH59">
        <v>5.0910000000000002</v>
      </c>
      <c r="CI59">
        <v>4.3579999999999997</v>
      </c>
      <c r="CJ59">
        <v>4.5990000000000002</v>
      </c>
      <c r="CK59">
        <v>1.35</v>
      </c>
      <c r="CL59">
        <v>2.0830000000000002</v>
      </c>
      <c r="CM59">
        <v>2.09</v>
      </c>
      <c r="CN59">
        <v>2.8570000000000002</v>
      </c>
      <c r="CO59">
        <v>2.8050000000000002</v>
      </c>
      <c r="CP59">
        <v>2.4849999999999999</v>
      </c>
      <c r="CQ59">
        <v>1.632352601</v>
      </c>
      <c r="CR59">
        <v>1.1279999999999999</v>
      </c>
      <c r="CS59">
        <v>2.496</v>
      </c>
      <c r="CT59">
        <v>4.8890331979999999</v>
      </c>
      <c r="CU59">
        <v>1.42</v>
      </c>
      <c r="CV59">
        <v>3.016</v>
      </c>
      <c r="CW59">
        <v>1.54</v>
      </c>
      <c r="CX59">
        <v>2.0907440419999999</v>
      </c>
      <c r="CY59">
        <v>2.5914791629999998</v>
      </c>
      <c r="CZ59">
        <v>4.1059037099999998</v>
      </c>
      <c r="DA59">
        <v>4.286965564</v>
      </c>
      <c r="DB59">
        <v>2.262</v>
      </c>
      <c r="DC59">
        <v>4.0180148539999996</v>
      </c>
      <c r="DD59">
        <v>1.677</v>
      </c>
      <c r="DE59">
        <v>2.2000000000000002</v>
      </c>
      <c r="DF59">
        <v>1.77</v>
      </c>
      <c r="DG59">
        <v>2.0739999999999998</v>
      </c>
      <c r="DH59">
        <v>3.73</v>
      </c>
      <c r="DI59">
        <v>1.71</v>
      </c>
      <c r="DJ59">
        <v>3.11</v>
      </c>
      <c r="DK59">
        <v>1.32</v>
      </c>
      <c r="DL59">
        <v>1.44</v>
      </c>
      <c r="DM59">
        <v>3.0270000000000001</v>
      </c>
      <c r="DN59">
        <v>1.43</v>
      </c>
      <c r="DO59">
        <v>2.75</v>
      </c>
      <c r="DP59">
        <v>3.6429999999999998</v>
      </c>
      <c r="DQ59">
        <v>3</v>
      </c>
      <c r="DR59">
        <v>2.4729999999999999</v>
      </c>
      <c r="DS59">
        <v>3.431</v>
      </c>
      <c r="DT59">
        <v>1.61</v>
      </c>
      <c r="DU59">
        <v>1.052</v>
      </c>
      <c r="DV59">
        <v>2.161</v>
      </c>
      <c r="DW59">
        <v>2.0001472840000001</v>
      </c>
      <c r="DX59">
        <v>2.6709999999999998</v>
      </c>
      <c r="DY59">
        <v>2.173</v>
      </c>
      <c r="DZ59">
        <v>4.3959999999999999</v>
      </c>
      <c r="EA59">
        <v>2.6259999999999999</v>
      </c>
      <c r="EB59">
        <v>1.448</v>
      </c>
      <c r="EC59">
        <v>1.9990754529999999</v>
      </c>
      <c r="ED59">
        <v>4.1648815099999998</v>
      </c>
      <c r="EE59">
        <v>4.8996236829999997</v>
      </c>
      <c r="EF59">
        <v>1.44</v>
      </c>
      <c r="EG59">
        <v>2.0529999999999999</v>
      </c>
      <c r="EH59">
        <v>2.7166985100000001</v>
      </c>
      <c r="EI59">
        <v>2.6021643540000001</v>
      </c>
      <c r="EJ59">
        <v>3.1869999999999998</v>
      </c>
      <c r="EK59">
        <v>1.805814915</v>
      </c>
      <c r="EL59">
        <v>1.63</v>
      </c>
      <c r="EM59">
        <v>1.39</v>
      </c>
      <c r="EN59">
        <v>1.69</v>
      </c>
      <c r="EO59">
        <v>1.123</v>
      </c>
      <c r="EP59">
        <v>2.5179999999999998</v>
      </c>
      <c r="EQ59">
        <v>2.4510000000000001</v>
      </c>
      <c r="ES59">
        <v>1.81</v>
      </c>
      <c r="ET59">
        <v>4.109</v>
      </c>
      <c r="EU59">
        <v>1.845</v>
      </c>
      <c r="EV59">
        <v>2.8380068390000002</v>
      </c>
      <c r="EW59">
        <v>2.0409999999999999</v>
      </c>
      <c r="EX59">
        <v>2.9289999999999998</v>
      </c>
      <c r="EY59">
        <v>2.3654472389999999</v>
      </c>
      <c r="EZ59">
        <v>1.43</v>
      </c>
      <c r="FA59">
        <v>6.2510000000000003</v>
      </c>
      <c r="FB59">
        <v>1.26</v>
      </c>
      <c r="FC59">
        <v>2.234</v>
      </c>
      <c r="FD59">
        <v>2.8937167829999999</v>
      </c>
      <c r="FE59">
        <v>1.78</v>
      </c>
      <c r="FF59">
        <v>2.891</v>
      </c>
      <c r="FG59">
        <v>4.9219999999999997</v>
      </c>
      <c r="FH59">
        <v>4.6639999999999997</v>
      </c>
      <c r="FI59">
        <v>1.44</v>
      </c>
      <c r="FJ59">
        <v>4.22</v>
      </c>
      <c r="FK59">
        <v>1.929</v>
      </c>
      <c r="FL59">
        <v>1.7438884379999999</v>
      </c>
      <c r="FM59">
        <v>3.5110000000000001</v>
      </c>
      <c r="FN59">
        <v>2.04</v>
      </c>
      <c r="FO59">
        <v>7.0839999999999996</v>
      </c>
      <c r="FP59">
        <v>5.5229999999999997</v>
      </c>
      <c r="FQ59">
        <v>2.4300000000000002</v>
      </c>
      <c r="FR59">
        <v>1.62</v>
      </c>
      <c r="FS59">
        <v>1.62</v>
      </c>
      <c r="FT59">
        <v>2.15</v>
      </c>
      <c r="FU59">
        <v>3.7309999999999999</v>
      </c>
      <c r="FV59">
        <v>1.81</v>
      </c>
      <c r="FW59">
        <v>1.7023247079999999</v>
      </c>
      <c r="FX59">
        <v>2.9369999999999998</v>
      </c>
      <c r="FY59">
        <v>3.0179296739999999</v>
      </c>
      <c r="FZ59">
        <v>3.7589999999999999</v>
      </c>
      <c r="GA59">
        <v>2.4929999999999999</v>
      </c>
      <c r="GB59">
        <v>2.2810000000000001</v>
      </c>
      <c r="GC59">
        <v>2.8650000000000002</v>
      </c>
      <c r="GD59">
        <v>3.4319999999999999</v>
      </c>
      <c r="GE59">
        <v>1.48</v>
      </c>
      <c r="GF59">
        <v>5.1390257080000001</v>
      </c>
      <c r="GG59">
        <v>1.101</v>
      </c>
      <c r="GH59">
        <v>1.857</v>
      </c>
      <c r="GI59">
        <v>1.38</v>
      </c>
      <c r="GJ59">
        <v>2.5910000000000002</v>
      </c>
      <c r="GK59">
        <v>3.374603402</v>
      </c>
      <c r="GL59">
        <v>1.582196505</v>
      </c>
      <c r="GM59">
        <v>1.804</v>
      </c>
      <c r="GN59">
        <v>1.839</v>
      </c>
      <c r="GO59">
        <v>1.71</v>
      </c>
      <c r="GP59">
        <v>1.621</v>
      </c>
      <c r="GQ59">
        <v>4.0270000000000001</v>
      </c>
      <c r="GR59">
        <v>2.4061424599999999</v>
      </c>
      <c r="GS59">
        <v>2.5840000000000001</v>
      </c>
      <c r="GT59">
        <v>4.7610000000000001</v>
      </c>
      <c r="GU59">
        <v>4.6219999999999999</v>
      </c>
      <c r="GV59">
        <v>1.1599999999999999</v>
      </c>
      <c r="GW59">
        <v>4.218</v>
      </c>
      <c r="GX59">
        <v>4.3890000000000002</v>
      </c>
      <c r="GY59">
        <v>1.8959999999999999</v>
      </c>
      <c r="GZ59">
        <v>6.7380000000000004</v>
      </c>
      <c r="HA59">
        <v>1.49</v>
      </c>
      <c r="HB59">
        <v>4.8412154640000002</v>
      </c>
      <c r="HC59">
        <v>4.7750000000000004</v>
      </c>
      <c r="HD59">
        <v>4.8409913280000003</v>
      </c>
      <c r="HE59">
        <v>2.788393981</v>
      </c>
      <c r="HF59">
        <v>4.1420000000000003</v>
      </c>
      <c r="HG59">
        <v>2.4430000000000001</v>
      </c>
      <c r="HH59">
        <v>1.52</v>
      </c>
      <c r="HI59">
        <v>1.62</v>
      </c>
      <c r="HJ59">
        <v>1.78</v>
      </c>
      <c r="HK59">
        <v>3.0150000000000001</v>
      </c>
      <c r="HL59">
        <v>1.627</v>
      </c>
      <c r="HM59">
        <v>2.9390000000000001</v>
      </c>
      <c r="HN59">
        <v>1.7410000000000001</v>
      </c>
      <c r="HO59">
        <v>6.5369999999999999</v>
      </c>
      <c r="HP59">
        <v>1.953858377</v>
      </c>
      <c r="HQ59">
        <v>1.8666553669999999</v>
      </c>
      <c r="HR59">
        <v>4.5030000000000001</v>
      </c>
      <c r="HS59">
        <v>1.41</v>
      </c>
      <c r="HT59">
        <v>3.29</v>
      </c>
      <c r="HU59">
        <v>2.8359999999999999</v>
      </c>
      <c r="HV59">
        <v>2.0105776199999998</v>
      </c>
      <c r="HW59">
        <v>3.5960000000000001</v>
      </c>
      <c r="HX59">
        <v>2.883590898</v>
      </c>
      <c r="HY59">
        <v>3.407</v>
      </c>
      <c r="HZ59">
        <v>2.4061424599999999</v>
      </c>
      <c r="IA59">
        <v>4.8409913280000003</v>
      </c>
      <c r="IB59">
        <v>1.6619999999999999</v>
      </c>
      <c r="IC59">
        <v>2.2210000000000001</v>
      </c>
      <c r="ID59">
        <v>2.14</v>
      </c>
      <c r="IE59">
        <v>3.1859999999999999</v>
      </c>
      <c r="IF59">
        <v>4.9930000000000003</v>
      </c>
      <c r="IG59">
        <v>5.0519999999999996</v>
      </c>
      <c r="IH59">
        <v>1.3740000000000001</v>
      </c>
      <c r="II59">
        <v>1.8970964749999999</v>
      </c>
      <c r="IJ59">
        <v>1.796</v>
      </c>
      <c r="IK59">
        <v>1.7655000000000001</v>
      </c>
      <c r="IL59">
        <v>2.419</v>
      </c>
      <c r="IM59">
        <v>1.9319999999999999</v>
      </c>
      <c r="IN59">
        <v>2.294</v>
      </c>
      <c r="IO59">
        <v>0.872</v>
      </c>
      <c r="IP59">
        <v>2.08</v>
      </c>
      <c r="IQ59">
        <v>1.93</v>
      </c>
      <c r="IR59">
        <v>3.91</v>
      </c>
      <c r="IS59">
        <v>2.459194815</v>
      </c>
      <c r="IT59">
        <v>4.1829999999999998</v>
      </c>
      <c r="IU59">
        <v>1.649</v>
      </c>
      <c r="IV59">
        <v>4.1120000000000001</v>
      </c>
      <c r="IW59">
        <v>2.3340000000000001</v>
      </c>
      <c r="IX59">
        <v>4.6139999999999999</v>
      </c>
      <c r="IY59">
        <v>3.706</v>
      </c>
    </row>
    <row r="60" spans="1:259" x14ac:dyDescent="0.25">
      <c r="A60">
        <f t="shared" si="0"/>
        <v>2018</v>
      </c>
      <c r="B60">
        <v>1.587</v>
      </c>
      <c r="C60">
        <v>4.5277065690000002</v>
      </c>
      <c r="D60">
        <v>5.0019999999999998</v>
      </c>
      <c r="E60">
        <v>5.1863194190000002</v>
      </c>
      <c r="F60">
        <v>5.5190000000000001</v>
      </c>
      <c r="G60">
        <v>1.44</v>
      </c>
      <c r="I60">
        <v>3.2799937529999998</v>
      </c>
      <c r="J60">
        <v>1.3560000000000001</v>
      </c>
      <c r="K60">
        <v>2.0390000000000001</v>
      </c>
      <c r="L60">
        <v>1.5720000000000001</v>
      </c>
      <c r="N60">
        <v>1.371</v>
      </c>
      <c r="O60">
        <v>1.74</v>
      </c>
      <c r="P60">
        <v>1.47</v>
      </c>
      <c r="Q60">
        <v>1.73</v>
      </c>
      <c r="R60">
        <v>5.38</v>
      </c>
      <c r="S60">
        <v>1.62</v>
      </c>
      <c r="T60">
        <v>5.1989999999999998</v>
      </c>
      <c r="U60">
        <v>5.069</v>
      </c>
      <c r="V60">
        <v>2.04</v>
      </c>
      <c r="W60">
        <v>1.56</v>
      </c>
      <c r="X60">
        <v>1.93</v>
      </c>
      <c r="Y60">
        <v>1.4119999999999999</v>
      </c>
      <c r="Z60">
        <v>1.3839999999999999</v>
      </c>
      <c r="AA60">
        <v>1.448</v>
      </c>
      <c r="AB60">
        <v>2.3450000000000002</v>
      </c>
      <c r="AC60">
        <v>1.3</v>
      </c>
      <c r="AD60">
        <v>2.73</v>
      </c>
      <c r="AE60">
        <v>1.7490000000000001</v>
      </c>
      <c r="AF60">
        <v>1.619</v>
      </c>
      <c r="AG60">
        <v>1.8480000000000001</v>
      </c>
      <c r="AH60">
        <v>1.569</v>
      </c>
      <c r="AI60">
        <v>2.903</v>
      </c>
      <c r="AJ60">
        <v>6.0369999999999999</v>
      </c>
      <c r="AK60">
        <v>1.51</v>
      </c>
      <c r="AL60">
        <v>1.574501438</v>
      </c>
      <c r="AM60">
        <v>1.52</v>
      </c>
      <c r="AN60">
        <v>1.4350000000000001</v>
      </c>
      <c r="AO60">
        <v>1.5640000000000001</v>
      </c>
      <c r="AP60">
        <v>1.554</v>
      </c>
      <c r="AQ60">
        <v>4.6109999999999998</v>
      </c>
      <c r="AR60">
        <v>4.694</v>
      </c>
      <c r="AS60">
        <v>6.3019999999999996</v>
      </c>
      <c r="AT60">
        <v>4.367</v>
      </c>
      <c r="AU60">
        <v>1.7869999999999999</v>
      </c>
      <c r="AV60">
        <v>4.1959999999999997</v>
      </c>
      <c r="AW60">
        <v>1.964</v>
      </c>
      <c r="AX60">
        <v>1.7090000000000001</v>
      </c>
      <c r="AY60">
        <v>1.7118362300000001</v>
      </c>
      <c r="AZ60">
        <v>1.631</v>
      </c>
      <c r="BA60">
        <v>1.7</v>
      </c>
      <c r="BB60">
        <v>1.32</v>
      </c>
      <c r="BC60">
        <v>1.71</v>
      </c>
      <c r="BD60">
        <v>1.57</v>
      </c>
      <c r="BE60">
        <v>2.9289999999999998</v>
      </c>
      <c r="BF60">
        <v>1.617</v>
      </c>
      <c r="BG60">
        <v>1.73</v>
      </c>
      <c r="BH60">
        <v>2.3809999999999998</v>
      </c>
      <c r="BI60">
        <v>3.0230000000000001</v>
      </c>
      <c r="BJ60">
        <v>1.7775947219999999</v>
      </c>
      <c r="BK60">
        <v>2.4721498419999999</v>
      </c>
      <c r="BL60">
        <v>1.732836952</v>
      </c>
      <c r="BM60">
        <v>1.8957741910000001</v>
      </c>
      <c r="BN60">
        <v>1.7161912720000001</v>
      </c>
      <c r="BO60">
        <v>2.133</v>
      </c>
      <c r="BP60">
        <v>3.0979999999999999</v>
      </c>
      <c r="BQ60">
        <v>1.5240685869999999</v>
      </c>
      <c r="BR60">
        <v>4.056</v>
      </c>
      <c r="BS60">
        <v>1.26</v>
      </c>
      <c r="BT60">
        <v>1.67</v>
      </c>
      <c r="BU60">
        <v>4.343</v>
      </c>
      <c r="BV60">
        <v>1.5422447189999999</v>
      </c>
      <c r="BW60">
        <v>4.500340005</v>
      </c>
      <c r="BX60">
        <v>1.41</v>
      </c>
      <c r="BY60">
        <v>2.5299999999999998</v>
      </c>
      <c r="BZ60">
        <v>1.87</v>
      </c>
      <c r="CA60">
        <v>2.84</v>
      </c>
      <c r="CB60">
        <v>3.6789999999999998</v>
      </c>
      <c r="CC60">
        <v>1.68</v>
      </c>
      <c r="CD60">
        <v>2.1139999999999999</v>
      </c>
      <c r="CE60">
        <v>3.7309999999999999</v>
      </c>
      <c r="CF60">
        <v>1.879</v>
      </c>
      <c r="CG60">
        <v>4.6689999999999996</v>
      </c>
      <c r="CH60">
        <v>4.9720000000000004</v>
      </c>
      <c r="CI60">
        <v>4.2629999999999999</v>
      </c>
      <c r="CJ60">
        <v>4.5129999999999999</v>
      </c>
      <c r="CK60">
        <v>1.35</v>
      </c>
      <c r="CL60">
        <v>2.0630000000000002</v>
      </c>
      <c r="CM60">
        <v>2</v>
      </c>
      <c r="CN60">
        <v>2.7429999999999999</v>
      </c>
      <c r="CO60">
        <v>2.6709999999999998</v>
      </c>
      <c r="CP60">
        <v>2.4620000000000002</v>
      </c>
      <c r="CQ60">
        <v>1.6051022850000001</v>
      </c>
      <c r="CR60">
        <v>1.08</v>
      </c>
      <c r="CS60">
        <v>2.46</v>
      </c>
      <c r="CT60">
        <v>4.8237427220000004</v>
      </c>
      <c r="CU60">
        <v>1.47</v>
      </c>
      <c r="CV60">
        <v>2.9590000000000001</v>
      </c>
      <c r="CW60">
        <v>1.55</v>
      </c>
      <c r="CX60">
        <v>2.001389063</v>
      </c>
      <c r="CY60">
        <v>2.522793998</v>
      </c>
      <c r="CZ60">
        <v>4.0633061110000002</v>
      </c>
      <c r="DA60">
        <v>4.2355739610000001</v>
      </c>
      <c r="DB60">
        <v>2.234</v>
      </c>
      <c r="DC60">
        <v>3.9798771589999999</v>
      </c>
      <c r="DD60">
        <v>1.621</v>
      </c>
      <c r="DE60">
        <v>2.177</v>
      </c>
      <c r="DF60">
        <v>1.75</v>
      </c>
      <c r="DG60">
        <v>1.968</v>
      </c>
      <c r="DH60">
        <v>3.6589999999999998</v>
      </c>
      <c r="DI60">
        <v>1.71</v>
      </c>
      <c r="DJ60">
        <v>3.09</v>
      </c>
      <c r="DK60">
        <v>1.29</v>
      </c>
      <c r="DL60">
        <v>1.3879999999999999</v>
      </c>
      <c r="DM60">
        <v>2.9729999999999999</v>
      </c>
      <c r="DN60">
        <v>1.42</v>
      </c>
      <c r="DO60">
        <v>2.84</v>
      </c>
      <c r="DP60">
        <v>3.58</v>
      </c>
      <c r="DQ60">
        <v>3.3</v>
      </c>
      <c r="DR60">
        <v>2.4350000000000001</v>
      </c>
      <c r="DS60">
        <v>3.41</v>
      </c>
      <c r="DT60">
        <v>1.587</v>
      </c>
      <c r="DU60">
        <v>0.97699999999999998</v>
      </c>
      <c r="DV60">
        <v>2.165</v>
      </c>
      <c r="DW60">
        <v>1.9754194119999999</v>
      </c>
      <c r="DX60">
        <v>2.6190000000000002</v>
      </c>
      <c r="DY60">
        <v>2.1480000000000001</v>
      </c>
      <c r="DZ60">
        <v>4.3360000000000003</v>
      </c>
      <c r="EA60">
        <v>2.581</v>
      </c>
      <c r="EB60">
        <v>1.4359999999999999</v>
      </c>
      <c r="EC60">
        <v>1.972794841</v>
      </c>
      <c r="ED60">
        <v>4.1224195049999999</v>
      </c>
      <c r="EE60">
        <v>4.8386235930000003</v>
      </c>
      <c r="EF60">
        <v>1.58</v>
      </c>
      <c r="EG60">
        <v>2.0310000000000001</v>
      </c>
      <c r="EH60">
        <v>2.690121945</v>
      </c>
      <c r="EI60">
        <v>2.5327491690000001</v>
      </c>
      <c r="EJ60">
        <v>3.1389999999999998</v>
      </c>
      <c r="EK60">
        <v>1.6469679290000001</v>
      </c>
      <c r="EL60">
        <v>1.63</v>
      </c>
      <c r="EM60">
        <v>1.38</v>
      </c>
      <c r="EN60">
        <v>1.6</v>
      </c>
      <c r="EO60">
        <v>1.1040000000000001</v>
      </c>
      <c r="EP60">
        <v>2.5169999999999999</v>
      </c>
      <c r="EQ60">
        <v>2.415</v>
      </c>
      <c r="ES60">
        <v>1.8089999999999999</v>
      </c>
      <c r="ET60">
        <v>4.0430000000000001</v>
      </c>
      <c r="EU60">
        <v>1.784</v>
      </c>
      <c r="EV60">
        <v>2.783048526</v>
      </c>
      <c r="EW60">
        <v>1.996</v>
      </c>
      <c r="EX60">
        <v>2.8769999999999998</v>
      </c>
      <c r="EY60">
        <v>2.2893715179999998</v>
      </c>
      <c r="EZ60">
        <v>1.42</v>
      </c>
      <c r="FA60">
        <v>6.1829999999999998</v>
      </c>
      <c r="FB60">
        <v>1.23</v>
      </c>
      <c r="FC60">
        <v>2.2130000000000001</v>
      </c>
      <c r="FD60">
        <v>2.836153827</v>
      </c>
      <c r="FE60">
        <v>1.76</v>
      </c>
      <c r="FF60">
        <v>2.923</v>
      </c>
      <c r="FG60">
        <v>4.8520000000000003</v>
      </c>
      <c r="FH60">
        <v>4.6070000000000002</v>
      </c>
      <c r="FI60">
        <v>1.41</v>
      </c>
      <c r="FJ60">
        <v>4.1399999999999997</v>
      </c>
      <c r="FK60">
        <v>1.881</v>
      </c>
      <c r="FL60">
        <v>1.707290381</v>
      </c>
      <c r="FM60">
        <v>3.4620000000000002</v>
      </c>
      <c r="FN60">
        <v>2.06</v>
      </c>
      <c r="FO60">
        <v>7.0229999999999997</v>
      </c>
      <c r="FP60">
        <v>5.4470000000000001</v>
      </c>
      <c r="FQ60">
        <v>2.4039999999999999</v>
      </c>
      <c r="FR60">
        <v>1.59</v>
      </c>
      <c r="FS60">
        <v>1.56</v>
      </c>
      <c r="FT60">
        <v>2.1040000000000001</v>
      </c>
      <c r="FU60">
        <v>3.67</v>
      </c>
      <c r="FV60">
        <v>1.71</v>
      </c>
      <c r="FW60">
        <v>1.6686146479999999</v>
      </c>
      <c r="FX60">
        <v>2.883</v>
      </c>
      <c r="FY60">
        <v>2.969469964</v>
      </c>
      <c r="FZ60">
        <v>3.6850000000000001</v>
      </c>
      <c r="GA60">
        <v>2.4409999999999998</v>
      </c>
      <c r="GB60">
        <v>2.2599999999999998</v>
      </c>
      <c r="GC60">
        <v>2.831</v>
      </c>
      <c r="GD60">
        <v>3.3820000000000001</v>
      </c>
      <c r="GE60">
        <v>1.46</v>
      </c>
      <c r="GF60">
        <v>5.0629107749999998</v>
      </c>
      <c r="GG60">
        <v>1.0349999999999999</v>
      </c>
      <c r="GH60">
        <v>1.845</v>
      </c>
      <c r="GI60">
        <v>1.42</v>
      </c>
      <c r="GJ60">
        <v>2.5609999999999999</v>
      </c>
      <c r="GK60">
        <v>3.3366884579999998</v>
      </c>
      <c r="GL60">
        <v>1.551996266</v>
      </c>
      <c r="GM60">
        <v>1.7889999999999999</v>
      </c>
      <c r="GN60">
        <v>1.8480000000000001</v>
      </c>
      <c r="GO60">
        <v>1.76</v>
      </c>
      <c r="GP60">
        <v>1.579</v>
      </c>
      <c r="GQ60">
        <v>3.9940000000000002</v>
      </c>
      <c r="GR60">
        <v>2.3793410110000002</v>
      </c>
      <c r="GS60">
        <v>2.5459999999999998</v>
      </c>
      <c r="GT60">
        <v>4.681</v>
      </c>
      <c r="GU60">
        <v>4.5839999999999996</v>
      </c>
      <c r="GV60">
        <v>1.1399999999999999</v>
      </c>
      <c r="GW60">
        <v>4.157</v>
      </c>
      <c r="GX60">
        <v>4.2939999999999996</v>
      </c>
      <c r="GY60">
        <v>1.849</v>
      </c>
      <c r="GZ60">
        <v>6.6319999999999997</v>
      </c>
      <c r="HA60">
        <v>1.49</v>
      </c>
      <c r="HB60">
        <v>4.7881930280000002</v>
      </c>
      <c r="HC60">
        <v>4.6959999999999997</v>
      </c>
      <c r="HD60">
        <v>4.787980642</v>
      </c>
      <c r="HE60">
        <v>2.7465536070000001</v>
      </c>
      <c r="HF60">
        <v>4.0439999999999996</v>
      </c>
      <c r="HG60">
        <v>2.4180000000000001</v>
      </c>
      <c r="HH60">
        <v>1.54</v>
      </c>
      <c r="HI60">
        <v>1.6</v>
      </c>
      <c r="HJ60">
        <v>1.76</v>
      </c>
      <c r="HK60">
        <v>2.9620000000000002</v>
      </c>
      <c r="HL60">
        <v>1.61</v>
      </c>
      <c r="HM60">
        <v>2.8860000000000001</v>
      </c>
      <c r="HN60">
        <v>1.7230000000000001</v>
      </c>
      <c r="HO60">
        <v>6.4640000000000004</v>
      </c>
      <c r="HP60">
        <v>1.7767588519999999</v>
      </c>
      <c r="HQ60">
        <v>1.85270299</v>
      </c>
      <c r="HR60">
        <v>4.4420000000000002</v>
      </c>
      <c r="HS60">
        <v>1.3779999999999999</v>
      </c>
      <c r="HT60">
        <v>3.294</v>
      </c>
      <c r="HU60">
        <v>2.786</v>
      </c>
      <c r="HV60">
        <v>1.983016243</v>
      </c>
      <c r="HW60">
        <v>3.452</v>
      </c>
      <c r="HX60">
        <v>2.8263275330000002</v>
      </c>
      <c r="HY60">
        <v>3.3490000000000002</v>
      </c>
      <c r="HZ60">
        <v>2.3793410110000002</v>
      </c>
      <c r="IA60">
        <v>4.787980642</v>
      </c>
      <c r="IB60">
        <v>1.651</v>
      </c>
      <c r="IC60">
        <v>2.1739999999999999</v>
      </c>
      <c r="ID60">
        <v>2.0539999999999998</v>
      </c>
      <c r="IE60">
        <v>3.2090000000000001</v>
      </c>
      <c r="IF60">
        <v>4.923</v>
      </c>
      <c r="IG60">
        <v>4.9320000000000004</v>
      </c>
      <c r="IH60">
        <v>1.3009999999999999</v>
      </c>
      <c r="II60">
        <v>1.7442221870000001</v>
      </c>
      <c r="IJ60">
        <v>1.6579999999999999</v>
      </c>
      <c r="IK60">
        <v>1.7295</v>
      </c>
      <c r="IL60">
        <v>2.6040000000000001</v>
      </c>
      <c r="IM60">
        <v>1.873</v>
      </c>
      <c r="IN60">
        <v>2.2719999999999998</v>
      </c>
      <c r="IO60">
        <v>0.91700000000000004</v>
      </c>
      <c r="IP60">
        <v>2.06</v>
      </c>
      <c r="IQ60">
        <v>1.9370000000000001</v>
      </c>
      <c r="IR60">
        <v>3.855</v>
      </c>
      <c r="IS60">
        <v>2.3973397830000001</v>
      </c>
      <c r="IT60">
        <v>4.109</v>
      </c>
      <c r="IU60">
        <v>1.605</v>
      </c>
      <c r="IV60">
        <v>4.0430000000000001</v>
      </c>
      <c r="IW60">
        <v>2.4180000000000001</v>
      </c>
      <c r="IX60">
        <v>4.5359999999999996</v>
      </c>
      <c r="IY60">
        <v>3.6589999999999998</v>
      </c>
    </row>
    <row r="61" spans="1:259" x14ac:dyDescent="0.25">
      <c r="A61">
        <f t="shared" si="0"/>
        <v>2019</v>
      </c>
      <c r="B61">
        <v>1.486</v>
      </c>
      <c r="C61">
        <v>4.4828993979999998</v>
      </c>
      <c r="D61">
        <v>4.87</v>
      </c>
      <c r="E61">
        <v>5.1189320389999997</v>
      </c>
      <c r="F61">
        <v>5.4420000000000002</v>
      </c>
      <c r="G61">
        <v>1.4139999999999999</v>
      </c>
      <c r="I61">
        <v>3.2245189449999998</v>
      </c>
      <c r="J61">
        <v>1.3340000000000001</v>
      </c>
      <c r="K61">
        <v>1.994</v>
      </c>
      <c r="L61">
        <v>1.575</v>
      </c>
      <c r="N61">
        <v>1.468</v>
      </c>
      <c r="O61">
        <v>1.657</v>
      </c>
      <c r="P61">
        <v>1.46</v>
      </c>
      <c r="Q61">
        <v>1.81</v>
      </c>
      <c r="R61">
        <v>5.2709999999999999</v>
      </c>
      <c r="S61">
        <v>1.6</v>
      </c>
      <c r="T61">
        <v>5.13</v>
      </c>
      <c r="U61">
        <v>4.9710000000000001</v>
      </c>
      <c r="V61">
        <v>2.0310000000000001</v>
      </c>
      <c r="W61">
        <v>1.58</v>
      </c>
      <c r="X61">
        <v>1.857</v>
      </c>
      <c r="Y61">
        <v>1.3979999999999999</v>
      </c>
      <c r="Z61">
        <v>1.3680000000000001</v>
      </c>
      <c r="AA61">
        <v>1.3819999999999999</v>
      </c>
      <c r="AB61">
        <v>2.1059999999999999</v>
      </c>
      <c r="AC61">
        <v>1.3</v>
      </c>
      <c r="AD61">
        <v>2.6880000000000002</v>
      </c>
      <c r="AE61">
        <v>1.7030000000000001</v>
      </c>
      <c r="AF61">
        <v>1.623</v>
      </c>
      <c r="AG61">
        <v>1.819</v>
      </c>
      <c r="AH61">
        <v>1.46</v>
      </c>
      <c r="AI61">
        <v>2.883</v>
      </c>
      <c r="AJ61">
        <v>6.008</v>
      </c>
      <c r="AK61">
        <v>1.47</v>
      </c>
      <c r="AL61">
        <v>1.570806157</v>
      </c>
      <c r="AM61">
        <v>1.48</v>
      </c>
      <c r="AN61">
        <v>1.4410000000000001</v>
      </c>
      <c r="AO61">
        <v>1.5449999999999999</v>
      </c>
      <c r="AP61">
        <v>1.496</v>
      </c>
      <c r="AQ61">
        <v>4.5380000000000003</v>
      </c>
      <c r="AR61">
        <v>4.6230000000000002</v>
      </c>
      <c r="AS61">
        <v>6.2530000000000001</v>
      </c>
      <c r="AT61">
        <v>4.2960000000000003</v>
      </c>
      <c r="AU61">
        <v>1.7649999999999999</v>
      </c>
      <c r="AV61">
        <v>4.125</v>
      </c>
      <c r="AW61">
        <v>1.9319999999999999</v>
      </c>
      <c r="AX61">
        <v>1.6319999999999999</v>
      </c>
      <c r="AY61">
        <v>1.6878697540000001</v>
      </c>
      <c r="AZ61">
        <v>1.5509999999999999</v>
      </c>
      <c r="BA61">
        <v>1.6</v>
      </c>
      <c r="BB61">
        <v>1.3320000000000001</v>
      </c>
      <c r="BC61">
        <v>1.71</v>
      </c>
      <c r="BD61">
        <v>1.54</v>
      </c>
      <c r="BE61">
        <v>2.891</v>
      </c>
      <c r="BF61">
        <v>1.611</v>
      </c>
      <c r="BG61">
        <v>1.7</v>
      </c>
      <c r="BH61">
        <v>2.3439999999999999</v>
      </c>
      <c r="BI61">
        <v>2.988</v>
      </c>
      <c r="BJ61">
        <v>1.7377842400000001</v>
      </c>
      <c r="BK61">
        <v>2.4217151549999998</v>
      </c>
      <c r="BL61">
        <v>1.692049712</v>
      </c>
      <c r="BM61">
        <v>1.8630289330000001</v>
      </c>
      <c r="BN61">
        <v>1.6894354920000001</v>
      </c>
      <c r="BO61">
        <v>2.0880000000000001</v>
      </c>
      <c r="BP61">
        <v>3.0009999999999999</v>
      </c>
      <c r="BQ61">
        <v>1.5049714089999999</v>
      </c>
      <c r="BR61">
        <v>3.9969999999999999</v>
      </c>
      <c r="BS61">
        <v>1.23</v>
      </c>
      <c r="BT61">
        <v>1.66</v>
      </c>
      <c r="BU61">
        <v>4.3230000000000004</v>
      </c>
      <c r="BV61">
        <v>1.5251277409999999</v>
      </c>
      <c r="BW61">
        <v>4.4598057630000003</v>
      </c>
      <c r="BX61">
        <v>1.35</v>
      </c>
      <c r="BY61">
        <v>2.5190000000000001</v>
      </c>
      <c r="BZ61">
        <v>1.86</v>
      </c>
      <c r="CA61">
        <v>2.8010000000000002</v>
      </c>
      <c r="CB61">
        <v>3.6150000000000002</v>
      </c>
      <c r="CC61">
        <v>1.63</v>
      </c>
      <c r="CD61">
        <v>2.0110000000000001</v>
      </c>
      <c r="CE61">
        <v>3.6829999999999998</v>
      </c>
      <c r="CF61">
        <v>1.863</v>
      </c>
      <c r="CG61">
        <v>4.5759999999999996</v>
      </c>
      <c r="CH61">
        <v>4.8689999999999998</v>
      </c>
      <c r="CI61">
        <v>4.1719999999999997</v>
      </c>
      <c r="CJ61">
        <v>4.4290000000000003</v>
      </c>
      <c r="CK61">
        <v>1.34</v>
      </c>
      <c r="CL61">
        <v>2.0419999999999998</v>
      </c>
      <c r="CM61">
        <v>2.08</v>
      </c>
      <c r="CN61">
        <v>2.61</v>
      </c>
      <c r="CO61">
        <v>2.6230000000000002</v>
      </c>
      <c r="CP61">
        <v>2.44</v>
      </c>
      <c r="CQ61">
        <v>1.5763833309999999</v>
      </c>
      <c r="CR61">
        <v>1.0640000000000001</v>
      </c>
      <c r="CS61">
        <v>2.427</v>
      </c>
      <c r="CT61">
        <v>4.7624117469999998</v>
      </c>
      <c r="CU61">
        <v>1.47</v>
      </c>
      <c r="CV61">
        <v>2.919</v>
      </c>
      <c r="CW61">
        <v>1.55</v>
      </c>
      <c r="CX61">
        <v>1.950307206</v>
      </c>
      <c r="CY61">
        <v>2.4836164009999999</v>
      </c>
      <c r="CZ61">
        <v>4.0211806570000004</v>
      </c>
      <c r="DA61">
        <v>4.1847894449999998</v>
      </c>
      <c r="DB61">
        <v>2.2149999999999999</v>
      </c>
      <c r="DC61">
        <v>3.942136986</v>
      </c>
      <c r="DD61">
        <v>1.6140000000000001</v>
      </c>
      <c r="DE61">
        <v>2.109</v>
      </c>
      <c r="DF61">
        <v>1.71</v>
      </c>
      <c r="DG61">
        <v>1.77</v>
      </c>
      <c r="DH61">
        <v>3.6040000000000001</v>
      </c>
      <c r="DI61">
        <v>1.74</v>
      </c>
      <c r="DJ61">
        <v>3.01</v>
      </c>
      <c r="DK61">
        <v>1.27</v>
      </c>
      <c r="DL61">
        <v>1.37</v>
      </c>
      <c r="DM61">
        <v>2.9180000000000001</v>
      </c>
      <c r="DN61">
        <v>1.36</v>
      </c>
      <c r="DO61">
        <v>2.9</v>
      </c>
      <c r="DP61">
        <v>3.4689999999999999</v>
      </c>
      <c r="DQ61">
        <v>3.3</v>
      </c>
      <c r="DR61">
        <v>2.4020000000000001</v>
      </c>
      <c r="DS61">
        <v>3.3679999999999999</v>
      </c>
      <c r="DT61">
        <v>1.5680000000000001</v>
      </c>
      <c r="DU61">
        <v>0.91800000000000004</v>
      </c>
      <c r="DV61">
        <v>2.1589999999999998</v>
      </c>
      <c r="DW61">
        <v>1.925378867</v>
      </c>
      <c r="DX61">
        <v>2.5710000000000002</v>
      </c>
      <c r="DY61">
        <v>2.13</v>
      </c>
      <c r="DZ61">
        <v>4.2569999999999997</v>
      </c>
      <c r="EA61">
        <v>2.5390000000000001</v>
      </c>
      <c r="EB61">
        <v>1.4239999999999999</v>
      </c>
      <c r="EC61">
        <v>1.9237639479999999</v>
      </c>
      <c r="ED61">
        <v>4.0835532209999998</v>
      </c>
      <c r="EE61">
        <v>4.781681764</v>
      </c>
      <c r="EF61">
        <v>1.48</v>
      </c>
      <c r="EG61">
        <v>2.0190000000000001</v>
      </c>
      <c r="EH61">
        <v>2.6416807320000002</v>
      </c>
      <c r="EI61">
        <v>2.493158405</v>
      </c>
      <c r="EJ61">
        <v>3.0939999999999999</v>
      </c>
      <c r="EK61">
        <v>1.60159103</v>
      </c>
      <c r="EL61">
        <v>1.61</v>
      </c>
      <c r="EM61">
        <v>1.34</v>
      </c>
      <c r="EN61">
        <v>1.61</v>
      </c>
      <c r="EO61">
        <v>1.077</v>
      </c>
      <c r="EP61">
        <v>2.4849999999999999</v>
      </c>
      <c r="EQ61">
        <v>2.3820000000000001</v>
      </c>
      <c r="ES61">
        <v>1.78</v>
      </c>
      <c r="ET61">
        <v>3.9780000000000002</v>
      </c>
      <c r="EU61">
        <v>1.736</v>
      </c>
      <c r="EV61">
        <v>2.7003524470000002</v>
      </c>
      <c r="EW61">
        <v>1.9159999999999999</v>
      </c>
      <c r="EX61">
        <v>2.8239999999999998</v>
      </c>
      <c r="EY61">
        <v>2.2454278080000001</v>
      </c>
      <c r="EZ61">
        <v>1.34</v>
      </c>
      <c r="FA61">
        <v>6.1029999999999998</v>
      </c>
      <c r="FB61">
        <v>1.1399999999999999</v>
      </c>
      <c r="FC61">
        <v>2.2000000000000002</v>
      </c>
      <c r="FD61">
        <v>2.748005794</v>
      </c>
      <c r="FE61">
        <v>1.77</v>
      </c>
      <c r="FF61">
        <v>2.9369999999999998</v>
      </c>
      <c r="FG61">
        <v>4.7830000000000004</v>
      </c>
      <c r="FH61">
        <v>4.5209999999999999</v>
      </c>
      <c r="FI61">
        <v>1.4</v>
      </c>
      <c r="FJ61">
        <v>4.0720000000000001</v>
      </c>
      <c r="FK61">
        <v>1.8340000000000001</v>
      </c>
      <c r="FL61">
        <v>1.6818894950000001</v>
      </c>
      <c r="FM61">
        <v>3.4039999999999999</v>
      </c>
      <c r="FN61">
        <v>2.1</v>
      </c>
      <c r="FO61">
        <v>6.9610000000000003</v>
      </c>
      <c r="FP61">
        <v>5.3789999999999996</v>
      </c>
      <c r="FQ61">
        <v>2.3769999999999998</v>
      </c>
      <c r="FR61">
        <v>1.57</v>
      </c>
      <c r="FS61">
        <v>1.53</v>
      </c>
      <c r="FT61">
        <v>2.08</v>
      </c>
      <c r="FU61">
        <v>3.6179999999999999</v>
      </c>
      <c r="FV61">
        <v>1.72</v>
      </c>
      <c r="FW61">
        <v>1.6295395640000001</v>
      </c>
      <c r="FX61">
        <v>2.7759999999999998</v>
      </c>
      <c r="FY61">
        <v>2.9234846330000002</v>
      </c>
      <c r="FZ61">
        <v>3.62</v>
      </c>
      <c r="GA61">
        <v>2.375</v>
      </c>
      <c r="GB61">
        <v>2.242</v>
      </c>
      <c r="GC61">
        <v>2.8050000000000002</v>
      </c>
      <c r="GD61">
        <v>3.3220000000000001</v>
      </c>
      <c r="GE61">
        <v>1.44</v>
      </c>
      <c r="GF61">
        <v>4.9886842219999998</v>
      </c>
      <c r="GG61">
        <v>0.98199999999999998</v>
      </c>
      <c r="GH61">
        <v>1.84</v>
      </c>
      <c r="GI61">
        <v>1.43</v>
      </c>
      <c r="GJ61">
        <v>2.5249999999999999</v>
      </c>
      <c r="GK61">
        <v>3.3094941040000001</v>
      </c>
      <c r="GL61">
        <v>1.5189566830000001</v>
      </c>
      <c r="GM61">
        <v>1.712</v>
      </c>
      <c r="GN61">
        <v>1.8340000000000001</v>
      </c>
      <c r="GO61">
        <v>1.77</v>
      </c>
      <c r="GP61">
        <v>1.504</v>
      </c>
      <c r="GQ61">
        <v>3.9390000000000001</v>
      </c>
      <c r="GR61">
        <v>2.3201159969999998</v>
      </c>
      <c r="GS61">
        <v>2.504</v>
      </c>
      <c r="GT61">
        <v>4.617</v>
      </c>
      <c r="GU61">
        <v>4.5170000000000003</v>
      </c>
      <c r="GV61">
        <v>1.1399999999999999</v>
      </c>
      <c r="GW61">
        <v>4.1040000000000001</v>
      </c>
      <c r="GX61">
        <v>4.1920000000000002</v>
      </c>
      <c r="GY61">
        <v>1.8380000000000001</v>
      </c>
      <c r="GZ61">
        <v>6.5309999999999997</v>
      </c>
      <c r="HA61">
        <v>1.52</v>
      </c>
      <c r="HB61">
        <v>4.7344591300000003</v>
      </c>
      <c r="HC61">
        <v>4.6189999999999998</v>
      </c>
      <c r="HD61">
        <v>4.7342538510000001</v>
      </c>
      <c r="HE61">
        <v>2.7083955089999998</v>
      </c>
      <c r="HF61">
        <v>3.964</v>
      </c>
      <c r="HG61">
        <v>2.3940000000000001</v>
      </c>
      <c r="HH61">
        <v>1.57</v>
      </c>
      <c r="HI61">
        <v>1.61</v>
      </c>
      <c r="HJ61">
        <v>1.71</v>
      </c>
      <c r="HK61">
        <v>2.9209999999999998</v>
      </c>
      <c r="HL61">
        <v>1.601</v>
      </c>
      <c r="HM61">
        <v>2.835</v>
      </c>
      <c r="HN61">
        <v>1.6919999999999999</v>
      </c>
      <c r="HO61">
        <v>6.4119999999999999</v>
      </c>
      <c r="HP61">
        <v>1.736512287</v>
      </c>
      <c r="HQ61">
        <v>1.8231161090000001</v>
      </c>
      <c r="HR61">
        <v>4.3849999999999998</v>
      </c>
      <c r="HS61">
        <v>1.3520000000000001</v>
      </c>
      <c r="HT61">
        <v>3.2810000000000001</v>
      </c>
      <c r="HU61">
        <v>2.74</v>
      </c>
      <c r="HV61">
        <v>1.9342593159999999</v>
      </c>
      <c r="HW61">
        <v>3.3359999999999999</v>
      </c>
      <c r="HX61">
        <v>2.7378652749999999</v>
      </c>
      <c r="HY61">
        <v>3.3149999999999999</v>
      </c>
      <c r="HZ61">
        <v>2.3201159969999998</v>
      </c>
      <c r="IA61">
        <v>4.7342538510000001</v>
      </c>
      <c r="IB61">
        <v>1.643</v>
      </c>
      <c r="IC61">
        <v>2.1480000000000001</v>
      </c>
      <c r="ID61">
        <v>1.9670000000000001</v>
      </c>
      <c r="IE61">
        <v>3.1989999999999998</v>
      </c>
      <c r="IF61">
        <v>4.8639999999999999</v>
      </c>
      <c r="IG61">
        <v>4.8090000000000002</v>
      </c>
      <c r="IH61">
        <v>1.228</v>
      </c>
      <c r="II61">
        <v>1.695220494</v>
      </c>
      <c r="IJ61">
        <v>1.546</v>
      </c>
      <c r="IK61">
        <v>1.706</v>
      </c>
      <c r="IL61">
        <v>2.7850000000000001</v>
      </c>
      <c r="IM61">
        <v>1.8380000000000001</v>
      </c>
      <c r="IN61">
        <v>2.25</v>
      </c>
      <c r="IO61">
        <v>0.94799999999999995</v>
      </c>
      <c r="IP61">
        <v>2.0499999999999998</v>
      </c>
      <c r="IQ61">
        <v>1.948</v>
      </c>
      <c r="IR61">
        <v>3.8130000000000002</v>
      </c>
      <c r="IS61">
        <v>2.3605593520000001</v>
      </c>
      <c r="IT61">
        <v>4.0469999999999997</v>
      </c>
      <c r="IU61">
        <v>1.546</v>
      </c>
      <c r="IV61">
        <v>3.9630000000000001</v>
      </c>
      <c r="IW61">
        <v>2.4750000000000001</v>
      </c>
      <c r="IX61">
        <v>4.4509999999999996</v>
      </c>
      <c r="IY61">
        <v>3.5990000000000002</v>
      </c>
    </row>
    <row r="62" spans="1:259" x14ac:dyDescent="0.25">
      <c r="A62">
        <f t="shared" si="0"/>
        <v>2020</v>
      </c>
      <c r="B62">
        <v>1.325</v>
      </c>
      <c r="C62">
        <v>4.4169015680000001</v>
      </c>
      <c r="D62">
        <v>4.75</v>
      </c>
      <c r="E62">
        <v>5.0493293780000004</v>
      </c>
      <c r="F62">
        <v>5.3710000000000004</v>
      </c>
      <c r="G62">
        <v>1.4</v>
      </c>
      <c r="I62">
        <v>3.1860027789999998</v>
      </c>
      <c r="J62">
        <v>1.46</v>
      </c>
      <c r="K62">
        <v>1.911</v>
      </c>
      <c r="L62">
        <v>1.575</v>
      </c>
      <c r="N62">
        <v>1.569</v>
      </c>
      <c r="O62">
        <v>1.581</v>
      </c>
      <c r="P62">
        <v>1.44</v>
      </c>
      <c r="Q62">
        <v>1.7</v>
      </c>
      <c r="R62">
        <v>5.1769999999999996</v>
      </c>
      <c r="S62">
        <v>1.55</v>
      </c>
      <c r="T62">
        <v>5.048</v>
      </c>
      <c r="U62">
        <v>4.8689999999999998</v>
      </c>
      <c r="V62">
        <v>2.0030000000000001</v>
      </c>
      <c r="W62">
        <v>1.56</v>
      </c>
      <c r="X62">
        <v>1.8320000000000001</v>
      </c>
      <c r="Y62">
        <v>1.3939999999999999</v>
      </c>
      <c r="Z62">
        <v>1.359</v>
      </c>
      <c r="AA62">
        <v>1.474</v>
      </c>
      <c r="AB62">
        <v>1.9990000000000001</v>
      </c>
      <c r="AC62">
        <v>1.4</v>
      </c>
      <c r="AD62">
        <v>2.6509999999999998</v>
      </c>
      <c r="AE62">
        <v>1.649</v>
      </c>
      <c r="AF62">
        <v>1.6279999999999999</v>
      </c>
      <c r="AG62">
        <v>1.796</v>
      </c>
      <c r="AH62">
        <v>1.4330000000000001</v>
      </c>
      <c r="AI62">
        <v>2.8359999999999999</v>
      </c>
      <c r="AJ62">
        <v>5.9850000000000003</v>
      </c>
      <c r="AK62">
        <v>1.41</v>
      </c>
      <c r="AL62">
        <v>1.555245467</v>
      </c>
      <c r="AM62">
        <v>1.46</v>
      </c>
      <c r="AN62">
        <v>1.4470000000000001</v>
      </c>
      <c r="AO62">
        <v>1.5369999999999999</v>
      </c>
      <c r="AP62">
        <v>1.2809999999999999</v>
      </c>
      <c r="AQ62">
        <v>4.4720000000000004</v>
      </c>
      <c r="AR62">
        <v>4.5430000000000001</v>
      </c>
      <c r="AS62">
        <v>6.2060000000000004</v>
      </c>
      <c r="AT62">
        <v>4.234</v>
      </c>
      <c r="AU62">
        <v>1.7370000000000001</v>
      </c>
      <c r="AV62">
        <v>4.0519999999999996</v>
      </c>
      <c r="AW62">
        <v>1.9079999999999999</v>
      </c>
      <c r="AX62">
        <v>1.5549999999999999</v>
      </c>
      <c r="AY62">
        <v>1.6712894069999999</v>
      </c>
      <c r="AZ62">
        <v>1.5</v>
      </c>
      <c r="BA62">
        <v>1.4</v>
      </c>
      <c r="BB62">
        <v>1.3280000000000001</v>
      </c>
      <c r="BC62">
        <v>1.71</v>
      </c>
      <c r="BD62">
        <v>1.53</v>
      </c>
      <c r="BE62">
        <v>2.8479999999999999</v>
      </c>
      <c r="BF62">
        <v>1.597</v>
      </c>
      <c r="BG62">
        <v>1.68</v>
      </c>
      <c r="BH62">
        <v>2.3029999999999999</v>
      </c>
      <c r="BI62">
        <v>2.9420000000000002</v>
      </c>
      <c r="BJ62">
        <v>1.597266262</v>
      </c>
      <c r="BK62">
        <v>2.377635519</v>
      </c>
      <c r="BL62">
        <v>1.5596701630000001</v>
      </c>
      <c r="BM62">
        <v>1.8669438460000001</v>
      </c>
      <c r="BN62">
        <v>1.676464883</v>
      </c>
      <c r="BO62">
        <v>2.0510000000000002</v>
      </c>
      <c r="BP62">
        <v>2.96</v>
      </c>
      <c r="BQ62">
        <v>1.4811440810000001</v>
      </c>
      <c r="BR62">
        <v>3.9329999999999998</v>
      </c>
      <c r="BS62">
        <v>1.19</v>
      </c>
      <c r="BT62">
        <v>1.58</v>
      </c>
      <c r="BU62">
        <v>4.2430000000000003</v>
      </c>
      <c r="BV62">
        <v>1.503332178</v>
      </c>
      <c r="BW62">
        <v>4.4121617960000004</v>
      </c>
      <c r="BX62">
        <v>1.37</v>
      </c>
      <c r="BY62">
        <v>2.4950000000000001</v>
      </c>
      <c r="BZ62">
        <v>1.83</v>
      </c>
      <c r="CA62">
        <v>2.754</v>
      </c>
      <c r="CB62">
        <v>3.548</v>
      </c>
      <c r="CC62">
        <v>1.56</v>
      </c>
      <c r="CD62">
        <v>1.9710000000000001</v>
      </c>
      <c r="CE62">
        <v>3.6230000000000002</v>
      </c>
      <c r="CF62">
        <v>1.855</v>
      </c>
      <c r="CG62">
        <v>4.4889999999999999</v>
      </c>
      <c r="CH62">
        <v>4.7770000000000001</v>
      </c>
      <c r="CI62">
        <v>4.0940000000000003</v>
      </c>
      <c r="CJ62">
        <v>4.3460000000000001</v>
      </c>
      <c r="CK62">
        <v>1.39</v>
      </c>
      <c r="CL62">
        <v>2.0230000000000001</v>
      </c>
      <c r="CM62">
        <v>2.0190000000000001</v>
      </c>
      <c r="CN62">
        <v>2.484</v>
      </c>
      <c r="CO62">
        <v>2.593</v>
      </c>
      <c r="CP62">
        <v>2.4180000000000001</v>
      </c>
      <c r="CQ62">
        <v>1.533048287</v>
      </c>
      <c r="CR62">
        <v>0.88300000000000001</v>
      </c>
      <c r="CS62">
        <v>2.3940000000000001</v>
      </c>
      <c r="CT62">
        <v>4.6915403759999998</v>
      </c>
      <c r="CU62">
        <v>1.48</v>
      </c>
      <c r="CV62">
        <v>2.8690000000000002</v>
      </c>
      <c r="CW62">
        <v>1.59</v>
      </c>
      <c r="CX62">
        <v>1.867045305</v>
      </c>
      <c r="CY62">
        <v>2.418866897</v>
      </c>
      <c r="CZ62">
        <v>3.9707178170000001</v>
      </c>
      <c r="DA62">
        <v>4.1324421200000003</v>
      </c>
      <c r="DB62">
        <v>2.194</v>
      </c>
      <c r="DC62">
        <v>3.892719262</v>
      </c>
      <c r="DD62">
        <v>1.569</v>
      </c>
      <c r="DE62">
        <v>2.0510000000000002</v>
      </c>
      <c r="DF62">
        <v>1.63</v>
      </c>
      <c r="DG62">
        <v>1.708</v>
      </c>
      <c r="DH62">
        <v>3.5510000000000002</v>
      </c>
      <c r="DI62">
        <v>1.72</v>
      </c>
      <c r="DJ62">
        <v>2.9</v>
      </c>
      <c r="DK62">
        <v>1.24</v>
      </c>
      <c r="DL62">
        <v>1.3580000000000001</v>
      </c>
      <c r="DM62">
        <v>2.8730000000000002</v>
      </c>
      <c r="DN62">
        <v>1.33</v>
      </c>
      <c r="DO62">
        <v>3.13</v>
      </c>
      <c r="DP62">
        <v>3.3969999999999998</v>
      </c>
      <c r="DQ62">
        <v>3</v>
      </c>
      <c r="DR62">
        <v>2.3809999999999998</v>
      </c>
      <c r="DS62">
        <v>3.3330000000000002</v>
      </c>
      <c r="DT62">
        <v>1.55</v>
      </c>
      <c r="DU62">
        <v>0.83699999999999997</v>
      </c>
      <c r="DV62">
        <v>2.14</v>
      </c>
      <c r="DW62">
        <v>1.884535646</v>
      </c>
      <c r="DX62">
        <v>2.5409999999999999</v>
      </c>
      <c r="DY62">
        <v>2.1030000000000002</v>
      </c>
      <c r="DZ62">
        <v>4.1740000000000004</v>
      </c>
      <c r="EA62">
        <v>2.5070000000000001</v>
      </c>
      <c r="EB62">
        <v>1.411</v>
      </c>
      <c r="EC62">
        <v>1.884075787</v>
      </c>
      <c r="ED62">
        <v>4.0338823780000004</v>
      </c>
      <c r="EE62">
        <v>4.7137443130000003</v>
      </c>
      <c r="EF62">
        <v>1.46</v>
      </c>
      <c r="EG62">
        <v>2</v>
      </c>
      <c r="EH62">
        <v>2.601229536</v>
      </c>
      <c r="EI62">
        <v>2.4277467270000002</v>
      </c>
      <c r="EJ62">
        <v>3.0489999999999999</v>
      </c>
      <c r="EK62">
        <v>1.4675387369999999</v>
      </c>
      <c r="EL62">
        <v>1.48</v>
      </c>
      <c r="EM62">
        <v>1.36</v>
      </c>
      <c r="EN62">
        <v>1.55</v>
      </c>
      <c r="EO62">
        <v>1.0720000000000001</v>
      </c>
      <c r="EP62">
        <v>2.448</v>
      </c>
      <c r="EQ62">
        <v>2.3530000000000002</v>
      </c>
      <c r="ES62">
        <v>1.77</v>
      </c>
      <c r="ET62">
        <v>3.9180000000000001</v>
      </c>
      <c r="EU62">
        <v>1.712</v>
      </c>
      <c r="EV62">
        <v>2.6605165130000001</v>
      </c>
      <c r="EW62">
        <v>1.905</v>
      </c>
      <c r="EX62">
        <v>2.7770000000000001</v>
      </c>
      <c r="EY62">
        <v>2.1737859049999999</v>
      </c>
      <c r="EZ62">
        <v>1.31</v>
      </c>
      <c r="FA62">
        <v>6.0350000000000001</v>
      </c>
      <c r="FB62">
        <v>1.1299999999999999</v>
      </c>
      <c r="FC62">
        <v>2.1739999999999999</v>
      </c>
      <c r="FD62">
        <v>2.705727108</v>
      </c>
      <c r="FE62">
        <v>1.75</v>
      </c>
      <c r="FF62">
        <v>2.9</v>
      </c>
      <c r="FG62">
        <v>4.7130000000000001</v>
      </c>
      <c r="FH62">
        <v>4.4550000000000001</v>
      </c>
      <c r="FI62">
        <v>1.44</v>
      </c>
      <c r="FJ62">
        <v>3.9950000000000001</v>
      </c>
      <c r="FK62">
        <v>1.8180000000000001</v>
      </c>
      <c r="FL62">
        <v>1.617838887</v>
      </c>
      <c r="FM62">
        <v>3.3490000000000002</v>
      </c>
      <c r="FN62">
        <v>2.04</v>
      </c>
      <c r="FO62">
        <v>6.8920000000000003</v>
      </c>
      <c r="FP62">
        <v>5.3090000000000002</v>
      </c>
      <c r="FQ62">
        <v>2.3490000000000002</v>
      </c>
      <c r="FR62">
        <v>1.54</v>
      </c>
      <c r="FS62">
        <v>1.48</v>
      </c>
      <c r="FT62">
        <v>2.0550000000000002</v>
      </c>
      <c r="FU62">
        <v>3.5710000000000002</v>
      </c>
      <c r="FV62">
        <v>1.61</v>
      </c>
      <c r="FW62">
        <v>1.588784505</v>
      </c>
      <c r="FX62">
        <v>2.6869999999999998</v>
      </c>
      <c r="FY62">
        <v>2.8877028309999999</v>
      </c>
      <c r="FZ62">
        <v>3.5550000000000002</v>
      </c>
      <c r="GA62">
        <v>2.3439999999999999</v>
      </c>
      <c r="GB62">
        <v>2.2160000000000002</v>
      </c>
      <c r="GC62">
        <v>2.7770000000000001</v>
      </c>
      <c r="GD62">
        <v>3.274</v>
      </c>
      <c r="GE62">
        <v>1.39</v>
      </c>
      <c r="GF62">
        <v>4.916276205</v>
      </c>
      <c r="GG62">
        <v>0.92200000000000004</v>
      </c>
      <c r="GH62">
        <v>1.8180000000000001</v>
      </c>
      <c r="GI62">
        <v>1.41</v>
      </c>
      <c r="GJ62">
        <v>2.4969999999999999</v>
      </c>
      <c r="GK62">
        <v>3.258622232</v>
      </c>
      <c r="GL62">
        <v>1.475735324</v>
      </c>
      <c r="GM62">
        <v>1.7050000000000001</v>
      </c>
      <c r="GN62">
        <v>1.8160000000000001</v>
      </c>
      <c r="GO62">
        <v>1.8</v>
      </c>
      <c r="GP62">
        <v>1.5049999999999999</v>
      </c>
      <c r="GQ62">
        <v>3.8730000000000002</v>
      </c>
      <c r="GR62">
        <v>2.2670977830000001</v>
      </c>
      <c r="GS62">
        <v>2.4649999999999999</v>
      </c>
      <c r="GT62">
        <v>4.5419999999999998</v>
      </c>
      <c r="GU62">
        <v>4.4539999999999997</v>
      </c>
      <c r="GV62">
        <v>1.1000000000000001</v>
      </c>
      <c r="GW62">
        <v>4.0380000000000003</v>
      </c>
      <c r="GX62">
        <v>4.08</v>
      </c>
      <c r="GY62">
        <v>1.819</v>
      </c>
      <c r="GZ62">
        <v>6.4169999999999998</v>
      </c>
      <c r="HA62">
        <v>1.48</v>
      </c>
      <c r="HB62">
        <v>4.6670243090000003</v>
      </c>
      <c r="HC62">
        <v>4.5430000000000001</v>
      </c>
      <c r="HD62">
        <v>4.6668250950000001</v>
      </c>
      <c r="HE62">
        <v>2.6779383299999999</v>
      </c>
      <c r="HF62">
        <v>3.8929999999999998</v>
      </c>
      <c r="HG62">
        <v>2.371</v>
      </c>
      <c r="HH62">
        <v>1.59</v>
      </c>
      <c r="HI62">
        <v>1.59</v>
      </c>
      <c r="HJ62">
        <v>1.67</v>
      </c>
      <c r="HK62">
        <v>2.89</v>
      </c>
      <c r="HL62">
        <v>1.591</v>
      </c>
      <c r="HM62">
        <v>2.798</v>
      </c>
      <c r="HN62">
        <v>1.679</v>
      </c>
      <c r="HO62">
        <v>6.3460000000000001</v>
      </c>
      <c r="HP62">
        <v>1.5945118890000001</v>
      </c>
      <c r="HQ62">
        <v>1.824066271</v>
      </c>
      <c r="HR62">
        <v>4.3230000000000004</v>
      </c>
      <c r="HS62">
        <v>1.341</v>
      </c>
      <c r="HT62">
        <v>3.2370000000000001</v>
      </c>
      <c r="HU62">
        <v>2.7010000000000001</v>
      </c>
      <c r="HV62">
        <v>1.8947398660000001</v>
      </c>
      <c r="HW62">
        <v>3.2469999999999999</v>
      </c>
      <c r="HX62">
        <v>2.6957974010000001</v>
      </c>
      <c r="HY62">
        <v>3.2669999999999999</v>
      </c>
      <c r="HZ62">
        <v>2.2670977830000001</v>
      </c>
      <c r="IA62">
        <v>4.6668250950000001</v>
      </c>
      <c r="IB62">
        <v>1.631</v>
      </c>
      <c r="IC62">
        <v>2.1139999999999999</v>
      </c>
      <c r="ID62">
        <v>1.917</v>
      </c>
      <c r="IE62">
        <v>3.1880000000000002</v>
      </c>
      <c r="IF62">
        <v>4.7949999999999999</v>
      </c>
      <c r="IG62">
        <v>4.6929999999999996</v>
      </c>
      <c r="IH62">
        <v>1.2170000000000001</v>
      </c>
      <c r="II62">
        <v>1.5679590859999999</v>
      </c>
      <c r="IJ62">
        <v>1.4770000000000001</v>
      </c>
      <c r="IK62">
        <v>1.6415</v>
      </c>
      <c r="IL62">
        <v>2.9039999999999999</v>
      </c>
      <c r="IM62">
        <v>1.8140000000000001</v>
      </c>
      <c r="IN62">
        <v>2.23</v>
      </c>
      <c r="IO62">
        <v>0.97599999999999998</v>
      </c>
      <c r="IP62">
        <v>2.0299999999999998</v>
      </c>
      <c r="IQ62">
        <v>1.9550000000000001</v>
      </c>
      <c r="IR62">
        <v>3.778</v>
      </c>
      <c r="IS62">
        <v>2.2996242659999999</v>
      </c>
      <c r="IT62">
        <v>3.9969999999999999</v>
      </c>
      <c r="IU62">
        <v>1.5289999999999999</v>
      </c>
      <c r="IV62">
        <v>3.8860000000000001</v>
      </c>
      <c r="IW62">
        <v>2.4009999999999998</v>
      </c>
      <c r="IX62">
        <v>4.3789999999999996</v>
      </c>
      <c r="IY62">
        <v>3.5449999999999999</v>
      </c>
    </row>
    <row r="63" spans="1:259" x14ac:dyDescent="0.25">
      <c r="A63">
        <f t="shared" si="0"/>
        <v>2021</v>
      </c>
      <c r="B63">
        <v>1.18</v>
      </c>
      <c r="C63">
        <v>4.3547103070000004</v>
      </c>
      <c r="D63">
        <v>4.6429999999999998</v>
      </c>
      <c r="E63">
        <v>4.9786624709999998</v>
      </c>
      <c r="F63">
        <v>5.3040000000000003</v>
      </c>
      <c r="G63">
        <v>1.39</v>
      </c>
      <c r="I63">
        <v>3.1425652049999999</v>
      </c>
      <c r="J63">
        <v>1.46</v>
      </c>
      <c r="K63">
        <v>1.885</v>
      </c>
      <c r="L63">
        <v>1.575</v>
      </c>
      <c r="N63">
        <v>1.58</v>
      </c>
      <c r="O63">
        <v>1.7</v>
      </c>
      <c r="P63">
        <v>1.48</v>
      </c>
      <c r="Q63">
        <v>1.52</v>
      </c>
      <c r="R63">
        <v>5.0780000000000003</v>
      </c>
      <c r="S63">
        <v>1.6</v>
      </c>
      <c r="T63">
        <v>4.9729999999999999</v>
      </c>
      <c r="U63">
        <v>4.7720000000000002</v>
      </c>
      <c r="V63">
        <v>1.9810000000000001</v>
      </c>
      <c r="W63">
        <v>1.58</v>
      </c>
      <c r="X63">
        <v>1.8109999999999999</v>
      </c>
      <c r="Y63">
        <v>1.389</v>
      </c>
      <c r="Z63">
        <v>1.35</v>
      </c>
      <c r="AA63">
        <v>1.4830000000000001</v>
      </c>
      <c r="AB63">
        <v>2.0099999999999998</v>
      </c>
      <c r="AC63">
        <v>1.3</v>
      </c>
      <c r="AD63">
        <v>2.6179999999999999</v>
      </c>
      <c r="AE63">
        <v>1.641</v>
      </c>
      <c r="AF63">
        <v>1.633</v>
      </c>
      <c r="AG63">
        <v>1.778</v>
      </c>
      <c r="AH63">
        <v>1.413</v>
      </c>
      <c r="AI63">
        <v>2.7909999999999999</v>
      </c>
      <c r="AJ63">
        <v>5.9779999999999998</v>
      </c>
      <c r="AK63">
        <v>1.43</v>
      </c>
      <c r="AL63">
        <v>1.550992642</v>
      </c>
      <c r="AM63">
        <v>1.52</v>
      </c>
      <c r="AN63">
        <v>1.4570000000000001</v>
      </c>
      <c r="AO63">
        <v>1.5369999999999999</v>
      </c>
      <c r="AP63">
        <v>1.1639999999999999</v>
      </c>
      <c r="AQ63">
        <v>4.4180000000000001</v>
      </c>
      <c r="AR63">
        <v>4.4630000000000001</v>
      </c>
      <c r="AS63">
        <v>6.1559999999999997</v>
      </c>
      <c r="AT63">
        <v>4.1710000000000003</v>
      </c>
      <c r="AU63">
        <v>1.7170000000000001</v>
      </c>
      <c r="AV63">
        <v>3.9780000000000002</v>
      </c>
      <c r="AW63">
        <v>1.8959999999999999</v>
      </c>
      <c r="AX63">
        <v>1.5329999999999999</v>
      </c>
      <c r="AY63">
        <v>1.664522037</v>
      </c>
      <c r="AZ63">
        <v>1.4419999999999999</v>
      </c>
      <c r="BA63">
        <v>1.3839080459999999</v>
      </c>
      <c r="BB63">
        <v>1.321</v>
      </c>
      <c r="BC63">
        <v>1.83</v>
      </c>
      <c r="BD63">
        <v>1.58</v>
      </c>
      <c r="BE63">
        <v>2.8039999999999998</v>
      </c>
      <c r="BF63">
        <v>1.595</v>
      </c>
      <c r="BG63">
        <v>1.72</v>
      </c>
      <c r="BH63">
        <v>2.2730000000000001</v>
      </c>
      <c r="BI63">
        <v>2.8889999999999998</v>
      </c>
      <c r="BJ63">
        <v>1.520442061</v>
      </c>
      <c r="BK63">
        <v>2.350961555</v>
      </c>
      <c r="BL63">
        <v>1.4894332530000001</v>
      </c>
      <c r="BM63">
        <v>1.883205166</v>
      </c>
      <c r="BN63">
        <v>1.6930611289999999</v>
      </c>
      <c r="BO63">
        <v>2.0259999999999998</v>
      </c>
      <c r="BP63">
        <v>2.9169999999999998</v>
      </c>
      <c r="BQ63">
        <v>1.5045102800000001</v>
      </c>
      <c r="BR63">
        <v>3.867</v>
      </c>
      <c r="BS63">
        <v>1.19</v>
      </c>
      <c r="BT63">
        <v>1.61</v>
      </c>
      <c r="BU63">
        <v>4.1589999999999998</v>
      </c>
      <c r="BV63">
        <v>1.520287808</v>
      </c>
      <c r="BW63">
        <v>4.3590599909999996</v>
      </c>
      <c r="BX63">
        <v>1.46</v>
      </c>
      <c r="BY63">
        <v>2.4750000000000001</v>
      </c>
      <c r="BZ63">
        <v>1.83</v>
      </c>
      <c r="CA63">
        <v>2.7109999999999999</v>
      </c>
      <c r="CB63">
        <v>3.4910000000000001</v>
      </c>
      <c r="CC63">
        <v>1.56</v>
      </c>
      <c r="CD63">
        <v>2.081</v>
      </c>
      <c r="CE63">
        <v>3.5630000000000002</v>
      </c>
      <c r="CF63">
        <v>1.8480000000000001</v>
      </c>
      <c r="CG63">
        <v>4.399</v>
      </c>
      <c r="CH63">
        <v>4.6840000000000002</v>
      </c>
      <c r="CI63">
        <v>4.0049999999999999</v>
      </c>
      <c r="CJ63">
        <v>4.266</v>
      </c>
      <c r="CK63">
        <v>1.39</v>
      </c>
      <c r="CL63">
        <v>2.004</v>
      </c>
      <c r="CM63">
        <v>1.8</v>
      </c>
      <c r="CN63">
        <v>2.395</v>
      </c>
      <c r="CO63">
        <v>2.569</v>
      </c>
      <c r="CP63">
        <v>2.3969999999999998</v>
      </c>
      <c r="CQ63">
        <v>1.5447884439999999</v>
      </c>
      <c r="CR63">
        <v>0.77200000000000002</v>
      </c>
      <c r="CS63">
        <v>2.363</v>
      </c>
      <c r="CT63">
        <v>4.6202996770000002</v>
      </c>
      <c r="CU63">
        <v>1.62</v>
      </c>
      <c r="CV63">
        <v>2.8140000000000001</v>
      </c>
      <c r="CW63">
        <v>1.59</v>
      </c>
      <c r="CX63">
        <v>1.824445667</v>
      </c>
      <c r="CY63">
        <v>2.3845853620000002</v>
      </c>
      <c r="CZ63">
        <v>3.9210269499999999</v>
      </c>
      <c r="DA63">
        <v>4.08093621</v>
      </c>
      <c r="DB63">
        <v>2.1749999999999998</v>
      </c>
      <c r="DC63">
        <v>3.8439612869999999</v>
      </c>
      <c r="DD63">
        <v>1.5640000000000001</v>
      </c>
      <c r="DE63">
        <v>2.0310000000000001</v>
      </c>
      <c r="DF63">
        <v>1.72</v>
      </c>
      <c r="DG63">
        <v>1.6919999999999999</v>
      </c>
      <c r="DH63">
        <v>3.496</v>
      </c>
      <c r="DI63">
        <v>1.82</v>
      </c>
      <c r="DJ63">
        <v>3</v>
      </c>
      <c r="DK63">
        <v>1.25</v>
      </c>
      <c r="DL63">
        <v>1.3520000000000001</v>
      </c>
      <c r="DM63">
        <v>2.83</v>
      </c>
      <c r="DN63">
        <v>1.3</v>
      </c>
      <c r="DO63">
        <v>3.32</v>
      </c>
      <c r="DP63">
        <v>3.335</v>
      </c>
      <c r="DQ63">
        <v>2.89</v>
      </c>
      <c r="DR63">
        <v>2.3439999999999999</v>
      </c>
      <c r="DS63">
        <v>3.3039999999999998</v>
      </c>
      <c r="DT63">
        <v>1.5309999999999999</v>
      </c>
      <c r="DU63">
        <v>0.80800000000000005</v>
      </c>
      <c r="DV63">
        <v>2.11</v>
      </c>
      <c r="DW63">
        <v>1.8520137130000001</v>
      </c>
      <c r="DX63">
        <v>2.496</v>
      </c>
      <c r="DY63">
        <v>2.0910000000000002</v>
      </c>
      <c r="DZ63">
        <v>4.0890000000000004</v>
      </c>
      <c r="EA63">
        <v>2.4620000000000002</v>
      </c>
      <c r="EB63">
        <v>1.399</v>
      </c>
      <c r="EC63">
        <v>1.8532834540000001</v>
      </c>
      <c r="ED63">
        <v>3.9836654970000001</v>
      </c>
      <c r="EE63">
        <v>4.6448535059999996</v>
      </c>
      <c r="EF63">
        <v>1.53</v>
      </c>
      <c r="EG63">
        <v>1.99</v>
      </c>
      <c r="EH63">
        <v>2.5782812490000002</v>
      </c>
      <c r="EI63">
        <v>2.3931707160000002</v>
      </c>
      <c r="EJ63">
        <v>3.0179999999999998</v>
      </c>
      <c r="EK63">
        <v>1.3968645079999999</v>
      </c>
      <c r="EL63">
        <v>1.34</v>
      </c>
      <c r="EM63">
        <v>1.38</v>
      </c>
      <c r="EN63">
        <v>1.57</v>
      </c>
      <c r="EO63">
        <v>1.0880000000000001</v>
      </c>
      <c r="EP63">
        <v>2.415</v>
      </c>
      <c r="EQ63">
        <v>2.3279999999999998</v>
      </c>
      <c r="ES63">
        <v>1.806</v>
      </c>
      <c r="ET63">
        <v>3.851</v>
      </c>
      <c r="EU63">
        <v>1.6919999999999999</v>
      </c>
      <c r="EV63">
        <v>2.629064461</v>
      </c>
      <c r="EW63">
        <v>1.8220000000000001</v>
      </c>
      <c r="EX63">
        <v>2.7290000000000001</v>
      </c>
      <c r="EY63">
        <v>2.1367271959999998</v>
      </c>
      <c r="EZ63">
        <v>1.6</v>
      </c>
      <c r="FA63">
        <v>5.9560000000000004</v>
      </c>
      <c r="FB63">
        <v>1.1399999999999999</v>
      </c>
      <c r="FC63">
        <v>2.1509999999999998</v>
      </c>
      <c r="FD63">
        <v>2.670536958</v>
      </c>
      <c r="FE63">
        <v>1.75</v>
      </c>
      <c r="FF63">
        <v>2.8370000000000002</v>
      </c>
      <c r="FG63">
        <v>4.6440000000000001</v>
      </c>
      <c r="FH63">
        <v>4.3979999999999997</v>
      </c>
      <c r="FI63">
        <v>1.41</v>
      </c>
      <c r="FJ63">
        <v>3.9169999999999998</v>
      </c>
      <c r="FK63">
        <v>1.8029999999999999</v>
      </c>
      <c r="FL63">
        <v>1.6400183719999999</v>
      </c>
      <c r="FM63">
        <v>3.3029999999999999</v>
      </c>
      <c r="FN63">
        <v>2.02</v>
      </c>
      <c r="FO63">
        <v>6.82</v>
      </c>
      <c r="FP63">
        <v>5.2370000000000001</v>
      </c>
      <c r="FQ63">
        <v>2.3210000000000002</v>
      </c>
      <c r="FR63">
        <v>1.62</v>
      </c>
      <c r="FS63">
        <v>1.55</v>
      </c>
      <c r="FT63">
        <v>2.0289999999999999</v>
      </c>
      <c r="FU63">
        <v>3.5190000000000001</v>
      </c>
      <c r="FV63">
        <v>1.64</v>
      </c>
      <c r="FW63">
        <v>1.58935122</v>
      </c>
      <c r="FX63">
        <v>2.6230000000000002</v>
      </c>
      <c r="FY63">
        <v>2.8596144319999999</v>
      </c>
      <c r="FZ63">
        <v>3.47</v>
      </c>
      <c r="GA63">
        <v>2.3250000000000002</v>
      </c>
      <c r="GB63">
        <v>2.1920000000000002</v>
      </c>
      <c r="GC63">
        <v>2.7480000000000002</v>
      </c>
      <c r="GD63">
        <v>3.2149999999999999</v>
      </c>
      <c r="GE63">
        <v>1.33</v>
      </c>
      <c r="GF63">
        <v>4.8441712609999996</v>
      </c>
      <c r="GG63">
        <v>0.90700000000000003</v>
      </c>
      <c r="GH63">
        <v>1.8089999999999999</v>
      </c>
      <c r="GI63">
        <v>1.38</v>
      </c>
      <c r="GJ63">
        <v>2.4689999999999999</v>
      </c>
      <c r="GK63">
        <v>3.2410131149999999</v>
      </c>
      <c r="GL63">
        <v>1.4885518680000001</v>
      </c>
      <c r="GM63">
        <v>1.6990000000000001</v>
      </c>
      <c r="GN63">
        <v>1.8009999999999999</v>
      </c>
      <c r="GO63">
        <v>1.8</v>
      </c>
      <c r="GP63">
        <v>1.4930000000000001</v>
      </c>
      <c r="GQ63">
        <v>3.8210000000000002</v>
      </c>
      <c r="GR63">
        <v>2.2409300249999999</v>
      </c>
      <c r="GS63">
        <v>2.427</v>
      </c>
      <c r="GT63">
        <v>4.4569999999999999</v>
      </c>
      <c r="GU63">
        <v>4.3869999999999996</v>
      </c>
      <c r="GV63">
        <v>1.1200000000000001</v>
      </c>
      <c r="GW63">
        <v>3.9830000000000001</v>
      </c>
      <c r="GX63">
        <v>3.9780000000000002</v>
      </c>
      <c r="GY63">
        <v>1.8029999999999999</v>
      </c>
      <c r="GZ63">
        <v>6.3120000000000003</v>
      </c>
      <c r="HA63">
        <v>1.48</v>
      </c>
      <c r="HB63">
        <v>4.6014633759999999</v>
      </c>
      <c r="HC63">
        <v>4.4690000000000003</v>
      </c>
      <c r="HD63">
        <v>4.6012890659999997</v>
      </c>
      <c r="HE63">
        <v>2.6559012850000001</v>
      </c>
      <c r="HF63">
        <v>3.823</v>
      </c>
      <c r="HG63">
        <v>2.3479999999999999</v>
      </c>
      <c r="HH63">
        <v>1.64</v>
      </c>
      <c r="HI63">
        <v>1.64</v>
      </c>
      <c r="HJ63">
        <v>1.67</v>
      </c>
      <c r="HK63">
        <v>2.839</v>
      </c>
      <c r="HL63">
        <v>1.581</v>
      </c>
      <c r="HM63">
        <v>2.7469999999999999</v>
      </c>
      <c r="HN63">
        <v>1.669</v>
      </c>
      <c r="HO63">
        <v>6.2549999999999999</v>
      </c>
      <c r="HP63">
        <v>1.5168461660000001</v>
      </c>
      <c r="HQ63">
        <v>1.8350014429999999</v>
      </c>
      <c r="HR63">
        <v>4.2569999999999997</v>
      </c>
      <c r="HS63">
        <v>1.331</v>
      </c>
      <c r="HT63">
        <v>3.1859999999999999</v>
      </c>
      <c r="HU63">
        <v>2.6669999999999998</v>
      </c>
      <c r="HV63">
        <v>1.8640224460000001</v>
      </c>
      <c r="HW63">
        <v>3.149</v>
      </c>
      <c r="HX63">
        <v>2.6608232369999998</v>
      </c>
      <c r="HY63">
        <v>3.2370000000000001</v>
      </c>
      <c r="HZ63">
        <v>2.2409300249999999</v>
      </c>
      <c r="IA63">
        <v>4.6012890659999997</v>
      </c>
      <c r="IB63">
        <v>1.6259999999999999</v>
      </c>
      <c r="IC63">
        <v>2.0859999999999999</v>
      </c>
      <c r="ID63">
        <v>1.889</v>
      </c>
      <c r="IE63">
        <v>3.1629999999999998</v>
      </c>
      <c r="IF63">
        <v>4.726</v>
      </c>
      <c r="IG63">
        <v>4.585</v>
      </c>
      <c r="IH63">
        <v>1.1599999999999999</v>
      </c>
      <c r="II63">
        <v>1.498218593</v>
      </c>
      <c r="IJ63">
        <v>1.4930000000000001</v>
      </c>
      <c r="IK63">
        <v>1.6639999999999999</v>
      </c>
      <c r="IL63">
        <v>3.173</v>
      </c>
      <c r="IM63">
        <v>1.7969999999999999</v>
      </c>
      <c r="IN63">
        <v>2.2109999999999999</v>
      </c>
      <c r="IO63">
        <v>1.0049999999999999</v>
      </c>
      <c r="IP63">
        <v>2.0099999999999998</v>
      </c>
      <c r="IQ63">
        <v>1.944</v>
      </c>
      <c r="IR63">
        <v>3.7349999999999999</v>
      </c>
      <c r="IS63">
        <v>2.2731688659999998</v>
      </c>
      <c r="IT63">
        <v>3.93</v>
      </c>
      <c r="IU63">
        <v>1.522</v>
      </c>
      <c r="IV63">
        <v>3.7949999999999999</v>
      </c>
      <c r="IW63">
        <v>2.3740000000000001</v>
      </c>
      <c r="IX63">
        <v>4.3079999999999998</v>
      </c>
      <c r="IY63">
        <v>3.4910000000000001</v>
      </c>
    </row>
  </sheetData>
  <autoFilter ref="A1:IY1" xr:uid="{B8B30541-F97D-4FB9-84D1-B62BA07C29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DE6A-5EC8-4125-93BF-96EA1517231C}">
  <dimension ref="A1:E250"/>
  <sheetViews>
    <sheetView workbookViewId="0">
      <selection activeCell="AM1" sqref="AM1"/>
    </sheetView>
  </sheetViews>
  <sheetFormatPr defaultRowHeight="15" x14ac:dyDescent="0.25"/>
  <cols>
    <col min="1" max="1" width="17" bestFit="1" customWidth="1"/>
    <col min="2" max="2" width="19.85546875" bestFit="1" customWidth="1"/>
    <col min="3" max="3" width="6.42578125" bestFit="1" customWidth="1"/>
    <col min="4" max="4" width="48.7109375" bestFit="1" customWidth="1"/>
    <col min="5" max="5" width="15" bestFit="1" customWidth="1"/>
  </cols>
  <sheetData>
    <row r="1" spans="1:5" x14ac:dyDescent="0.25">
      <c r="A1" t="s">
        <v>558</v>
      </c>
      <c r="B1" t="s">
        <v>559</v>
      </c>
      <c r="C1" t="s">
        <v>560</v>
      </c>
      <c r="D1" t="s">
        <v>561</v>
      </c>
      <c r="E1" t="s">
        <v>562</v>
      </c>
    </row>
    <row r="2" spans="1:5" x14ac:dyDescent="0.25">
      <c r="A2" t="s">
        <v>30</v>
      </c>
      <c r="B2" t="s">
        <v>30</v>
      </c>
      <c r="C2" t="s">
        <v>30</v>
      </c>
      <c r="D2" t="s">
        <v>29</v>
      </c>
      <c r="E2" t="s">
        <v>563</v>
      </c>
    </row>
    <row r="3" spans="1:5" x14ac:dyDescent="0.25">
      <c r="A3" t="s">
        <v>36</v>
      </c>
      <c r="B3" t="s">
        <v>36</v>
      </c>
      <c r="C3" t="s">
        <v>36</v>
      </c>
      <c r="D3" t="s">
        <v>35</v>
      </c>
      <c r="E3" t="s">
        <v>564</v>
      </c>
    </row>
    <row r="4" spans="1:5" x14ac:dyDescent="0.25">
      <c r="A4" t="s">
        <v>565</v>
      </c>
      <c r="B4" t="s">
        <v>146</v>
      </c>
      <c r="C4" t="s">
        <v>565</v>
      </c>
      <c r="D4" t="s">
        <v>145</v>
      </c>
      <c r="E4" t="s">
        <v>566</v>
      </c>
    </row>
    <row r="5" spans="1:5" x14ac:dyDescent="0.25">
      <c r="A5" t="s">
        <v>567</v>
      </c>
      <c r="B5" t="s">
        <v>48</v>
      </c>
      <c r="C5" t="s">
        <v>567</v>
      </c>
      <c r="D5" t="s">
        <v>47</v>
      </c>
      <c r="E5" t="s">
        <v>568</v>
      </c>
    </row>
    <row r="6" spans="1:5" x14ac:dyDescent="0.25">
      <c r="A6" t="s">
        <v>38</v>
      </c>
      <c r="B6" t="s">
        <v>38</v>
      </c>
      <c r="C6" t="s">
        <v>38</v>
      </c>
      <c r="D6" t="s">
        <v>37</v>
      </c>
      <c r="E6" t="s">
        <v>564</v>
      </c>
    </row>
    <row r="7" spans="1:5" x14ac:dyDescent="0.25">
      <c r="A7" t="s">
        <v>569</v>
      </c>
      <c r="B7" t="s">
        <v>34</v>
      </c>
      <c r="C7" t="s">
        <v>569</v>
      </c>
      <c r="D7" t="s">
        <v>33</v>
      </c>
      <c r="E7" t="s">
        <v>566</v>
      </c>
    </row>
    <row r="8" spans="1:5" x14ac:dyDescent="0.25">
      <c r="A8" t="s">
        <v>570</v>
      </c>
      <c r="B8" t="s">
        <v>570</v>
      </c>
      <c r="C8" t="s">
        <v>570</v>
      </c>
      <c r="D8" t="s">
        <v>571</v>
      </c>
      <c r="E8" t="s">
        <v>572</v>
      </c>
    </row>
    <row r="9" spans="1:5" x14ac:dyDescent="0.25">
      <c r="A9" t="s">
        <v>573</v>
      </c>
      <c r="B9" t="s">
        <v>574</v>
      </c>
      <c r="C9" t="s">
        <v>575</v>
      </c>
      <c r="D9" t="s">
        <v>576</v>
      </c>
    </row>
    <row r="10" spans="1:5" x14ac:dyDescent="0.25">
      <c r="A10" t="s">
        <v>50</v>
      </c>
      <c r="B10" t="s">
        <v>50</v>
      </c>
      <c r="C10" t="s">
        <v>577</v>
      </c>
      <c r="D10" t="s">
        <v>49</v>
      </c>
      <c r="E10" t="s">
        <v>572</v>
      </c>
    </row>
    <row r="11" spans="1:5" x14ac:dyDescent="0.25">
      <c r="A11" t="s">
        <v>44</v>
      </c>
      <c r="B11" t="s">
        <v>44</v>
      </c>
      <c r="C11" t="s">
        <v>44</v>
      </c>
      <c r="D11" t="s">
        <v>43</v>
      </c>
      <c r="E11" t="s">
        <v>572</v>
      </c>
    </row>
    <row r="12" spans="1:5" x14ac:dyDescent="0.25">
      <c r="A12" t="s">
        <v>46</v>
      </c>
      <c r="B12" t="s">
        <v>46</v>
      </c>
      <c r="C12" t="s">
        <v>46</v>
      </c>
      <c r="D12" t="s">
        <v>45</v>
      </c>
      <c r="E12" t="s">
        <v>563</v>
      </c>
    </row>
    <row r="13" spans="1:5" x14ac:dyDescent="0.25">
      <c r="A13" t="s">
        <v>578</v>
      </c>
      <c r="B13" t="s">
        <v>26</v>
      </c>
      <c r="C13" t="s">
        <v>578</v>
      </c>
      <c r="D13" t="s">
        <v>25</v>
      </c>
      <c r="E13" t="s">
        <v>572</v>
      </c>
    </row>
    <row r="14" spans="1:5" x14ac:dyDescent="0.25">
      <c r="A14" t="s">
        <v>52</v>
      </c>
      <c r="B14" t="s">
        <v>52</v>
      </c>
      <c r="C14" t="s">
        <v>52</v>
      </c>
      <c r="D14" t="s">
        <v>51</v>
      </c>
      <c r="E14" t="s">
        <v>568</v>
      </c>
    </row>
    <row r="15" spans="1:5" x14ac:dyDescent="0.25">
      <c r="A15" t="s">
        <v>54</v>
      </c>
      <c r="B15" t="s">
        <v>54</v>
      </c>
      <c r="C15" t="s">
        <v>54</v>
      </c>
      <c r="D15" t="s">
        <v>53</v>
      </c>
      <c r="E15" t="s">
        <v>564</v>
      </c>
    </row>
    <row r="16" spans="1:5" x14ac:dyDescent="0.25">
      <c r="A16" t="s">
        <v>56</v>
      </c>
      <c r="B16" t="s">
        <v>56</v>
      </c>
      <c r="C16" t="s">
        <v>56</v>
      </c>
      <c r="D16" t="s">
        <v>55</v>
      </c>
      <c r="E16" t="s">
        <v>563</v>
      </c>
    </row>
    <row r="17" spans="1:5" x14ac:dyDescent="0.25">
      <c r="A17" t="s">
        <v>579</v>
      </c>
      <c r="B17" t="s">
        <v>72</v>
      </c>
      <c r="C17" t="s">
        <v>579</v>
      </c>
      <c r="D17" t="s">
        <v>580</v>
      </c>
      <c r="E17" t="s">
        <v>572</v>
      </c>
    </row>
    <row r="18" spans="1:5" x14ac:dyDescent="0.25">
      <c r="A18" t="s">
        <v>70</v>
      </c>
      <c r="B18" t="s">
        <v>70</v>
      </c>
      <c r="C18" t="s">
        <v>88</v>
      </c>
      <c r="D18" t="s">
        <v>69</v>
      </c>
      <c r="E18" t="s">
        <v>563</v>
      </c>
    </row>
    <row r="19" spans="1:5" x14ac:dyDescent="0.25">
      <c r="A19" t="s">
        <v>581</v>
      </c>
      <c r="B19" t="s">
        <v>66</v>
      </c>
      <c r="C19" t="s">
        <v>581</v>
      </c>
      <c r="D19" t="s">
        <v>65</v>
      </c>
      <c r="E19" t="s">
        <v>563</v>
      </c>
    </row>
    <row r="20" spans="1:5" x14ac:dyDescent="0.25">
      <c r="A20" t="s">
        <v>86</v>
      </c>
      <c r="B20" t="s">
        <v>86</v>
      </c>
      <c r="C20" t="s">
        <v>582</v>
      </c>
      <c r="D20" t="s">
        <v>85</v>
      </c>
      <c r="E20" t="s">
        <v>572</v>
      </c>
    </row>
    <row r="21" spans="1:5" x14ac:dyDescent="0.25">
      <c r="A21" t="s">
        <v>76</v>
      </c>
      <c r="B21" t="s">
        <v>76</v>
      </c>
      <c r="C21" t="s">
        <v>76</v>
      </c>
      <c r="D21" t="s">
        <v>75</v>
      </c>
      <c r="E21" t="s">
        <v>564</v>
      </c>
    </row>
    <row r="22" spans="1:5" x14ac:dyDescent="0.25">
      <c r="A22" t="s">
        <v>60</v>
      </c>
      <c r="B22" t="s">
        <v>60</v>
      </c>
      <c r="C22" t="s">
        <v>60</v>
      </c>
      <c r="D22" t="s">
        <v>59</v>
      </c>
      <c r="E22" t="s">
        <v>564</v>
      </c>
    </row>
    <row r="23" spans="1:5" x14ac:dyDescent="0.25">
      <c r="A23" t="s">
        <v>78</v>
      </c>
      <c r="B23" t="s">
        <v>78</v>
      </c>
      <c r="C23" t="s">
        <v>583</v>
      </c>
      <c r="D23" t="s">
        <v>77</v>
      </c>
      <c r="E23" t="s">
        <v>572</v>
      </c>
    </row>
    <row r="24" spans="1:5" x14ac:dyDescent="0.25">
      <c r="A24" t="s">
        <v>62</v>
      </c>
      <c r="B24" t="s">
        <v>62</v>
      </c>
      <c r="C24" t="s">
        <v>62</v>
      </c>
      <c r="D24" t="s">
        <v>61</v>
      </c>
      <c r="E24" t="s">
        <v>566</v>
      </c>
    </row>
    <row r="25" spans="1:5" x14ac:dyDescent="0.25">
      <c r="A25" t="s">
        <v>584</v>
      </c>
      <c r="B25" t="s">
        <v>80</v>
      </c>
      <c r="C25" t="s">
        <v>584</v>
      </c>
      <c r="D25" t="s">
        <v>79</v>
      </c>
      <c r="E25" t="s">
        <v>572</v>
      </c>
    </row>
    <row r="26" spans="1:5" x14ac:dyDescent="0.25">
      <c r="A26" t="s">
        <v>585</v>
      </c>
      <c r="B26" t="s">
        <v>90</v>
      </c>
      <c r="C26" t="s">
        <v>585</v>
      </c>
      <c r="D26" t="s">
        <v>89</v>
      </c>
      <c r="E26" t="s">
        <v>563</v>
      </c>
    </row>
    <row r="27" spans="1:5" x14ac:dyDescent="0.25">
      <c r="A27" t="s">
        <v>82</v>
      </c>
      <c r="B27" t="s">
        <v>82</v>
      </c>
      <c r="C27" t="s">
        <v>82</v>
      </c>
      <c r="D27" t="s">
        <v>586</v>
      </c>
      <c r="E27" t="s">
        <v>572</v>
      </c>
    </row>
    <row r="28" spans="1:5" x14ac:dyDescent="0.25">
      <c r="A28" t="s">
        <v>577</v>
      </c>
      <c r="B28" t="s">
        <v>587</v>
      </c>
      <c r="C28" t="s">
        <v>588</v>
      </c>
      <c r="D28" t="s">
        <v>589</v>
      </c>
      <c r="E28" t="s">
        <v>572</v>
      </c>
    </row>
    <row r="29" spans="1:5" x14ac:dyDescent="0.25">
      <c r="A29" t="s">
        <v>74</v>
      </c>
      <c r="B29" t="s">
        <v>74</v>
      </c>
      <c r="C29" t="s">
        <v>74</v>
      </c>
      <c r="D29" t="s">
        <v>73</v>
      </c>
      <c r="E29" t="s">
        <v>564</v>
      </c>
    </row>
    <row r="30" spans="1:5" x14ac:dyDescent="0.25">
      <c r="A30" t="s">
        <v>590</v>
      </c>
      <c r="B30" t="s">
        <v>92</v>
      </c>
      <c r="C30" t="s">
        <v>590</v>
      </c>
      <c r="D30" t="s">
        <v>91</v>
      </c>
      <c r="E30" t="s">
        <v>566</v>
      </c>
    </row>
    <row r="31" spans="1:5" x14ac:dyDescent="0.25">
      <c r="B31" t="s">
        <v>591</v>
      </c>
      <c r="C31" t="s">
        <v>575</v>
      </c>
      <c r="D31" t="s">
        <v>592</v>
      </c>
      <c r="E31" t="s">
        <v>572</v>
      </c>
    </row>
    <row r="32" spans="1:5" x14ac:dyDescent="0.25">
      <c r="A32" t="s">
        <v>84</v>
      </c>
      <c r="B32" t="s">
        <v>84</v>
      </c>
      <c r="C32" t="s">
        <v>84</v>
      </c>
      <c r="D32" t="s">
        <v>83</v>
      </c>
      <c r="E32" t="s">
        <v>572</v>
      </c>
    </row>
    <row r="33" spans="1:5" x14ac:dyDescent="0.25">
      <c r="B33" t="s">
        <v>593</v>
      </c>
      <c r="C33" t="s">
        <v>575</v>
      </c>
      <c r="D33" t="s">
        <v>594</v>
      </c>
      <c r="E33" t="s">
        <v>566</v>
      </c>
    </row>
    <row r="34" spans="1:5" x14ac:dyDescent="0.25">
      <c r="A34" t="s">
        <v>536</v>
      </c>
      <c r="B34" t="s">
        <v>536</v>
      </c>
      <c r="C34" t="s">
        <v>595</v>
      </c>
      <c r="D34" t="s">
        <v>535</v>
      </c>
      <c r="E34" t="s">
        <v>572</v>
      </c>
    </row>
    <row r="35" spans="1:5" x14ac:dyDescent="0.25">
      <c r="A35" t="s">
        <v>596</v>
      </c>
      <c r="B35" t="s">
        <v>88</v>
      </c>
      <c r="C35" t="s">
        <v>596</v>
      </c>
      <c r="D35" t="s">
        <v>87</v>
      </c>
      <c r="E35" t="s">
        <v>563</v>
      </c>
    </row>
    <row r="36" spans="1:5" x14ac:dyDescent="0.25">
      <c r="A36" t="s">
        <v>597</v>
      </c>
      <c r="B36" t="s">
        <v>68</v>
      </c>
      <c r="C36" t="s">
        <v>597</v>
      </c>
      <c r="D36" t="s">
        <v>67</v>
      </c>
      <c r="E36" t="s">
        <v>564</v>
      </c>
    </row>
    <row r="37" spans="1:5" x14ac:dyDescent="0.25">
      <c r="A37" t="s">
        <v>64</v>
      </c>
      <c r="B37" t="s">
        <v>64</v>
      </c>
      <c r="C37" t="s">
        <v>598</v>
      </c>
      <c r="D37" t="s">
        <v>63</v>
      </c>
      <c r="E37" t="s">
        <v>566</v>
      </c>
    </row>
    <row r="38" spans="1:5" x14ac:dyDescent="0.25">
      <c r="A38" t="s">
        <v>58</v>
      </c>
      <c r="B38" t="s">
        <v>58</v>
      </c>
      <c r="C38" t="s">
        <v>58</v>
      </c>
      <c r="D38" t="s">
        <v>57</v>
      </c>
      <c r="E38" t="s">
        <v>566</v>
      </c>
    </row>
    <row r="39" spans="1:5" x14ac:dyDescent="0.25">
      <c r="A39" t="s">
        <v>120</v>
      </c>
      <c r="B39" t="s">
        <v>120</v>
      </c>
      <c r="C39" t="s">
        <v>120</v>
      </c>
      <c r="D39" t="s">
        <v>119</v>
      </c>
      <c r="E39" t="s">
        <v>566</v>
      </c>
    </row>
    <row r="40" spans="1:5" x14ac:dyDescent="0.25">
      <c r="A40" t="s">
        <v>599</v>
      </c>
      <c r="B40" t="s">
        <v>272</v>
      </c>
      <c r="C40" t="s">
        <v>599</v>
      </c>
      <c r="D40" t="s">
        <v>271</v>
      </c>
      <c r="E40" t="s">
        <v>563</v>
      </c>
    </row>
    <row r="41" spans="1:5" x14ac:dyDescent="0.25">
      <c r="A41" t="s">
        <v>110</v>
      </c>
      <c r="B41" t="s">
        <v>110</v>
      </c>
      <c r="C41" t="s">
        <v>110</v>
      </c>
      <c r="D41" t="s">
        <v>109</v>
      </c>
      <c r="E41" t="s">
        <v>566</v>
      </c>
    </row>
    <row r="42" spans="1:5" x14ac:dyDescent="0.25">
      <c r="A42" t="s">
        <v>96</v>
      </c>
      <c r="B42" t="s">
        <v>96</v>
      </c>
      <c r="C42" t="s">
        <v>96</v>
      </c>
      <c r="D42" t="s">
        <v>95</v>
      </c>
      <c r="E42" t="s">
        <v>572</v>
      </c>
    </row>
    <row r="43" spans="1:5" x14ac:dyDescent="0.25">
      <c r="A43" t="s">
        <v>600</v>
      </c>
      <c r="B43" t="s">
        <v>130</v>
      </c>
      <c r="C43" t="s">
        <v>600</v>
      </c>
      <c r="D43" t="s">
        <v>129</v>
      </c>
      <c r="E43" t="s">
        <v>572</v>
      </c>
    </row>
    <row r="44" spans="1:5" x14ac:dyDescent="0.25">
      <c r="A44" t="s">
        <v>601</v>
      </c>
      <c r="B44" t="s">
        <v>94</v>
      </c>
      <c r="C44" t="s">
        <v>94</v>
      </c>
      <c r="D44" t="s">
        <v>93</v>
      </c>
      <c r="E44" t="s">
        <v>566</v>
      </c>
    </row>
    <row r="45" spans="1:5" x14ac:dyDescent="0.25">
      <c r="A45" t="s">
        <v>602</v>
      </c>
      <c r="B45" t="s">
        <v>484</v>
      </c>
      <c r="C45" t="s">
        <v>602</v>
      </c>
      <c r="D45" t="s">
        <v>483</v>
      </c>
      <c r="E45" t="s">
        <v>566</v>
      </c>
    </row>
    <row r="46" spans="1:5" x14ac:dyDescent="0.25">
      <c r="A46" t="s">
        <v>102</v>
      </c>
      <c r="B46" t="s">
        <v>104</v>
      </c>
      <c r="C46" t="s">
        <v>102</v>
      </c>
      <c r="D46" t="s">
        <v>103</v>
      </c>
      <c r="E46" t="s">
        <v>572</v>
      </c>
    </row>
    <row r="47" spans="1:5" x14ac:dyDescent="0.25">
      <c r="A47" t="s">
        <v>106</v>
      </c>
      <c r="B47" t="s">
        <v>106</v>
      </c>
      <c r="C47" t="s">
        <v>106</v>
      </c>
      <c r="D47" t="s">
        <v>105</v>
      </c>
      <c r="E47" t="s">
        <v>563</v>
      </c>
    </row>
    <row r="48" spans="1:5" x14ac:dyDescent="0.25">
      <c r="A48" t="s">
        <v>218</v>
      </c>
      <c r="B48" t="s">
        <v>218</v>
      </c>
      <c r="C48" t="s">
        <v>218</v>
      </c>
      <c r="D48" t="s">
        <v>603</v>
      </c>
      <c r="E48" t="s">
        <v>563</v>
      </c>
    </row>
    <row r="49" spans="1:5" x14ac:dyDescent="0.25">
      <c r="A49" t="s">
        <v>318</v>
      </c>
      <c r="B49" t="s">
        <v>318</v>
      </c>
      <c r="C49" t="s">
        <v>318</v>
      </c>
      <c r="D49" t="s">
        <v>604</v>
      </c>
      <c r="E49" t="s">
        <v>563</v>
      </c>
    </row>
    <row r="50" spans="1:5" x14ac:dyDescent="0.25">
      <c r="A50" t="s">
        <v>605</v>
      </c>
      <c r="B50" t="s">
        <v>605</v>
      </c>
      <c r="C50" t="s">
        <v>575</v>
      </c>
      <c r="D50" t="s">
        <v>606</v>
      </c>
      <c r="E50" t="s">
        <v>568</v>
      </c>
    </row>
    <row r="51" spans="1:5" x14ac:dyDescent="0.25">
      <c r="A51" t="s">
        <v>607</v>
      </c>
      <c r="B51" t="s">
        <v>607</v>
      </c>
      <c r="C51" t="s">
        <v>575</v>
      </c>
      <c r="D51" t="s">
        <v>608</v>
      </c>
      <c r="E51" t="s">
        <v>568</v>
      </c>
    </row>
    <row r="52" spans="1:5" x14ac:dyDescent="0.25">
      <c r="A52" t="s">
        <v>116</v>
      </c>
      <c r="B52" t="s">
        <v>116</v>
      </c>
      <c r="C52" t="s">
        <v>116</v>
      </c>
      <c r="D52" t="s">
        <v>115</v>
      </c>
      <c r="E52" t="s">
        <v>572</v>
      </c>
    </row>
    <row r="53" spans="1:5" x14ac:dyDescent="0.25">
      <c r="A53" t="s">
        <v>118</v>
      </c>
      <c r="B53" t="s">
        <v>118</v>
      </c>
      <c r="C53" t="s">
        <v>118</v>
      </c>
      <c r="D53" t="s">
        <v>117</v>
      </c>
      <c r="E53" t="s">
        <v>566</v>
      </c>
    </row>
    <row r="54" spans="1:5" x14ac:dyDescent="0.25">
      <c r="A54" t="s">
        <v>609</v>
      </c>
      <c r="B54" t="s">
        <v>114</v>
      </c>
      <c r="C54" t="s">
        <v>609</v>
      </c>
      <c r="D54" t="s">
        <v>610</v>
      </c>
      <c r="E54" t="s">
        <v>566</v>
      </c>
    </row>
    <row r="55" spans="1:5" x14ac:dyDescent="0.25">
      <c r="A55" t="s">
        <v>611</v>
      </c>
      <c r="B55" t="s">
        <v>611</v>
      </c>
      <c r="C55" t="s">
        <v>611</v>
      </c>
      <c r="D55" t="s">
        <v>612</v>
      </c>
      <c r="E55" t="s">
        <v>568</v>
      </c>
    </row>
    <row r="56" spans="1:5" x14ac:dyDescent="0.25">
      <c r="A56" t="s">
        <v>613</v>
      </c>
      <c r="B56" t="s">
        <v>122</v>
      </c>
      <c r="C56" t="s">
        <v>613</v>
      </c>
      <c r="D56" t="s">
        <v>121</v>
      </c>
      <c r="E56" t="s">
        <v>572</v>
      </c>
    </row>
    <row r="57" spans="1:5" x14ac:dyDescent="0.25">
      <c r="A57" t="s">
        <v>614</v>
      </c>
      <c r="B57" t="s">
        <v>224</v>
      </c>
      <c r="C57" t="s">
        <v>614</v>
      </c>
      <c r="D57" t="s">
        <v>223</v>
      </c>
      <c r="E57" t="s">
        <v>564</v>
      </c>
    </row>
    <row r="58" spans="1:5" x14ac:dyDescent="0.25">
      <c r="A58" t="s">
        <v>126</v>
      </c>
      <c r="B58" t="s">
        <v>126</v>
      </c>
      <c r="C58" t="s">
        <v>126</v>
      </c>
      <c r="D58" t="s">
        <v>125</v>
      </c>
      <c r="E58" t="s">
        <v>572</v>
      </c>
    </row>
    <row r="59" spans="1:5" x14ac:dyDescent="0.25">
      <c r="B59" t="s">
        <v>128</v>
      </c>
      <c r="D59" t="s">
        <v>615</v>
      </c>
      <c r="E59" t="s">
        <v>572</v>
      </c>
    </row>
    <row r="60" spans="1:5" x14ac:dyDescent="0.25">
      <c r="A60" t="s">
        <v>132</v>
      </c>
      <c r="B60" t="s">
        <v>132</v>
      </c>
      <c r="C60" t="s">
        <v>132</v>
      </c>
      <c r="D60" t="s">
        <v>131</v>
      </c>
      <c r="E60" t="s">
        <v>563</v>
      </c>
    </row>
    <row r="61" spans="1:5" x14ac:dyDescent="0.25">
      <c r="A61" t="s">
        <v>134</v>
      </c>
      <c r="B61" t="s">
        <v>134</v>
      </c>
      <c r="C61" t="s">
        <v>134</v>
      </c>
      <c r="D61" t="s">
        <v>133</v>
      </c>
      <c r="E61" t="s">
        <v>564</v>
      </c>
    </row>
    <row r="62" spans="1:5" x14ac:dyDescent="0.25">
      <c r="A62" t="s">
        <v>108</v>
      </c>
      <c r="B62" t="s">
        <v>108</v>
      </c>
      <c r="C62" t="s">
        <v>108</v>
      </c>
      <c r="D62" t="s">
        <v>616</v>
      </c>
      <c r="E62" t="s">
        <v>566</v>
      </c>
    </row>
    <row r="63" spans="1:5" x14ac:dyDescent="0.25">
      <c r="A63" t="s">
        <v>412</v>
      </c>
      <c r="B63" t="s">
        <v>412</v>
      </c>
      <c r="C63" t="s">
        <v>412</v>
      </c>
      <c r="D63" t="s">
        <v>617</v>
      </c>
      <c r="E63" t="s">
        <v>563</v>
      </c>
    </row>
    <row r="64" spans="1:5" x14ac:dyDescent="0.25">
      <c r="A64" t="s">
        <v>112</v>
      </c>
      <c r="B64" t="s">
        <v>112</v>
      </c>
      <c r="C64" t="s">
        <v>112</v>
      </c>
      <c r="D64" t="s">
        <v>618</v>
      </c>
      <c r="E64" t="s">
        <v>566</v>
      </c>
    </row>
    <row r="65" spans="1:5" x14ac:dyDescent="0.25">
      <c r="A65" t="s">
        <v>619</v>
      </c>
      <c r="B65" t="s">
        <v>142</v>
      </c>
      <c r="C65" t="s">
        <v>619</v>
      </c>
      <c r="D65" t="s">
        <v>141</v>
      </c>
      <c r="E65" t="s">
        <v>564</v>
      </c>
    </row>
    <row r="66" spans="1:5" x14ac:dyDescent="0.25">
      <c r="A66" t="s">
        <v>138</v>
      </c>
      <c r="B66" t="s">
        <v>138</v>
      </c>
      <c r="C66" t="s">
        <v>138</v>
      </c>
      <c r="D66" t="s">
        <v>137</v>
      </c>
      <c r="E66" t="s">
        <v>566</v>
      </c>
    </row>
    <row r="67" spans="1:5" x14ac:dyDescent="0.25">
      <c r="A67" t="s">
        <v>140</v>
      </c>
      <c r="B67" t="s">
        <v>140</v>
      </c>
      <c r="C67" t="s">
        <v>140</v>
      </c>
      <c r="D67" t="s">
        <v>139</v>
      </c>
      <c r="E67" t="s">
        <v>572</v>
      </c>
    </row>
    <row r="68" spans="1:5" x14ac:dyDescent="0.25">
      <c r="A68" t="s">
        <v>144</v>
      </c>
      <c r="B68" t="s">
        <v>144</v>
      </c>
      <c r="C68" t="s">
        <v>144</v>
      </c>
      <c r="D68" t="s">
        <v>143</v>
      </c>
      <c r="E68" t="s">
        <v>572</v>
      </c>
    </row>
    <row r="69" spans="1:5" x14ac:dyDescent="0.25">
      <c r="A69" t="s">
        <v>158</v>
      </c>
      <c r="B69" t="s">
        <v>158</v>
      </c>
      <c r="C69" t="s">
        <v>158</v>
      </c>
      <c r="D69" t="s">
        <v>157</v>
      </c>
      <c r="E69" t="s">
        <v>572</v>
      </c>
    </row>
    <row r="70" spans="1:5" x14ac:dyDescent="0.25">
      <c r="A70" t="s">
        <v>160</v>
      </c>
      <c r="B70" t="s">
        <v>160</v>
      </c>
      <c r="C70" t="s">
        <v>160</v>
      </c>
      <c r="D70" t="s">
        <v>620</v>
      </c>
      <c r="E70" t="s">
        <v>566</v>
      </c>
    </row>
    <row r="71" spans="1:5" x14ac:dyDescent="0.25">
      <c r="A71" t="s">
        <v>448</v>
      </c>
      <c r="B71" t="s">
        <v>448</v>
      </c>
      <c r="C71" t="s">
        <v>621</v>
      </c>
      <c r="D71" t="s">
        <v>447</v>
      </c>
      <c r="E71" t="s">
        <v>572</v>
      </c>
    </row>
    <row r="72" spans="1:5" x14ac:dyDescent="0.25">
      <c r="A72" t="s">
        <v>622</v>
      </c>
      <c r="B72" t="s">
        <v>202</v>
      </c>
      <c r="C72" t="s">
        <v>623</v>
      </c>
      <c r="D72" t="s">
        <v>201</v>
      </c>
      <c r="E72" t="s">
        <v>566</v>
      </c>
    </row>
    <row r="73" spans="1:5" x14ac:dyDescent="0.25">
      <c r="A73" t="s">
        <v>164</v>
      </c>
      <c r="B73" t="s">
        <v>164</v>
      </c>
      <c r="C73" t="s">
        <v>164</v>
      </c>
      <c r="D73" t="s">
        <v>163</v>
      </c>
      <c r="E73" t="s">
        <v>566</v>
      </c>
    </row>
    <row r="74" spans="1:5" x14ac:dyDescent="0.25">
      <c r="A74" t="s">
        <v>168</v>
      </c>
      <c r="B74" t="s">
        <v>168</v>
      </c>
      <c r="C74" t="s">
        <v>168</v>
      </c>
      <c r="D74" t="s">
        <v>167</v>
      </c>
      <c r="E74" t="s">
        <v>564</v>
      </c>
    </row>
    <row r="75" spans="1:5" x14ac:dyDescent="0.25">
      <c r="A75" t="s">
        <v>474</v>
      </c>
      <c r="B75" t="s">
        <v>474</v>
      </c>
      <c r="C75" t="s">
        <v>474</v>
      </c>
      <c r="D75" t="s">
        <v>473</v>
      </c>
      <c r="E75" t="s">
        <v>566</v>
      </c>
    </row>
    <row r="76" spans="1:5" x14ac:dyDescent="0.25">
      <c r="A76" t="s">
        <v>170</v>
      </c>
      <c r="B76" t="s">
        <v>170</v>
      </c>
      <c r="C76" t="s">
        <v>170</v>
      </c>
      <c r="D76" t="s">
        <v>169</v>
      </c>
      <c r="E76" t="s">
        <v>566</v>
      </c>
    </row>
    <row r="77" spans="1:5" x14ac:dyDescent="0.25">
      <c r="A77" t="s">
        <v>624</v>
      </c>
      <c r="B77" t="s">
        <v>624</v>
      </c>
      <c r="C77" t="s">
        <v>624</v>
      </c>
      <c r="D77" t="s">
        <v>625</v>
      </c>
      <c r="E77" t="s">
        <v>572</v>
      </c>
    </row>
    <row r="78" spans="1:5" x14ac:dyDescent="0.25">
      <c r="A78" t="s">
        <v>182</v>
      </c>
      <c r="B78" t="s">
        <v>182</v>
      </c>
      <c r="C78" t="s">
        <v>626</v>
      </c>
      <c r="D78" t="s">
        <v>181</v>
      </c>
      <c r="E78" t="s">
        <v>564</v>
      </c>
    </row>
    <row r="79" spans="1:5" x14ac:dyDescent="0.25">
      <c r="A79" t="s">
        <v>627</v>
      </c>
      <c r="B79" t="s">
        <v>178</v>
      </c>
      <c r="C79" t="s">
        <v>627</v>
      </c>
      <c r="D79" t="s">
        <v>177</v>
      </c>
      <c r="E79" t="s">
        <v>568</v>
      </c>
    </row>
    <row r="80" spans="1:5" x14ac:dyDescent="0.25">
      <c r="A80" t="s">
        <v>176</v>
      </c>
      <c r="B80" t="s">
        <v>176</v>
      </c>
      <c r="C80" t="s">
        <v>176</v>
      </c>
      <c r="D80" t="s">
        <v>175</v>
      </c>
      <c r="E80" t="s">
        <v>564</v>
      </c>
    </row>
    <row r="81" spans="1:5" x14ac:dyDescent="0.25">
      <c r="A81" t="s">
        <v>180</v>
      </c>
      <c r="B81" t="s">
        <v>180</v>
      </c>
      <c r="C81" t="s">
        <v>180</v>
      </c>
      <c r="D81" t="s">
        <v>179</v>
      </c>
      <c r="E81" t="s">
        <v>564</v>
      </c>
    </row>
    <row r="82" spans="1:5" x14ac:dyDescent="0.25">
      <c r="A82" t="s">
        <v>628</v>
      </c>
      <c r="B82" t="s">
        <v>628</v>
      </c>
      <c r="C82" t="s">
        <v>629</v>
      </c>
      <c r="D82" t="s">
        <v>630</v>
      </c>
      <c r="E82" t="s">
        <v>572</v>
      </c>
    </row>
    <row r="83" spans="1:5" x14ac:dyDescent="0.25">
      <c r="A83" t="s">
        <v>631</v>
      </c>
      <c r="B83" t="s">
        <v>424</v>
      </c>
      <c r="C83" t="s">
        <v>632</v>
      </c>
      <c r="D83" t="s">
        <v>423</v>
      </c>
      <c r="E83" t="s">
        <v>568</v>
      </c>
    </row>
    <row r="84" spans="1:5" x14ac:dyDescent="0.25">
      <c r="B84" t="s">
        <v>633</v>
      </c>
      <c r="C84" t="s">
        <v>575</v>
      </c>
      <c r="D84" t="s">
        <v>634</v>
      </c>
      <c r="E84" t="s">
        <v>566</v>
      </c>
    </row>
    <row r="85" spans="1:5" x14ac:dyDescent="0.25">
      <c r="A85" t="s">
        <v>186</v>
      </c>
      <c r="B85" t="s">
        <v>186</v>
      </c>
      <c r="C85" t="s">
        <v>186</v>
      </c>
      <c r="D85" t="s">
        <v>185</v>
      </c>
      <c r="E85" t="s">
        <v>566</v>
      </c>
    </row>
    <row r="86" spans="1:5" x14ac:dyDescent="0.25">
      <c r="A86" t="s">
        <v>635</v>
      </c>
      <c r="B86" t="s">
        <v>198</v>
      </c>
      <c r="C86" t="s">
        <v>635</v>
      </c>
      <c r="D86" t="s">
        <v>636</v>
      </c>
      <c r="E86" t="s">
        <v>566</v>
      </c>
    </row>
    <row r="87" spans="1:5" x14ac:dyDescent="0.25">
      <c r="A87" t="s">
        <v>190</v>
      </c>
      <c r="B87" t="s">
        <v>190</v>
      </c>
      <c r="C87" t="s">
        <v>190</v>
      </c>
      <c r="D87" t="s">
        <v>189</v>
      </c>
      <c r="E87" t="s">
        <v>563</v>
      </c>
    </row>
    <row r="88" spans="1:5" x14ac:dyDescent="0.25">
      <c r="A88" t="s">
        <v>637</v>
      </c>
      <c r="B88" t="s">
        <v>136</v>
      </c>
      <c r="C88" t="s">
        <v>637</v>
      </c>
      <c r="D88" t="s">
        <v>135</v>
      </c>
      <c r="E88" t="s">
        <v>564</v>
      </c>
    </row>
    <row r="89" spans="1:5" x14ac:dyDescent="0.25">
      <c r="A89" t="s">
        <v>192</v>
      </c>
      <c r="B89" t="s">
        <v>192</v>
      </c>
      <c r="C89" t="s">
        <v>192</v>
      </c>
      <c r="D89" t="s">
        <v>191</v>
      </c>
      <c r="E89" t="s">
        <v>566</v>
      </c>
    </row>
    <row r="90" spans="1:5" x14ac:dyDescent="0.25">
      <c r="A90" t="s">
        <v>638</v>
      </c>
      <c r="B90" t="s">
        <v>194</v>
      </c>
      <c r="C90" t="s">
        <v>194</v>
      </c>
      <c r="D90" t="s">
        <v>193</v>
      </c>
      <c r="E90" t="s">
        <v>564</v>
      </c>
    </row>
    <row r="91" spans="1:5" x14ac:dyDescent="0.25">
      <c r="A91" t="s">
        <v>639</v>
      </c>
      <c r="B91" t="s">
        <v>204</v>
      </c>
      <c r="C91" t="s">
        <v>639</v>
      </c>
      <c r="D91" t="s">
        <v>203</v>
      </c>
      <c r="E91" t="s">
        <v>564</v>
      </c>
    </row>
    <row r="92" spans="1:5" x14ac:dyDescent="0.25">
      <c r="A92" t="s">
        <v>208</v>
      </c>
      <c r="B92" t="s">
        <v>208</v>
      </c>
      <c r="C92" t="s">
        <v>208</v>
      </c>
      <c r="D92" t="s">
        <v>207</v>
      </c>
      <c r="E92" t="s">
        <v>572</v>
      </c>
    </row>
    <row r="93" spans="1:5" x14ac:dyDescent="0.25">
      <c r="A93" t="s">
        <v>640</v>
      </c>
      <c r="B93" t="s">
        <v>206</v>
      </c>
      <c r="C93" t="s">
        <v>640</v>
      </c>
      <c r="D93" t="s">
        <v>205</v>
      </c>
      <c r="E93" t="s">
        <v>572</v>
      </c>
    </row>
    <row r="94" spans="1:5" x14ac:dyDescent="0.25">
      <c r="A94" t="s">
        <v>641</v>
      </c>
      <c r="B94" t="s">
        <v>641</v>
      </c>
      <c r="C94" t="s">
        <v>642</v>
      </c>
      <c r="D94" t="s">
        <v>643</v>
      </c>
      <c r="E94" t="s">
        <v>572</v>
      </c>
    </row>
    <row r="95" spans="1:5" x14ac:dyDescent="0.25">
      <c r="A95" t="s">
        <v>212</v>
      </c>
      <c r="B95" t="s">
        <v>212</v>
      </c>
      <c r="C95" t="s">
        <v>212</v>
      </c>
      <c r="D95" t="s">
        <v>211</v>
      </c>
      <c r="E95" t="s">
        <v>568</v>
      </c>
    </row>
    <row r="96" spans="1:5" x14ac:dyDescent="0.25">
      <c r="A96" t="s">
        <v>644</v>
      </c>
      <c r="B96" t="s">
        <v>210</v>
      </c>
      <c r="C96" t="s">
        <v>644</v>
      </c>
      <c r="D96" t="s">
        <v>209</v>
      </c>
      <c r="E96" t="s">
        <v>572</v>
      </c>
    </row>
    <row r="97" spans="1:5" x14ac:dyDescent="0.25">
      <c r="A97" t="s">
        <v>645</v>
      </c>
      <c r="B97" t="s">
        <v>646</v>
      </c>
      <c r="C97" t="s">
        <v>575</v>
      </c>
      <c r="D97" t="s">
        <v>647</v>
      </c>
      <c r="E97" t="s">
        <v>564</v>
      </c>
    </row>
    <row r="98" spans="1:5" x14ac:dyDescent="0.25">
      <c r="A98" t="s">
        <v>648</v>
      </c>
      <c r="B98" t="s">
        <v>196</v>
      </c>
      <c r="C98" t="s">
        <v>648</v>
      </c>
      <c r="D98" t="s">
        <v>195</v>
      </c>
      <c r="E98" t="s">
        <v>566</v>
      </c>
    </row>
    <row r="99" spans="1:5" x14ac:dyDescent="0.25">
      <c r="A99" t="s">
        <v>200</v>
      </c>
      <c r="B99" t="s">
        <v>200</v>
      </c>
      <c r="C99" t="s">
        <v>649</v>
      </c>
      <c r="D99" t="s">
        <v>199</v>
      </c>
      <c r="E99" t="s">
        <v>566</v>
      </c>
    </row>
    <row r="100" spans="1:5" x14ac:dyDescent="0.25">
      <c r="A100" t="s">
        <v>214</v>
      </c>
      <c r="B100" t="s">
        <v>214</v>
      </c>
      <c r="C100" t="s">
        <v>214</v>
      </c>
      <c r="D100" t="s">
        <v>213</v>
      </c>
      <c r="E100" t="s">
        <v>572</v>
      </c>
    </row>
    <row r="101" spans="1:5" x14ac:dyDescent="0.25">
      <c r="A101" t="s">
        <v>650</v>
      </c>
      <c r="B101" t="s">
        <v>226</v>
      </c>
      <c r="C101" t="s">
        <v>650</v>
      </c>
      <c r="D101" t="s">
        <v>225</v>
      </c>
      <c r="E101" t="s">
        <v>572</v>
      </c>
    </row>
    <row r="102" spans="1:5" x14ac:dyDescent="0.25">
      <c r="B102" t="s">
        <v>651</v>
      </c>
      <c r="C102" t="s">
        <v>575</v>
      </c>
      <c r="D102" t="s">
        <v>652</v>
      </c>
      <c r="E102" t="s">
        <v>568</v>
      </c>
    </row>
    <row r="103" spans="1:5" x14ac:dyDescent="0.25">
      <c r="A103" t="s">
        <v>653</v>
      </c>
      <c r="B103" t="s">
        <v>653</v>
      </c>
      <c r="C103" t="s">
        <v>575</v>
      </c>
      <c r="D103" t="s">
        <v>654</v>
      </c>
      <c r="E103" t="s">
        <v>564</v>
      </c>
    </row>
    <row r="104" spans="1:5" x14ac:dyDescent="0.25">
      <c r="A104" t="s">
        <v>655</v>
      </c>
      <c r="B104" t="s">
        <v>220</v>
      </c>
      <c r="C104" t="s">
        <v>655</v>
      </c>
      <c r="D104" t="s">
        <v>219</v>
      </c>
      <c r="E104" t="s">
        <v>572</v>
      </c>
    </row>
    <row r="105" spans="1:5" x14ac:dyDescent="0.25">
      <c r="A105" t="s">
        <v>228</v>
      </c>
      <c r="B105" t="s">
        <v>228</v>
      </c>
      <c r="C105" t="s">
        <v>228</v>
      </c>
      <c r="D105" t="s">
        <v>227</v>
      </c>
      <c r="E105" t="s">
        <v>564</v>
      </c>
    </row>
    <row r="106" spans="1:5" x14ac:dyDescent="0.25">
      <c r="A106" t="s">
        <v>254</v>
      </c>
      <c r="B106" t="s">
        <v>254</v>
      </c>
      <c r="C106" t="s">
        <v>254</v>
      </c>
      <c r="D106" t="s">
        <v>253</v>
      </c>
      <c r="E106" t="s">
        <v>564</v>
      </c>
    </row>
    <row r="107" spans="1:5" x14ac:dyDescent="0.25">
      <c r="A107" t="s">
        <v>244</v>
      </c>
      <c r="B107" t="s">
        <v>244</v>
      </c>
      <c r="C107" t="s">
        <v>244</v>
      </c>
      <c r="D107" t="s">
        <v>243</v>
      </c>
      <c r="E107" t="s">
        <v>563</v>
      </c>
    </row>
    <row r="108" spans="1:5" x14ac:dyDescent="0.25">
      <c r="A108" t="s">
        <v>238</v>
      </c>
      <c r="B108" t="s">
        <v>238</v>
      </c>
      <c r="C108" t="s">
        <v>656</v>
      </c>
      <c r="D108" t="s">
        <v>237</v>
      </c>
      <c r="E108" t="s">
        <v>563</v>
      </c>
    </row>
    <row r="109" spans="1:5" x14ac:dyDescent="0.25">
      <c r="A109" t="s">
        <v>250</v>
      </c>
      <c r="B109" t="s">
        <v>250</v>
      </c>
      <c r="C109" t="s">
        <v>657</v>
      </c>
      <c r="D109" t="s">
        <v>658</v>
      </c>
      <c r="E109" t="s">
        <v>563</v>
      </c>
    </row>
    <row r="110" spans="1:5" x14ac:dyDescent="0.25">
      <c r="A110" t="s">
        <v>252</v>
      </c>
      <c r="B110" t="s">
        <v>252</v>
      </c>
      <c r="C110" t="s">
        <v>252</v>
      </c>
      <c r="D110" t="s">
        <v>251</v>
      </c>
      <c r="E110" t="s">
        <v>563</v>
      </c>
    </row>
    <row r="111" spans="1:5" x14ac:dyDescent="0.25">
      <c r="A111" t="s">
        <v>248</v>
      </c>
      <c r="B111" t="s">
        <v>248</v>
      </c>
      <c r="C111" t="s">
        <v>248</v>
      </c>
      <c r="D111" t="s">
        <v>247</v>
      </c>
      <c r="E111" t="s">
        <v>564</v>
      </c>
    </row>
    <row r="112" spans="1:5" x14ac:dyDescent="0.25">
      <c r="A112" t="s">
        <v>659</v>
      </c>
      <c r="B112" t="s">
        <v>242</v>
      </c>
      <c r="C112" t="s">
        <v>575</v>
      </c>
      <c r="D112" t="s">
        <v>241</v>
      </c>
      <c r="E112" t="s">
        <v>564</v>
      </c>
    </row>
    <row r="113" spans="1:5" x14ac:dyDescent="0.25">
      <c r="A113" t="s">
        <v>256</v>
      </c>
      <c r="B113" t="s">
        <v>256</v>
      </c>
      <c r="C113" t="s">
        <v>256</v>
      </c>
      <c r="D113" t="s">
        <v>255</v>
      </c>
      <c r="E113" t="s">
        <v>563</v>
      </c>
    </row>
    <row r="114" spans="1:5" x14ac:dyDescent="0.25">
      <c r="A114" t="s">
        <v>258</v>
      </c>
      <c r="B114" t="s">
        <v>258</v>
      </c>
      <c r="C114" t="s">
        <v>258</v>
      </c>
      <c r="D114" t="s">
        <v>257</v>
      </c>
      <c r="E114" t="s">
        <v>564</v>
      </c>
    </row>
    <row r="115" spans="1:5" x14ac:dyDescent="0.25">
      <c r="A115" t="s">
        <v>260</v>
      </c>
      <c r="B115" t="s">
        <v>260</v>
      </c>
      <c r="C115" t="s">
        <v>260</v>
      </c>
      <c r="D115" t="s">
        <v>259</v>
      </c>
      <c r="E115" t="s">
        <v>572</v>
      </c>
    </row>
    <row r="116" spans="1:5" x14ac:dyDescent="0.25">
      <c r="A116" t="s">
        <v>264</v>
      </c>
      <c r="B116" t="s">
        <v>264</v>
      </c>
      <c r="C116" t="s">
        <v>264</v>
      </c>
      <c r="D116" t="s">
        <v>263</v>
      </c>
      <c r="E116" t="s">
        <v>563</v>
      </c>
    </row>
    <row r="117" spans="1:5" x14ac:dyDescent="0.25">
      <c r="A117" t="s">
        <v>660</v>
      </c>
      <c r="B117" t="s">
        <v>661</v>
      </c>
      <c r="C117" t="s">
        <v>575</v>
      </c>
      <c r="D117" t="s">
        <v>662</v>
      </c>
      <c r="E117" t="s">
        <v>564</v>
      </c>
    </row>
    <row r="118" spans="1:5" x14ac:dyDescent="0.25">
      <c r="A118" t="s">
        <v>262</v>
      </c>
      <c r="B118" t="s">
        <v>262</v>
      </c>
      <c r="C118" t="s">
        <v>262</v>
      </c>
      <c r="D118" t="s">
        <v>261</v>
      </c>
      <c r="E118" t="s">
        <v>563</v>
      </c>
    </row>
    <row r="119" spans="1:5" x14ac:dyDescent="0.25">
      <c r="A119" t="s">
        <v>266</v>
      </c>
      <c r="B119" t="s">
        <v>266</v>
      </c>
      <c r="C119" t="s">
        <v>266</v>
      </c>
      <c r="D119" t="s">
        <v>265</v>
      </c>
      <c r="E119" t="s">
        <v>563</v>
      </c>
    </row>
    <row r="120" spans="1:5" x14ac:dyDescent="0.25">
      <c r="A120" t="s">
        <v>268</v>
      </c>
      <c r="B120" t="s">
        <v>268</v>
      </c>
      <c r="C120" t="s">
        <v>268</v>
      </c>
      <c r="D120" t="s">
        <v>267</v>
      </c>
      <c r="E120" t="s">
        <v>566</v>
      </c>
    </row>
    <row r="121" spans="1:5" x14ac:dyDescent="0.25">
      <c r="A121" t="s">
        <v>274</v>
      </c>
      <c r="B121" t="s">
        <v>274</v>
      </c>
      <c r="C121" t="s">
        <v>274</v>
      </c>
      <c r="D121" t="s">
        <v>273</v>
      </c>
      <c r="E121" t="s">
        <v>568</v>
      </c>
    </row>
    <row r="122" spans="1:5" x14ac:dyDescent="0.25">
      <c r="A122" t="s">
        <v>663</v>
      </c>
      <c r="B122" t="s">
        <v>280</v>
      </c>
      <c r="C122" t="s">
        <v>663</v>
      </c>
      <c r="D122" t="s">
        <v>279</v>
      </c>
      <c r="E122" t="s">
        <v>563</v>
      </c>
    </row>
    <row r="123" spans="1:5" x14ac:dyDescent="0.25">
      <c r="A123" t="s">
        <v>270</v>
      </c>
      <c r="B123" t="s">
        <v>270</v>
      </c>
      <c r="C123" t="s">
        <v>270</v>
      </c>
      <c r="D123" t="s">
        <v>664</v>
      </c>
      <c r="E123" t="s">
        <v>563</v>
      </c>
    </row>
    <row r="124" spans="1:5" x14ac:dyDescent="0.25">
      <c r="A124" t="s">
        <v>284</v>
      </c>
      <c r="B124" t="s">
        <v>284</v>
      </c>
      <c r="C124" t="s">
        <v>284</v>
      </c>
      <c r="D124" t="s">
        <v>665</v>
      </c>
      <c r="E124" t="s">
        <v>563</v>
      </c>
    </row>
    <row r="125" spans="1:5" x14ac:dyDescent="0.25">
      <c r="A125" t="s">
        <v>316</v>
      </c>
      <c r="B125" t="s">
        <v>316</v>
      </c>
      <c r="C125" t="s">
        <v>666</v>
      </c>
      <c r="D125" t="s">
        <v>315</v>
      </c>
      <c r="E125" t="s">
        <v>564</v>
      </c>
    </row>
    <row r="126" spans="1:5" x14ac:dyDescent="0.25">
      <c r="A126" t="s">
        <v>667</v>
      </c>
      <c r="B126" t="s">
        <v>286</v>
      </c>
      <c r="C126" t="s">
        <v>667</v>
      </c>
      <c r="D126" t="s">
        <v>285</v>
      </c>
      <c r="E126" t="s">
        <v>563</v>
      </c>
    </row>
    <row r="127" spans="1:5" x14ac:dyDescent="0.25">
      <c r="A127" t="s">
        <v>668</v>
      </c>
      <c r="B127" t="s">
        <v>308</v>
      </c>
      <c r="C127" t="s">
        <v>668</v>
      </c>
      <c r="D127" t="s">
        <v>307</v>
      </c>
      <c r="E127" t="s">
        <v>566</v>
      </c>
    </row>
    <row r="128" spans="1:5" x14ac:dyDescent="0.25">
      <c r="A128" t="s">
        <v>288</v>
      </c>
      <c r="B128" t="s">
        <v>288</v>
      </c>
      <c r="C128" t="s">
        <v>288</v>
      </c>
      <c r="D128" t="s">
        <v>287</v>
      </c>
      <c r="E128" t="s">
        <v>566</v>
      </c>
    </row>
    <row r="129" spans="1:5" x14ac:dyDescent="0.25">
      <c r="A129" t="s">
        <v>290</v>
      </c>
      <c r="B129" t="s">
        <v>290</v>
      </c>
      <c r="C129" t="s">
        <v>669</v>
      </c>
      <c r="D129" t="s">
        <v>289</v>
      </c>
      <c r="E129" t="s">
        <v>566</v>
      </c>
    </row>
    <row r="130" spans="1:5" x14ac:dyDescent="0.25">
      <c r="A130" t="s">
        <v>300</v>
      </c>
      <c r="B130" t="s">
        <v>300</v>
      </c>
      <c r="C130" t="s">
        <v>300</v>
      </c>
      <c r="D130" t="s">
        <v>299</v>
      </c>
      <c r="E130" t="s">
        <v>564</v>
      </c>
    </row>
    <row r="131" spans="1:5" x14ac:dyDescent="0.25">
      <c r="A131" t="s">
        <v>312</v>
      </c>
      <c r="B131" t="s">
        <v>312</v>
      </c>
      <c r="C131" t="s">
        <v>312</v>
      </c>
      <c r="D131" t="s">
        <v>311</v>
      </c>
      <c r="E131" t="s">
        <v>564</v>
      </c>
    </row>
    <row r="132" spans="1:5" x14ac:dyDescent="0.25">
      <c r="A132" t="s">
        <v>314</v>
      </c>
      <c r="B132" t="s">
        <v>314</v>
      </c>
      <c r="C132" t="s">
        <v>314</v>
      </c>
      <c r="D132" t="s">
        <v>313</v>
      </c>
      <c r="E132" t="s">
        <v>564</v>
      </c>
    </row>
    <row r="133" spans="1:5" x14ac:dyDescent="0.25">
      <c r="A133" t="s">
        <v>7</v>
      </c>
      <c r="B133" t="s">
        <v>328</v>
      </c>
      <c r="C133" t="s">
        <v>7</v>
      </c>
      <c r="D133" t="s">
        <v>327</v>
      </c>
      <c r="E133" t="s">
        <v>566</v>
      </c>
    </row>
    <row r="134" spans="1:5" x14ac:dyDescent="0.25">
      <c r="A134" t="s">
        <v>362</v>
      </c>
      <c r="B134" t="s">
        <v>362</v>
      </c>
      <c r="C134" t="s">
        <v>670</v>
      </c>
      <c r="D134" t="s">
        <v>361</v>
      </c>
      <c r="E134" t="s">
        <v>566</v>
      </c>
    </row>
    <row r="135" spans="1:5" x14ac:dyDescent="0.25">
      <c r="A135" t="s">
        <v>671</v>
      </c>
      <c r="B135" t="s">
        <v>364</v>
      </c>
      <c r="C135" t="s">
        <v>671</v>
      </c>
      <c r="D135" t="s">
        <v>363</v>
      </c>
      <c r="E135" t="s">
        <v>563</v>
      </c>
    </row>
    <row r="136" spans="1:5" x14ac:dyDescent="0.25">
      <c r="A136" t="s">
        <v>330</v>
      </c>
      <c r="B136" t="s">
        <v>330</v>
      </c>
      <c r="C136" t="s">
        <v>330</v>
      </c>
      <c r="D136" t="s">
        <v>329</v>
      </c>
      <c r="E136" t="s">
        <v>563</v>
      </c>
    </row>
    <row r="137" spans="1:5" x14ac:dyDescent="0.25">
      <c r="A137" t="s">
        <v>342</v>
      </c>
      <c r="B137" t="s">
        <v>342</v>
      </c>
      <c r="C137" t="s">
        <v>342</v>
      </c>
      <c r="D137" t="s">
        <v>341</v>
      </c>
      <c r="E137" t="s">
        <v>566</v>
      </c>
    </row>
    <row r="138" spans="1:5" x14ac:dyDescent="0.25">
      <c r="A138" t="s">
        <v>344</v>
      </c>
      <c r="B138" t="s">
        <v>344</v>
      </c>
      <c r="C138" t="s">
        <v>344</v>
      </c>
      <c r="D138" t="s">
        <v>343</v>
      </c>
      <c r="E138" t="s">
        <v>564</v>
      </c>
    </row>
    <row r="139" spans="1:5" x14ac:dyDescent="0.25">
      <c r="A139" t="s">
        <v>336</v>
      </c>
      <c r="B139" t="s">
        <v>336</v>
      </c>
      <c r="C139" t="s">
        <v>672</v>
      </c>
      <c r="D139" t="s">
        <v>335</v>
      </c>
      <c r="E139" t="s">
        <v>568</v>
      </c>
    </row>
    <row r="140" spans="1:5" x14ac:dyDescent="0.25">
      <c r="A140" t="s">
        <v>673</v>
      </c>
      <c r="B140" t="s">
        <v>673</v>
      </c>
      <c r="C140" t="s">
        <v>358</v>
      </c>
      <c r="D140" t="s">
        <v>674</v>
      </c>
      <c r="E140" t="s">
        <v>572</v>
      </c>
    </row>
    <row r="141" spans="1:5" x14ac:dyDescent="0.25">
      <c r="A141" t="s">
        <v>675</v>
      </c>
      <c r="B141" t="s">
        <v>358</v>
      </c>
      <c r="C141" t="s">
        <v>675</v>
      </c>
      <c r="D141" t="s">
        <v>357</v>
      </c>
      <c r="E141" t="s">
        <v>566</v>
      </c>
    </row>
    <row r="142" spans="1:5" x14ac:dyDescent="0.25">
      <c r="A142" t="s">
        <v>676</v>
      </c>
      <c r="B142" t="s">
        <v>360</v>
      </c>
      <c r="C142" t="s">
        <v>676</v>
      </c>
      <c r="D142" t="s">
        <v>359</v>
      </c>
      <c r="E142" t="s">
        <v>566</v>
      </c>
    </row>
    <row r="143" spans="1:5" x14ac:dyDescent="0.25">
      <c r="A143" t="s">
        <v>677</v>
      </c>
      <c r="B143" t="s">
        <v>677</v>
      </c>
      <c r="C143" t="s">
        <v>678</v>
      </c>
      <c r="D143" t="s">
        <v>679</v>
      </c>
      <c r="E143" t="s">
        <v>566</v>
      </c>
    </row>
    <row r="144" spans="1:5" x14ac:dyDescent="0.25">
      <c r="A144" t="s">
        <v>334</v>
      </c>
      <c r="B144" t="s">
        <v>334</v>
      </c>
      <c r="C144" t="s">
        <v>334</v>
      </c>
      <c r="D144" t="s">
        <v>333</v>
      </c>
      <c r="E144" t="s">
        <v>572</v>
      </c>
    </row>
    <row r="145" spans="1:5" x14ac:dyDescent="0.25">
      <c r="A145" t="s">
        <v>184</v>
      </c>
      <c r="B145" t="s">
        <v>184</v>
      </c>
      <c r="C145" t="s">
        <v>184</v>
      </c>
      <c r="D145" t="s">
        <v>680</v>
      </c>
      <c r="E145" t="s">
        <v>568</v>
      </c>
    </row>
    <row r="146" spans="1:5" x14ac:dyDescent="0.25">
      <c r="A146" t="s">
        <v>681</v>
      </c>
      <c r="B146" t="s">
        <v>324</v>
      </c>
      <c r="C146" t="s">
        <v>681</v>
      </c>
      <c r="D146" t="s">
        <v>323</v>
      </c>
      <c r="E146" t="s">
        <v>564</v>
      </c>
    </row>
    <row r="147" spans="1:5" x14ac:dyDescent="0.25">
      <c r="A147" t="s">
        <v>352</v>
      </c>
      <c r="B147" t="s">
        <v>352</v>
      </c>
      <c r="C147" t="s">
        <v>682</v>
      </c>
      <c r="D147" t="s">
        <v>351</v>
      </c>
      <c r="E147" t="s">
        <v>563</v>
      </c>
    </row>
    <row r="148" spans="1:5" x14ac:dyDescent="0.25">
      <c r="A148" t="s">
        <v>350</v>
      </c>
      <c r="B148" t="s">
        <v>350</v>
      </c>
      <c r="C148" t="s">
        <v>683</v>
      </c>
      <c r="D148" t="s">
        <v>349</v>
      </c>
      <c r="E148" t="s">
        <v>564</v>
      </c>
    </row>
    <row r="149" spans="1:5" x14ac:dyDescent="0.25">
      <c r="A149" t="s">
        <v>684</v>
      </c>
      <c r="B149" t="s">
        <v>684</v>
      </c>
      <c r="C149" t="s">
        <v>685</v>
      </c>
      <c r="D149" t="s">
        <v>686</v>
      </c>
      <c r="E149" t="s">
        <v>572</v>
      </c>
    </row>
    <row r="150" spans="1:5" x14ac:dyDescent="0.25">
      <c r="A150" t="s">
        <v>322</v>
      </c>
      <c r="B150" t="s">
        <v>322</v>
      </c>
      <c r="C150" t="s">
        <v>322</v>
      </c>
      <c r="D150" t="s">
        <v>321</v>
      </c>
      <c r="E150" t="s">
        <v>566</v>
      </c>
    </row>
    <row r="151" spans="1:5" x14ac:dyDescent="0.25">
      <c r="A151" t="s">
        <v>356</v>
      </c>
      <c r="B151" t="s">
        <v>356</v>
      </c>
      <c r="C151" t="s">
        <v>356</v>
      </c>
      <c r="D151" t="s">
        <v>355</v>
      </c>
      <c r="E151" t="s">
        <v>566</v>
      </c>
    </row>
    <row r="152" spans="1:5" x14ac:dyDescent="0.25">
      <c r="A152" t="s">
        <v>687</v>
      </c>
      <c r="B152" t="s">
        <v>346</v>
      </c>
      <c r="C152" t="s">
        <v>687</v>
      </c>
      <c r="D152" t="s">
        <v>345</v>
      </c>
      <c r="E152" t="s">
        <v>563</v>
      </c>
    </row>
    <row r="153" spans="1:5" x14ac:dyDescent="0.25">
      <c r="A153" t="s">
        <v>368</v>
      </c>
      <c r="B153" t="s">
        <v>368</v>
      </c>
      <c r="C153" t="s">
        <v>368</v>
      </c>
      <c r="D153" t="s">
        <v>367</v>
      </c>
      <c r="E153" t="s">
        <v>566</v>
      </c>
    </row>
    <row r="154" spans="1:5" x14ac:dyDescent="0.25">
      <c r="A154" t="s">
        <v>384</v>
      </c>
      <c r="B154" t="s">
        <v>384</v>
      </c>
      <c r="C154" t="s">
        <v>384</v>
      </c>
      <c r="D154" t="s">
        <v>383</v>
      </c>
      <c r="E154" t="s">
        <v>568</v>
      </c>
    </row>
    <row r="155" spans="1:5" x14ac:dyDescent="0.25">
      <c r="A155" t="s">
        <v>688</v>
      </c>
      <c r="B155" t="s">
        <v>382</v>
      </c>
      <c r="C155" t="s">
        <v>688</v>
      </c>
      <c r="D155" t="s">
        <v>381</v>
      </c>
      <c r="E155" t="s">
        <v>563</v>
      </c>
    </row>
    <row r="156" spans="1:5" x14ac:dyDescent="0.25">
      <c r="A156" t="s">
        <v>689</v>
      </c>
      <c r="B156" t="s">
        <v>378</v>
      </c>
      <c r="C156" t="s">
        <v>689</v>
      </c>
      <c r="D156" t="s">
        <v>377</v>
      </c>
      <c r="E156" t="s">
        <v>564</v>
      </c>
    </row>
    <row r="157" spans="1:5" x14ac:dyDescent="0.25">
      <c r="A157" t="s">
        <v>370</v>
      </c>
      <c r="B157" t="s">
        <v>370</v>
      </c>
      <c r="C157" t="s">
        <v>690</v>
      </c>
      <c r="D157" t="s">
        <v>369</v>
      </c>
      <c r="E157" t="s">
        <v>568</v>
      </c>
    </row>
    <row r="158" spans="1:5" x14ac:dyDescent="0.25">
      <c r="A158" t="s">
        <v>386</v>
      </c>
      <c r="B158" t="s">
        <v>386</v>
      </c>
      <c r="C158" t="s">
        <v>386</v>
      </c>
      <c r="D158" t="s">
        <v>385</v>
      </c>
      <c r="E158" t="s">
        <v>568</v>
      </c>
    </row>
    <row r="159" spans="1:5" x14ac:dyDescent="0.25">
      <c r="A159" t="s">
        <v>691</v>
      </c>
      <c r="B159" t="s">
        <v>376</v>
      </c>
      <c r="C159" t="s">
        <v>691</v>
      </c>
      <c r="D159" t="s">
        <v>375</v>
      </c>
      <c r="E159" t="s">
        <v>572</v>
      </c>
    </row>
    <row r="160" spans="1:5" x14ac:dyDescent="0.25">
      <c r="A160" t="s">
        <v>692</v>
      </c>
      <c r="B160" t="s">
        <v>372</v>
      </c>
      <c r="C160" t="s">
        <v>692</v>
      </c>
      <c r="D160" t="s">
        <v>371</v>
      </c>
      <c r="E160" t="s">
        <v>566</v>
      </c>
    </row>
    <row r="161" spans="1:5" x14ac:dyDescent="0.25">
      <c r="A161" t="s">
        <v>374</v>
      </c>
      <c r="B161" t="s">
        <v>374</v>
      </c>
      <c r="C161" t="s">
        <v>693</v>
      </c>
      <c r="D161" t="s">
        <v>373</v>
      </c>
      <c r="E161" t="s">
        <v>566</v>
      </c>
    </row>
    <row r="162" spans="1:5" x14ac:dyDescent="0.25">
      <c r="A162" t="s">
        <v>694</v>
      </c>
      <c r="B162" t="s">
        <v>694</v>
      </c>
      <c r="C162" t="s">
        <v>694</v>
      </c>
      <c r="D162" t="s">
        <v>695</v>
      </c>
      <c r="E162" t="s">
        <v>568</v>
      </c>
    </row>
    <row r="163" spans="1:5" x14ac:dyDescent="0.25">
      <c r="A163" t="s">
        <v>696</v>
      </c>
      <c r="B163" t="s">
        <v>696</v>
      </c>
      <c r="C163" t="s">
        <v>697</v>
      </c>
      <c r="D163" t="s">
        <v>698</v>
      </c>
      <c r="E163" t="s">
        <v>568</v>
      </c>
    </row>
    <row r="164" spans="1:5" x14ac:dyDescent="0.25">
      <c r="A164" t="s">
        <v>699</v>
      </c>
      <c r="B164" t="s">
        <v>354</v>
      </c>
      <c r="C164" t="s">
        <v>700</v>
      </c>
      <c r="D164" t="s">
        <v>353</v>
      </c>
      <c r="E164" t="s">
        <v>568</v>
      </c>
    </row>
    <row r="165" spans="1:5" x14ac:dyDescent="0.25">
      <c r="A165" t="s">
        <v>380</v>
      </c>
      <c r="B165" t="s">
        <v>380</v>
      </c>
      <c r="C165" t="s">
        <v>380</v>
      </c>
      <c r="D165" t="s">
        <v>379</v>
      </c>
      <c r="E165" t="s">
        <v>564</v>
      </c>
    </row>
    <row r="166" spans="1:5" x14ac:dyDescent="0.25">
      <c r="A166" t="s">
        <v>701</v>
      </c>
      <c r="B166" t="s">
        <v>390</v>
      </c>
      <c r="C166" t="s">
        <v>701</v>
      </c>
      <c r="D166" t="s">
        <v>389</v>
      </c>
      <c r="E166" t="s">
        <v>563</v>
      </c>
    </row>
    <row r="167" spans="1:5" x14ac:dyDescent="0.25">
      <c r="A167" t="s">
        <v>394</v>
      </c>
      <c r="B167" t="s">
        <v>394</v>
      </c>
      <c r="C167" t="s">
        <v>394</v>
      </c>
      <c r="D167" t="s">
        <v>393</v>
      </c>
      <c r="E167" t="s">
        <v>563</v>
      </c>
    </row>
    <row r="168" spans="1:5" x14ac:dyDescent="0.25">
      <c r="A168" t="s">
        <v>402</v>
      </c>
      <c r="B168" t="s">
        <v>402</v>
      </c>
      <c r="C168" t="s">
        <v>402</v>
      </c>
      <c r="D168" t="s">
        <v>401</v>
      </c>
      <c r="E168" t="s">
        <v>568</v>
      </c>
    </row>
    <row r="169" spans="1:5" x14ac:dyDescent="0.25">
      <c r="A169" t="s">
        <v>396</v>
      </c>
      <c r="B169" t="s">
        <v>396</v>
      </c>
      <c r="C169" t="s">
        <v>396</v>
      </c>
      <c r="D169" t="s">
        <v>395</v>
      </c>
      <c r="E169" t="s">
        <v>572</v>
      </c>
    </row>
    <row r="170" spans="1:5" x14ac:dyDescent="0.25">
      <c r="A170" t="s">
        <v>404</v>
      </c>
      <c r="B170" t="s">
        <v>404</v>
      </c>
      <c r="C170" t="s">
        <v>404</v>
      </c>
      <c r="D170" t="s">
        <v>403</v>
      </c>
      <c r="E170" t="s">
        <v>568</v>
      </c>
    </row>
    <row r="171" spans="1:5" x14ac:dyDescent="0.25">
      <c r="A171" t="s">
        <v>702</v>
      </c>
      <c r="B171" t="s">
        <v>416</v>
      </c>
      <c r="C171" t="s">
        <v>702</v>
      </c>
      <c r="D171" t="s">
        <v>415</v>
      </c>
      <c r="E171" t="s">
        <v>572</v>
      </c>
    </row>
    <row r="172" spans="1:5" x14ac:dyDescent="0.25">
      <c r="A172" t="s">
        <v>398</v>
      </c>
      <c r="B172" t="s">
        <v>398</v>
      </c>
      <c r="C172" t="s">
        <v>398</v>
      </c>
      <c r="D172" t="s">
        <v>397</v>
      </c>
      <c r="E172" t="s">
        <v>572</v>
      </c>
    </row>
    <row r="173" spans="1:5" x14ac:dyDescent="0.25">
      <c r="A173" t="s">
        <v>703</v>
      </c>
      <c r="B173" t="s">
        <v>400</v>
      </c>
      <c r="C173" t="s">
        <v>703</v>
      </c>
      <c r="D173" t="s">
        <v>399</v>
      </c>
      <c r="E173" t="s">
        <v>563</v>
      </c>
    </row>
    <row r="174" spans="1:5" x14ac:dyDescent="0.25">
      <c r="A174" t="s">
        <v>704</v>
      </c>
      <c r="B174" t="s">
        <v>704</v>
      </c>
      <c r="C174" t="s">
        <v>575</v>
      </c>
      <c r="D174" t="s">
        <v>705</v>
      </c>
      <c r="E174" t="s">
        <v>568</v>
      </c>
    </row>
    <row r="175" spans="1:5" x14ac:dyDescent="0.25">
      <c r="A175" t="s">
        <v>406</v>
      </c>
      <c r="B175" t="s">
        <v>406</v>
      </c>
      <c r="C175" t="s">
        <v>406</v>
      </c>
      <c r="D175" t="s">
        <v>405</v>
      </c>
      <c r="E175" t="s">
        <v>564</v>
      </c>
    </row>
    <row r="176" spans="1:5" x14ac:dyDescent="0.25">
      <c r="A176" t="s">
        <v>706</v>
      </c>
      <c r="B176" t="s">
        <v>414</v>
      </c>
      <c r="C176" t="s">
        <v>706</v>
      </c>
      <c r="D176" t="s">
        <v>413</v>
      </c>
      <c r="E176" t="s">
        <v>564</v>
      </c>
    </row>
    <row r="177" spans="1:5" x14ac:dyDescent="0.25">
      <c r="A177" t="s">
        <v>707</v>
      </c>
      <c r="B177" t="s">
        <v>410</v>
      </c>
      <c r="C177" t="s">
        <v>707</v>
      </c>
      <c r="D177" t="s">
        <v>409</v>
      </c>
      <c r="E177" t="s">
        <v>572</v>
      </c>
    </row>
    <row r="178" spans="1:5" x14ac:dyDescent="0.25">
      <c r="A178" t="s">
        <v>426</v>
      </c>
      <c r="B178" t="s">
        <v>426</v>
      </c>
      <c r="C178" t="s">
        <v>426</v>
      </c>
      <c r="D178" t="s">
        <v>425</v>
      </c>
      <c r="E178" t="s">
        <v>563</v>
      </c>
    </row>
    <row r="179" spans="1:5" x14ac:dyDescent="0.25">
      <c r="A179" t="s">
        <v>278</v>
      </c>
      <c r="B179" t="s">
        <v>278</v>
      </c>
      <c r="C179" t="s">
        <v>278</v>
      </c>
      <c r="D179" t="s">
        <v>708</v>
      </c>
      <c r="E179" t="s">
        <v>563</v>
      </c>
    </row>
    <row r="180" spans="1:5" x14ac:dyDescent="0.25">
      <c r="A180" t="s">
        <v>326</v>
      </c>
      <c r="B180" t="s">
        <v>326</v>
      </c>
      <c r="C180" t="s">
        <v>326</v>
      </c>
      <c r="D180" t="s">
        <v>709</v>
      </c>
      <c r="E180" t="s">
        <v>564</v>
      </c>
    </row>
    <row r="181" spans="1:5" x14ac:dyDescent="0.25">
      <c r="A181" t="s">
        <v>428</v>
      </c>
      <c r="B181" t="s">
        <v>428</v>
      </c>
      <c r="C181" t="s">
        <v>428</v>
      </c>
      <c r="D181" t="s">
        <v>427</v>
      </c>
      <c r="E181" t="s">
        <v>564</v>
      </c>
    </row>
    <row r="182" spans="1:5" x14ac:dyDescent="0.25">
      <c r="A182" t="s">
        <v>430</v>
      </c>
      <c r="B182" t="s">
        <v>430</v>
      </c>
      <c r="C182" t="s">
        <v>430</v>
      </c>
      <c r="D182" t="s">
        <v>429</v>
      </c>
      <c r="E182" t="s">
        <v>564</v>
      </c>
    </row>
    <row r="183" spans="1:5" x14ac:dyDescent="0.25">
      <c r="A183" t="s">
        <v>432</v>
      </c>
      <c r="B183" t="s">
        <v>432</v>
      </c>
      <c r="C183" t="s">
        <v>432</v>
      </c>
      <c r="D183" t="s">
        <v>431</v>
      </c>
      <c r="E183" t="s">
        <v>566</v>
      </c>
    </row>
    <row r="184" spans="1:5" x14ac:dyDescent="0.25">
      <c r="A184" t="s">
        <v>710</v>
      </c>
      <c r="B184" t="s">
        <v>710</v>
      </c>
      <c r="C184" t="s">
        <v>710</v>
      </c>
      <c r="D184" t="s">
        <v>711</v>
      </c>
      <c r="E184" t="s">
        <v>566</v>
      </c>
    </row>
    <row r="185" spans="1:5" x14ac:dyDescent="0.25">
      <c r="A185" t="s">
        <v>575</v>
      </c>
      <c r="B185" t="s">
        <v>712</v>
      </c>
      <c r="C185" t="s">
        <v>575</v>
      </c>
      <c r="D185" t="s">
        <v>713</v>
      </c>
      <c r="E185" t="s">
        <v>572</v>
      </c>
    </row>
    <row r="186" spans="1:5" x14ac:dyDescent="0.25">
      <c r="A186" t="s">
        <v>714</v>
      </c>
      <c r="B186" t="s">
        <v>714</v>
      </c>
      <c r="C186" t="s">
        <v>715</v>
      </c>
      <c r="D186" t="s">
        <v>716</v>
      </c>
      <c r="E186" t="s">
        <v>566</v>
      </c>
    </row>
    <row r="187" spans="1:5" x14ac:dyDescent="0.25">
      <c r="A187" t="s">
        <v>717</v>
      </c>
      <c r="B187" t="s">
        <v>276</v>
      </c>
      <c r="C187" t="s">
        <v>717</v>
      </c>
      <c r="D187" t="s">
        <v>718</v>
      </c>
      <c r="E187" t="s">
        <v>572</v>
      </c>
    </row>
    <row r="188" spans="1:5" x14ac:dyDescent="0.25">
      <c r="A188" t="s">
        <v>292</v>
      </c>
      <c r="B188" t="s">
        <v>292</v>
      </c>
      <c r="C188" t="s">
        <v>292</v>
      </c>
      <c r="D188" t="s">
        <v>719</v>
      </c>
      <c r="E188" t="s">
        <v>572</v>
      </c>
    </row>
    <row r="189" spans="1:5" x14ac:dyDescent="0.25">
      <c r="A189" t="s">
        <v>575</v>
      </c>
      <c r="B189" t="s">
        <v>320</v>
      </c>
      <c r="C189" t="s">
        <v>575</v>
      </c>
      <c r="D189" t="s">
        <v>720</v>
      </c>
      <c r="E189" t="s">
        <v>572</v>
      </c>
    </row>
    <row r="190" spans="1:5" x14ac:dyDescent="0.25">
      <c r="A190" t="s">
        <v>721</v>
      </c>
      <c r="B190" t="s">
        <v>721</v>
      </c>
      <c r="C190" t="s">
        <v>721</v>
      </c>
      <c r="D190" t="s">
        <v>722</v>
      </c>
      <c r="E190" t="s">
        <v>572</v>
      </c>
    </row>
    <row r="191" spans="1:5" x14ac:dyDescent="0.25">
      <c r="A191" t="s">
        <v>723</v>
      </c>
      <c r="B191" t="s">
        <v>532</v>
      </c>
      <c r="C191" t="s">
        <v>723</v>
      </c>
      <c r="D191" t="s">
        <v>724</v>
      </c>
      <c r="E191" t="s">
        <v>572</v>
      </c>
    </row>
    <row r="192" spans="1:5" x14ac:dyDescent="0.25">
      <c r="A192" t="s">
        <v>725</v>
      </c>
      <c r="B192" t="s">
        <v>546</v>
      </c>
      <c r="C192" t="s">
        <v>725</v>
      </c>
      <c r="D192" t="s">
        <v>545</v>
      </c>
      <c r="E192" t="s">
        <v>568</v>
      </c>
    </row>
    <row r="193" spans="1:5" x14ac:dyDescent="0.25">
      <c r="A193" t="s">
        <v>450</v>
      </c>
      <c r="B193" t="s">
        <v>450</v>
      </c>
      <c r="C193" t="s">
        <v>450</v>
      </c>
      <c r="D193" t="s">
        <v>449</v>
      </c>
      <c r="E193" t="s">
        <v>564</v>
      </c>
    </row>
    <row r="194" spans="1:5" x14ac:dyDescent="0.25">
      <c r="A194" t="s">
        <v>464</v>
      </c>
      <c r="B194" t="s">
        <v>464</v>
      </c>
      <c r="C194" t="s">
        <v>464</v>
      </c>
      <c r="D194" t="s">
        <v>463</v>
      </c>
      <c r="E194" t="s">
        <v>566</v>
      </c>
    </row>
    <row r="195" spans="1:5" x14ac:dyDescent="0.25">
      <c r="D195" t="s">
        <v>726</v>
      </c>
      <c r="E195" t="s">
        <v>564</v>
      </c>
    </row>
    <row r="196" spans="1:5" x14ac:dyDescent="0.25">
      <c r="A196" t="s">
        <v>727</v>
      </c>
      <c r="B196" t="s">
        <v>436</v>
      </c>
      <c r="C196" t="s">
        <v>727</v>
      </c>
      <c r="D196" t="s">
        <v>435</v>
      </c>
      <c r="E196" t="s">
        <v>563</v>
      </c>
    </row>
    <row r="197" spans="1:5" x14ac:dyDescent="0.25">
      <c r="A197" t="s">
        <v>440</v>
      </c>
      <c r="B197" t="s">
        <v>440</v>
      </c>
      <c r="C197" t="s">
        <v>440</v>
      </c>
      <c r="D197" t="s">
        <v>439</v>
      </c>
      <c r="E197" t="s">
        <v>566</v>
      </c>
    </row>
    <row r="198" spans="1:5" x14ac:dyDescent="0.25">
      <c r="A198" t="s">
        <v>454</v>
      </c>
      <c r="B198" t="s">
        <v>454</v>
      </c>
      <c r="C198" t="s">
        <v>454</v>
      </c>
      <c r="D198" t="s">
        <v>453</v>
      </c>
      <c r="E198" t="s">
        <v>564</v>
      </c>
    </row>
    <row r="199" spans="1:5" x14ac:dyDescent="0.25">
      <c r="A199" t="s">
        <v>728</v>
      </c>
      <c r="B199" t="s">
        <v>478</v>
      </c>
      <c r="C199" t="s">
        <v>728</v>
      </c>
      <c r="D199" t="s">
        <v>477</v>
      </c>
      <c r="E199" t="s">
        <v>566</v>
      </c>
    </row>
    <row r="200" spans="1:5" x14ac:dyDescent="0.25">
      <c r="A200" t="s">
        <v>446</v>
      </c>
      <c r="B200" t="s">
        <v>446</v>
      </c>
      <c r="C200" t="s">
        <v>446</v>
      </c>
      <c r="D200" t="s">
        <v>445</v>
      </c>
      <c r="E200" t="s">
        <v>566</v>
      </c>
    </row>
    <row r="201" spans="1:5" x14ac:dyDescent="0.25">
      <c r="A201" t="s">
        <v>729</v>
      </c>
      <c r="B201" t="s">
        <v>442</v>
      </c>
      <c r="C201" t="s">
        <v>729</v>
      </c>
      <c r="D201" t="s">
        <v>441</v>
      </c>
      <c r="E201" t="s">
        <v>563</v>
      </c>
    </row>
    <row r="202" spans="1:5" x14ac:dyDescent="0.25">
      <c r="B202" t="s">
        <v>476</v>
      </c>
      <c r="D202" t="s">
        <v>475</v>
      </c>
      <c r="E202" t="s">
        <v>572</v>
      </c>
    </row>
    <row r="203" spans="1:5" x14ac:dyDescent="0.25">
      <c r="A203" t="s">
        <v>468</v>
      </c>
      <c r="B203" t="s">
        <v>468</v>
      </c>
      <c r="C203" t="s">
        <v>468</v>
      </c>
      <c r="D203" t="s">
        <v>730</v>
      </c>
      <c r="E203" t="s">
        <v>564</v>
      </c>
    </row>
    <row r="204" spans="1:5" x14ac:dyDescent="0.25">
      <c r="A204" t="s">
        <v>470</v>
      </c>
      <c r="B204" t="s">
        <v>470</v>
      </c>
      <c r="C204" t="s">
        <v>731</v>
      </c>
      <c r="D204" t="s">
        <v>469</v>
      </c>
      <c r="E204" t="s">
        <v>564</v>
      </c>
    </row>
    <row r="205" spans="1:5" x14ac:dyDescent="0.25">
      <c r="A205" t="s">
        <v>732</v>
      </c>
      <c r="B205" t="s">
        <v>444</v>
      </c>
      <c r="C205" t="s">
        <v>732</v>
      </c>
      <c r="D205" t="s">
        <v>443</v>
      </c>
      <c r="E205" t="s">
        <v>568</v>
      </c>
    </row>
    <row r="206" spans="1:5" x14ac:dyDescent="0.25">
      <c r="A206" t="s">
        <v>452</v>
      </c>
      <c r="B206" t="s">
        <v>452</v>
      </c>
      <c r="C206" t="s">
        <v>452</v>
      </c>
      <c r="D206" t="s">
        <v>451</v>
      </c>
      <c r="E206" t="s">
        <v>566</v>
      </c>
    </row>
    <row r="207" spans="1:5" x14ac:dyDescent="0.25">
      <c r="A207" t="s">
        <v>733</v>
      </c>
      <c r="B207" t="s">
        <v>552</v>
      </c>
      <c r="C207" t="s">
        <v>733</v>
      </c>
      <c r="D207" t="s">
        <v>551</v>
      </c>
      <c r="E207" t="s">
        <v>566</v>
      </c>
    </row>
    <row r="208" spans="1:5" x14ac:dyDescent="0.25">
      <c r="B208" t="s">
        <v>734</v>
      </c>
      <c r="C208" t="s">
        <v>575</v>
      </c>
      <c r="D208" t="s">
        <v>735</v>
      </c>
      <c r="E208" t="s">
        <v>572</v>
      </c>
    </row>
    <row r="209" spans="1:5" x14ac:dyDescent="0.25">
      <c r="B209" t="s">
        <v>458</v>
      </c>
      <c r="D209" t="s">
        <v>457</v>
      </c>
      <c r="E209" t="s">
        <v>566</v>
      </c>
    </row>
    <row r="210" spans="1:5" x14ac:dyDescent="0.25">
      <c r="A210" t="s">
        <v>166</v>
      </c>
      <c r="B210" t="s">
        <v>166</v>
      </c>
      <c r="C210" t="s">
        <v>166</v>
      </c>
      <c r="D210" t="s">
        <v>165</v>
      </c>
      <c r="E210" t="s">
        <v>564</v>
      </c>
    </row>
    <row r="211" spans="1:5" x14ac:dyDescent="0.25">
      <c r="A211" t="s">
        <v>736</v>
      </c>
      <c r="B211" t="s">
        <v>302</v>
      </c>
      <c r="C211" t="s">
        <v>736</v>
      </c>
      <c r="D211" t="s">
        <v>301</v>
      </c>
      <c r="E211" t="s">
        <v>563</v>
      </c>
    </row>
    <row r="212" spans="1:5" x14ac:dyDescent="0.25">
      <c r="A212" t="s">
        <v>737</v>
      </c>
      <c r="B212" t="s">
        <v>418</v>
      </c>
      <c r="C212" t="s">
        <v>737</v>
      </c>
      <c r="D212" t="s">
        <v>738</v>
      </c>
      <c r="E212" t="s">
        <v>563</v>
      </c>
    </row>
    <row r="213" spans="1:5" x14ac:dyDescent="0.25">
      <c r="A213" t="s">
        <v>739</v>
      </c>
      <c r="B213" t="s">
        <v>438</v>
      </c>
      <c r="C213" t="s">
        <v>739</v>
      </c>
      <c r="D213" t="s">
        <v>437</v>
      </c>
      <c r="E213" t="s">
        <v>566</v>
      </c>
    </row>
    <row r="214" spans="1:5" x14ac:dyDescent="0.25">
      <c r="A214" t="s">
        <v>466</v>
      </c>
      <c r="B214" t="s">
        <v>466</v>
      </c>
      <c r="C214" t="s">
        <v>466</v>
      </c>
      <c r="D214" t="s">
        <v>465</v>
      </c>
      <c r="E214" t="s">
        <v>572</v>
      </c>
    </row>
    <row r="215" spans="1:5" x14ac:dyDescent="0.25">
      <c r="B215" t="s">
        <v>740</v>
      </c>
      <c r="C215" t="s">
        <v>575</v>
      </c>
      <c r="D215" t="s">
        <v>741</v>
      </c>
      <c r="E215" t="s">
        <v>564</v>
      </c>
    </row>
    <row r="216" spans="1:5" x14ac:dyDescent="0.25">
      <c r="A216" t="s">
        <v>472</v>
      </c>
      <c r="B216" t="s">
        <v>472</v>
      </c>
      <c r="C216" t="s">
        <v>472</v>
      </c>
      <c r="D216" t="s">
        <v>471</v>
      </c>
      <c r="E216" t="s">
        <v>564</v>
      </c>
    </row>
    <row r="217" spans="1:5" x14ac:dyDescent="0.25">
      <c r="A217" t="s">
        <v>742</v>
      </c>
      <c r="B217" t="s">
        <v>100</v>
      </c>
      <c r="C217" t="s">
        <v>742</v>
      </c>
      <c r="D217" t="s">
        <v>99</v>
      </c>
      <c r="E217" t="s">
        <v>564</v>
      </c>
    </row>
    <row r="218" spans="1:5" x14ac:dyDescent="0.25">
      <c r="A218" t="s">
        <v>480</v>
      </c>
      <c r="B218" t="s">
        <v>480</v>
      </c>
      <c r="C218" t="s">
        <v>480</v>
      </c>
      <c r="D218" t="s">
        <v>479</v>
      </c>
      <c r="E218" t="s">
        <v>563</v>
      </c>
    </row>
    <row r="219" spans="1:5" x14ac:dyDescent="0.25">
      <c r="A219" t="s">
        <v>494</v>
      </c>
      <c r="B219" t="s">
        <v>494</v>
      </c>
      <c r="C219" t="s">
        <v>494</v>
      </c>
      <c r="D219" t="s">
        <v>493</v>
      </c>
      <c r="E219" t="s">
        <v>563</v>
      </c>
    </row>
    <row r="220" spans="1:5" x14ac:dyDescent="0.25">
      <c r="A220" t="s">
        <v>492</v>
      </c>
      <c r="B220" t="s">
        <v>492</v>
      </c>
      <c r="C220" t="s">
        <v>492</v>
      </c>
      <c r="D220" t="s">
        <v>491</v>
      </c>
      <c r="E220" t="s">
        <v>563</v>
      </c>
    </row>
    <row r="221" spans="1:5" x14ac:dyDescent="0.25">
      <c r="A221" t="s">
        <v>340</v>
      </c>
      <c r="B221" t="s">
        <v>340</v>
      </c>
      <c r="C221" t="s">
        <v>340</v>
      </c>
      <c r="D221" t="s">
        <v>743</v>
      </c>
      <c r="E221" t="s">
        <v>564</v>
      </c>
    </row>
    <row r="222" spans="1:5" x14ac:dyDescent="0.25">
      <c r="A222" t="s">
        <v>500</v>
      </c>
      <c r="B222" t="s">
        <v>500</v>
      </c>
      <c r="C222" t="s">
        <v>500</v>
      </c>
      <c r="D222" t="s">
        <v>499</v>
      </c>
      <c r="E222" t="s">
        <v>563</v>
      </c>
    </row>
    <row r="223" spans="1:5" x14ac:dyDescent="0.25">
      <c r="A223" t="s">
        <v>744</v>
      </c>
      <c r="B223" t="s">
        <v>490</v>
      </c>
      <c r="C223" t="s">
        <v>744</v>
      </c>
      <c r="D223" t="s">
        <v>489</v>
      </c>
      <c r="E223" t="s">
        <v>566</v>
      </c>
    </row>
    <row r="224" spans="1:5" x14ac:dyDescent="0.25">
      <c r="A224" t="s">
        <v>745</v>
      </c>
      <c r="B224" t="s">
        <v>745</v>
      </c>
      <c r="C224" t="s">
        <v>575</v>
      </c>
      <c r="D224" t="s">
        <v>746</v>
      </c>
      <c r="E224" t="s">
        <v>568</v>
      </c>
    </row>
    <row r="225" spans="1:5" x14ac:dyDescent="0.25">
      <c r="A225" t="s">
        <v>747</v>
      </c>
      <c r="B225" t="s">
        <v>504</v>
      </c>
      <c r="C225" t="s">
        <v>747</v>
      </c>
      <c r="D225" t="s">
        <v>503</v>
      </c>
      <c r="E225" t="s">
        <v>568</v>
      </c>
    </row>
    <row r="226" spans="1:5" x14ac:dyDescent="0.25">
      <c r="A226" t="s">
        <v>748</v>
      </c>
      <c r="B226" t="s">
        <v>510</v>
      </c>
      <c r="C226" t="s">
        <v>510</v>
      </c>
      <c r="D226" t="s">
        <v>509</v>
      </c>
      <c r="E226" t="s">
        <v>572</v>
      </c>
    </row>
    <row r="227" spans="1:5" x14ac:dyDescent="0.25">
      <c r="A227" t="s">
        <v>512</v>
      </c>
      <c r="B227" t="s">
        <v>512</v>
      </c>
      <c r="C227" t="s">
        <v>512</v>
      </c>
      <c r="D227" t="s">
        <v>511</v>
      </c>
      <c r="E227" t="s">
        <v>566</v>
      </c>
    </row>
    <row r="228" spans="1:5" x14ac:dyDescent="0.25">
      <c r="A228" t="s">
        <v>514</v>
      </c>
      <c r="B228" t="s">
        <v>514</v>
      </c>
      <c r="C228" t="s">
        <v>514</v>
      </c>
      <c r="D228" t="s">
        <v>749</v>
      </c>
      <c r="E228" t="s">
        <v>563</v>
      </c>
    </row>
    <row r="229" spans="1:5" x14ac:dyDescent="0.25">
      <c r="A229" t="s">
        <v>496</v>
      </c>
      <c r="B229" t="s">
        <v>496</v>
      </c>
      <c r="C229" t="s">
        <v>496</v>
      </c>
      <c r="D229" t="s">
        <v>495</v>
      </c>
      <c r="E229" t="s">
        <v>563</v>
      </c>
    </row>
    <row r="230" spans="1:5" x14ac:dyDescent="0.25">
      <c r="A230" t="s">
        <v>482</v>
      </c>
      <c r="B230" t="s">
        <v>482</v>
      </c>
      <c r="C230" t="s">
        <v>750</v>
      </c>
      <c r="D230" t="s">
        <v>481</v>
      </c>
      <c r="E230" t="s">
        <v>572</v>
      </c>
    </row>
    <row r="231" spans="1:5" x14ac:dyDescent="0.25">
      <c r="A231" t="s">
        <v>516</v>
      </c>
      <c r="B231" t="s">
        <v>516</v>
      </c>
      <c r="C231" t="s">
        <v>516</v>
      </c>
      <c r="D231" t="s">
        <v>515</v>
      </c>
      <c r="E231" t="s">
        <v>568</v>
      </c>
    </row>
    <row r="232" spans="1:5" x14ac:dyDescent="0.25">
      <c r="A232" t="s">
        <v>520</v>
      </c>
      <c r="B232" t="s">
        <v>520</v>
      </c>
      <c r="C232" t="s">
        <v>520</v>
      </c>
      <c r="D232" t="s">
        <v>519</v>
      </c>
      <c r="E232" t="s">
        <v>566</v>
      </c>
    </row>
    <row r="233" spans="1:5" x14ac:dyDescent="0.25">
      <c r="A233" t="s">
        <v>522</v>
      </c>
      <c r="B233" t="s">
        <v>522</v>
      </c>
      <c r="C233" t="s">
        <v>522</v>
      </c>
      <c r="D233" t="s">
        <v>521</v>
      </c>
      <c r="E233" t="s">
        <v>564</v>
      </c>
    </row>
    <row r="234" spans="1:5" x14ac:dyDescent="0.25">
      <c r="A234" t="s">
        <v>751</v>
      </c>
      <c r="B234" t="s">
        <v>42</v>
      </c>
      <c r="C234" t="s">
        <v>751</v>
      </c>
      <c r="D234" t="s">
        <v>41</v>
      </c>
      <c r="E234" t="s">
        <v>563</v>
      </c>
    </row>
    <row r="235" spans="1:5" x14ac:dyDescent="0.25">
      <c r="A235" t="s">
        <v>752</v>
      </c>
      <c r="B235" t="s">
        <v>188</v>
      </c>
      <c r="C235" t="s">
        <v>188</v>
      </c>
      <c r="D235" t="s">
        <v>753</v>
      </c>
      <c r="E235" t="s">
        <v>564</v>
      </c>
    </row>
    <row r="236" spans="1:5" x14ac:dyDescent="0.25">
      <c r="A236" t="s">
        <v>754</v>
      </c>
      <c r="B236" t="s">
        <v>518</v>
      </c>
      <c r="C236" t="s">
        <v>754</v>
      </c>
      <c r="D236" t="s">
        <v>755</v>
      </c>
      <c r="E236" t="s">
        <v>566</v>
      </c>
    </row>
    <row r="237" spans="1:5" x14ac:dyDescent="0.25">
      <c r="B237" t="s">
        <v>756</v>
      </c>
      <c r="C237" t="s">
        <v>575</v>
      </c>
      <c r="D237" t="s">
        <v>757</v>
      </c>
      <c r="E237" t="s">
        <v>568</v>
      </c>
    </row>
    <row r="238" spans="1:5" x14ac:dyDescent="0.25">
      <c r="A238" t="s">
        <v>538</v>
      </c>
      <c r="B238" t="s">
        <v>538</v>
      </c>
      <c r="C238" t="s">
        <v>758</v>
      </c>
      <c r="D238" t="s">
        <v>759</v>
      </c>
      <c r="E238" t="s">
        <v>572</v>
      </c>
    </row>
    <row r="239" spans="1:5" x14ac:dyDescent="0.25">
      <c r="A239" t="s">
        <v>528</v>
      </c>
      <c r="B239" t="s">
        <v>528</v>
      </c>
      <c r="C239" t="s">
        <v>528</v>
      </c>
      <c r="D239" t="s">
        <v>760</v>
      </c>
      <c r="E239" t="s">
        <v>572</v>
      </c>
    </row>
    <row r="240" spans="1:5" x14ac:dyDescent="0.25">
      <c r="A240" t="s">
        <v>761</v>
      </c>
      <c r="B240" t="s">
        <v>526</v>
      </c>
      <c r="C240" t="s">
        <v>761</v>
      </c>
      <c r="D240" t="s">
        <v>525</v>
      </c>
      <c r="E240" t="s">
        <v>572</v>
      </c>
    </row>
    <row r="241" spans="1:5" x14ac:dyDescent="0.25">
      <c r="A241" t="s">
        <v>530</v>
      </c>
      <c r="B241" t="s">
        <v>530</v>
      </c>
      <c r="C241" t="s">
        <v>530</v>
      </c>
      <c r="D241" t="s">
        <v>529</v>
      </c>
      <c r="E241" t="s">
        <v>563</v>
      </c>
    </row>
    <row r="242" spans="1:5" x14ac:dyDescent="0.25">
      <c r="A242" t="s">
        <v>762</v>
      </c>
      <c r="B242" t="s">
        <v>542</v>
      </c>
      <c r="C242" t="s">
        <v>762</v>
      </c>
      <c r="D242" t="s">
        <v>541</v>
      </c>
      <c r="E242" t="s">
        <v>568</v>
      </c>
    </row>
    <row r="243" spans="1:5" x14ac:dyDescent="0.25">
      <c r="A243" t="s">
        <v>534</v>
      </c>
      <c r="B243" t="s">
        <v>534</v>
      </c>
      <c r="C243" t="s">
        <v>534</v>
      </c>
      <c r="D243" t="s">
        <v>763</v>
      </c>
      <c r="E243" t="s">
        <v>572</v>
      </c>
    </row>
    <row r="244" spans="1:5" x14ac:dyDescent="0.25">
      <c r="A244" t="s">
        <v>764</v>
      </c>
      <c r="B244" t="s">
        <v>540</v>
      </c>
      <c r="C244" t="s">
        <v>764</v>
      </c>
      <c r="D244" t="s">
        <v>765</v>
      </c>
      <c r="E244" t="s">
        <v>563</v>
      </c>
    </row>
    <row r="245" spans="1:5" x14ac:dyDescent="0.25">
      <c r="A245" t="s">
        <v>766</v>
      </c>
      <c r="B245" t="s">
        <v>766</v>
      </c>
      <c r="C245" t="s">
        <v>767</v>
      </c>
      <c r="D245" t="s">
        <v>768</v>
      </c>
      <c r="E245" t="s">
        <v>568</v>
      </c>
    </row>
    <row r="246" spans="1:5" x14ac:dyDescent="0.25">
      <c r="A246" t="s">
        <v>769</v>
      </c>
      <c r="B246" t="s">
        <v>770</v>
      </c>
      <c r="C246" t="s">
        <v>575</v>
      </c>
      <c r="D246" t="s">
        <v>771</v>
      </c>
      <c r="E246" t="s">
        <v>566</v>
      </c>
    </row>
    <row r="247" spans="1:5" x14ac:dyDescent="0.25">
      <c r="A247" t="s">
        <v>550</v>
      </c>
      <c r="B247" t="s">
        <v>550</v>
      </c>
      <c r="C247" t="s">
        <v>550</v>
      </c>
      <c r="D247" t="s">
        <v>772</v>
      </c>
      <c r="E247" t="s">
        <v>563</v>
      </c>
    </row>
    <row r="248" spans="1:5" x14ac:dyDescent="0.25">
      <c r="A248" t="s">
        <v>773</v>
      </c>
      <c r="B248" t="s">
        <v>554</v>
      </c>
      <c r="C248" t="s">
        <v>773</v>
      </c>
      <c r="D248" t="s">
        <v>553</v>
      </c>
      <c r="E248" t="s">
        <v>566</v>
      </c>
    </row>
    <row r="249" spans="1:5" x14ac:dyDescent="0.25">
      <c r="A249" t="s">
        <v>774</v>
      </c>
      <c r="B249" t="s">
        <v>556</v>
      </c>
      <c r="C249" t="s">
        <v>774</v>
      </c>
      <c r="D249" t="s">
        <v>555</v>
      </c>
      <c r="E249" t="s">
        <v>566</v>
      </c>
    </row>
    <row r="250" spans="1:5" x14ac:dyDescent="0.25">
      <c r="A250" t="s">
        <v>775</v>
      </c>
      <c r="B250" t="s">
        <v>776</v>
      </c>
      <c r="C250" t="s">
        <v>575</v>
      </c>
      <c r="D250" t="s">
        <v>777</v>
      </c>
      <c r="E250" t="s">
        <v>564</v>
      </c>
    </row>
  </sheetData>
  <autoFilter ref="A1:E1" xr:uid="{13848350-EA1D-4F2A-BB2B-7B5946E0484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409B-8AAC-4296-A833-619ED7F664A9}">
  <dimension ref="A1:N63"/>
  <sheetViews>
    <sheetView topLeftCell="K1" workbookViewId="0">
      <selection activeCell="V32" sqref="V32"/>
    </sheetView>
  </sheetViews>
  <sheetFormatPr defaultRowHeight="15" x14ac:dyDescent="0.25"/>
  <sheetData>
    <row r="1" spans="1:14" x14ac:dyDescent="0.25">
      <c r="A1" s="27" t="s">
        <v>557</v>
      </c>
      <c r="B1" s="25" t="s">
        <v>0</v>
      </c>
      <c r="C1" s="1" t="s">
        <v>1</v>
      </c>
      <c r="D1" s="1" t="s">
        <v>3</v>
      </c>
      <c r="E1" s="1" t="s">
        <v>4</v>
      </c>
      <c r="F1" s="12" t="s">
        <v>5</v>
      </c>
      <c r="G1" s="12" t="s">
        <v>778</v>
      </c>
      <c r="H1" s="1" t="s">
        <v>6</v>
      </c>
      <c r="I1" s="12" t="s">
        <v>7</v>
      </c>
      <c r="J1" s="1" t="s">
        <v>9</v>
      </c>
      <c r="K1" s="12" t="s">
        <v>10</v>
      </c>
      <c r="L1">
        <f t="array" ref="L1:M1">LINEST(C2:C63,B2:B63)</f>
        <v>-6.0426128780438695E-2</v>
      </c>
      <c r="M1">
        <v>5.493003701745109</v>
      </c>
      <c r="N1" s="20">
        <f>RSQ(C2:C63,B2:B63)</f>
        <v>0.87235549825303527</v>
      </c>
    </row>
    <row r="2" spans="1:14" x14ac:dyDescent="0.25">
      <c r="A2" s="10">
        <v>1960</v>
      </c>
      <c r="B2" s="26">
        <v>1</v>
      </c>
      <c r="C2" s="11">
        <f>'Filas x Columnas'!GA2</f>
        <v>5.8440000000000003</v>
      </c>
      <c r="D2" s="13">
        <f t="shared" ref="D2:D33" si="0">$L$1*B2+$M$1</f>
        <v>5.4325775729646706</v>
      </c>
      <c r="E2" s="14">
        <f>C2-D2</f>
        <v>0.41142242703532972</v>
      </c>
      <c r="F2" s="14">
        <f>ABS(E2)</f>
        <v>0.41142242703532972</v>
      </c>
      <c r="G2" s="16">
        <f t="shared" ref="G2:G33" si="1">(F2/C2)</f>
        <v>7.0400825981404805E-2</v>
      </c>
      <c r="H2" s="15">
        <f>SUMSQ($E$2:E2)/B2</f>
        <v>0.16926841346764121</v>
      </c>
      <c r="I2" s="15">
        <f>SUM($F$2:F2)/B2</f>
        <v>0.41142242703532972</v>
      </c>
      <c r="J2" s="17">
        <f>AVERAGE($G$2:G2)</f>
        <v>7.0400825981404805E-2</v>
      </c>
      <c r="K2" s="13">
        <f>SUM($E$2:E2)/I2</f>
        <v>1</v>
      </c>
    </row>
    <row r="3" spans="1:14" x14ac:dyDescent="0.25">
      <c r="A3" s="10">
        <f>A2+1</f>
        <v>1961</v>
      </c>
      <c r="B3" s="6">
        <v>2</v>
      </c>
      <c r="C3" s="11">
        <f>'Filas x Columnas'!GA3</f>
        <v>5.8650000000000002</v>
      </c>
      <c r="D3" s="13">
        <f t="shared" si="0"/>
        <v>5.3721514441842313</v>
      </c>
      <c r="E3" s="14">
        <f t="shared" ref="E3:E63" si="2">C3-D3</f>
        <v>0.49284855581576892</v>
      </c>
      <c r="F3" s="14">
        <f t="shared" ref="F3:F63" si="3">ABS(E3)</f>
        <v>0.49284855581576892</v>
      </c>
      <c r="G3" s="16">
        <f t="shared" si="1"/>
        <v>8.4032149329201861E-2</v>
      </c>
      <c r="H3" s="15">
        <f>SUMSQ($E$2:E3)/B3</f>
        <v>0.20608405621866516</v>
      </c>
      <c r="I3" s="15">
        <f>SUM($F$2:F3)/B3</f>
        <v>0.45213549142554932</v>
      </c>
      <c r="J3" s="17">
        <f>AVERAGE($G$2:G3)</f>
        <v>7.721648765530334E-2</v>
      </c>
      <c r="K3" s="13">
        <f>SUM($E$2:E3)/I3</f>
        <v>2</v>
      </c>
    </row>
    <row r="4" spans="1:14" x14ac:dyDescent="0.25">
      <c r="A4" s="10">
        <f t="shared" ref="A4:A63" si="4">A3+1</f>
        <v>1962</v>
      </c>
      <c r="B4" s="6">
        <v>3</v>
      </c>
      <c r="C4" s="11">
        <f>'Filas x Columnas'!GA4</f>
        <v>5.8719999999999999</v>
      </c>
      <c r="D4" s="13">
        <f t="shared" si="0"/>
        <v>5.3117253154037929</v>
      </c>
      <c r="E4" s="14">
        <f t="shared" si="2"/>
        <v>0.560274684596207</v>
      </c>
      <c r="F4" s="14">
        <f t="shared" si="3"/>
        <v>0.560274684596207</v>
      </c>
      <c r="G4" s="16">
        <f t="shared" si="1"/>
        <v>9.541462612333225E-2</v>
      </c>
      <c r="H4" s="15">
        <f>SUMSQ($E$2:E4)/B4</f>
        <v>0.24202527821223652</v>
      </c>
      <c r="I4" s="15">
        <f>SUM($F$2:F4)/B4</f>
        <v>0.48818188914910188</v>
      </c>
      <c r="J4" s="17">
        <f>AVERAGE($G$2:G4)</f>
        <v>8.3282533811312967E-2</v>
      </c>
      <c r="K4" s="13">
        <f>SUM($E$2:E4)/I4</f>
        <v>3</v>
      </c>
    </row>
    <row r="5" spans="1:14" x14ac:dyDescent="0.25">
      <c r="A5" s="10">
        <f t="shared" si="4"/>
        <v>1963</v>
      </c>
      <c r="B5" s="6">
        <v>4</v>
      </c>
      <c r="C5" s="11">
        <f>'Filas x Columnas'!GA5</f>
        <v>5.8650000000000002</v>
      </c>
      <c r="D5" s="13">
        <f t="shared" si="0"/>
        <v>5.2512991866233545</v>
      </c>
      <c r="E5" s="14">
        <f t="shared" si="2"/>
        <v>0.61370081337664573</v>
      </c>
      <c r="F5" s="14">
        <f t="shared" si="3"/>
        <v>0.61370081337664573</v>
      </c>
      <c r="G5" s="16">
        <f t="shared" si="1"/>
        <v>0.10463781984256534</v>
      </c>
      <c r="H5" s="15">
        <f>SUMSQ($E$2:E5)/B5</f>
        <v>0.27567613074396652</v>
      </c>
      <c r="I5" s="15">
        <f>SUM($F$2:F5)/B5</f>
        <v>0.51956162020598784</v>
      </c>
      <c r="J5" s="17">
        <f>AVERAGE($G$2:G5)</f>
        <v>8.8621355319126072E-2</v>
      </c>
      <c r="K5" s="13">
        <f>SUM($E$2:E5)/I5</f>
        <v>4</v>
      </c>
    </row>
    <row r="6" spans="1:14" x14ac:dyDescent="0.25">
      <c r="A6" s="10">
        <f t="shared" si="4"/>
        <v>1964</v>
      </c>
      <c r="B6" s="6">
        <v>5</v>
      </c>
      <c r="C6" s="11">
        <f>'Filas x Columnas'!GA6</f>
        <v>5.8079999999999998</v>
      </c>
      <c r="D6" s="13">
        <f t="shared" si="0"/>
        <v>5.1908730578429152</v>
      </c>
      <c r="E6" s="14">
        <f t="shared" si="2"/>
        <v>0.61712694215708463</v>
      </c>
      <c r="F6" s="14">
        <f t="shared" si="3"/>
        <v>0.61712694215708463</v>
      </c>
      <c r="G6" s="16">
        <f t="shared" si="1"/>
        <v>0.10625463880115094</v>
      </c>
      <c r="H6" s="15">
        <f>SUMSQ($E$2:E6)/B6</f>
        <v>0.29671003714240396</v>
      </c>
      <c r="I6" s="15">
        <f>SUM($F$2:F6)/B6</f>
        <v>0.53907468459620722</v>
      </c>
      <c r="J6" s="17">
        <f>AVERAGE($G$2:G6)</f>
        <v>9.214801201553105E-2</v>
      </c>
      <c r="K6" s="13">
        <f>SUM($E$2:E6)/I6</f>
        <v>5</v>
      </c>
    </row>
    <row r="7" spans="1:14" x14ac:dyDescent="0.25">
      <c r="A7" s="10">
        <f t="shared" si="4"/>
        <v>1965</v>
      </c>
      <c r="B7" s="6">
        <v>6</v>
      </c>
      <c r="C7" s="11">
        <f>'Filas x Columnas'!GA7</f>
        <v>5.7279999999999998</v>
      </c>
      <c r="D7" s="13">
        <f t="shared" si="0"/>
        <v>5.1304469290624768</v>
      </c>
      <c r="E7" s="14">
        <f t="shared" si="2"/>
        <v>0.59755307093752297</v>
      </c>
      <c r="F7" s="14">
        <f t="shared" si="3"/>
        <v>0.59755307093752297</v>
      </c>
      <c r="G7" s="16">
        <f t="shared" si="1"/>
        <v>0.10432141601562901</v>
      </c>
      <c r="H7" s="15">
        <f>SUMSQ($E$2:E7)/B7</f>
        <v>0.30676997638314735</v>
      </c>
      <c r="I7" s="15">
        <f>SUM($F$2:F7)/B7</f>
        <v>0.54882108231975979</v>
      </c>
      <c r="J7" s="17">
        <f>AVERAGE($G$2:G7)</f>
        <v>9.4176912682214051E-2</v>
      </c>
      <c r="K7" s="13">
        <f>SUM($E$2:E7)/I7</f>
        <v>6</v>
      </c>
    </row>
    <row r="8" spans="1:14" x14ac:dyDescent="0.25">
      <c r="A8" s="10">
        <f t="shared" si="4"/>
        <v>1966</v>
      </c>
      <c r="B8" s="6">
        <v>7</v>
      </c>
      <c r="C8" s="11">
        <f>'Filas x Columnas'!GA8</f>
        <v>5.649</v>
      </c>
      <c r="D8" s="13">
        <f t="shared" si="0"/>
        <v>5.0700208002820384</v>
      </c>
      <c r="E8" s="14">
        <f t="shared" si="2"/>
        <v>0.57897919971796163</v>
      </c>
      <c r="F8" s="14">
        <f t="shared" si="3"/>
        <v>0.57897919971796163</v>
      </c>
      <c r="G8" s="16">
        <f t="shared" si="1"/>
        <v>0.10249233487660854</v>
      </c>
      <c r="H8" s="15">
        <f>SUMSQ($E$2:E8)/B8</f>
        <v>0.31083382457213365</v>
      </c>
      <c r="I8" s="15">
        <f>SUM($F$2:F8)/B8</f>
        <v>0.55312938480521723</v>
      </c>
      <c r="J8" s="17">
        <f>AVERAGE($G$2:G8)</f>
        <v>9.5364830138556123E-2</v>
      </c>
      <c r="K8" s="13">
        <f>SUM($E$2:E8)/I8</f>
        <v>7</v>
      </c>
    </row>
    <row r="9" spans="1:14" x14ac:dyDescent="0.25">
      <c r="A9" s="10">
        <f t="shared" si="4"/>
        <v>1967</v>
      </c>
      <c r="B9" s="6">
        <v>8</v>
      </c>
      <c r="C9" s="11">
        <f>'Filas x Columnas'!GA9</f>
        <v>5.5460000000000003</v>
      </c>
      <c r="D9" s="13">
        <f t="shared" si="0"/>
        <v>5.0095946715015991</v>
      </c>
      <c r="E9" s="14">
        <f t="shared" si="2"/>
        <v>0.53640532849840117</v>
      </c>
      <c r="F9" s="14">
        <f t="shared" si="3"/>
        <v>0.53640532849840117</v>
      </c>
      <c r="G9" s="16">
        <f t="shared" si="1"/>
        <v>9.6719316353840817E-2</v>
      </c>
      <c r="H9" s="15">
        <f>SUMSQ($E$2:E9)/B9</f>
        <v>0.30794593105580165</v>
      </c>
      <c r="I9" s="15">
        <f>SUM($F$2:F9)/B9</f>
        <v>0.55103887776686522</v>
      </c>
      <c r="J9" s="17">
        <f>AVERAGE($G$2:G9)</f>
        <v>9.5534140915466706E-2</v>
      </c>
      <c r="K9" s="13">
        <f>SUM($E$2:E9)/I9</f>
        <v>8</v>
      </c>
    </row>
    <row r="10" spans="1:14" x14ac:dyDescent="0.25">
      <c r="A10" s="10">
        <f t="shared" si="4"/>
        <v>1968</v>
      </c>
      <c r="B10" s="6">
        <v>9</v>
      </c>
      <c r="C10" s="11">
        <f>'Filas x Columnas'!GA10</f>
        <v>5.4320000000000004</v>
      </c>
      <c r="D10" s="13">
        <f t="shared" si="0"/>
        <v>4.9491685427211607</v>
      </c>
      <c r="E10" s="14">
        <f t="shared" si="2"/>
        <v>0.48283145727883969</v>
      </c>
      <c r="F10" s="14">
        <f t="shared" si="3"/>
        <v>0.48283145727883969</v>
      </c>
      <c r="G10" s="16">
        <f t="shared" si="1"/>
        <v>8.888649802629596E-2</v>
      </c>
      <c r="H10" s="15">
        <f>SUMSQ($E$2:E10)/B10</f>
        <v>0.29963262939826901</v>
      </c>
      <c r="I10" s="15">
        <f>SUM($F$2:F10)/B10</f>
        <v>0.54346027549041798</v>
      </c>
      <c r="J10" s="17">
        <f>AVERAGE($G$2:G10)</f>
        <v>9.4795513927781072E-2</v>
      </c>
      <c r="K10" s="13">
        <f>SUM($E$2:E10)/I10</f>
        <v>9</v>
      </c>
    </row>
    <row r="11" spans="1:14" x14ac:dyDescent="0.25">
      <c r="A11" s="10">
        <f t="shared" si="4"/>
        <v>1969</v>
      </c>
      <c r="B11" s="6">
        <v>10</v>
      </c>
      <c r="C11" s="11">
        <f>'Filas x Columnas'!GA11</f>
        <v>5.3040000000000003</v>
      </c>
      <c r="D11" s="13">
        <f t="shared" si="0"/>
        <v>4.8887424139407223</v>
      </c>
      <c r="E11" s="14">
        <f t="shared" si="2"/>
        <v>0.41525758605927798</v>
      </c>
      <c r="F11" s="14">
        <f t="shared" si="3"/>
        <v>0.41525758605927798</v>
      </c>
      <c r="G11" s="16">
        <f t="shared" si="1"/>
        <v>7.829140008659087E-2</v>
      </c>
      <c r="H11" s="15">
        <f>SUMSQ($E$2:E11)/B11</f>
        <v>0.28691325273641999</v>
      </c>
      <c r="I11" s="15">
        <f>SUM($F$2:F11)/B11</f>
        <v>0.53064000654730392</v>
      </c>
      <c r="J11" s="17">
        <f>AVERAGE($G$2:G11)</f>
        <v>9.3145102543662053E-2</v>
      </c>
      <c r="K11" s="13">
        <f>SUM($E$2:E11)/I11</f>
        <v>10</v>
      </c>
    </row>
    <row r="12" spans="1:14" x14ac:dyDescent="0.25">
      <c r="A12" s="10">
        <f t="shared" si="4"/>
        <v>1970</v>
      </c>
      <c r="B12" s="6">
        <v>11</v>
      </c>
      <c r="C12" s="11">
        <f>'Filas x Columnas'!GA12</f>
        <v>5.1710000000000003</v>
      </c>
      <c r="D12" s="13">
        <f t="shared" si="0"/>
        <v>4.828316285160283</v>
      </c>
      <c r="E12" s="14">
        <f t="shared" si="2"/>
        <v>0.34268371483971727</v>
      </c>
      <c r="F12" s="14">
        <f t="shared" si="3"/>
        <v>0.34268371483971727</v>
      </c>
      <c r="G12" s="16">
        <f t="shared" si="1"/>
        <v>6.6270298750670517E-2</v>
      </c>
      <c r="H12" s="15">
        <f>SUMSQ($E$2:E12)/B12</f>
        <v>0.27150587779823171</v>
      </c>
      <c r="I12" s="15">
        <f>SUM($F$2:F12)/B12</f>
        <v>0.51355307093752334</v>
      </c>
      <c r="J12" s="17">
        <f>AVERAGE($G$2:G12)</f>
        <v>9.0701938562481002E-2</v>
      </c>
      <c r="K12" s="13">
        <f>SUM($E$2:E12)/I12</f>
        <v>11</v>
      </c>
    </row>
    <row r="13" spans="1:14" x14ac:dyDescent="0.25">
      <c r="A13" s="10">
        <f t="shared" si="4"/>
        <v>1971</v>
      </c>
      <c r="B13" s="6">
        <v>12</v>
      </c>
      <c r="C13" s="11">
        <f>'Filas x Columnas'!GA13</f>
        <v>5.048</v>
      </c>
      <c r="D13" s="13">
        <f t="shared" si="0"/>
        <v>4.7678901563798446</v>
      </c>
      <c r="E13" s="14">
        <f t="shared" si="2"/>
        <v>0.28010984362015545</v>
      </c>
      <c r="F13" s="14">
        <f t="shared" si="3"/>
        <v>0.28010984362015545</v>
      </c>
      <c r="G13" s="16">
        <f t="shared" si="1"/>
        <v>5.54892717155617E-2</v>
      </c>
      <c r="H13" s="15">
        <f>SUMSQ($E$2:E13)/B13</f>
        <v>0.25541884835612139</v>
      </c>
      <c r="I13" s="15">
        <f>SUM($F$2:F13)/B13</f>
        <v>0.49409946866107601</v>
      </c>
      <c r="J13" s="17">
        <f>AVERAGE($G$2:G13)</f>
        <v>8.7767549658571045E-2</v>
      </c>
      <c r="K13" s="13">
        <f>SUM($E$2:E13)/I13</f>
        <v>12</v>
      </c>
    </row>
    <row r="14" spans="1:14" x14ac:dyDescent="0.25">
      <c r="A14" s="10">
        <f t="shared" si="4"/>
        <v>1972</v>
      </c>
      <c r="B14" s="6">
        <v>13</v>
      </c>
      <c r="C14" s="11">
        <f>'Filas x Columnas'!GA14</f>
        <v>4.907</v>
      </c>
      <c r="D14" s="13">
        <f t="shared" si="0"/>
        <v>4.7074640275994062</v>
      </c>
      <c r="E14" s="14">
        <f t="shared" si="2"/>
        <v>0.19953597240059384</v>
      </c>
      <c r="F14" s="14">
        <f t="shared" si="3"/>
        <v>0.19953597240059384</v>
      </c>
      <c r="G14" s="16">
        <f t="shared" si="1"/>
        <v>4.0663536254451564E-2</v>
      </c>
      <c r="H14" s="15">
        <f>SUMSQ($E$2:E14)/B14</f>
        <v>0.2388339065042544</v>
      </c>
      <c r="I14" s="15">
        <f>SUM($F$2:F14)/B14</f>
        <v>0.47144073817950044</v>
      </c>
      <c r="J14" s="17">
        <f>AVERAGE($G$2:G14)</f>
        <v>8.4144164012100328E-2</v>
      </c>
      <c r="K14" s="13">
        <f>SUM($E$2:E14)/I14</f>
        <v>13</v>
      </c>
    </row>
    <row r="15" spans="1:14" x14ac:dyDescent="0.25">
      <c r="A15" s="10">
        <f t="shared" si="4"/>
        <v>1973</v>
      </c>
      <c r="B15" s="6">
        <v>14</v>
      </c>
      <c r="C15" s="11">
        <f>'Filas x Columnas'!GA15</f>
        <v>4.7389999999999999</v>
      </c>
      <c r="D15" s="13">
        <f t="shared" si="0"/>
        <v>4.6470378988189669</v>
      </c>
      <c r="E15" s="14">
        <f t="shared" si="2"/>
        <v>9.1962101181032985E-2</v>
      </c>
      <c r="F15" s="14">
        <f t="shared" si="3"/>
        <v>9.1962101181032985E-2</v>
      </c>
      <c r="G15" s="16">
        <f t="shared" si="1"/>
        <v>1.9405381131258278E-2</v>
      </c>
      <c r="H15" s="15">
        <f>SUMSQ($E$2:E15)/B15</f>
        <v>0.22237841518635268</v>
      </c>
      <c r="I15" s="15">
        <f>SUM($F$2:F15)/B15</f>
        <v>0.44433512125103852</v>
      </c>
      <c r="J15" s="17">
        <f>AVERAGE($G$2:G15)</f>
        <v>7.9519965234897322E-2</v>
      </c>
      <c r="K15" s="13">
        <f>SUM($E$2:E15)/I15</f>
        <v>14</v>
      </c>
    </row>
    <row r="16" spans="1:14" x14ac:dyDescent="0.25">
      <c r="A16" s="10">
        <f t="shared" si="4"/>
        <v>1974</v>
      </c>
      <c r="B16" s="6">
        <v>15</v>
      </c>
      <c r="C16" s="11">
        <f>'Filas x Columnas'!GA16</f>
        <v>4.5750000000000002</v>
      </c>
      <c r="D16" s="13">
        <f t="shared" si="0"/>
        <v>4.5866117700385285</v>
      </c>
      <c r="E16" s="14">
        <f t="shared" si="2"/>
        <v>-1.1611770038528313E-2</v>
      </c>
      <c r="F16" s="14">
        <f t="shared" si="3"/>
        <v>1.1611770038528313E-2</v>
      </c>
      <c r="G16" s="16">
        <f t="shared" si="1"/>
        <v>2.5380918117001777E-3</v>
      </c>
      <c r="H16" s="15">
        <f>SUMSQ($E$2:E16)/B16</f>
        <v>0.20756217638749103</v>
      </c>
      <c r="I16" s="15">
        <f>SUM($F$2:F16)/B16</f>
        <v>0.41548689783687115</v>
      </c>
      <c r="J16" s="17">
        <f>AVERAGE($G$2:G16)</f>
        <v>7.4387840340017511E-2</v>
      </c>
      <c r="K16" s="13">
        <f>SUM($E$2:E16)/I16</f>
        <v>14.94410524086809</v>
      </c>
    </row>
    <row r="17" spans="1:11" x14ac:dyDescent="0.25">
      <c r="A17" s="10">
        <f t="shared" si="4"/>
        <v>1975</v>
      </c>
      <c r="B17" s="6">
        <v>16</v>
      </c>
      <c r="C17" s="11">
        <f>'Filas x Columnas'!GA17</f>
        <v>4.4240000000000004</v>
      </c>
      <c r="D17" s="13">
        <f t="shared" si="0"/>
        <v>4.5261856412580901</v>
      </c>
      <c r="E17" s="14">
        <f t="shared" si="2"/>
        <v>-0.10218564125808971</v>
      </c>
      <c r="F17" s="14">
        <f t="shared" si="3"/>
        <v>0.10218564125808971</v>
      </c>
      <c r="G17" s="16">
        <f t="shared" si="1"/>
        <v>2.3098020175879228E-2</v>
      </c>
      <c r="H17" s="15">
        <f>SUMSQ($E$2:E17)/B17</f>
        <v>0.19524215944323078</v>
      </c>
      <c r="I17" s="15">
        <f>SUM($F$2:F17)/B17</f>
        <v>0.39590556930069731</v>
      </c>
      <c r="J17" s="17">
        <f>AVERAGE($G$2:G17)</f>
        <v>7.1182226579758867E-2</v>
      </c>
      <c r="K17" s="13">
        <f>SUM($E$2:E17)/I17</f>
        <v>15.425128514874784</v>
      </c>
    </row>
    <row r="18" spans="1:11" x14ac:dyDescent="0.25">
      <c r="A18" s="10">
        <f t="shared" si="4"/>
        <v>1976</v>
      </c>
      <c r="B18" s="6">
        <v>17</v>
      </c>
      <c r="C18" s="11">
        <f>'Filas x Columnas'!GA18</f>
        <v>4.2729999999999997</v>
      </c>
      <c r="D18" s="13">
        <f t="shared" si="0"/>
        <v>4.4657595124776517</v>
      </c>
      <c r="E18" s="14">
        <f t="shared" si="2"/>
        <v>-0.192759512477652</v>
      </c>
      <c r="F18" s="14">
        <f t="shared" si="3"/>
        <v>0.192759512477652</v>
      </c>
      <c r="G18" s="16">
        <f t="shared" si="1"/>
        <v>4.5111049023555352E-2</v>
      </c>
      <c r="H18" s="15">
        <f>SUMSQ($E$2:E18)/B18</f>
        <v>0.1859429871024891</v>
      </c>
      <c r="I18" s="15">
        <f>SUM($F$2:F18)/B18</f>
        <v>0.3839558012522829</v>
      </c>
      <c r="J18" s="17">
        <f>AVERAGE($G$2:G18)</f>
        <v>6.9648627899982191E-2</v>
      </c>
      <c r="K18" s="13">
        <f>SUM($E$2:E18)/I18</f>
        <v>15.403165558252143</v>
      </c>
    </row>
    <row r="19" spans="1:11" x14ac:dyDescent="0.25">
      <c r="A19" s="10">
        <f t="shared" si="4"/>
        <v>1977</v>
      </c>
      <c r="B19" s="6">
        <v>18</v>
      </c>
      <c r="C19" s="11">
        <f>'Filas x Columnas'!GA19</f>
        <v>4.1319999999999997</v>
      </c>
      <c r="D19" s="13">
        <f t="shared" si="0"/>
        <v>4.4053333836972124</v>
      </c>
      <c r="E19" s="14">
        <f t="shared" si="2"/>
        <v>-0.27333338369721272</v>
      </c>
      <c r="F19" s="14">
        <f t="shared" si="3"/>
        <v>0.27333338369721272</v>
      </c>
      <c r="G19" s="16">
        <f t="shared" si="1"/>
        <v>6.6150383276188954E-2</v>
      </c>
      <c r="H19" s="15">
        <f>SUMSQ($E$2:E19)/B19</f>
        <v>0.17976343996587124</v>
      </c>
      <c r="I19" s="15">
        <f>SUM($F$2:F19)/B19</f>
        <v>0.37781011138811232</v>
      </c>
      <c r="J19" s="17">
        <f>AVERAGE($G$2:G19)</f>
        <v>6.9454280976438118E-2</v>
      </c>
      <c r="K19" s="13">
        <f>SUM($E$2:E19)/I19</f>
        <v>14.930255226145709</v>
      </c>
    </row>
    <row r="20" spans="1:11" x14ac:dyDescent="0.25">
      <c r="A20" s="10">
        <f t="shared" si="4"/>
        <v>1978</v>
      </c>
      <c r="B20" s="6">
        <v>19</v>
      </c>
      <c r="C20" s="11">
        <f>'Filas x Columnas'!GA20</f>
        <v>3.9990000000000001</v>
      </c>
      <c r="D20" s="13">
        <f t="shared" si="0"/>
        <v>4.344907254916774</v>
      </c>
      <c r="E20" s="14">
        <f t="shared" si="2"/>
        <v>-0.34590725491677388</v>
      </c>
      <c r="F20" s="14">
        <f t="shared" si="3"/>
        <v>0.34590725491677388</v>
      </c>
      <c r="G20" s="16">
        <f t="shared" si="1"/>
        <v>8.6498438338778155E-2</v>
      </c>
      <c r="H20" s="15">
        <f>SUMSQ($E$2:E20)/B20</f>
        <v>0.17659967096788107</v>
      </c>
      <c r="I20" s="15">
        <f>SUM($F$2:F20)/B20</f>
        <v>0.37613101367909446</v>
      </c>
      <c r="J20" s="17">
        <f>AVERAGE($G$2:G20)</f>
        <v>7.0351341890245486E-2</v>
      </c>
      <c r="K20" s="13">
        <f>SUM($E$2:E20)/I20</f>
        <v>14.077260163512477</v>
      </c>
    </row>
    <row r="21" spans="1:11" x14ac:dyDescent="0.25">
      <c r="A21" s="10">
        <f t="shared" si="4"/>
        <v>1979</v>
      </c>
      <c r="B21" s="6">
        <v>20</v>
      </c>
      <c r="C21" s="11">
        <f>'Filas x Columnas'!GA21</f>
        <v>3.895</v>
      </c>
      <c r="D21" s="13">
        <f t="shared" si="0"/>
        <v>4.2844811261363347</v>
      </c>
      <c r="E21" s="14">
        <f t="shared" si="2"/>
        <v>-0.38948112613633468</v>
      </c>
      <c r="F21" s="14">
        <f t="shared" si="3"/>
        <v>0.38948112613633468</v>
      </c>
      <c r="G21" s="16">
        <f t="shared" si="1"/>
        <v>9.9995154335387595E-2</v>
      </c>
      <c r="H21" s="15">
        <f>SUMSQ($E$2:E21)/B21</f>
        <v>0.17535446480030839</v>
      </c>
      <c r="I21" s="15">
        <f>SUM($F$2:F21)/B21</f>
        <v>0.37679851930195651</v>
      </c>
      <c r="J21" s="17">
        <f>AVERAGE($G$2:G21)</f>
        <v>7.1833532512502601E-2</v>
      </c>
      <c r="K21" s="13">
        <f>SUM($E$2:E21)/I21</f>
        <v>13.018663178606808</v>
      </c>
    </row>
    <row r="22" spans="1:11" x14ac:dyDescent="0.25">
      <c r="A22" s="10">
        <f t="shared" si="4"/>
        <v>1980</v>
      </c>
      <c r="B22" s="6">
        <v>21</v>
      </c>
      <c r="C22" s="11">
        <f>'Filas x Columnas'!GA22</f>
        <v>3.8119999999999998</v>
      </c>
      <c r="D22" s="13">
        <f t="shared" si="0"/>
        <v>4.2240549973558963</v>
      </c>
      <c r="E22" s="14">
        <f t="shared" si="2"/>
        <v>-0.41205499735589646</v>
      </c>
      <c r="F22" s="14">
        <f t="shared" si="3"/>
        <v>0.41205499735589646</v>
      </c>
      <c r="G22" s="16">
        <f t="shared" si="1"/>
        <v>0.10809417559178816</v>
      </c>
      <c r="H22" s="15">
        <f>SUMSQ($E$2:E22)/B22</f>
        <v>0.17508945794533978</v>
      </c>
      <c r="I22" s="15">
        <f>SUM($F$2:F22)/B22</f>
        <v>0.37847739920928702</v>
      </c>
      <c r="J22" s="17">
        <f>AVERAGE($G$2:G22)</f>
        <v>7.356022980199238E-2</v>
      </c>
      <c r="K22" s="13">
        <f>SUM($E$2:E22)/I22</f>
        <v>11.872196387476638</v>
      </c>
    </row>
    <row r="23" spans="1:11" x14ac:dyDescent="0.25">
      <c r="A23" s="10">
        <f t="shared" si="4"/>
        <v>1981</v>
      </c>
      <c r="B23" s="6">
        <v>22</v>
      </c>
      <c r="C23" s="11">
        <f>'Filas x Columnas'!GA23</f>
        <v>3.7410000000000001</v>
      </c>
      <c r="D23" s="13">
        <f t="shared" si="0"/>
        <v>4.1636288685754579</v>
      </c>
      <c r="E23" s="14">
        <f t="shared" si="2"/>
        <v>-0.42262886857545778</v>
      </c>
      <c r="F23" s="14">
        <f t="shared" si="3"/>
        <v>0.42262886857545778</v>
      </c>
      <c r="G23" s="16">
        <f t="shared" si="1"/>
        <v>0.1129721648156797</v>
      </c>
      <c r="H23" s="15">
        <f>SUMSQ($E$2:E23)/B23</f>
        <v>0.17524971715479579</v>
      </c>
      <c r="I23" s="15">
        <f>SUM($F$2:F23)/B23</f>
        <v>0.38048428418047658</v>
      </c>
      <c r="J23" s="17">
        <f>AVERAGE($G$2:G23)</f>
        <v>7.535168139352362E-2</v>
      </c>
      <c r="K23" s="13">
        <f>SUM($E$2:E23)/I23</f>
        <v>10.698810206646296</v>
      </c>
    </row>
    <row r="24" spans="1:11" x14ac:dyDescent="0.25">
      <c r="A24" s="10">
        <f t="shared" si="4"/>
        <v>1982</v>
      </c>
      <c r="B24" s="6">
        <v>23</v>
      </c>
      <c r="C24" s="11">
        <f>'Filas x Columnas'!GA24</f>
        <v>3.67</v>
      </c>
      <c r="D24" s="13">
        <f t="shared" si="0"/>
        <v>4.1032027397950195</v>
      </c>
      <c r="E24" s="14">
        <f t="shared" si="2"/>
        <v>-0.43320273979501955</v>
      </c>
      <c r="F24" s="14">
        <f t="shared" si="3"/>
        <v>0.43320273979501955</v>
      </c>
      <c r="G24" s="16">
        <f t="shared" si="1"/>
        <v>0.11803889367711705</v>
      </c>
      <c r="H24" s="15">
        <f>SUMSQ($E$2:E24)/B24</f>
        <v>0.17578949526832255</v>
      </c>
      <c r="I24" s="15">
        <f>SUM($F$2:F24)/B24</f>
        <v>0.38277639094632632</v>
      </c>
      <c r="J24" s="17">
        <f>AVERAGE($G$2:G24)</f>
        <v>7.7207647144984209E-2</v>
      </c>
      <c r="K24" s="13">
        <f>SUM($E$2:E24)/I24</f>
        <v>9.503006165742427</v>
      </c>
    </row>
    <row r="25" spans="1:11" x14ac:dyDescent="0.25">
      <c r="A25" s="10">
        <f t="shared" si="4"/>
        <v>1983</v>
      </c>
      <c r="B25" s="6">
        <v>24</v>
      </c>
      <c r="C25" s="11">
        <f>'Filas x Columnas'!GA25</f>
        <v>3.6110000000000002</v>
      </c>
      <c r="D25" s="13">
        <f t="shared" si="0"/>
        <v>4.0427766110145802</v>
      </c>
      <c r="E25" s="14">
        <f t="shared" si="2"/>
        <v>-0.43177661101457998</v>
      </c>
      <c r="F25" s="14">
        <f t="shared" si="3"/>
        <v>0.43177661101457998</v>
      </c>
      <c r="G25" s="16">
        <f t="shared" si="1"/>
        <v>0.1195725868220936</v>
      </c>
      <c r="H25" s="15">
        <f>SUMSQ($E$2:E25)/B25</f>
        <v>0.17623289304127729</v>
      </c>
      <c r="I25" s="15">
        <f>SUM($F$2:F25)/B25</f>
        <v>0.38481806678250358</v>
      </c>
      <c r="J25" s="17">
        <f>AVERAGE($G$2:G25)</f>
        <v>7.8972852964863768E-2</v>
      </c>
      <c r="K25" s="13">
        <f>SUM($E$2:E25)/I25</f>
        <v>8.3305594746435325</v>
      </c>
    </row>
    <row r="26" spans="1:11" x14ac:dyDescent="0.25">
      <c r="A26" s="10">
        <f t="shared" si="4"/>
        <v>1984</v>
      </c>
      <c r="B26" s="6">
        <v>25</v>
      </c>
      <c r="C26" s="11">
        <f>'Filas x Columnas'!GA26</f>
        <v>3.5230000000000001</v>
      </c>
      <c r="D26" s="13">
        <f t="shared" si="0"/>
        <v>3.9823504822341418</v>
      </c>
      <c r="E26" s="14">
        <f t="shared" si="2"/>
        <v>-0.45935048223414165</v>
      </c>
      <c r="F26" s="14">
        <f t="shared" si="3"/>
        <v>0.45935048223414165</v>
      </c>
      <c r="G26" s="16">
        <f t="shared" si="1"/>
        <v>0.13038617151125223</v>
      </c>
      <c r="H26" s="15">
        <f>SUMSQ($E$2:E26)/B26</f>
        <v>0.17762369194077571</v>
      </c>
      <c r="I26" s="15">
        <f>SUM($F$2:F26)/B26</f>
        <v>0.38779936340056909</v>
      </c>
      <c r="J26" s="17">
        <f>AVERAGE($G$2:G26)</f>
        <v>8.1029385706719304E-2</v>
      </c>
      <c r="K26" s="13">
        <f>SUM($E$2:E26)/I26</f>
        <v>7.0820108778209026</v>
      </c>
    </row>
    <row r="27" spans="1:11" x14ac:dyDescent="0.25">
      <c r="A27" s="10">
        <f t="shared" si="4"/>
        <v>1985</v>
      </c>
      <c r="B27" s="6">
        <v>26</v>
      </c>
      <c r="C27" s="11">
        <f>'Filas x Columnas'!GA27</f>
        <v>3.431</v>
      </c>
      <c r="D27" s="13">
        <f t="shared" si="0"/>
        <v>3.9219243534537029</v>
      </c>
      <c r="E27" s="14">
        <f t="shared" si="2"/>
        <v>-0.49092435345370289</v>
      </c>
      <c r="F27" s="14">
        <f t="shared" si="3"/>
        <v>0.49092435345370289</v>
      </c>
      <c r="G27" s="16">
        <f t="shared" si="1"/>
        <v>0.14308491794045552</v>
      </c>
      <c r="H27" s="15">
        <f>SUMSQ($E$2:E27)/B27</f>
        <v>0.18006150074358956</v>
      </c>
      <c r="I27" s="15">
        <f>SUM($F$2:F27)/B27</f>
        <v>0.39176570917184345</v>
      </c>
      <c r="J27" s="17">
        <f>AVERAGE($G$2:G27)</f>
        <v>8.3416136946478397E-2</v>
      </c>
      <c r="K27" s="13">
        <f>SUM($E$2:E27)/I27</f>
        <v>5.7572036136828171</v>
      </c>
    </row>
    <row r="28" spans="1:11" x14ac:dyDescent="0.25">
      <c r="A28" s="10">
        <f t="shared" si="4"/>
        <v>1986</v>
      </c>
      <c r="B28" s="6">
        <v>27</v>
      </c>
      <c r="C28" s="11">
        <f>'Filas x Columnas'!GA28</f>
        <v>3.3519999999999999</v>
      </c>
      <c r="D28" s="13">
        <f t="shared" si="0"/>
        <v>3.8614982246732641</v>
      </c>
      <c r="E28" s="14">
        <f t="shared" si="2"/>
        <v>-0.50949822467326422</v>
      </c>
      <c r="F28" s="14">
        <f t="shared" si="3"/>
        <v>0.50949822467326422</v>
      </c>
      <c r="G28" s="16">
        <f t="shared" si="1"/>
        <v>0.15199827705049648</v>
      </c>
      <c r="H28" s="15">
        <f>SUMSQ($E$2:E28)/B28</f>
        <v>0.18300694297327916</v>
      </c>
      <c r="I28" s="15">
        <f>SUM($F$2:F28)/B28</f>
        <v>0.39612617270893308</v>
      </c>
      <c r="J28" s="17">
        <f>AVERAGE($G$2:G28)</f>
        <v>8.595621620959018E-2</v>
      </c>
      <c r="K28" s="13">
        <f>SUM($E$2:E28)/I28</f>
        <v>4.4076278018892703</v>
      </c>
    </row>
    <row r="29" spans="1:11" x14ac:dyDescent="0.25">
      <c r="A29" s="10">
        <f t="shared" si="4"/>
        <v>1987</v>
      </c>
      <c r="B29" s="6">
        <v>28</v>
      </c>
      <c r="C29" s="11">
        <f>'Filas x Columnas'!GA29</f>
        <v>3.27</v>
      </c>
      <c r="D29" s="13">
        <f t="shared" si="0"/>
        <v>3.8010720958928257</v>
      </c>
      <c r="E29" s="14">
        <f t="shared" si="2"/>
        <v>-0.53107209589282567</v>
      </c>
      <c r="F29" s="14">
        <f t="shared" si="3"/>
        <v>0.53107209589282567</v>
      </c>
      <c r="G29" s="16">
        <f t="shared" si="1"/>
        <v>0.16240736877456444</v>
      </c>
      <c r="H29" s="15">
        <f>SUMSQ($E$2:E29)/B29</f>
        <v>0.18654375111837629</v>
      </c>
      <c r="I29" s="15">
        <f>SUM($F$2:F29)/B29</f>
        <v>0.40094566996550068</v>
      </c>
      <c r="J29" s="17">
        <f>AVERAGE($G$2:G29)</f>
        <v>8.8686614515482126E-2</v>
      </c>
      <c r="K29" s="13">
        <f>SUM($E$2:E29)/I29</f>
        <v>3.0300979085260975</v>
      </c>
    </row>
    <row r="30" spans="1:11" x14ac:dyDescent="0.25">
      <c r="A30" s="10">
        <f t="shared" si="4"/>
        <v>1988</v>
      </c>
      <c r="B30" s="6">
        <v>29</v>
      </c>
      <c r="C30" s="11">
        <f>'Filas x Columnas'!GA30</f>
        <v>3.198</v>
      </c>
      <c r="D30" s="13">
        <f t="shared" si="0"/>
        <v>3.7406459671123868</v>
      </c>
      <c r="E30" s="14">
        <f t="shared" si="2"/>
        <v>-0.54264596711238688</v>
      </c>
      <c r="F30" s="14">
        <f t="shared" si="3"/>
        <v>0.54264596711238688</v>
      </c>
      <c r="G30" s="16">
        <f t="shared" si="1"/>
        <v>0.1696829165454618</v>
      </c>
      <c r="H30" s="15">
        <f>SUMSQ($E$2:E30)/B30</f>
        <v>0.19026516127371979</v>
      </c>
      <c r="I30" s="15">
        <f>SUM($F$2:F30)/B30</f>
        <v>0.40583188710849677</v>
      </c>
      <c r="J30" s="17">
        <f>AVERAGE($G$2:G30)</f>
        <v>9.1479590447550385E-2</v>
      </c>
      <c r="K30" s="13">
        <f>SUM($E$2:E30)/I30</f>
        <v>1.6564954362567061</v>
      </c>
    </row>
    <row r="31" spans="1:11" x14ac:dyDescent="0.25">
      <c r="A31" s="10">
        <f t="shared" si="4"/>
        <v>1989</v>
      </c>
      <c r="B31" s="6">
        <v>30</v>
      </c>
      <c r="C31" s="11">
        <f>'Filas x Columnas'!GA31</f>
        <v>3.1480000000000001</v>
      </c>
      <c r="D31" s="13">
        <f t="shared" si="0"/>
        <v>3.680219838331948</v>
      </c>
      <c r="E31" s="14">
        <f t="shared" si="2"/>
        <v>-0.53221983833194786</v>
      </c>
      <c r="F31" s="14">
        <f t="shared" si="3"/>
        <v>0.53221983833194786</v>
      </c>
      <c r="G31" s="16">
        <f t="shared" si="1"/>
        <v>0.16906602234178775</v>
      </c>
      <c r="H31" s="15">
        <f>SUMSQ($E$2:E31)/B31</f>
        <v>0.19336492110839862</v>
      </c>
      <c r="I31" s="15">
        <f>SUM($F$2:F31)/B31</f>
        <v>0.41004481881594512</v>
      </c>
      <c r="J31" s="17">
        <f>AVERAGE($G$2:G31)</f>
        <v>9.4065804844024978E-2</v>
      </c>
      <c r="K31" s="13">
        <f>SUM($E$2:E31)/I31</f>
        <v>0.34152079022752491</v>
      </c>
    </row>
    <row r="32" spans="1:11" x14ac:dyDescent="0.25">
      <c r="A32" s="10">
        <f t="shared" si="4"/>
        <v>1990</v>
      </c>
      <c r="B32" s="6">
        <v>31</v>
      </c>
      <c r="C32" s="11">
        <f>'Filas x Columnas'!GA32</f>
        <v>3.0960000000000001</v>
      </c>
      <c r="D32" s="13">
        <f t="shared" si="0"/>
        <v>3.6197937095515096</v>
      </c>
      <c r="E32" s="14">
        <f t="shared" si="2"/>
        <v>-0.5237937095515095</v>
      </c>
      <c r="F32" s="14">
        <f t="shared" si="3"/>
        <v>0.5237937095515095</v>
      </c>
      <c r="G32" s="16">
        <f t="shared" si="1"/>
        <v>0.16918401471301986</v>
      </c>
      <c r="H32" s="15">
        <f>SUMSQ($E$2:E32)/B32</f>
        <v>0.19597766075540934</v>
      </c>
      <c r="I32" s="15">
        <f>SUM($F$2:F32)/B32</f>
        <v>0.41371413787193112</v>
      </c>
      <c r="J32" s="17">
        <f>AVERAGE($G$2:G32)</f>
        <v>9.6488972904315129E-2</v>
      </c>
      <c r="K32" s="13">
        <f>SUM($E$2:E32)/I32</f>
        <v>-0.92758463845289318</v>
      </c>
    </row>
    <row r="33" spans="1:11" x14ac:dyDescent="0.25">
      <c r="A33" s="10">
        <f t="shared" si="4"/>
        <v>1991</v>
      </c>
      <c r="B33" s="6">
        <v>32</v>
      </c>
      <c r="C33" s="11">
        <f>'Filas x Columnas'!GA33</f>
        <v>2.9990000000000001</v>
      </c>
      <c r="D33" s="13">
        <f t="shared" si="0"/>
        <v>3.5593675807710707</v>
      </c>
      <c r="E33" s="14">
        <f t="shared" si="2"/>
        <v>-0.56036758077107063</v>
      </c>
      <c r="F33" s="14">
        <f t="shared" si="3"/>
        <v>0.56036758077107063</v>
      </c>
      <c r="G33" s="16">
        <f t="shared" si="1"/>
        <v>0.18685147741616226</v>
      </c>
      <c r="H33" s="15">
        <f>SUMSQ($E$2:E33)/B33</f>
        <v>0.1996662284061535</v>
      </c>
      <c r="I33" s="15">
        <f>SUM($F$2:F33)/B33</f>
        <v>0.41829705796252925</v>
      </c>
      <c r="J33" s="17">
        <f>AVERAGE($G$2:G33)</f>
        <v>9.9312801170310355E-2</v>
      </c>
      <c r="K33" s="13">
        <f>SUM($E$2:E33)/I33</f>
        <v>-2.257062156665778</v>
      </c>
    </row>
    <row r="34" spans="1:11" x14ac:dyDescent="0.25">
      <c r="A34" s="10">
        <f t="shared" si="4"/>
        <v>1992</v>
      </c>
      <c r="B34" s="6">
        <v>33</v>
      </c>
      <c r="C34" s="11">
        <f>'Filas x Columnas'!GA34</f>
        <v>2.95</v>
      </c>
      <c r="D34" s="13">
        <f t="shared" ref="D34:D63" si="5">$L$1*B34+$M$1</f>
        <v>3.4989414519906319</v>
      </c>
      <c r="E34" s="14">
        <f t="shared" si="2"/>
        <v>-0.54894145199063171</v>
      </c>
      <c r="F34" s="14">
        <f t="shared" si="3"/>
        <v>0.54894145199063171</v>
      </c>
      <c r="G34" s="16">
        <f t="shared" ref="G34:G63" si="6">(F34/C34)</f>
        <v>0.18608184813241752</v>
      </c>
      <c r="H34" s="15">
        <f>SUMSQ($E$2:E34)/B34</f>
        <v>0.20274715232456045</v>
      </c>
      <c r="I34" s="15">
        <f>SUM($F$2:F34)/B34</f>
        <v>0.42225597899368389</v>
      </c>
      <c r="J34" s="17">
        <f>AVERAGE($G$2:G34)</f>
        <v>0.10194216622976815</v>
      </c>
      <c r="K34" s="13">
        <f>SUM($E$2:E34)/I34</f>
        <v>-3.5359213037568882</v>
      </c>
    </row>
    <row r="35" spans="1:11" x14ac:dyDescent="0.25">
      <c r="A35" s="10">
        <f t="shared" si="4"/>
        <v>1993</v>
      </c>
      <c r="B35" s="6">
        <v>34</v>
      </c>
      <c r="C35" s="11">
        <f>'Filas x Columnas'!GA35</f>
        <v>2.9089999999999998</v>
      </c>
      <c r="D35" s="13">
        <f t="shared" si="5"/>
        <v>3.4385153232101935</v>
      </c>
      <c r="E35" s="14">
        <f t="shared" si="2"/>
        <v>-0.52951532321019368</v>
      </c>
      <c r="F35" s="14">
        <f t="shared" si="3"/>
        <v>0.52951532321019368</v>
      </c>
      <c r="G35" s="16">
        <f t="shared" si="6"/>
        <v>0.18202658068415048</v>
      </c>
      <c r="H35" s="15">
        <f>SUMSQ($E$2:E35)/B35</f>
        <v>0.20503066188896737</v>
      </c>
      <c r="I35" s="15">
        <f>SUM($F$2:F35)/B35</f>
        <v>0.42541066558828716</v>
      </c>
      <c r="J35" s="17">
        <f>AVERAGE($G$2:G35)</f>
        <v>0.1042975901843088</v>
      </c>
      <c r="K35" s="13">
        <f>SUM($E$2:E35)/I35</f>
        <v>-4.7544159058064981</v>
      </c>
    </row>
    <row r="36" spans="1:11" x14ac:dyDescent="0.25">
      <c r="A36" s="10">
        <f t="shared" si="4"/>
        <v>1994</v>
      </c>
      <c r="B36" s="6">
        <v>35</v>
      </c>
      <c r="C36" s="11">
        <f>'Filas x Columnas'!GA36</f>
        <v>2.8769999999999998</v>
      </c>
      <c r="D36" s="13">
        <f t="shared" si="5"/>
        <v>3.3780891944297546</v>
      </c>
      <c r="E36" s="14">
        <f t="shared" si="2"/>
        <v>-0.50108919442975486</v>
      </c>
      <c r="F36" s="14">
        <f t="shared" si="3"/>
        <v>0.50108919442975486</v>
      </c>
      <c r="G36" s="16">
        <f t="shared" si="6"/>
        <v>0.17417073146672052</v>
      </c>
      <c r="H36" s="15">
        <f>SUMSQ($E$2:E36)/B36</f>
        <v>0.20634665385711862</v>
      </c>
      <c r="I36" s="15">
        <f>SUM($F$2:F36)/B36</f>
        <v>0.42757290926947195</v>
      </c>
      <c r="J36" s="17">
        <f>AVERAGE($G$2:G36)</f>
        <v>0.10629396564952057</v>
      </c>
      <c r="K36" s="13">
        <f>SUM($E$2:E36)/I36</f>
        <v>-5.9023113361280082</v>
      </c>
    </row>
    <row r="37" spans="1:11" x14ac:dyDescent="0.25">
      <c r="A37" s="10">
        <f t="shared" si="4"/>
        <v>1995</v>
      </c>
      <c r="B37" s="6">
        <v>36</v>
      </c>
      <c r="C37" s="11">
        <f>'Filas x Columnas'!GA37</f>
        <v>2.8519999999999999</v>
      </c>
      <c r="D37" s="13">
        <f t="shared" si="5"/>
        <v>3.3176630656493158</v>
      </c>
      <c r="E37" s="14">
        <f t="shared" si="2"/>
        <v>-0.46566306564931592</v>
      </c>
      <c r="F37" s="14">
        <f t="shared" si="3"/>
        <v>0.46566306564931592</v>
      </c>
      <c r="G37" s="16">
        <f t="shared" si="6"/>
        <v>0.16327596972276154</v>
      </c>
      <c r="H37" s="15">
        <f>SUMSQ($E$2:E37)/B37</f>
        <v>0.20663819376969642</v>
      </c>
      <c r="I37" s="15">
        <f>SUM($F$2:F37)/B37</f>
        <v>0.42863096916891208</v>
      </c>
      <c r="J37" s="17">
        <f>AVERAGE($G$2:G37)</f>
        <v>0.1078767990959995</v>
      </c>
      <c r="K37" s="13">
        <f>SUM($E$2:E37)/I37</f>
        <v>-6.9741379183307126</v>
      </c>
    </row>
    <row r="38" spans="1:11" x14ac:dyDescent="0.25">
      <c r="A38" s="10">
        <f t="shared" si="4"/>
        <v>1996</v>
      </c>
      <c r="B38" s="6">
        <v>37</v>
      </c>
      <c r="C38" s="11">
        <f>'Filas x Columnas'!GA38</f>
        <v>2.83</v>
      </c>
      <c r="D38" s="13">
        <f t="shared" si="5"/>
        <v>3.2572369368688774</v>
      </c>
      <c r="E38" s="14">
        <f t="shared" si="2"/>
        <v>-0.42723693686887732</v>
      </c>
      <c r="F38" s="14">
        <f t="shared" si="3"/>
        <v>0.42723693686887732</v>
      </c>
      <c r="G38" s="16">
        <f t="shared" si="6"/>
        <v>0.15096711550137007</v>
      </c>
      <c r="H38" s="15">
        <f>SUMSQ($E$2:E38)/B38</f>
        <v>0.20598665880903166</v>
      </c>
      <c r="I38" s="15">
        <f>SUM($F$2:F38)/B38</f>
        <v>0.42859329262026247</v>
      </c>
      <c r="J38" s="17">
        <f>AVERAGE($G$2:G38)</f>
        <v>0.10904140224209059</v>
      </c>
      <c r="K38" s="13">
        <f>SUM($E$2:E38)/I38</f>
        <v>-7.9715863284583417</v>
      </c>
    </row>
    <row r="39" spans="1:11" x14ac:dyDescent="0.25">
      <c r="A39" s="10">
        <f t="shared" si="4"/>
        <v>1997</v>
      </c>
      <c r="B39" s="6">
        <v>38</v>
      </c>
      <c r="C39" s="11">
        <f>'Filas x Columnas'!GA39</f>
        <v>2.81</v>
      </c>
      <c r="D39" s="13">
        <f t="shared" si="5"/>
        <v>3.1968108080884385</v>
      </c>
      <c r="E39" s="14">
        <f t="shared" si="2"/>
        <v>-0.38681080808843848</v>
      </c>
      <c r="F39" s="14">
        <f t="shared" si="3"/>
        <v>0.38681080808843848</v>
      </c>
      <c r="G39" s="16">
        <f t="shared" si="6"/>
        <v>0.13765509184641939</v>
      </c>
      <c r="H39" s="15">
        <f>SUMSQ($E$2:E39)/B39</f>
        <v>0.20450339413653165</v>
      </c>
      <c r="I39" s="15">
        <f>SUM($F$2:F39)/B39</f>
        <v>0.4274937535536355</v>
      </c>
      <c r="J39" s="17">
        <f>AVERAGE($G$2:G39)</f>
        <v>0.10979439407378344</v>
      </c>
      <c r="K39" s="13">
        <f>SUM($E$2:E39)/I39</f>
        <v>-8.8969235419059221</v>
      </c>
    </row>
    <row r="40" spans="1:11" x14ac:dyDescent="0.25">
      <c r="A40" s="10">
        <f t="shared" si="4"/>
        <v>1998</v>
      </c>
      <c r="B40" s="6">
        <v>39</v>
      </c>
      <c r="C40" s="11">
        <f>'Filas x Columnas'!GA40</f>
        <v>2.7890000000000001</v>
      </c>
      <c r="D40" s="13">
        <f t="shared" si="5"/>
        <v>3.1363846793079997</v>
      </c>
      <c r="E40" s="14">
        <f t="shared" si="2"/>
        <v>-0.34738467930799954</v>
      </c>
      <c r="F40" s="14">
        <f t="shared" si="3"/>
        <v>0.34738467930799954</v>
      </c>
      <c r="G40" s="16">
        <f t="shared" si="6"/>
        <v>0.12455528121477215</v>
      </c>
      <c r="H40" s="15">
        <f>SUMSQ($E$2:E40)/B40</f>
        <v>0.20235397673349037</v>
      </c>
      <c r="I40" s="15">
        <f>SUM($F$2:F40)/B40</f>
        <v>0.42543967472682437</v>
      </c>
      <c r="J40" s="17">
        <f>AVERAGE($G$2:G40)</f>
        <v>0.11017287835944983</v>
      </c>
      <c r="K40" s="13">
        <f>SUM($E$2:E40)/I40</f>
        <v>-9.7564100526879205</v>
      </c>
    </row>
    <row r="41" spans="1:11" x14ac:dyDescent="0.25">
      <c r="A41" s="10">
        <f t="shared" si="4"/>
        <v>1999</v>
      </c>
      <c r="B41" s="6">
        <v>40</v>
      </c>
      <c r="C41" s="11">
        <f>'Filas x Columnas'!GA41</f>
        <v>2.7669999999999999</v>
      </c>
      <c r="D41" s="13">
        <f t="shared" si="5"/>
        <v>3.0759585505275613</v>
      </c>
      <c r="E41" s="14">
        <f t="shared" si="2"/>
        <v>-0.30895855052756138</v>
      </c>
      <c r="F41" s="14">
        <f t="shared" si="3"/>
        <v>0.30895855052756138</v>
      </c>
      <c r="G41" s="16">
        <f t="shared" si="6"/>
        <v>0.11165831244219783</v>
      </c>
      <c r="H41" s="15">
        <f>SUMSQ($E$2:E41)/B41</f>
        <v>0.19968151196375541</v>
      </c>
      <c r="I41" s="15">
        <f>SUM($F$2:F41)/B41</f>
        <v>0.42252764662184272</v>
      </c>
      <c r="J41" s="17">
        <f>AVERAGE($G$2:G41)</f>
        <v>0.11021001421151852</v>
      </c>
      <c r="K41" s="13">
        <f>SUM($E$2:E41)/I41</f>
        <v>-10.554865475669168</v>
      </c>
    </row>
    <row r="42" spans="1:11" x14ac:dyDescent="0.25">
      <c r="A42" s="10">
        <f t="shared" si="4"/>
        <v>2000</v>
      </c>
      <c r="B42" s="6">
        <v>41</v>
      </c>
      <c r="C42" s="11">
        <f>'Filas x Columnas'!GA42</f>
        <v>2.7440000000000002</v>
      </c>
      <c r="D42" s="13">
        <f t="shared" si="5"/>
        <v>3.0155324217471224</v>
      </c>
      <c r="E42" s="14">
        <f t="shared" si="2"/>
        <v>-0.27153242174712222</v>
      </c>
      <c r="F42" s="14">
        <f t="shared" si="3"/>
        <v>0.27153242174712222</v>
      </c>
      <c r="G42" s="16">
        <f t="shared" si="6"/>
        <v>9.8954964193557648E-2</v>
      </c>
      <c r="H42" s="15">
        <f>SUMSQ($E$2:E42)/B42</f>
        <v>0.19660952035634324</v>
      </c>
      <c r="I42" s="15">
        <f>SUM($F$2:F42)/B42</f>
        <v>0.41884483625904467</v>
      </c>
      <c r="J42" s="17">
        <f>AVERAGE($G$2:G42)</f>
        <v>0.10993550079644632</v>
      </c>
      <c r="K42" s="13">
        <f>SUM($E$2:E42)/I42</f>
        <v>-11.295960895326864</v>
      </c>
    </row>
    <row r="43" spans="1:11" x14ac:dyDescent="0.25">
      <c r="A43" s="10">
        <f t="shared" si="4"/>
        <v>2001</v>
      </c>
      <c r="B43" s="6">
        <v>42</v>
      </c>
      <c r="C43" s="11">
        <f>'Filas x Columnas'!GA43</f>
        <v>2.72</v>
      </c>
      <c r="D43" s="13">
        <f t="shared" si="5"/>
        <v>2.9551062929666836</v>
      </c>
      <c r="E43" s="14">
        <f t="shared" si="2"/>
        <v>-0.23510629296668339</v>
      </c>
      <c r="F43" s="14">
        <f t="shared" si="3"/>
        <v>0.23510629296668339</v>
      </c>
      <c r="G43" s="16">
        <f t="shared" si="6"/>
        <v>8.6436137120104187E-2</v>
      </c>
      <c r="H43" s="15">
        <f>SUMSQ($E$2:E43)/B43</f>
        <v>0.19324441199053832</v>
      </c>
      <c r="I43" s="15">
        <f>SUM($F$2:F43)/B43</f>
        <v>0.41447010903779796</v>
      </c>
      <c r="J43" s="17">
        <f>AVERAGE($G$2:G43)</f>
        <v>0.10937599213748579</v>
      </c>
      <c r="K43" s="13">
        <f>SUM($E$2:E43)/I43</f>
        <v>-11.982435105122439</v>
      </c>
    </row>
    <row r="44" spans="1:11" x14ac:dyDescent="0.25">
      <c r="A44" s="10">
        <f t="shared" si="4"/>
        <v>2002</v>
      </c>
      <c r="B44" s="6">
        <v>43</v>
      </c>
      <c r="C44" s="11">
        <f>'Filas x Columnas'!GA44</f>
        <v>2.698</v>
      </c>
      <c r="D44" s="13">
        <f t="shared" si="5"/>
        <v>2.8946801641862452</v>
      </c>
      <c r="E44" s="14">
        <f t="shared" si="2"/>
        <v>-0.19668016418624523</v>
      </c>
      <c r="F44" s="14">
        <f t="shared" si="3"/>
        <v>0.19668016418624523</v>
      </c>
      <c r="G44" s="16">
        <f t="shared" si="6"/>
        <v>7.289850414612499E-2</v>
      </c>
      <c r="H44" s="15">
        <f>SUMSQ($E$2:E44)/B44</f>
        <v>0.18964996257178926</v>
      </c>
      <c r="I44" s="15">
        <f>SUM($F$2:F44)/B44</f>
        <v>0.40940522659938972</v>
      </c>
      <c r="J44" s="17">
        <f>AVERAGE($G$2:G44)</f>
        <v>0.10852767846326811</v>
      </c>
      <c r="K44" s="13">
        <f>SUM($E$2:E44)/I44</f>
        <v>-12.611078250343903</v>
      </c>
    </row>
    <row r="45" spans="1:11" x14ac:dyDescent="0.25">
      <c r="A45" s="10">
        <f t="shared" si="4"/>
        <v>2003</v>
      </c>
      <c r="B45" s="6">
        <v>44</v>
      </c>
      <c r="C45" s="11">
        <f>'Filas x Columnas'!GA45</f>
        <v>2.6789999999999998</v>
      </c>
      <c r="D45" s="13">
        <f t="shared" si="5"/>
        <v>2.8342540354058063</v>
      </c>
      <c r="E45" s="14">
        <f t="shared" si="2"/>
        <v>-0.15525403540580651</v>
      </c>
      <c r="F45" s="14">
        <f t="shared" si="3"/>
        <v>0.15525403540580651</v>
      </c>
      <c r="G45" s="16">
        <f t="shared" si="6"/>
        <v>5.7952234194030054E-2</v>
      </c>
      <c r="H45" s="15">
        <f>SUMSQ($E$2:E45)/B45</f>
        <v>0.18588755013856195</v>
      </c>
      <c r="I45" s="15">
        <f>SUM($F$2:F45)/B45</f>
        <v>0.40362906316317199</v>
      </c>
      <c r="J45" s="17">
        <f>AVERAGE($G$2:G45)</f>
        <v>0.10737823654805814</v>
      </c>
      <c r="K45" s="13">
        <f>SUM($E$2:E45)/I45</f>
        <v>-13.17619534746065</v>
      </c>
    </row>
    <row r="46" spans="1:11" x14ac:dyDescent="0.25">
      <c r="A46" s="10">
        <f t="shared" si="4"/>
        <v>2004</v>
      </c>
      <c r="B46" s="6">
        <v>45</v>
      </c>
      <c r="C46" s="11">
        <f>'Filas x Columnas'!GA46</f>
        <v>2.6909999999999998</v>
      </c>
      <c r="D46" s="13">
        <f t="shared" si="5"/>
        <v>2.7738279066253675</v>
      </c>
      <c r="E46" s="14">
        <f t="shared" si="2"/>
        <v>-8.2827906625367653E-2</v>
      </c>
      <c r="F46" s="14">
        <f t="shared" si="3"/>
        <v>8.2827906625367653E-2</v>
      </c>
      <c r="G46" s="16">
        <f t="shared" si="6"/>
        <v>3.0779601124254055E-2</v>
      </c>
      <c r="H46" s="15">
        <f>SUMSQ($E$2:E46)/B46</f>
        <v>0.1819091704047259</v>
      </c>
      <c r="I46" s="15">
        <f>SUM($F$2:F46)/B46</f>
        <v>0.39650014857344301</v>
      </c>
      <c r="J46" s="17">
        <f>AVERAGE($G$2:G46)</f>
        <v>0.10567604464975139</v>
      </c>
      <c r="K46" s="13">
        <f>SUM($E$2:E46)/I46</f>
        <v>-13.621995629026642</v>
      </c>
    </row>
    <row r="47" spans="1:11" x14ac:dyDescent="0.25">
      <c r="A47" s="10">
        <f t="shared" si="4"/>
        <v>2005</v>
      </c>
      <c r="B47" s="6">
        <v>46</v>
      </c>
      <c r="C47" s="11">
        <f>'Filas x Columnas'!GA47</f>
        <v>2.665</v>
      </c>
      <c r="D47" s="13">
        <f t="shared" si="5"/>
        <v>2.7134017778449291</v>
      </c>
      <c r="E47" s="14">
        <f t="shared" si="2"/>
        <v>-4.840177784492905E-2</v>
      </c>
      <c r="F47" s="14">
        <f t="shared" si="3"/>
        <v>4.840177784492905E-2</v>
      </c>
      <c r="G47" s="16">
        <f t="shared" si="6"/>
        <v>1.816201795306906E-2</v>
      </c>
      <c r="H47" s="15">
        <f>SUMSQ($E$2:E47)/B47</f>
        <v>0.17800555218067859</v>
      </c>
      <c r="I47" s="15">
        <f>SUM($F$2:F47)/B47</f>
        <v>0.38893279268804054</v>
      </c>
      <c r="J47" s="17">
        <f>AVERAGE($G$2:G47)</f>
        <v>0.10377356580851918</v>
      </c>
      <c r="K47" s="13">
        <f>SUM($E$2:E47)/I47</f>
        <v>-14.011482629061311</v>
      </c>
    </row>
    <row r="48" spans="1:11" x14ac:dyDescent="0.25">
      <c r="A48" s="10">
        <f t="shared" si="4"/>
        <v>2006</v>
      </c>
      <c r="B48" s="6">
        <v>47</v>
      </c>
      <c r="C48" s="11">
        <f>'Filas x Columnas'!GA48</f>
        <v>2.6360000000000001</v>
      </c>
      <c r="D48" s="13">
        <f t="shared" si="5"/>
        <v>2.6529756490644902</v>
      </c>
      <c r="E48" s="14">
        <f t="shared" si="2"/>
        <v>-1.6975649064490117E-2</v>
      </c>
      <c r="F48" s="14">
        <f t="shared" si="3"/>
        <v>1.6975649064490117E-2</v>
      </c>
      <c r="G48" s="16">
        <f t="shared" si="6"/>
        <v>6.4399275661950368E-3</v>
      </c>
      <c r="H48" s="15">
        <f>SUMSQ($E$2:E48)/B48</f>
        <v>0.17422433133983781</v>
      </c>
      <c r="I48" s="15">
        <f>SUM($F$2:F48)/B48</f>
        <v>0.38101881090881606</v>
      </c>
      <c r="J48" s="17">
        <f>AVERAGE($G$2:G48)</f>
        <v>0.10170263733527823</v>
      </c>
      <c r="K48" s="13">
        <f>SUM($E$2:E48)/I48</f>
        <v>-14.347062562728684</v>
      </c>
    </row>
    <row r="49" spans="1:11" x14ac:dyDescent="0.25">
      <c r="A49" s="10">
        <f t="shared" si="4"/>
        <v>2007</v>
      </c>
      <c r="B49" s="6">
        <v>48</v>
      </c>
      <c r="C49" s="11">
        <f>'Filas x Columnas'!GA49</f>
        <v>2.63</v>
      </c>
      <c r="D49" s="13">
        <f t="shared" si="5"/>
        <v>2.5925495202840514</v>
      </c>
      <c r="E49" s="14">
        <f t="shared" si="2"/>
        <v>3.7450479715948504E-2</v>
      </c>
      <c r="F49" s="14">
        <f t="shared" si="3"/>
        <v>3.7450479715948504E-2</v>
      </c>
      <c r="G49" s="16">
        <f t="shared" si="6"/>
        <v>1.4239726127737074E-2</v>
      </c>
      <c r="H49" s="15">
        <f>SUMSQ($E$2:E49)/B49</f>
        <v>0.17062387732090276</v>
      </c>
      <c r="I49" s="15">
        <f>SUM($F$2:F49)/B49</f>
        <v>0.37386113734229803</v>
      </c>
      <c r="J49" s="17">
        <f>AVERAGE($G$2:G49)</f>
        <v>9.9880493351787794E-2</v>
      </c>
      <c r="K49" s="13">
        <f>SUM($E$2:E49)/I49</f>
        <v>-14.52156882783626</v>
      </c>
    </row>
    <row r="50" spans="1:11" x14ac:dyDescent="0.25">
      <c r="A50" s="10">
        <f t="shared" si="4"/>
        <v>2008</v>
      </c>
      <c r="B50" s="6">
        <v>49</v>
      </c>
      <c r="C50" s="11">
        <f>'Filas x Columnas'!GA50</f>
        <v>2.6309999999999998</v>
      </c>
      <c r="D50" s="13">
        <f t="shared" si="5"/>
        <v>2.532123391503613</v>
      </c>
      <c r="E50" s="14">
        <f t="shared" si="2"/>
        <v>9.8876608496386797E-2</v>
      </c>
      <c r="F50" s="14">
        <f t="shared" si="3"/>
        <v>9.8876608496386797E-2</v>
      </c>
      <c r="G50" s="16">
        <f t="shared" si="6"/>
        <v>3.7581379132036033E-2</v>
      </c>
      <c r="H50" s="15">
        <f>SUMSQ($E$2:E50)/B50</f>
        <v>0.16734127949206284</v>
      </c>
      <c r="I50" s="15">
        <f>SUM($F$2:F50)/B50</f>
        <v>0.36824920818217738</v>
      </c>
      <c r="J50" s="17">
        <f>AVERAGE($G$2:G50)</f>
        <v>9.8609082857507149E-2</v>
      </c>
      <c r="K50" s="13">
        <f>SUM($E$2:E50)/I50</f>
        <v>-14.47436548685269</v>
      </c>
    </row>
    <row r="51" spans="1:11" x14ac:dyDescent="0.25">
      <c r="A51" s="10">
        <f t="shared" si="4"/>
        <v>2009</v>
      </c>
      <c r="B51" s="6">
        <v>50</v>
      </c>
      <c r="C51" s="11">
        <f>'Filas x Columnas'!GA51</f>
        <v>2.613</v>
      </c>
      <c r="D51" s="13">
        <f t="shared" si="5"/>
        <v>2.4716972627231741</v>
      </c>
      <c r="E51" s="14">
        <f t="shared" si="2"/>
        <v>0.14130273727682585</v>
      </c>
      <c r="F51" s="14">
        <f t="shared" si="3"/>
        <v>0.14130273727682585</v>
      </c>
      <c r="G51" s="16">
        <f t="shared" si="6"/>
        <v>5.4076822532271661E-2</v>
      </c>
      <c r="H51" s="15">
        <f>SUMSQ($E$2:E51)/B51</f>
        <v>0.16439378317346004</v>
      </c>
      <c r="I51" s="15">
        <f>SUM($F$2:F51)/B51</f>
        <v>0.36371027876407042</v>
      </c>
      <c r="J51" s="17">
        <f>AVERAGE($G$2:G51)</f>
        <v>9.7718437651002452E-2</v>
      </c>
      <c r="K51" s="13">
        <f>SUM($E$2:E51)/I51</f>
        <v>-14.266495051579232</v>
      </c>
    </row>
    <row r="52" spans="1:11" x14ac:dyDescent="0.25">
      <c r="A52" s="10">
        <f t="shared" si="4"/>
        <v>2010</v>
      </c>
      <c r="B52" s="6">
        <v>51</v>
      </c>
      <c r="C52" s="11">
        <f>'Filas x Columnas'!GA52</f>
        <v>2.6040000000000001</v>
      </c>
      <c r="D52" s="13">
        <f t="shared" si="5"/>
        <v>2.4112711339427357</v>
      </c>
      <c r="E52" s="14">
        <f t="shared" si="2"/>
        <v>0.19272886605726436</v>
      </c>
      <c r="F52" s="14">
        <f t="shared" si="3"/>
        <v>0.19272886605726436</v>
      </c>
      <c r="G52" s="16">
        <f t="shared" si="6"/>
        <v>7.4012621373757428E-2</v>
      </c>
      <c r="H52" s="15">
        <f>SUMSQ($E$2:E52)/B52</f>
        <v>0.16189869753891611</v>
      </c>
      <c r="I52" s="15">
        <f>SUM($F$2:F52)/B52</f>
        <v>0.36035770204432915</v>
      </c>
      <c r="J52" s="17">
        <f>AVERAGE($G$2:G52)</f>
        <v>9.7253617723997654E-2</v>
      </c>
      <c r="K52" s="13">
        <f>SUM($E$2:E52)/I52</f>
        <v>-13.864396397788809</v>
      </c>
    </row>
    <row r="53" spans="1:11" x14ac:dyDescent="0.25">
      <c r="A53" s="10">
        <f t="shared" si="4"/>
        <v>2011</v>
      </c>
      <c r="B53" s="6">
        <v>52</v>
      </c>
      <c r="C53" s="11">
        <f>'Filas x Columnas'!GA53</f>
        <v>2.6269999999999998</v>
      </c>
      <c r="D53" s="13">
        <f t="shared" si="5"/>
        <v>2.3508450051622969</v>
      </c>
      <c r="E53" s="14">
        <f t="shared" si="2"/>
        <v>0.27615499483770289</v>
      </c>
      <c r="F53" s="14">
        <f t="shared" si="3"/>
        <v>0.27615499483770289</v>
      </c>
      <c r="G53" s="16">
        <f t="shared" si="6"/>
        <v>0.10512180998770572</v>
      </c>
      <c r="H53" s="15">
        <f>SUMSQ($E$2:E53)/B53</f>
        <v>0.16025182991651027</v>
      </c>
      <c r="I53" s="15">
        <f>SUM($F$2:F53)/B53</f>
        <v>0.35873841921343252</v>
      </c>
      <c r="J53" s="17">
        <f>AVERAGE($G$2:G53)</f>
        <v>9.7404929113684341E-2</v>
      </c>
      <c r="K53" s="13">
        <f>SUM($E$2:E53)/I53</f>
        <v>-13.157183001614824</v>
      </c>
    </row>
    <row r="54" spans="1:11" x14ac:dyDescent="0.25">
      <c r="A54" s="10">
        <f t="shared" si="4"/>
        <v>2012</v>
      </c>
      <c r="B54" s="6">
        <v>53</v>
      </c>
      <c r="C54" s="11">
        <f>'Filas x Columnas'!GA54</f>
        <v>2.6360000000000001</v>
      </c>
      <c r="D54" s="13">
        <f t="shared" si="5"/>
        <v>2.290418876381858</v>
      </c>
      <c r="E54" s="14">
        <f t="shared" si="2"/>
        <v>0.34558112361814208</v>
      </c>
      <c r="F54" s="14">
        <f t="shared" si="3"/>
        <v>0.34558112361814208</v>
      </c>
      <c r="G54" s="16">
        <f t="shared" si="6"/>
        <v>0.13110057800384753</v>
      </c>
      <c r="H54" s="15">
        <f>SUMSQ($E$2:E54)/B54</f>
        <v>0.15948153714452284</v>
      </c>
      <c r="I54" s="15">
        <f>SUM($F$2:F54)/B54</f>
        <v>0.35849016835314401</v>
      </c>
      <c r="J54" s="17">
        <f>AVERAGE($G$2:G54)</f>
        <v>9.8040696073876096E-2</v>
      </c>
      <c r="K54" s="13">
        <f>SUM($E$2:E54)/I54</f>
        <v>-12.202303699926953</v>
      </c>
    </row>
    <row r="55" spans="1:11" x14ac:dyDescent="0.25">
      <c r="A55" s="10">
        <f t="shared" si="4"/>
        <v>2013</v>
      </c>
      <c r="B55" s="6">
        <v>54</v>
      </c>
      <c r="C55" s="11">
        <f>'Filas x Columnas'!GA55</f>
        <v>2.609</v>
      </c>
      <c r="D55" s="13">
        <f t="shared" si="5"/>
        <v>2.2299927476014196</v>
      </c>
      <c r="E55" s="14">
        <f t="shared" si="2"/>
        <v>0.37900725239858035</v>
      </c>
      <c r="F55" s="14">
        <f t="shared" si="3"/>
        <v>0.37900725239858035</v>
      </c>
      <c r="G55" s="16">
        <f t="shared" si="6"/>
        <v>0.14526916535016496</v>
      </c>
      <c r="H55" s="15">
        <f>SUMSQ($E$2:E55)/B55</f>
        <v>0.15918829566723022</v>
      </c>
      <c r="I55" s="15">
        <f>SUM($F$2:F55)/B55</f>
        <v>0.35887011435398541</v>
      </c>
      <c r="J55" s="17">
        <f>AVERAGE($G$2:G55)</f>
        <v>9.8915297356770335E-2</v>
      </c>
      <c r="K55" s="13">
        <f>SUM($E$2:E55)/I55</f>
        <v>-11.13327216582713</v>
      </c>
    </row>
    <row r="56" spans="1:11" x14ac:dyDescent="0.25">
      <c r="A56" s="10">
        <f t="shared" si="4"/>
        <v>2014</v>
      </c>
      <c r="B56" s="6">
        <v>55</v>
      </c>
      <c r="C56" s="11">
        <f>'Filas x Columnas'!GA56</f>
        <v>2.59</v>
      </c>
      <c r="D56" s="13">
        <f t="shared" si="5"/>
        <v>2.1695666188209808</v>
      </c>
      <c r="E56" s="14">
        <f t="shared" si="2"/>
        <v>0.42043338117901907</v>
      </c>
      <c r="F56" s="14">
        <f t="shared" si="3"/>
        <v>0.42043338117901907</v>
      </c>
      <c r="G56" s="16">
        <f t="shared" si="6"/>
        <v>0.16232949080271009</v>
      </c>
      <c r="H56" s="15">
        <f>SUMSQ($E$2:E56)/B56</f>
        <v>0.15950785807345552</v>
      </c>
      <c r="I56" s="15">
        <f>SUM($F$2:F56)/B56</f>
        <v>0.35998944647807696</v>
      </c>
      <c r="J56" s="17">
        <f>AVERAGE($G$2:G56)</f>
        <v>0.10006828269215105</v>
      </c>
      <c r="K56" s="13">
        <f>SUM($E$2:E56)/I56</f>
        <v>-9.9307502180431797</v>
      </c>
    </row>
    <row r="57" spans="1:11" x14ac:dyDescent="0.25">
      <c r="A57" s="10">
        <f t="shared" si="4"/>
        <v>2015</v>
      </c>
      <c r="B57" s="6">
        <v>56</v>
      </c>
      <c r="C57" s="11">
        <f>'Filas x Columnas'!GA57</f>
        <v>2.5640000000000001</v>
      </c>
      <c r="D57" s="13">
        <f t="shared" si="5"/>
        <v>2.1091404900405419</v>
      </c>
      <c r="E57" s="14">
        <f t="shared" si="2"/>
        <v>0.45485950995945812</v>
      </c>
      <c r="F57" s="14">
        <f t="shared" si="3"/>
        <v>0.45485950995945812</v>
      </c>
      <c r="G57" s="16">
        <f t="shared" si="6"/>
        <v>0.17740230497638773</v>
      </c>
      <c r="H57" s="15">
        <f>SUMSQ($E$2:E57)/B57</f>
        <v>0.16035409585429664</v>
      </c>
      <c r="I57" s="15">
        <f>SUM($F$2:F57)/B57</f>
        <v>0.36168355475453018</v>
      </c>
      <c r="J57" s="17">
        <f>AVERAGE($G$2:G57)</f>
        <v>0.10144924737579815</v>
      </c>
      <c r="K57" s="13">
        <f>SUM($E$2:E57)/I57</f>
        <v>-8.6266177246115667</v>
      </c>
    </row>
    <row r="58" spans="1:11" x14ac:dyDescent="0.25">
      <c r="A58" s="10">
        <f t="shared" si="4"/>
        <v>2016</v>
      </c>
      <c r="B58" s="6">
        <v>57</v>
      </c>
      <c r="C58" s="11">
        <f>'Filas x Columnas'!GA58</f>
        <v>2.528</v>
      </c>
      <c r="D58" s="13">
        <f t="shared" si="5"/>
        <v>2.0487143612601035</v>
      </c>
      <c r="E58" s="14">
        <f t="shared" si="2"/>
        <v>0.47928563873989649</v>
      </c>
      <c r="F58" s="14">
        <f t="shared" si="3"/>
        <v>0.47928563873989649</v>
      </c>
      <c r="G58" s="16">
        <f t="shared" si="6"/>
        <v>0.18959083810913627</v>
      </c>
      <c r="H58" s="15">
        <f>SUMSQ($E$2:E58)/B58</f>
        <v>0.16157094897092844</v>
      </c>
      <c r="I58" s="15">
        <f>SUM($F$2:F58)/B58</f>
        <v>0.36374674921041378</v>
      </c>
      <c r="J58" s="17">
        <f>AVERAGE($G$2:G58)</f>
        <v>0.10299559107287426</v>
      </c>
      <c r="K58" s="13">
        <f>SUM($E$2:E58)/I58</f>
        <v>-7.2600514812530648</v>
      </c>
    </row>
    <row r="59" spans="1:11" x14ac:dyDescent="0.25">
      <c r="A59" s="10">
        <f t="shared" si="4"/>
        <v>2017</v>
      </c>
      <c r="B59" s="6">
        <v>58</v>
      </c>
      <c r="C59" s="11">
        <f>'Filas x Columnas'!GA59</f>
        <v>2.4929999999999999</v>
      </c>
      <c r="D59" s="13">
        <f t="shared" si="5"/>
        <v>1.9882882324796647</v>
      </c>
      <c r="E59" s="14">
        <f t="shared" si="2"/>
        <v>0.5047117675203352</v>
      </c>
      <c r="F59" s="14">
        <f t="shared" si="3"/>
        <v>0.5047117675203352</v>
      </c>
      <c r="G59" s="16">
        <f t="shared" si="6"/>
        <v>0.20245157140807671</v>
      </c>
      <c r="H59" s="15">
        <f>SUMSQ($E$2:E59)/B59</f>
        <v>0.16317720792442109</v>
      </c>
      <c r="I59" s="15">
        <f>SUM($F$2:F59)/B59</f>
        <v>0.36617718056058485</v>
      </c>
      <c r="J59" s="17">
        <f>AVERAGE($G$2:G59)</f>
        <v>0.10471034935451567</v>
      </c>
      <c r="K59" s="13">
        <f>SUM($E$2:E59)/I59</f>
        <v>-5.8335376186345735</v>
      </c>
    </row>
    <row r="60" spans="1:11" x14ac:dyDescent="0.25">
      <c r="A60" s="10">
        <f t="shared" si="4"/>
        <v>2018</v>
      </c>
      <c r="B60" s="6">
        <v>59</v>
      </c>
      <c r="C60" s="11">
        <f>'Filas x Columnas'!GA60</f>
        <v>2.4409999999999998</v>
      </c>
      <c r="D60" s="13">
        <f t="shared" si="5"/>
        <v>1.9278621036992258</v>
      </c>
      <c r="E60" s="14">
        <f t="shared" si="2"/>
        <v>0.513137896300774</v>
      </c>
      <c r="F60" s="14">
        <f t="shared" si="3"/>
        <v>0.513137896300774</v>
      </c>
      <c r="G60" s="16">
        <f t="shared" si="6"/>
        <v>0.21021626231084556</v>
      </c>
      <c r="H60" s="15">
        <f>SUMSQ($E$2:E60)/B60</f>
        <v>0.16487438237688823</v>
      </c>
      <c r="I60" s="15">
        <f>SUM($F$2:F60)/B60</f>
        <v>0.36866804014940158</v>
      </c>
      <c r="J60" s="17">
        <f>AVERAGE($G$2:G60)</f>
        <v>0.10649858516733483</v>
      </c>
      <c r="K60" s="13">
        <f>SUM($E$2:E60)/I60</f>
        <v>-4.4022542906817703</v>
      </c>
    </row>
    <row r="61" spans="1:11" x14ac:dyDescent="0.25">
      <c r="A61" s="10">
        <f t="shared" si="4"/>
        <v>2019</v>
      </c>
      <c r="B61" s="6">
        <v>60</v>
      </c>
      <c r="C61" s="11">
        <f>'Filas x Columnas'!GA61</f>
        <v>2.375</v>
      </c>
      <c r="D61" s="13">
        <f t="shared" si="5"/>
        <v>1.8674359749187874</v>
      </c>
      <c r="E61" s="14">
        <f t="shared" si="2"/>
        <v>0.50756402508121257</v>
      </c>
      <c r="F61" s="14">
        <f t="shared" si="3"/>
        <v>0.50756402508121257</v>
      </c>
      <c r="G61" s="16">
        <f t="shared" si="6"/>
        <v>0.2137111684552474</v>
      </c>
      <c r="H61" s="15">
        <f>SUMSQ($E$2:E61)/B61</f>
        <v>0.16642016332988413</v>
      </c>
      <c r="I61" s="15">
        <f>SUM($F$2:F61)/B61</f>
        <v>0.3709829732315984</v>
      </c>
      <c r="J61" s="17">
        <f>AVERAGE($G$2:G61)</f>
        <v>0.1082854615554667</v>
      </c>
      <c r="K61" s="13">
        <f>SUM($E$2:E61)/I61</f>
        <v>-3.0066243385445088</v>
      </c>
    </row>
    <row r="62" spans="1:11" x14ac:dyDescent="0.25">
      <c r="A62" s="10">
        <f t="shared" si="4"/>
        <v>2020</v>
      </c>
      <c r="B62" s="6">
        <v>61</v>
      </c>
      <c r="C62" s="11">
        <f>'Filas x Columnas'!GA62</f>
        <v>2.3439999999999999</v>
      </c>
      <c r="D62" s="13">
        <f t="shared" si="5"/>
        <v>1.8070098461383486</v>
      </c>
      <c r="E62" s="14">
        <f t="shared" si="2"/>
        <v>0.53699015386165128</v>
      </c>
      <c r="F62" s="14">
        <f t="shared" si="3"/>
        <v>0.53699015386165128</v>
      </c>
      <c r="G62" s="16">
        <f t="shared" si="6"/>
        <v>0.22909136256896387</v>
      </c>
      <c r="H62" s="15">
        <f>SUMSQ($E$2:E62)/B62</f>
        <v>0.16841915123176077</v>
      </c>
      <c r="I62" s="15">
        <f>SUM($F$2:F62)/B62</f>
        <v>0.37370440242225506</v>
      </c>
      <c r="J62" s="17">
        <f>AVERAGE($G$2:G62)</f>
        <v>0.11026588616224534</v>
      </c>
      <c r="K62" s="13">
        <f>SUM($E$2:E62)/I62</f>
        <v>-1.5477909248404196</v>
      </c>
    </row>
    <row r="63" spans="1:11" x14ac:dyDescent="0.25">
      <c r="A63" s="10">
        <f t="shared" si="4"/>
        <v>2021</v>
      </c>
      <c r="B63" s="6">
        <v>62</v>
      </c>
      <c r="C63" s="11">
        <f>'Filas x Columnas'!GA63</f>
        <v>2.3250000000000002</v>
      </c>
      <c r="D63" s="13">
        <f t="shared" si="5"/>
        <v>1.7465837173579097</v>
      </c>
      <c r="E63" s="14">
        <f t="shared" si="2"/>
        <v>0.57841628264209044</v>
      </c>
      <c r="F63" s="14">
        <f t="shared" si="3"/>
        <v>0.57841628264209044</v>
      </c>
      <c r="G63" s="16">
        <f t="shared" si="6"/>
        <v>0.24878119683530769</v>
      </c>
      <c r="H63" s="15">
        <f>SUMSQ($E$2:E63)/B63</f>
        <v>0.17109892937359519</v>
      </c>
      <c r="I63" s="15">
        <f>SUM($F$2:F63)/B63</f>
        <v>0.37700620694192982</v>
      </c>
      <c r="J63" s="17">
        <f>AVERAGE($G$2:G63)</f>
        <v>0.11250000407632699</v>
      </c>
      <c r="K63" s="13">
        <f>SUM($E$2:E63)/I63</f>
        <v>3.1804273895677722E-14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47F4-CD32-47FF-B4EA-4CD8E186CB25}">
  <dimension ref="A1:N63"/>
  <sheetViews>
    <sheetView workbookViewId="0">
      <selection activeCell="T25" sqref="T25"/>
    </sheetView>
  </sheetViews>
  <sheetFormatPr defaultRowHeight="15" x14ac:dyDescent="0.25"/>
  <cols>
    <col min="12" max="12" width="9.28515625" bestFit="1" customWidth="1"/>
    <col min="13" max="13" width="11" bestFit="1" customWidth="1"/>
  </cols>
  <sheetData>
    <row r="1" spans="1:14" x14ac:dyDescent="0.25">
      <c r="A1" s="1" t="s">
        <v>0</v>
      </c>
      <c r="B1" s="1" t="s">
        <v>557</v>
      </c>
      <c r="C1" s="1" t="s">
        <v>1</v>
      </c>
      <c r="D1" s="1" t="s">
        <v>3</v>
      </c>
      <c r="E1" s="1" t="s">
        <v>4</v>
      </c>
      <c r="F1" s="12" t="s">
        <v>5</v>
      </c>
      <c r="G1" s="12" t="s">
        <v>778</v>
      </c>
      <c r="H1" s="1" t="s">
        <v>6</v>
      </c>
      <c r="I1" s="12" t="s">
        <v>7</v>
      </c>
      <c r="J1" s="1" t="s">
        <v>9</v>
      </c>
      <c r="K1" s="12" t="s">
        <v>10</v>
      </c>
      <c r="L1">
        <v>5.6870000000000003</v>
      </c>
      <c r="M1">
        <v>-1.6E-2</v>
      </c>
      <c r="N1" s="20">
        <v>0.93969999999999998</v>
      </c>
    </row>
    <row r="2" spans="1:14" x14ac:dyDescent="0.25">
      <c r="A2" s="6">
        <v>1</v>
      </c>
      <c r="B2" s="6">
        <v>1960</v>
      </c>
      <c r="C2" s="11">
        <f>'Filas x Columnas'!GA2</f>
        <v>5.8440000000000003</v>
      </c>
      <c r="D2" s="13">
        <f>$L$1*EXP($M$1*A2)</f>
        <v>5.5967320691544069</v>
      </c>
      <c r="E2" s="14">
        <f>C2-D2</f>
        <v>0.2472679308455934</v>
      </c>
      <c r="F2" s="14">
        <f>ABS(E2)</f>
        <v>0.2472679308455934</v>
      </c>
      <c r="G2" s="16">
        <f t="shared" ref="G2:G33" si="0">(F2/C2)</f>
        <v>4.2311418693633362E-2</v>
      </c>
      <c r="H2" s="15">
        <f>SUMSQ($E$2:E2)/A2</f>
        <v>6.114142962466116E-2</v>
      </c>
      <c r="I2" s="15">
        <f>SUM($F$2:F2)/A2</f>
        <v>0.2472679308455934</v>
      </c>
      <c r="J2" s="17">
        <f>AVERAGE($G$2:G2)</f>
        <v>4.2311418693633362E-2</v>
      </c>
      <c r="K2" s="13">
        <f>SUM($E$2:E2)/I2</f>
        <v>1</v>
      </c>
    </row>
    <row r="3" spans="1:14" x14ac:dyDescent="0.25">
      <c r="A3" s="6">
        <v>2</v>
      </c>
      <c r="B3" s="6">
        <f>B2+1</f>
        <v>1961</v>
      </c>
      <c r="C3" s="11">
        <f>'Filas x Columnas'!GA3</f>
        <v>5.8650000000000002</v>
      </c>
      <c r="D3" s="13">
        <f t="shared" ref="D3:D63" si="1">$L$1*EXP($M$1*A3)</f>
        <v>5.5078969322843969</v>
      </c>
      <c r="E3" s="14">
        <f t="shared" ref="E3:E63" si="2">C3-D3</f>
        <v>0.3571030677156033</v>
      </c>
      <c r="F3" s="14">
        <f t="shared" ref="F3:F63" si="3">ABS(E3)</f>
        <v>0.3571030677156033</v>
      </c>
      <c r="G3" s="16">
        <f t="shared" si="0"/>
        <v>6.0887138570435345E-2</v>
      </c>
      <c r="H3" s="15">
        <f>SUMSQ($E$2:E3)/A3</f>
        <v>9.4332015298277949E-2</v>
      </c>
      <c r="I3" s="15">
        <f>SUM($F$2:F3)/A3</f>
        <v>0.30218549928059835</v>
      </c>
      <c r="J3" s="17">
        <f>AVERAGE($G$2:G3)</f>
        <v>5.1599278632034354E-2</v>
      </c>
      <c r="K3" s="13">
        <f>SUM($E$2:E3)/I3</f>
        <v>2</v>
      </c>
    </row>
    <row r="4" spans="1:14" x14ac:dyDescent="0.25">
      <c r="A4" s="6">
        <v>3</v>
      </c>
      <c r="B4" s="6">
        <f t="shared" ref="B4:B62" si="4">B3+1</f>
        <v>1962</v>
      </c>
      <c r="C4" s="11">
        <f>'Filas x Columnas'!GA4</f>
        <v>5.8719999999999999</v>
      </c>
      <c r="D4" s="13">
        <f t="shared" si="1"/>
        <v>5.4204718471097699</v>
      </c>
      <c r="E4" s="14">
        <f t="shared" si="2"/>
        <v>0.45152815289022996</v>
      </c>
      <c r="F4" s="14">
        <f t="shared" si="3"/>
        <v>0.45152815289022996</v>
      </c>
      <c r="G4" s="16">
        <f t="shared" si="0"/>
        <v>7.689512140501191E-2</v>
      </c>
      <c r="H4" s="15">
        <f>SUMSQ($E$2:E4)/A4</f>
        <v>0.13084723448300625</v>
      </c>
      <c r="I4" s="15">
        <f>SUM($F$2:F4)/A4</f>
        <v>0.35196638381714224</v>
      </c>
      <c r="J4" s="17">
        <f>AVERAGE($G$2:G4)</f>
        <v>6.0031226223026868E-2</v>
      </c>
      <c r="K4" s="13">
        <f>SUM($E$2:E4)/I4</f>
        <v>3</v>
      </c>
    </row>
    <row r="5" spans="1:14" x14ac:dyDescent="0.25">
      <c r="A5" s="6">
        <v>4</v>
      </c>
      <c r="B5" s="6">
        <f t="shared" si="4"/>
        <v>1963</v>
      </c>
      <c r="C5" s="11">
        <f>'Filas x Columnas'!GA5</f>
        <v>5.8650000000000002</v>
      </c>
      <c r="D5" s="13">
        <f t="shared" si="1"/>
        <v>5.3344344323312587</v>
      </c>
      <c r="E5" s="14">
        <f t="shared" si="2"/>
        <v>0.53056556766874152</v>
      </c>
      <c r="F5" s="14">
        <f t="shared" si="3"/>
        <v>0.53056556766874152</v>
      </c>
      <c r="G5" s="16">
        <f t="shared" si="0"/>
        <v>9.0463012390237255E-2</v>
      </c>
      <c r="H5" s="15">
        <f>SUMSQ($E$2:E5)/A5</f>
        <v>0.16851038126116819</v>
      </c>
      <c r="I5" s="15">
        <f>SUM($F$2:F5)/A5</f>
        <v>0.39661617978004204</v>
      </c>
      <c r="J5" s="17">
        <f>AVERAGE($G$2:G5)</f>
        <v>6.7639172764829461E-2</v>
      </c>
      <c r="K5" s="13">
        <f>SUM($E$2:E5)/I5</f>
        <v>4</v>
      </c>
    </row>
    <row r="6" spans="1:14" x14ac:dyDescent="0.25">
      <c r="A6" s="6">
        <v>5</v>
      </c>
      <c r="B6" s="6">
        <f t="shared" si="4"/>
        <v>1964</v>
      </c>
      <c r="C6" s="11">
        <f>'Filas x Columnas'!GA6</f>
        <v>5.8079999999999998</v>
      </c>
      <c r="D6" s="13">
        <f t="shared" si="1"/>
        <v>5.2497626619007978</v>
      </c>
      <c r="E6" s="14">
        <f t="shared" si="2"/>
        <v>0.55823733809920206</v>
      </c>
      <c r="F6" s="14">
        <f t="shared" si="3"/>
        <v>0.55823733809920206</v>
      </c>
      <c r="G6" s="16">
        <f t="shared" si="0"/>
        <v>9.6115244163085756E-2</v>
      </c>
      <c r="H6" s="15">
        <f>SUMSQ($E$2:E6)/A6</f>
        <v>0.19713409013855113</v>
      </c>
      <c r="I6" s="15">
        <f>SUM($F$2:F6)/A6</f>
        <v>0.42894041144387407</v>
      </c>
      <c r="J6" s="17">
        <f>AVERAGE($G$2:G6)</f>
        <v>7.3334387044480726E-2</v>
      </c>
      <c r="K6" s="13">
        <f>SUM($E$2:E6)/I6</f>
        <v>5</v>
      </c>
    </row>
    <row r="7" spans="1:14" x14ac:dyDescent="0.25">
      <c r="A7" s="6">
        <v>6</v>
      </c>
      <c r="B7" s="6">
        <f t="shared" si="4"/>
        <v>1965</v>
      </c>
      <c r="C7" s="11">
        <f>'Filas x Columnas'!GA7</f>
        <v>5.7279999999999998</v>
      </c>
      <c r="D7" s="13">
        <f t="shared" si="1"/>
        <v>5.1664348593827327</v>
      </c>
      <c r="E7" s="14">
        <f t="shared" si="2"/>
        <v>0.56156514061726703</v>
      </c>
      <c r="F7" s="14">
        <f t="shared" si="3"/>
        <v>0.56156514061726703</v>
      </c>
      <c r="G7" s="16">
        <f t="shared" si="0"/>
        <v>9.8038606951338522E-2</v>
      </c>
      <c r="H7" s="15">
        <f>SUMSQ($E$2:E7)/A7</f>
        <v>0.2168376429748744</v>
      </c>
      <c r="I7" s="15">
        <f>SUM($F$2:F7)/A7</f>
        <v>0.45104453297277286</v>
      </c>
      <c r="J7" s="17">
        <f>AVERAGE($G$2:G7)</f>
        <v>7.7451757028957027E-2</v>
      </c>
      <c r="K7" s="13">
        <f>SUM($E$2:E7)/I7</f>
        <v>6</v>
      </c>
    </row>
    <row r="8" spans="1:14" x14ac:dyDescent="0.25">
      <c r="A8" s="6">
        <v>7</v>
      </c>
      <c r="B8" s="6">
        <f t="shared" si="4"/>
        <v>1966</v>
      </c>
      <c r="C8" s="11">
        <f>'Filas x Columnas'!GA8</f>
        <v>5.649</v>
      </c>
      <c r="D8" s="13">
        <f t="shared" si="1"/>
        <v>5.084429692404532</v>
      </c>
      <c r="E8" s="14">
        <f t="shared" si="2"/>
        <v>0.564570307595468</v>
      </c>
      <c r="F8" s="14">
        <f t="shared" si="3"/>
        <v>0.564570307595468</v>
      </c>
      <c r="G8" s="16">
        <f t="shared" si="0"/>
        <v>9.994163703230094E-2</v>
      </c>
      <c r="H8" s="15">
        <f>SUMSQ($E$2:E8)/A8</f>
        <v>0.23139507000966969</v>
      </c>
      <c r="I8" s="15">
        <f>SUM($F$2:F8)/A8</f>
        <v>0.46726250077601506</v>
      </c>
      <c r="J8" s="17">
        <f>AVERAGE($G$2:G8)</f>
        <v>8.0664597029434723E-2</v>
      </c>
      <c r="K8" s="13">
        <f>SUM($E$2:E8)/I8</f>
        <v>7</v>
      </c>
    </row>
    <row r="9" spans="1:14" x14ac:dyDescent="0.25">
      <c r="A9" s="6">
        <v>8</v>
      </c>
      <c r="B9" s="6">
        <f t="shared" si="4"/>
        <v>1967</v>
      </c>
      <c r="C9" s="11">
        <f>'Filas x Columnas'!GA9</f>
        <v>5.5460000000000003</v>
      </c>
      <c r="D9" s="13">
        <f t="shared" si="1"/>
        <v>5.0037261671955893</v>
      </c>
      <c r="E9" s="14">
        <f t="shared" si="2"/>
        <v>0.54227383280441099</v>
      </c>
      <c r="F9" s="14">
        <f t="shared" si="3"/>
        <v>0.54227383280441099</v>
      </c>
      <c r="G9" s="16">
        <f t="shared" si="0"/>
        <v>9.7777467148289027E-2</v>
      </c>
      <c r="H9" s="15">
        <f>SUMSQ($E$2:E9)/A9</f>
        <v>0.23922829997650927</v>
      </c>
      <c r="I9" s="15">
        <f>SUM($F$2:F9)/A9</f>
        <v>0.47663891727956453</v>
      </c>
      <c r="J9" s="17">
        <f>AVERAGE($G$2:G9)</f>
        <v>8.2803705794291513E-2</v>
      </c>
      <c r="K9" s="13">
        <f>SUM($E$2:E9)/I9</f>
        <v>8</v>
      </c>
    </row>
    <row r="10" spans="1:14" x14ac:dyDescent="0.25">
      <c r="A10" s="6">
        <v>9</v>
      </c>
      <c r="B10" s="6">
        <f t="shared" si="4"/>
        <v>1968</v>
      </c>
      <c r="C10" s="11">
        <f>'Filas x Columnas'!GA10</f>
        <v>5.4320000000000004</v>
      </c>
      <c r="D10" s="13">
        <f t="shared" si="1"/>
        <v>4.9243036232126993</v>
      </c>
      <c r="E10" s="14">
        <f t="shared" si="2"/>
        <v>0.50769637678730106</v>
      </c>
      <c r="F10" s="14">
        <f t="shared" si="3"/>
        <v>0.50769637678730106</v>
      </c>
      <c r="G10" s="16">
        <f t="shared" si="0"/>
        <v>9.3463986890151146E-2</v>
      </c>
      <c r="H10" s="15">
        <f>SUMSQ($E$2:E10)/A10</f>
        <v>0.24128689009055859</v>
      </c>
      <c r="I10" s="15">
        <f>SUM($F$2:F10)/A10</f>
        <v>0.48008974611375749</v>
      </c>
      <c r="J10" s="17">
        <f>AVERAGE($G$2:G10)</f>
        <v>8.3988181471609247E-2</v>
      </c>
      <c r="K10" s="13">
        <f>SUM($E$2:E10)/I10</f>
        <v>9</v>
      </c>
    </row>
    <row r="11" spans="1:14" x14ac:dyDescent="0.25">
      <c r="A11" s="6">
        <v>10</v>
      </c>
      <c r="B11" s="6">
        <f t="shared" si="4"/>
        <v>1969</v>
      </c>
      <c r="C11" s="11">
        <f>'Filas x Columnas'!GA11</f>
        <v>5.3040000000000003</v>
      </c>
      <c r="D11" s="13">
        <f t="shared" si="1"/>
        <v>4.8461417278508438</v>
      </c>
      <c r="E11" s="14">
        <f t="shared" si="2"/>
        <v>0.45785827214915642</v>
      </c>
      <c r="F11" s="14">
        <f t="shared" si="3"/>
        <v>0.45785827214915642</v>
      </c>
      <c r="G11" s="16">
        <f t="shared" si="0"/>
        <v>8.6323203648030991E-2</v>
      </c>
      <c r="H11" s="15">
        <f>SUMSQ($E$2:E11)/A11</f>
        <v>0.23812162081904384</v>
      </c>
      <c r="I11" s="15">
        <f>SUM($F$2:F11)/A11</f>
        <v>0.47786659871729736</v>
      </c>
      <c r="J11" s="17">
        <f>AVERAGE($G$2:G11)</f>
        <v>8.4221683689251425E-2</v>
      </c>
      <c r="K11" s="13">
        <f>SUM($E$2:E11)/I11</f>
        <v>10</v>
      </c>
    </row>
    <row r="12" spans="1:14" x14ac:dyDescent="0.25">
      <c r="A12" s="6">
        <v>11</v>
      </c>
      <c r="B12" s="6">
        <f t="shared" si="4"/>
        <v>1970</v>
      </c>
      <c r="C12" s="11">
        <f>'Filas x Columnas'!GA12</f>
        <v>5.1710000000000003</v>
      </c>
      <c r="D12" s="13">
        <f t="shared" si="1"/>
        <v>4.76922047123794</v>
      </c>
      <c r="E12" s="14">
        <f t="shared" si="2"/>
        <v>0.40177952876206025</v>
      </c>
      <c r="F12" s="14">
        <f t="shared" si="3"/>
        <v>0.40177952876206025</v>
      </c>
      <c r="G12" s="16">
        <f t="shared" si="0"/>
        <v>7.7698613181601275E-2</v>
      </c>
      <c r="H12" s="15">
        <f>SUMSQ($E$2:E12)/A12</f>
        <v>0.23114936344751832</v>
      </c>
      <c r="I12" s="15">
        <f>SUM($F$2:F12)/A12</f>
        <v>0.47094959235773037</v>
      </c>
      <c r="J12" s="17">
        <f>AVERAGE($G$2:G12)</f>
        <v>8.3628677279465047E-2</v>
      </c>
      <c r="K12" s="13">
        <f>SUM($E$2:E12)/I12</f>
        <v>11</v>
      </c>
    </row>
    <row r="13" spans="1:14" x14ac:dyDescent="0.25">
      <c r="A13" s="6">
        <v>12</v>
      </c>
      <c r="B13" s="6">
        <f t="shared" si="4"/>
        <v>1971</v>
      </c>
      <c r="C13" s="11">
        <f>'Filas x Columnas'!GA13</f>
        <v>5.048</v>
      </c>
      <c r="D13" s="13">
        <f t="shared" si="1"/>
        <v>4.6935201611121977</v>
      </c>
      <c r="E13" s="14">
        <f t="shared" si="2"/>
        <v>0.35447983888780232</v>
      </c>
      <c r="F13" s="14">
        <f t="shared" si="3"/>
        <v>0.35447983888780232</v>
      </c>
      <c r="G13" s="16">
        <f t="shared" si="0"/>
        <v>7.0221838131498085E-2</v>
      </c>
      <c r="H13" s="15">
        <f>SUMSQ($E$2:E13)/A13</f>
        <v>0.22235824617505198</v>
      </c>
      <c r="I13" s="15">
        <f>SUM($F$2:F13)/A13</f>
        <v>0.46124377956856971</v>
      </c>
      <c r="J13" s="17">
        <f>AVERAGE($G$2:G13)</f>
        <v>8.2511440683801132E-2</v>
      </c>
      <c r="K13" s="13">
        <f>SUM($E$2:E13)/I13</f>
        <v>12</v>
      </c>
    </row>
    <row r="14" spans="1:14" x14ac:dyDescent="0.25">
      <c r="A14" s="6">
        <v>13</v>
      </c>
      <c r="B14" s="6">
        <f t="shared" si="4"/>
        <v>1972</v>
      </c>
      <c r="C14" s="11">
        <f>'Filas x Columnas'!GA14</f>
        <v>4.907</v>
      </c>
      <c r="D14" s="13">
        <f t="shared" si="1"/>
        <v>4.6190214177807967</v>
      </c>
      <c r="E14" s="14">
        <f t="shared" si="2"/>
        <v>0.28797858221920336</v>
      </c>
      <c r="F14" s="14">
        <f t="shared" si="3"/>
        <v>0.28797858221920336</v>
      </c>
      <c r="G14" s="16">
        <f t="shared" si="0"/>
        <v>5.8687300228083016E-2</v>
      </c>
      <c r="H14" s="15">
        <f>SUMSQ($E$2:E14)/A14</f>
        <v>0.21163312445520049</v>
      </c>
      <c r="I14" s="15">
        <f>SUM($F$2:F14)/A14</f>
        <v>0.44791568746477228</v>
      </c>
      <c r="J14" s="17">
        <f>AVERAGE($G$2:G14)</f>
        <v>8.0678814494899748E-2</v>
      </c>
      <c r="K14" s="13">
        <f>SUM($E$2:E14)/I14</f>
        <v>13</v>
      </c>
    </row>
    <row r="15" spans="1:14" x14ac:dyDescent="0.25">
      <c r="A15" s="6">
        <v>14</v>
      </c>
      <c r="B15" s="6">
        <f>B14+1</f>
        <v>1973</v>
      </c>
      <c r="C15" s="11">
        <f>'Filas x Columnas'!GA15</f>
        <v>4.7389999999999999</v>
      </c>
      <c r="D15" s="13">
        <f t="shared" si="1"/>
        <v>4.5457051691585795</v>
      </c>
      <c r="E15" s="14">
        <f t="shared" si="2"/>
        <v>0.19329483084142041</v>
      </c>
      <c r="F15" s="14">
        <f t="shared" si="3"/>
        <v>0.19329483084142041</v>
      </c>
      <c r="G15" s="16">
        <f t="shared" si="0"/>
        <v>4.078810526301338E-2</v>
      </c>
      <c r="H15" s="15">
        <f>SUMSQ($E$2:E15)/A15</f>
        <v>0.19918525068197285</v>
      </c>
      <c r="I15" s="15">
        <f>SUM($F$2:F15)/A15</f>
        <v>0.42972848342024716</v>
      </c>
      <c r="J15" s="17">
        <f>AVERAGE($G$2:G15)</f>
        <v>7.7829478121193577E-2</v>
      </c>
      <c r="K15" s="13">
        <f>SUM($E$2:E15)/I15</f>
        <v>14</v>
      </c>
    </row>
    <row r="16" spans="1:14" x14ac:dyDescent="0.25">
      <c r="A16" s="6">
        <v>15</v>
      </c>
      <c r="B16" s="6">
        <f t="shared" si="4"/>
        <v>1974</v>
      </c>
      <c r="C16" s="11">
        <f>'Filas x Columnas'!GA16</f>
        <v>4.5750000000000002</v>
      </c>
      <c r="D16" s="13">
        <f t="shared" si="1"/>
        <v>4.4735526458854897</v>
      </c>
      <c r="E16" s="14">
        <f t="shared" si="2"/>
        <v>0.10144735411451045</v>
      </c>
      <c r="F16" s="14">
        <f t="shared" si="3"/>
        <v>0.10144735411451045</v>
      </c>
      <c r="G16" s="16">
        <f t="shared" si="0"/>
        <v>2.217428505235201E-2</v>
      </c>
      <c r="H16" s="15">
        <f>SUMSQ($E$2:E16)/A16</f>
        <v>0.18659233834696362</v>
      </c>
      <c r="I16" s="15">
        <f>SUM($F$2:F16)/A16</f>
        <v>0.4078430747998647</v>
      </c>
      <c r="J16" s="17">
        <f>AVERAGE($G$2:G16)</f>
        <v>7.4119131916604145E-2</v>
      </c>
      <c r="K16" s="13">
        <f>SUM($E$2:E16)/I16</f>
        <v>15</v>
      </c>
    </row>
    <row r="17" spans="1:11" x14ac:dyDescent="0.25">
      <c r="A17" s="6">
        <v>16</v>
      </c>
      <c r="B17" s="6">
        <f t="shared" si="4"/>
        <v>1975</v>
      </c>
      <c r="C17" s="11">
        <f>'Filas x Columnas'!GA17</f>
        <v>4.4240000000000004</v>
      </c>
      <c r="D17" s="13">
        <f t="shared" si="1"/>
        <v>4.402545376521517</v>
      </c>
      <c r="E17" s="14">
        <f t="shared" si="2"/>
        <v>2.145462347848337E-2</v>
      </c>
      <c r="F17" s="14">
        <f t="shared" si="3"/>
        <v>2.145462347848337E-2</v>
      </c>
      <c r="G17" s="16">
        <f t="shared" si="0"/>
        <v>4.8495984354618828E-3</v>
      </c>
      <c r="H17" s="15">
        <f>SUMSQ($E$2:E17)/A17</f>
        <v>0.17495908600456611</v>
      </c>
      <c r="I17" s="15">
        <f>SUM($F$2:F17)/A17</f>
        <v>0.38369379659227837</v>
      </c>
      <c r="J17" s="17">
        <f>AVERAGE($G$2:G17)</f>
        <v>6.9789786074032759E-2</v>
      </c>
      <c r="K17" s="13">
        <f>SUM($E$2:E17)/I17</f>
        <v>16</v>
      </c>
    </row>
    <row r="18" spans="1:11" x14ac:dyDescent="0.25">
      <c r="A18" s="6">
        <v>17</v>
      </c>
      <c r="B18" s="6">
        <f t="shared" si="4"/>
        <v>1976</v>
      </c>
      <c r="C18" s="11">
        <f>'Filas x Columnas'!GA18</f>
        <v>4.2729999999999997</v>
      </c>
      <c r="D18" s="13">
        <f t="shared" si="1"/>
        <v>4.3326651828179061</v>
      </c>
      <c r="E18" s="14">
        <f t="shared" si="2"/>
        <v>-5.9665182817906448E-2</v>
      </c>
      <c r="F18" s="14">
        <f t="shared" si="3"/>
        <v>5.9665182817906448E-2</v>
      </c>
      <c r="G18" s="16">
        <f t="shared" si="0"/>
        <v>1.3963300448843073E-2</v>
      </c>
      <c r="H18" s="15">
        <f>SUMSQ($E$2:E18)/A18</f>
        <v>0.16487678294786776</v>
      </c>
      <c r="I18" s="15">
        <f>SUM($F$2:F18)/A18</f>
        <v>0.36463328989966826</v>
      </c>
      <c r="J18" s="17">
        <f>AVERAGE($G$2:G18)</f>
        <v>6.6505875154903957E-2</v>
      </c>
      <c r="K18" s="13">
        <f>SUM($E$2:E18)/I18</f>
        <v>16.672738696818801</v>
      </c>
    </row>
    <row r="19" spans="1:11" x14ac:dyDescent="0.25">
      <c r="A19" s="6">
        <v>18</v>
      </c>
      <c r="B19" s="6">
        <f t="shared" si="4"/>
        <v>1977</v>
      </c>
      <c r="C19" s="11">
        <f>'Filas x Columnas'!GA19</f>
        <v>4.1319999999999997</v>
      </c>
      <c r="D19" s="13">
        <f t="shared" si="1"/>
        <v>4.2638941750634283</v>
      </c>
      <c r="E19" s="14">
        <f t="shared" si="2"/>
        <v>-0.1318941750634286</v>
      </c>
      <c r="F19" s="14">
        <f t="shared" si="3"/>
        <v>0.1318941750634286</v>
      </c>
      <c r="G19" s="16">
        <f t="shared" si="0"/>
        <v>3.192017789531186E-2</v>
      </c>
      <c r="H19" s="15">
        <f>SUMSQ($E$2:E19)/A19</f>
        <v>0.15668341019607857</v>
      </c>
      <c r="I19" s="15">
        <f>SUM($F$2:F19)/A19</f>
        <v>0.35170333907543272</v>
      </c>
      <c r="J19" s="17">
        <f>AVERAGE($G$2:G19)</f>
        <v>6.458444752937105E-2</v>
      </c>
      <c r="K19" s="13">
        <f>SUM($E$2:E19)/I19</f>
        <v>16.910676490107193</v>
      </c>
    </row>
    <row r="20" spans="1:11" x14ac:dyDescent="0.25">
      <c r="A20" s="6">
        <v>19</v>
      </c>
      <c r="B20" s="6">
        <f t="shared" si="4"/>
        <v>1978</v>
      </c>
      <c r="C20" s="11">
        <f>'Filas x Columnas'!GA20</f>
        <v>3.9990000000000001</v>
      </c>
      <c r="D20" s="13">
        <f t="shared" si="1"/>
        <v>4.196214747504512</v>
      </c>
      <c r="E20" s="14">
        <f t="shared" si="2"/>
        <v>-0.19721474750451184</v>
      </c>
      <c r="F20" s="14">
        <f t="shared" si="3"/>
        <v>0.19721474750451184</v>
      </c>
      <c r="G20" s="16">
        <f t="shared" si="0"/>
        <v>4.9316015880097985E-2</v>
      </c>
      <c r="H20" s="15">
        <f>SUMSQ($E$2:E20)/A20</f>
        <v>0.15048394948224644</v>
      </c>
      <c r="I20" s="15">
        <f>SUM($F$2:F20)/A20</f>
        <v>0.34357236057170004</v>
      </c>
      <c r="J20" s="17">
        <f>AVERAGE($G$2:G20)</f>
        <v>6.3780845863619845E-2</v>
      </c>
      <c r="K20" s="13">
        <f>SUM($E$2:E20)/I20</f>
        <v>16.736872053741859</v>
      </c>
    </row>
    <row r="21" spans="1:11" x14ac:dyDescent="0.25">
      <c r="A21" s="6">
        <v>20</v>
      </c>
      <c r="B21" s="6">
        <f t="shared" si="4"/>
        <v>1979</v>
      </c>
      <c r="C21" s="11">
        <f>'Filas x Columnas'!GA21</f>
        <v>3.895</v>
      </c>
      <c r="D21" s="13">
        <f t="shared" si="1"/>
        <v>4.1296095738380805</v>
      </c>
      <c r="E21" s="14">
        <f t="shared" si="2"/>
        <v>-0.23460957383808045</v>
      </c>
      <c r="F21" s="14">
        <f t="shared" si="3"/>
        <v>0.23460957383808045</v>
      </c>
      <c r="G21" s="16">
        <f t="shared" si="0"/>
        <v>6.0233523450084842E-2</v>
      </c>
      <c r="H21" s="15">
        <f>SUMSQ($E$2:E21)/A21</f>
        <v>0.14571183461495843</v>
      </c>
      <c r="I21" s="15">
        <f>SUM($F$2:F21)/A21</f>
        <v>0.33812422123501901</v>
      </c>
      <c r="J21" s="17">
        <f>AVERAGE($G$2:G21)</f>
        <v>6.3603479742943086E-2</v>
      </c>
      <c r="K21" s="13">
        <f>SUM($E$2:E21)/I21</f>
        <v>16.312694329042859</v>
      </c>
    </row>
    <row r="22" spans="1:11" x14ac:dyDescent="0.25">
      <c r="A22" s="6">
        <v>21</v>
      </c>
      <c r="B22" s="6">
        <f t="shared" si="4"/>
        <v>1980</v>
      </c>
      <c r="C22" s="11">
        <f>'Filas x Columnas'!GA22</f>
        <v>3.8119999999999998</v>
      </c>
      <c r="D22" s="13">
        <f t="shared" si="1"/>
        <v>4.0640616027759178</v>
      </c>
      <c r="E22" s="14">
        <f t="shared" si="2"/>
        <v>-0.25206160277591794</v>
      </c>
      <c r="F22" s="14">
        <f t="shared" si="3"/>
        <v>0.25206160277591794</v>
      </c>
      <c r="G22" s="16">
        <f t="shared" si="0"/>
        <v>6.6123190654752875E-2</v>
      </c>
      <c r="H22" s="15">
        <f>SUMSQ($E$2:E22)/A22</f>
        <v>0.14179865447110157</v>
      </c>
      <c r="I22" s="15">
        <f>SUM($F$2:F22)/A22</f>
        <v>0.33402600130839516</v>
      </c>
      <c r="J22" s="17">
        <f>AVERAGE($G$2:G22)</f>
        <v>6.3723465976838797E-2</v>
      </c>
      <c r="K22" s="13">
        <f>SUM($E$2:E22)/I22</f>
        <v>15.758220745865982</v>
      </c>
    </row>
    <row r="23" spans="1:11" x14ac:dyDescent="0.25">
      <c r="A23" s="6">
        <v>22</v>
      </c>
      <c r="B23" s="6">
        <f t="shared" si="4"/>
        <v>1981</v>
      </c>
      <c r="C23" s="11">
        <f>'Filas x Columnas'!GA23</f>
        <v>3.7410000000000001</v>
      </c>
      <c r="D23" s="13">
        <f t="shared" si="1"/>
        <v>3.9995540536794509</v>
      </c>
      <c r="E23" s="14">
        <f t="shared" si="2"/>
        <v>-0.25855405367945083</v>
      </c>
      <c r="F23" s="14">
        <f t="shared" si="3"/>
        <v>0.25855405367945083</v>
      </c>
      <c r="G23" s="16">
        <f t="shared" si="0"/>
        <v>6.9113620336661546E-2</v>
      </c>
      <c r="H23" s="15">
        <f>SUMSQ($E$2:E23)/A23</f>
        <v>0.1383919064803277</v>
      </c>
      <c r="I23" s="15">
        <f>SUM($F$2:F23)/A23</f>
        <v>0.33059545823435221</v>
      </c>
      <c r="J23" s="17">
        <f>AVERAGE($G$2:G23)</f>
        <v>6.3968472993194372E-2</v>
      </c>
      <c r="K23" s="13">
        <f>SUM($E$2:E23)/I23</f>
        <v>15.139655688340243</v>
      </c>
    </row>
    <row r="24" spans="1:11" x14ac:dyDescent="0.25">
      <c r="A24" s="6">
        <v>23</v>
      </c>
      <c r="B24" s="6">
        <f t="shared" si="4"/>
        <v>1982</v>
      </c>
      <c r="C24" s="11">
        <f>'Filas x Columnas'!GA24</f>
        <v>3.67</v>
      </c>
      <c r="D24" s="13">
        <f t="shared" si="1"/>
        <v>3.9360704122638097</v>
      </c>
      <c r="E24" s="14">
        <f t="shared" si="2"/>
        <v>-0.26607041226380979</v>
      </c>
      <c r="F24" s="14">
        <f t="shared" si="3"/>
        <v>0.26607041226380979</v>
      </c>
      <c r="G24" s="16">
        <f t="shared" si="0"/>
        <v>7.2498749935642995E-2</v>
      </c>
      <c r="H24" s="15">
        <f>SUMSQ($E$2:E24)/A24</f>
        <v>0.13545284377606273</v>
      </c>
      <c r="I24" s="15">
        <f>SUM($F$2:F24)/A24</f>
        <v>0.32779002145302427</v>
      </c>
      <c r="J24" s="17">
        <f>AVERAGE($G$2:G24)</f>
        <v>6.4339354599387791E-2</v>
      </c>
      <c r="K24" s="13">
        <f>SUM($E$2:E24)/I24</f>
        <v>14.457520630207782</v>
      </c>
    </row>
    <row r="25" spans="1:11" x14ac:dyDescent="0.25">
      <c r="A25" s="6">
        <v>24</v>
      </c>
      <c r="B25" s="6">
        <f t="shared" si="4"/>
        <v>1983</v>
      </c>
      <c r="C25" s="11">
        <f>'Filas x Columnas'!GA25</f>
        <v>3.6110000000000002</v>
      </c>
      <c r="D25" s="13">
        <f t="shared" si="1"/>
        <v>3.8735944263700848</v>
      </c>
      <c r="E25" s="14">
        <f t="shared" si="2"/>
        <v>-0.26259442637008457</v>
      </c>
      <c r="F25" s="14">
        <f t="shared" si="3"/>
        <v>0.26259442637008457</v>
      </c>
      <c r="G25" s="16">
        <f t="shared" si="0"/>
        <v>7.2720694093072427E-2</v>
      </c>
      <c r="H25" s="15">
        <f>SUMSQ($E$2:E25)/A25</f>
        <v>0.1326821349837532</v>
      </c>
      <c r="I25" s="15">
        <f>SUM($F$2:F25)/A25</f>
        <v>0.32507353832456842</v>
      </c>
      <c r="J25" s="17">
        <f>AVERAGE($G$2:G25)</f>
        <v>6.4688577078291329E-2</v>
      </c>
      <c r="K25" s="13">
        <f>SUM($E$2:E25)/I25</f>
        <v>13.770535104871517</v>
      </c>
    </row>
    <row r="26" spans="1:11" x14ac:dyDescent="0.25">
      <c r="A26" s="6">
        <v>25</v>
      </c>
      <c r="B26" s="6">
        <f>B25+1</f>
        <v>1984</v>
      </c>
      <c r="C26" s="11">
        <f>'Filas x Columnas'!GA26</f>
        <v>3.5230000000000001</v>
      </c>
      <c r="D26" s="13">
        <f t="shared" si="1"/>
        <v>3.8121101018046812</v>
      </c>
      <c r="E26" s="14">
        <f t="shared" si="2"/>
        <v>-0.28911010180468111</v>
      </c>
      <c r="F26" s="14">
        <f t="shared" si="3"/>
        <v>0.28911010180468111</v>
      </c>
      <c r="G26" s="16">
        <f t="shared" si="0"/>
        <v>8.2063611071439432E-2</v>
      </c>
      <c r="H26" s="15">
        <f>SUMSQ($E$2:E26)/A26</f>
        <v>0.13071823562302359</v>
      </c>
      <c r="I26" s="15">
        <f>SUM($F$2:F26)/A26</f>
        <v>0.32363500086377295</v>
      </c>
      <c r="J26" s="17">
        <f>AVERAGE($G$2:G26)</f>
        <v>6.5383578438017245E-2</v>
      </c>
      <c r="K26" s="13">
        <f>SUM($E$2:E26)/I26</f>
        <v>12.938422785492067</v>
      </c>
    </row>
    <row r="27" spans="1:11" x14ac:dyDescent="0.25">
      <c r="A27" s="6">
        <v>26</v>
      </c>
      <c r="B27" s="6">
        <f t="shared" si="4"/>
        <v>1985</v>
      </c>
      <c r="C27" s="11">
        <f>'Filas x Columnas'!GA27</f>
        <v>3.431</v>
      </c>
      <c r="D27" s="13">
        <f t="shared" si="1"/>
        <v>3.7516016982447207</v>
      </c>
      <c r="E27" s="14">
        <f t="shared" si="2"/>
        <v>-0.32060169824472062</v>
      </c>
      <c r="F27" s="14">
        <f t="shared" si="3"/>
        <v>0.32060169824472062</v>
      </c>
      <c r="G27" s="16">
        <f t="shared" si="0"/>
        <v>9.3442640117959955E-2</v>
      </c>
      <c r="H27" s="15">
        <f>SUMSQ($E$2:E27)/A27</f>
        <v>0.12964389767280726</v>
      </c>
      <c r="I27" s="15">
        <f>SUM($F$2:F27)/A27</f>
        <v>0.32351833537842478</v>
      </c>
      <c r="J27" s="17">
        <f>AVERAGE($G$2:G27)</f>
        <v>6.6462773118015045E-2</v>
      </c>
      <c r="K27" s="13">
        <f>SUM($E$2:E27)/I27</f>
        <v>11.952103940541397</v>
      </c>
    </row>
    <row r="28" spans="1:11" x14ac:dyDescent="0.25">
      <c r="A28" s="6">
        <v>27</v>
      </c>
      <c r="B28" s="6">
        <f t="shared" si="4"/>
        <v>1986</v>
      </c>
      <c r="C28" s="11">
        <f>'Filas x Columnas'!GA28</f>
        <v>3.3519999999999999</v>
      </c>
      <c r="D28" s="13">
        <f t="shared" si="1"/>
        <v>3.6920537252084338</v>
      </c>
      <c r="E28" s="14">
        <f t="shared" si="2"/>
        <v>-0.34005372520843391</v>
      </c>
      <c r="F28" s="14">
        <f t="shared" si="3"/>
        <v>0.34005372520843391</v>
      </c>
      <c r="G28" s="16">
        <f t="shared" si="0"/>
        <v>0.10144800871373327</v>
      </c>
      <c r="H28" s="15">
        <f>SUMSQ($E$2:E28)/A28</f>
        <v>0.12912510650078229</v>
      </c>
      <c r="I28" s="15">
        <f>SUM($F$2:F28)/A28</f>
        <v>0.32413075722398071</v>
      </c>
      <c r="J28" s="17">
        <f>AVERAGE($G$2:G28)</f>
        <v>6.7758522584523126E-2</v>
      </c>
      <c r="K28" s="13">
        <f>SUM($E$2:E28)/I28</f>
        <v>10.880396158974914</v>
      </c>
    </row>
    <row r="29" spans="1:11" x14ac:dyDescent="0.25">
      <c r="A29" s="6">
        <v>28</v>
      </c>
      <c r="B29" s="6">
        <f t="shared" si="4"/>
        <v>1987</v>
      </c>
      <c r="C29" s="11">
        <f>'Filas x Columnas'!GA29</f>
        <v>3.27</v>
      </c>
      <c r="D29" s="13">
        <f t="shared" si="1"/>
        <v>3.6334509380895077</v>
      </c>
      <c r="E29" s="14">
        <f t="shared" si="2"/>
        <v>-0.36345093808950768</v>
      </c>
      <c r="F29" s="14">
        <f t="shared" si="3"/>
        <v>0.36345093808950768</v>
      </c>
      <c r="G29" s="16">
        <f t="shared" si="0"/>
        <v>0.11114707586835097</v>
      </c>
      <c r="H29" s="15">
        <f>SUMSQ($E$2:E29)/A29</f>
        <v>0.12923123071140233</v>
      </c>
      <c r="I29" s="15">
        <f>SUM($F$2:F29)/A29</f>
        <v>0.32553504939774947</v>
      </c>
      <c r="J29" s="17">
        <f>AVERAGE($G$2:G29)</f>
        <v>6.9308113773231275E-2</v>
      </c>
      <c r="K29" s="13">
        <f>SUM($E$2:E29)/I29</f>
        <v>9.7169878133490801</v>
      </c>
    </row>
    <row r="30" spans="1:11" x14ac:dyDescent="0.25">
      <c r="A30" s="6">
        <v>29</v>
      </c>
      <c r="B30" s="6">
        <f t="shared" si="4"/>
        <v>1988</v>
      </c>
      <c r="C30" s="11">
        <f>'Filas x Columnas'!GA30</f>
        <v>3.198</v>
      </c>
      <c r="D30" s="13">
        <f t="shared" si="1"/>
        <v>3.5757783342543887</v>
      </c>
      <c r="E30" s="14">
        <f t="shared" si="2"/>
        <v>-0.37777833425438878</v>
      </c>
      <c r="F30" s="14">
        <f t="shared" si="3"/>
        <v>0.37777833425438878</v>
      </c>
      <c r="G30" s="16">
        <f t="shared" si="0"/>
        <v>0.11812956042976509</v>
      </c>
      <c r="H30" s="15">
        <f>SUMSQ($E$2:E30)/A30</f>
        <v>0.12969623895694088</v>
      </c>
      <c r="I30" s="15">
        <f>SUM($F$2:F30)/A30</f>
        <v>0.32733654197901291</v>
      </c>
      <c r="J30" s="17">
        <f>AVERAGE($G$2:G30)</f>
        <v>7.0991611933801393E-2</v>
      </c>
      <c r="K30" s="13">
        <f>SUM($E$2:E30)/I30</f>
        <v>8.5094128407457834</v>
      </c>
    </row>
    <row r="31" spans="1:11" x14ac:dyDescent="0.25">
      <c r="A31" s="6">
        <v>30</v>
      </c>
      <c r="B31" s="6">
        <f t="shared" si="4"/>
        <v>1989</v>
      </c>
      <c r="C31" s="11">
        <f>'Filas x Columnas'!GA31</f>
        <v>3.1480000000000001</v>
      </c>
      <c r="D31" s="13">
        <f t="shared" si="1"/>
        <v>3.5190211492015231</v>
      </c>
      <c r="E31" s="14">
        <f t="shared" si="2"/>
        <v>-0.37102114920152296</v>
      </c>
      <c r="F31" s="14">
        <f t="shared" si="3"/>
        <v>0.37102114920152296</v>
      </c>
      <c r="G31" s="16">
        <f t="shared" si="0"/>
        <v>0.11785932312627793</v>
      </c>
      <c r="H31" s="15">
        <f>SUMSQ($E$2:E31)/A31</f>
        <v>0.12996158743020347</v>
      </c>
      <c r="I31" s="15">
        <f>SUM($F$2:F31)/A31</f>
        <v>0.32879269555309659</v>
      </c>
      <c r="J31" s="17">
        <f>AVERAGE($G$2:G31)</f>
        <v>7.2553868973550609E-2</v>
      </c>
      <c r="K31" s="13">
        <f>SUM($E$2:E31)/I31</f>
        <v>7.3432915542678376</v>
      </c>
    </row>
    <row r="32" spans="1:11" x14ac:dyDescent="0.25">
      <c r="A32" s="6">
        <v>31</v>
      </c>
      <c r="B32" s="6">
        <f t="shared" si="4"/>
        <v>1990</v>
      </c>
      <c r="C32" s="11">
        <f>'Filas x Columnas'!GA32</f>
        <v>3.0960000000000001</v>
      </c>
      <c r="D32" s="13">
        <f t="shared" si="1"/>
        <v>3.4631648527815644</v>
      </c>
      <c r="E32" s="14">
        <f t="shared" si="2"/>
        <v>-0.3671648527815643</v>
      </c>
      <c r="F32" s="14">
        <f t="shared" si="3"/>
        <v>0.3671648527815643</v>
      </c>
      <c r="G32" s="16">
        <f t="shared" si="0"/>
        <v>0.11859329870205565</v>
      </c>
      <c r="H32" s="15">
        <f>SUMSQ($E$2:E32)/A32</f>
        <v>0.13011798877497457</v>
      </c>
      <c r="I32" s="15">
        <f>SUM($F$2:F32)/A32</f>
        <v>0.33003050707659548</v>
      </c>
      <c r="J32" s="17">
        <f>AVERAGE($G$2:G32)</f>
        <v>7.403901186801852E-2</v>
      </c>
      <c r="K32" s="13">
        <f>SUM($E$2:E32)/I32</f>
        <v>6.2032319063864811</v>
      </c>
    </row>
    <row r="33" spans="1:11" x14ac:dyDescent="0.25">
      <c r="A33" s="6">
        <v>32</v>
      </c>
      <c r="B33" s="6">
        <f t="shared" si="4"/>
        <v>1991</v>
      </c>
      <c r="C33" s="11">
        <f>'Filas x Columnas'!GA33</f>
        <v>2.9990000000000001</v>
      </c>
      <c r="D33" s="13">
        <f t="shared" si="1"/>
        <v>3.4081951454775772</v>
      </c>
      <c r="E33" s="14">
        <f t="shared" si="2"/>
        <v>-0.40919514547757707</v>
      </c>
      <c r="F33" s="14">
        <f t="shared" si="3"/>
        <v>0.40919514547757707</v>
      </c>
      <c r="G33" s="16">
        <f t="shared" si="0"/>
        <v>0.13644386311356355</v>
      </c>
      <c r="H33" s="15">
        <f>SUMSQ($E$2:E33)/A33</f>
        <v>0.1312843224720821</v>
      </c>
      <c r="I33" s="15">
        <f>SUM($F$2:F33)/A33</f>
        <v>0.33250440202662618</v>
      </c>
      <c r="J33" s="17">
        <f>AVERAGE($G$2:G33)</f>
        <v>7.5989163469441803E-2</v>
      </c>
      <c r="K33" s="13">
        <f>SUM($E$2:E33)/I33</f>
        <v>4.9264329016904176</v>
      </c>
    </row>
    <row r="34" spans="1:11" x14ac:dyDescent="0.25">
      <c r="A34" s="6">
        <v>33</v>
      </c>
      <c r="B34" s="6">
        <f t="shared" si="4"/>
        <v>1992</v>
      </c>
      <c r="C34" s="11">
        <f>'Filas x Columnas'!GA34</f>
        <v>2.95</v>
      </c>
      <c r="D34" s="13">
        <f t="shared" si="1"/>
        <v>3.3540979547442804</v>
      </c>
      <c r="E34" s="14">
        <f t="shared" si="2"/>
        <v>-0.40409795474428023</v>
      </c>
      <c r="F34" s="14">
        <f t="shared" si="3"/>
        <v>0.40409795474428023</v>
      </c>
      <c r="G34" s="16">
        <f t="shared" ref="G34:G63" si="5">(F34/C34)</f>
        <v>0.13698235754043397</v>
      </c>
      <c r="H34" s="15">
        <f>SUMSQ($E$2:E34)/A34</f>
        <v>0.13225434776167083</v>
      </c>
      <c r="I34" s="15">
        <f>SUM($F$2:F34)/A34</f>
        <v>0.33467390362413085</v>
      </c>
      <c r="J34" s="17">
        <f>AVERAGE($G$2:G34)</f>
        <v>7.7837442077653682E-2</v>
      </c>
      <c r="K34" s="13">
        <f>SUM($E$2:E34)/I34</f>
        <v>3.6870597258830227</v>
      </c>
    </row>
    <row r="35" spans="1:11" x14ac:dyDescent="0.25">
      <c r="A35" s="6">
        <v>34</v>
      </c>
      <c r="B35" s="6">
        <f t="shared" si="4"/>
        <v>1993</v>
      </c>
      <c r="C35" s="11">
        <f>'Filas x Columnas'!GA35</f>
        <v>2.9089999999999998</v>
      </c>
      <c r="D35" s="13">
        <f t="shared" si="1"/>
        <v>3.3008594314054021</v>
      </c>
      <c r="E35" s="14">
        <f t="shared" si="2"/>
        <v>-0.39185943140540225</v>
      </c>
      <c r="F35" s="14">
        <f t="shared" si="3"/>
        <v>0.39185943140540225</v>
      </c>
      <c r="G35" s="16">
        <f t="shared" si="5"/>
        <v>0.13470588910464154</v>
      </c>
      <c r="H35" s="15">
        <f>SUMSQ($E$2:E35)/A35</f>
        <v>0.13288080265048538</v>
      </c>
      <c r="I35" s="15">
        <f>SUM($F$2:F35)/A35</f>
        <v>0.33635583091181531</v>
      </c>
      <c r="J35" s="17">
        <f>AVERAGE($G$2:G35)</f>
        <v>7.9510043460800386E-2</v>
      </c>
      <c r="K35" s="13">
        <f>SUM($E$2:E35)/I35</f>
        <v>2.5036082700524571</v>
      </c>
    </row>
    <row r="36" spans="1:11" x14ac:dyDescent="0.25">
      <c r="A36" s="6">
        <v>35</v>
      </c>
      <c r="B36" s="6">
        <f t="shared" si="4"/>
        <v>1994</v>
      </c>
      <c r="C36" s="11">
        <f>'Filas x Columnas'!GA36</f>
        <v>2.8769999999999998</v>
      </c>
      <c r="D36" s="13">
        <f t="shared" si="1"/>
        <v>3.2484659461082104</v>
      </c>
      <c r="E36" s="14">
        <f t="shared" si="2"/>
        <v>-0.3714659461082106</v>
      </c>
      <c r="F36" s="14">
        <f t="shared" si="3"/>
        <v>0.3714659461082106</v>
      </c>
      <c r="G36" s="16">
        <f t="shared" si="5"/>
        <v>0.12911572683636102</v>
      </c>
      <c r="H36" s="15">
        <f>SUMSQ($E$2:E36)/A36</f>
        <v>0.13302669254955918</v>
      </c>
      <c r="I36" s="15">
        <f>SUM($F$2:F36)/A36</f>
        <v>0.33735897706028373</v>
      </c>
      <c r="J36" s="17">
        <f>AVERAGE($G$2:G36)</f>
        <v>8.0927348700102125E-2</v>
      </c>
      <c r="K36" s="13">
        <f>SUM($E$2:E36)/I36</f>
        <v>1.3950637921186146</v>
      </c>
    </row>
    <row r="37" spans="1:11" x14ac:dyDescent="0.25">
      <c r="A37" s="6">
        <v>36</v>
      </c>
      <c r="B37" s="6">
        <f t="shared" si="4"/>
        <v>1995</v>
      </c>
      <c r="C37" s="11">
        <f>'Filas x Columnas'!GA37</f>
        <v>2.8519999999999999</v>
      </c>
      <c r="D37" s="13">
        <f t="shared" si="1"/>
        <v>3.1969040858343294</v>
      </c>
      <c r="E37" s="14">
        <f t="shared" si="2"/>
        <v>-0.34490408583432952</v>
      </c>
      <c r="F37" s="14">
        <f t="shared" si="3"/>
        <v>0.34490408583432952</v>
      </c>
      <c r="G37" s="16">
        <f t="shared" si="5"/>
        <v>0.12093411144261204</v>
      </c>
      <c r="H37" s="15">
        <f>SUMSQ($E$2:E37)/A37</f>
        <v>0.13263591854610515</v>
      </c>
      <c r="I37" s="15">
        <f>SUM($F$2:F37)/A37</f>
        <v>0.33756856341511837</v>
      </c>
      <c r="J37" s="17">
        <f>AVERAGE($G$2:G37)</f>
        <v>8.203864766517184E-2</v>
      </c>
      <c r="K37" s="13">
        <f>SUM($E$2:E37)/I37</f>
        <v>0.37246717151806774</v>
      </c>
    </row>
    <row r="38" spans="1:11" x14ac:dyDescent="0.25">
      <c r="A38" s="6">
        <v>37</v>
      </c>
      <c r="B38" s="6">
        <f>B37+1</f>
        <v>1996</v>
      </c>
      <c r="C38" s="11">
        <f>'Filas x Columnas'!GA38</f>
        <v>2.83</v>
      </c>
      <c r="D38" s="13">
        <f t="shared" si="1"/>
        <v>3.1461606504659301</v>
      </c>
      <c r="E38" s="14">
        <f t="shared" si="2"/>
        <v>-0.31616065046593</v>
      </c>
      <c r="F38" s="14">
        <f t="shared" si="3"/>
        <v>0.31616065046593</v>
      </c>
      <c r="G38" s="16">
        <f t="shared" si="5"/>
        <v>0.11171754433425088</v>
      </c>
      <c r="H38" s="15">
        <f>SUMSQ($E$2:E38)/A38</f>
        <v>0.13175271958277907</v>
      </c>
      <c r="I38" s="15">
        <f>SUM($F$2:F38)/A38</f>
        <v>0.33698997117324841</v>
      </c>
      <c r="J38" s="17">
        <f>AVERAGE($G$2:G38)</f>
        <v>8.2840780007579398E-2</v>
      </c>
      <c r="K38" s="13">
        <f>SUM($E$2:E38)/I38</f>
        <v>-0.56508341121933148</v>
      </c>
    </row>
    <row r="39" spans="1:11" x14ac:dyDescent="0.25">
      <c r="A39" s="6">
        <v>38</v>
      </c>
      <c r="B39" s="6">
        <f t="shared" si="4"/>
        <v>1997</v>
      </c>
      <c r="C39" s="11">
        <f>'Filas x Columnas'!GA39</f>
        <v>2.81</v>
      </c>
      <c r="D39" s="13">
        <f t="shared" si="1"/>
        <v>3.0962226494064278</v>
      </c>
      <c r="E39" s="14">
        <f t="shared" si="2"/>
        <v>-0.28622264940642772</v>
      </c>
      <c r="F39" s="14">
        <f t="shared" si="3"/>
        <v>0.28622264940642772</v>
      </c>
      <c r="G39" s="16">
        <f t="shared" si="5"/>
        <v>0.10185859409481414</v>
      </c>
      <c r="H39" s="15">
        <f>SUMSQ($E$2:E39)/A39</f>
        <v>0.13044142183147528</v>
      </c>
      <c r="I39" s="15">
        <f>SUM($F$2:F39)/A39</f>
        <v>0.33565398902148996</v>
      </c>
      <c r="J39" s="17">
        <f>AVERAGE($G$2:G39)</f>
        <v>8.3341248799348733E-2</v>
      </c>
      <c r="K39" s="13">
        <f>SUM($E$2:E39)/I39</f>
        <v>-1.4200638379220751</v>
      </c>
    </row>
    <row r="40" spans="1:11" x14ac:dyDescent="0.25">
      <c r="A40" s="6">
        <v>39</v>
      </c>
      <c r="B40" s="6">
        <f t="shared" si="4"/>
        <v>1998</v>
      </c>
      <c r="C40" s="11">
        <f>'Filas x Columnas'!GA40</f>
        <v>2.7890000000000001</v>
      </c>
      <c r="D40" s="13">
        <f t="shared" si="1"/>
        <v>3.0470772982548229</v>
      </c>
      <c r="E40" s="14">
        <f t="shared" si="2"/>
        <v>-0.25807729825482273</v>
      </c>
      <c r="F40" s="14">
        <f t="shared" si="3"/>
        <v>0.25807729825482273</v>
      </c>
      <c r="G40" s="16">
        <f t="shared" si="5"/>
        <v>9.253399005192639E-2</v>
      </c>
      <c r="H40" s="15">
        <f>SUMSQ($E$2:E40)/A40</f>
        <v>0.12880456208898897</v>
      </c>
      <c r="I40" s="15">
        <f>SUM($F$2:F40)/A40</f>
        <v>0.33366484310439593</v>
      </c>
      <c r="J40" s="17">
        <f>AVERAGE($G$2:G40)</f>
        <v>8.3576960113517382E-2</v>
      </c>
      <c r="K40" s="13">
        <f>SUM($E$2:E40)/I40</f>
        <v>-2.2019922245408838</v>
      </c>
    </row>
    <row r="41" spans="1:11" x14ac:dyDescent="0.25">
      <c r="A41" s="6">
        <v>40</v>
      </c>
      <c r="B41" s="6">
        <f t="shared" si="4"/>
        <v>1999</v>
      </c>
      <c r="C41" s="11">
        <f>'Filas x Columnas'!GA41</f>
        <v>2.7669999999999999</v>
      </c>
      <c r="D41" s="13">
        <f t="shared" si="1"/>
        <v>2.9987120155328171</v>
      </c>
      <c r="E41" s="14">
        <f t="shared" si="2"/>
        <v>-0.23171201553281717</v>
      </c>
      <c r="F41" s="14">
        <f t="shared" si="3"/>
        <v>0.23171201553281717</v>
      </c>
      <c r="G41" s="16">
        <f t="shared" si="5"/>
        <v>8.374124160925811E-2</v>
      </c>
      <c r="H41" s="15">
        <f>SUMSQ($E$2:E41)/A41</f>
        <v>0.12692670949032125</v>
      </c>
      <c r="I41" s="15">
        <f>SUM($F$2:F41)/A41</f>
        <v>0.33111602241510651</v>
      </c>
      <c r="J41" s="17">
        <f>AVERAGE($G$2:G41)</f>
        <v>8.3581067150910904E-2</v>
      </c>
      <c r="K41" s="13">
        <f>SUM($E$2:E41)/I41</f>
        <v>-2.9187334354958088</v>
      </c>
    </row>
    <row r="42" spans="1:11" x14ac:dyDescent="0.25">
      <c r="A42" s="6">
        <v>41</v>
      </c>
      <c r="B42" s="6">
        <f>B41+1</f>
        <v>2000</v>
      </c>
      <c r="C42" s="11">
        <f>'Filas x Columnas'!GA42</f>
        <v>2.7440000000000002</v>
      </c>
      <c r="D42" s="13">
        <f t="shared" si="1"/>
        <v>2.9511144194638943</v>
      </c>
      <c r="E42" s="14">
        <f t="shared" si="2"/>
        <v>-0.20711441946389408</v>
      </c>
      <c r="F42" s="14">
        <f t="shared" si="3"/>
        <v>0.20711441946389408</v>
      </c>
      <c r="G42" s="16">
        <f t="shared" si="5"/>
        <v>7.5479015839611543E-2</v>
      </c>
      <c r="H42" s="15">
        <f>SUMSQ($E$2:E42)/A42</f>
        <v>0.12487718932591992</v>
      </c>
      <c r="I42" s="15">
        <f>SUM($F$2:F42)/A42</f>
        <v>0.32809159307483299</v>
      </c>
      <c r="J42" s="17">
        <f>AVERAGE($G$2:G42)</f>
        <v>8.3383456143318241E-2</v>
      </c>
      <c r="K42" s="13">
        <f>SUM($E$2:E42)/I42</f>
        <v>-3.5769091616059003</v>
      </c>
    </row>
    <row r="43" spans="1:11" x14ac:dyDescent="0.25">
      <c r="A43" s="6">
        <v>42</v>
      </c>
      <c r="B43" s="6">
        <f t="shared" si="4"/>
        <v>2001</v>
      </c>
      <c r="C43" s="11">
        <f>'Filas x Columnas'!GA43</f>
        <v>2.72</v>
      </c>
      <c r="D43" s="13">
        <f t="shared" si="1"/>
        <v>2.9042723248035105</v>
      </c>
      <c r="E43" s="14">
        <f t="shared" si="2"/>
        <v>-0.1842723248035103</v>
      </c>
      <c r="F43" s="14">
        <f t="shared" si="3"/>
        <v>0.1842723248035103</v>
      </c>
      <c r="G43" s="16">
        <f t="shared" si="5"/>
        <v>6.774717823658466E-2</v>
      </c>
      <c r="H43" s="15">
        <f>SUMSQ($E$2:E43)/A43</f>
        <v>0.1227124060012192</v>
      </c>
      <c r="I43" s="15">
        <f>SUM($F$2:F43)/A43</f>
        <v>0.32466732478265864</v>
      </c>
      <c r="J43" s="17">
        <f>AVERAGE($G$2:G43)</f>
        <v>8.3011163812205538E-2</v>
      </c>
      <c r="K43" s="13">
        <f>SUM($E$2:E43)/I43</f>
        <v>-4.1822075899621929</v>
      </c>
    </row>
    <row r="44" spans="1:11" x14ac:dyDescent="0.25">
      <c r="A44" s="6">
        <v>43</v>
      </c>
      <c r="B44" s="6">
        <f t="shared" si="4"/>
        <v>2002</v>
      </c>
      <c r="C44" s="11">
        <f>'Filas x Columnas'!GA44</f>
        <v>2.698</v>
      </c>
      <c r="D44" s="13">
        <f t="shared" si="1"/>
        <v>2.8581737397196112</v>
      </c>
      <c r="E44" s="14">
        <f t="shared" si="2"/>
        <v>-0.16017373971961124</v>
      </c>
      <c r="F44" s="14">
        <f t="shared" si="3"/>
        <v>0.16017373971961124</v>
      </c>
      <c r="G44" s="16">
        <f t="shared" si="5"/>
        <v>5.9367583291182816E-2</v>
      </c>
      <c r="H44" s="15">
        <f>SUMSQ($E$2:E44)/A44</f>
        <v>0.12045527160341796</v>
      </c>
      <c r="I44" s="15">
        <f>SUM($F$2:F44)/A44</f>
        <v>0.32084189257189011</v>
      </c>
      <c r="J44" s="17">
        <f>AVERAGE($G$2:G44)</f>
        <v>8.2461313102414308E-2</v>
      </c>
      <c r="K44" s="13">
        <f>SUM($E$2:E44)/I44</f>
        <v>-4.7313020050778833</v>
      </c>
    </row>
    <row r="45" spans="1:11" x14ac:dyDescent="0.25">
      <c r="A45" s="6">
        <v>44</v>
      </c>
      <c r="B45" s="6">
        <f t="shared" si="4"/>
        <v>2003</v>
      </c>
      <c r="C45" s="11">
        <f>'Filas x Columnas'!GA45</f>
        <v>2.6789999999999998</v>
      </c>
      <c r="D45" s="13">
        <f t="shared" si="1"/>
        <v>2.8128068627226535</v>
      </c>
      <c r="E45" s="14">
        <f t="shared" si="2"/>
        <v>-0.13380686272265363</v>
      </c>
      <c r="F45" s="14">
        <f t="shared" si="3"/>
        <v>0.13380686272265363</v>
      </c>
      <c r="G45" s="16">
        <f t="shared" si="5"/>
        <v>4.9946570631822937E-2</v>
      </c>
      <c r="H45" s="15">
        <f>SUMSQ($E$2:E45)/A45</f>
        <v>0.1181245671695148</v>
      </c>
      <c r="I45" s="15">
        <f>SUM($F$2:F45)/A45</f>
        <v>0.31659109643895289</v>
      </c>
      <c r="J45" s="17">
        <f>AVERAGE($G$2:G45)</f>
        <v>8.1722341682628138E-2</v>
      </c>
      <c r="K45" s="13">
        <f>SUM($E$2:E45)/I45</f>
        <v>-5.2174769629995961</v>
      </c>
    </row>
    <row r="46" spans="1:11" x14ac:dyDescent="0.25">
      <c r="A46" s="6">
        <v>45</v>
      </c>
      <c r="B46" s="6">
        <f t="shared" si="4"/>
        <v>2004</v>
      </c>
      <c r="C46" s="11">
        <f>'Filas x Columnas'!GA46</f>
        <v>2.6909999999999998</v>
      </c>
      <c r="D46" s="13">
        <f t="shared" si="1"/>
        <v>2.7681600796443591</v>
      </c>
      <c r="E46" s="14">
        <f t="shared" si="2"/>
        <v>-7.7160079644359225E-2</v>
      </c>
      <c r="F46" s="14">
        <f t="shared" si="3"/>
        <v>7.7160079644359225E-2</v>
      </c>
      <c r="G46" s="16">
        <f t="shared" si="5"/>
        <v>2.8673385226443415E-2</v>
      </c>
      <c r="H46" s="15">
        <f>SUMSQ($E$2:E46)/A46</f>
        <v>0.11563188074109723</v>
      </c>
      <c r="I46" s="15">
        <f>SUM($F$2:F46)/A46</f>
        <v>0.31127040717685084</v>
      </c>
      <c r="J46" s="17">
        <f>AVERAGE($G$2:G46)</f>
        <v>8.0543475983601814E-2</v>
      </c>
      <c r="K46" s="13">
        <f>SUM($E$2:E46)/I46</f>
        <v>-5.5545493311963083</v>
      </c>
    </row>
    <row r="47" spans="1:11" x14ac:dyDescent="0.25">
      <c r="A47" s="6">
        <v>46</v>
      </c>
      <c r="B47" s="6">
        <f t="shared" si="4"/>
        <v>2005</v>
      </c>
      <c r="C47" s="11">
        <f>'Filas x Columnas'!GA47</f>
        <v>2.665</v>
      </c>
      <c r="D47" s="13">
        <f t="shared" si="1"/>
        <v>2.7242219606644276</v>
      </c>
      <c r="E47" s="14">
        <f t="shared" si="2"/>
        <v>-5.9221960664427531E-2</v>
      </c>
      <c r="F47" s="14">
        <f t="shared" si="3"/>
        <v>5.9221960664427531E-2</v>
      </c>
      <c r="G47" s="16">
        <f t="shared" si="5"/>
        <v>2.2222124076708268E-2</v>
      </c>
      <c r="H47" s="15">
        <f>SUMSQ($E$2:E47)/A47</f>
        <v>0.11319438856465899</v>
      </c>
      <c r="I47" s="15">
        <f>SUM($F$2:F47)/A47</f>
        <v>0.3057910931222329</v>
      </c>
      <c r="J47" s="17">
        <f>AVERAGE($G$2:G47)</f>
        <v>7.9275620507365002E-2</v>
      </c>
      <c r="K47" s="13">
        <f>SUM($E$2:E47)/I47</f>
        <v>-5.8477464938948369</v>
      </c>
    </row>
    <row r="48" spans="1:11" x14ac:dyDescent="0.25">
      <c r="A48" s="6">
        <v>47</v>
      </c>
      <c r="B48" s="6">
        <f t="shared" si="4"/>
        <v>2006</v>
      </c>
      <c r="C48" s="11">
        <f>'Filas x Columnas'!GA48</f>
        <v>2.6360000000000001</v>
      </c>
      <c r="D48" s="13">
        <f t="shared" si="1"/>
        <v>2.6809812573844374</v>
      </c>
      <c r="E48" s="14">
        <f t="shared" si="2"/>
        <v>-4.4981257384437257E-2</v>
      </c>
      <c r="F48" s="14">
        <f t="shared" si="3"/>
        <v>4.4981257384437257E-2</v>
      </c>
      <c r="G48" s="16">
        <f t="shared" si="5"/>
        <v>1.7064209933398047E-2</v>
      </c>
      <c r="H48" s="15">
        <f>SUMSQ($E$2:E48)/A48</f>
        <v>0.11082904654234466</v>
      </c>
      <c r="I48" s="15">
        <f>SUM($F$2:F48)/A48</f>
        <v>0.30024194768100326</v>
      </c>
      <c r="J48" s="17">
        <f>AVERAGE($G$2:G48)</f>
        <v>7.7951973473876349E-2</v>
      </c>
      <c r="K48" s="13">
        <f>SUM($E$2:E48)/I48</f>
        <v>-6.1056426798893684</v>
      </c>
    </row>
    <row r="49" spans="1:11" x14ac:dyDescent="0.25">
      <c r="A49" s="6">
        <v>48</v>
      </c>
      <c r="B49" s="6">
        <f t="shared" si="4"/>
        <v>2007</v>
      </c>
      <c r="C49" s="11">
        <f>'Filas x Columnas'!GA49</f>
        <v>2.63</v>
      </c>
      <c r="D49" s="13">
        <f t="shared" si="1"/>
        <v>2.638426899948195</v>
      </c>
      <c r="E49" s="14">
        <f t="shared" si="2"/>
        <v>-8.4268999481951212E-3</v>
      </c>
      <c r="F49" s="14">
        <f t="shared" si="3"/>
        <v>8.4268999481951212E-3</v>
      </c>
      <c r="G49" s="16">
        <f t="shared" si="5"/>
        <v>3.2041444669943429E-3</v>
      </c>
      <c r="H49" s="15">
        <f>SUMSQ($E$2:E49)/A49</f>
        <v>0.10852158750276948</v>
      </c>
      <c r="I49" s="15">
        <f>SUM($F$2:F49)/A49</f>
        <v>0.29416246751990305</v>
      </c>
      <c r="J49" s="17">
        <f>AVERAGE($G$2:G49)</f>
        <v>7.6394727036232971E-2</v>
      </c>
      <c r="K49" s="13">
        <f>SUM($E$2:E49)/I49</f>
        <v>-6.2604755988383758</v>
      </c>
    </row>
    <row r="50" spans="1:11" x14ac:dyDescent="0.25">
      <c r="A50" s="6">
        <v>49</v>
      </c>
      <c r="B50" s="6">
        <f t="shared" si="4"/>
        <v>2008</v>
      </c>
      <c r="C50" s="11">
        <f>'Filas x Columnas'!GA50</f>
        <v>2.6309999999999998</v>
      </c>
      <c r="D50" s="13">
        <f t="shared" si="1"/>
        <v>2.5965479942077909</v>
      </c>
      <c r="E50" s="14">
        <f t="shared" si="2"/>
        <v>3.4452005792208862E-2</v>
      </c>
      <c r="F50" s="14">
        <f t="shared" si="3"/>
        <v>3.4452005792208862E-2</v>
      </c>
      <c r="G50" s="16">
        <f t="shared" si="5"/>
        <v>1.3094643022504319E-2</v>
      </c>
      <c r="H50" s="15">
        <f>SUMSQ($E$2:E50)/A50</f>
        <v>0.10633108450685799</v>
      </c>
      <c r="I50" s="15">
        <f>SUM($F$2:F50)/A50</f>
        <v>0.28886225401525623</v>
      </c>
      <c r="J50" s="17">
        <f>AVERAGE($G$2:G50)</f>
        <v>7.5102888586973199E-2</v>
      </c>
      <c r="K50" s="13">
        <f>SUM($E$2:E50)/I50</f>
        <v>-6.2560785256310654</v>
      </c>
    </row>
    <row r="51" spans="1:11" x14ac:dyDescent="0.25">
      <c r="A51" s="6">
        <v>50</v>
      </c>
      <c r="B51" s="6">
        <f>B50+1</f>
        <v>2009</v>
      </c>
      <c r="C51" s="11">
        <f>'Filas x Columnas'!GA51</f>
        <v>2.613</v>
      </c>
      <c r="D51" s="13">
        <f t="shared" si="1"/>
        <v>2.5553338189346393</v>
      </c>
      <c r="E51" s="14">
        <f t="shared" si="2"/>
        <v>5.76661810653607E-2</v>
      </c>
      <c r="F51" s="14">
        <f t="shared" si="3"/>
        <v>5.76661810653607E-2</v>
      </c>
      <c r="G51" s="16">
        <f t="shared" si="5"/>
        <v>2.2068955631596134E-2</v>
      </c>
      <c r="H51" s="15">
        <f>SUMSQ($E$2:E51)/A51</f>
        <v>0.10427097058549409</v>
      </c>
      <c r="I51" s="15">
        <f>SUM($F$2:F51)/A51</f>
        <v>0.28423833255625836</v>
      </c>
      <c r="J51" s="17">
        <f>AVERAGE($G$2:G51)</f>
        <v>7.4042209927865657E-2</v>
      </c>
      <c r="K51" s="13">
        <f>SUM($E$2:E51)/I51</f>
        <v>-6.1549712433617705</v>
      </c>
    </row>
    <row r="52" spans="1:11" x14ac:dyDescent="0.25">
      <c r="A52" s="6">
        <v>51</v>
      </c>
      <c r="B52" s="6">
        <f t="shared" si="4"/>
        <v>2010</v>
      </c>
      <c r="C52" s="11">
        <f>'Filas x Columnas'!GA52</f>
        <v>2.6040000000000001</v>
      </c>
      <c r="D52" s="13">
        <f t="shared" si="1"/>
        <v>2.5147738230747838</v>
      </c>
      <c r="E52" s="14">
        <f t="shared" si="2"/>
        <v>8.9226176925216283E-2</v>
      </c>
      <c r="F52" s="14">
        <f t="shared" si="3"/>
        <v>8.9226176925216283E-2</v>
      </c>
      <c r="G52" s="16">
        <f t="shared" si="5"/>
        <v>3.4265044902156788E-2</v>
      </c>
      <c r="H52" s="15">
        <f>SUMSQ($E$2:E52)/A52</f>
        <v>0.10238254588085087</v>
      </c>
      <c r="I52" s="15">
        <f>SUM($F$2:F52)/A52</f>
        <v>0.2804145647987869</v>
      </c>
      <c r="J52" s="17">
        <f>AVERAGE($G$2:G52)</f>
        <v>7.326226551559685E-2</v>
      </c>
      <c r="K52" s="13">
        <f>SUM($E$2:E52)/I52</f>
        <v>-5.9207073905414918</v>
      </c>
    </row>
    <row r="53" spans="1:11" x14ac:dyDescent="0.25">
      <c r="A53" s="6">
        <v>52</v>
      </c>
      <c r="B53" s="6">
        <f t="shared" si="4"/>
        <v>2011</v>
      </c>
      <c r="C53" s="11">
        <f>'Filas x Columnas'!GA53</f>
        <v>2.6269999999999998</v>
      </c>
      <c r="D53" s="13">
        <f t="shared" si="1"/>
        <v>2.4748576230477703</v>
      </c>
      <c r="E53" s="14">
        <f t="shared" si="2"/>
        <v>0.15214237695222943</v>
      </c>
      <c r="F53" s="14">
        <f t="shared" si="3"/>
        <v>0.15214237695222943</v>
      </c>
      <c r="G53" s="16">
        <f t="shared" si="5"/>
        <v>5.7914875124563926E-2</v>
      </c>
      <c r="H53" s="15">
        <f>SUMSQ($E$2:E53)/A53</f>
        <v>0.10085879120746286</v>
      </c>
      <c r="I53" s="15">
        <f>SUM($F$2:F53)/A53</f>
        <v>0.27794779195558389</v>
      </c>
      <c r="J53" s="17">
        <f>AVERAGE($G$2:G53)</f>
        <v>7.2967123392692373E-2</v>
      </c>
      <c r="K53" s="13">
        <f>SUM($E$2:E53)/I53</f>
        <v>-5.4258758404111385</v>
      </c>
    </row>
    <row r="54" spans="1:11" x14ac:dyDescent="0.25">
      <c r="A54" s="6">
        <v>53</v>
      </c>
      <c r="B54" s="6">
        <f t="shared" si="4"/>
        <v>2012</v>
      </c>
      <c r="C54" s="11">
        <f>'Filas x Columnas'!GA54</f>
        <v>2.6360000000000001</v>
      </c>
      <c r="D54" s="13">
        <f t="shared" si="1"/>
        <v>2.4355750000883956</v>
      </c>
      <c r="E54" s="14">
        <f t="shared" si="2"/>
        <v>0.20042499991160456</v>
      </c>
      <c r="F54" s="14">
        <f t="shared" si="3"/>
        <v>0.20042499991160456</v>
      </c>
      <c r="G54" s="16">
        <f t="shared" si="5"/>
        <v>7.6033763244159544E-2</v>
      </c>
      <c r="H54" s="15">
        <f>SUMSQ($E$2:E54)/A54</f>
        <v>9.9713723082596906E-2</v>
      </c>
      <c r="I54" s="15">
        <f>SUM($F$2:F54)/A54</f>
        <v>0.27648509776607483</v>
      </c>
      <c r="J54" s="17">
        <f>AVERAGE($G$2:G54)</f>
        <v>7.3024984521965333E-2</v>
      </c>
      <c r="K54" s="13">
        <f>SUM($E$2:E54)/I54</f>
        <v>-4.7296770058189903</v>
      </c>
    </row>
    <row r="55" spans="1:11" x14ac:dyDescent="0.25">
      <c r="A55" s="6">
        <v>54</v>
      </c>
      <c r="B55" s="6">
        <f t="shared" si="4"/>
        <v>2013</v>
      </c>
      <c r="C55" s="11">
        <f>'Filas x Columnas'!GA55</f>
        <v>2.609</v>
      </c>
      <c r="D55" s="13">
        <f t="shared" si="1"/>
        <v>2.3969158976306435</v>
      </c>
      <c r="E55" s="14">
        <f t="shared" si="2"/>
        <v>0.21208410236935649</v>
      </c>
      <c r="F55" s="14">
        <f t="shared" si="3"/>
        <v>0.21208410236935649</v>
      </c>
      <c r="G55" s="16">
        <f t="shared" si="5"/>
        <v>8.1289422142336712E-2</v>
      </c>
      <c r="H55" s="15">
        <f>SUMSQ($E$2:E55)/A55</f>
        <v>9.870012944176762E-2</v>
      </c>
      <c r="I55" s="15">
        <f>SUM($F$2:F55)/A55</f>
        <v>0.27529248674020967</v>
      </c>
      <c r="J55" s="17">
        <f>AVERAGE($G$2:G55)</f>
        <v>7.3178029663083316E-2</v>
      </c>
      <c r="K55" s="13">
        <f>SUM($E$2:E55)/I55</f>
        <v>-3.979771187945166</v>
      </c>
    </row>
    <row r="56" spans="1:11" x14ac:dyDescent="0.25">
      <c r="A56" s="6">
        <v>55</v>
      </c>
      <c r="B56" s="6">
        <f t="shared" si="4"/>
        <v>2014</v>
      </c>
      <c r="C56" s="11">
        <f>'Filas x Columnas'!GA56</f>
        <v>2.59</v>
      </c>
      <c r="D56" s="13">
        <f t="shared" si="1"/>
        <v>2.3588704187331535</v>
      </c>
      <c r="E56" s="14">
        <f t="shared" si="2"/>
        <v>0.23112958126684635</v>
      </c>
      <c r="F56" s="14">
        <f t="shared" si="3"/>
        <v>0.23112958126684635</v>
      </c>
      <c r="G56" s="16">
        <f t="shared" si="5"/>
        <v>8.9239220566349947E-2</v>
      </c>
      <c r="H56" s="15">
        <f>SUMSQ($E$2:E56)/A56</f>
        <v>9.7876870421673437E-2</v>
      </c>
      <c r="I56" s="15">
        <f>SUM($F$2:F56)/A56</f>
        <v>0.27448952482251215</v>
      </c>
      <c r="J56" s="17">
        <f>AVERAGE($G$2:G56)</f>
        <v>7.3470051315869978E-2</v>
      </c>
      <c r="K56" s="13">
        <f>SUM($E$2:E56)/I56</f>
        <v>-3.1493789290450818</v>
      </c>
    </row>
    <row r="57" spans="1:11" x14ac:dyDescent="0.25">
      <c r="A57" s="6">
        <v>56</v>
      </c>
      <c r="B57" s="6">
        <f t="shared" si="4"/>
        <v>2015</v>
      </c>
      <c r="C57" s="11">
        <f>'Filas x Columnas'!GA57</f>
        <v>2.5640000000000001</v>
      </c>
      <c r="D57" s="13">
        <f t="shared" si="1"/>
        <v>2.3214288235455465</v>
      </c>
      <c r="E57" s="14">
        <f t="shared" si="2"/>
        <v>0.24257117645445359</v>
      </c>
      <c r="F57" s="14">
        <f t="shared" si="3"/>
        <v>0.24257117645445359</v>
      </c>
      <c r="G57" s="16">
        <f t="shared" si="5"/>
        <v>9.4606543078960048E-2</v>
      </c>
      <c r="H57" s="15">
        <f>SUMSQ($E$2:E57)/A57</f>
        <v>9.7179797300688153E-2</v>
      </c>
      <c r="I57" s="15">
        <f>SUM($F$2:F57)/A57</f>
        <v>0.27391955431593967</v>
      </c>
      <c r="J57" s="17">
        <f>AVERAGE($G$2:G57)</f>
        <v>7.384748866878231E-2</v>
      </c>
      <c r="K57" s="13">
        <f>SUM($E$2:E57)/I57</f>
        <v>-2.2703758803136096</v>
      </c>
    </row>
    <row r="58" spans="1:11" x14ac:dyDescent="0.25">
      <c r="A58" s="6">
        <v>57</v>
      </c>
      <c r="B58" s="6">
        <f>B57+1</f>
        <v>2016</v>
      </c>
      <c r="C58" s="11">
        <f>'Filas x Columnas'!GA58</f>
        <v>2.528</v>
      </c>
      <c r="D58" s="13">
        <f t="shared" si="1"/>
        <v>2.2845815268149718</v>
      </c>
      <c r="E58" s="14">
        <f t="shared" si="2"/>
        <v>0.24341847318502818</v>
      </c>
      <c r="F58" s="14">
        <f t="shared" si="3"/>
        <v>0.24341847318502818</v>
      </c>
      <c r="G58" s="16">
        <f t="shared" si="5"/>
        <v>9.6288953000406713E-2</v>
      </c>
      <c r="H58" s="15">
        <f>SUMSQ($E$2:E58)/A58</f>
        <v>9.6514407051338014E-2</v>
      </c>
      <c r="I58" s="15">
        <f>SUM($F$2:F58)/A58</f>
        <v>0.27338444762943243</v>
      </c>
      <c r="J58" s="17">
        <f>AVERAGE($G$2:G58)</f>
        <v>7.4241198569337127E-2</v>
      </c>
      <c r="K58" s="13">
        <f>SUM($E$2:E58)/I58</f>
        <v>-1.3844308970829247</v>
      </c>
    </row>
    <row r="59" spans="1:11" x14ac:dyDescent="0.25">
      <c r="A59" s="6">
        <v>58</v>
      </c>
      <c r="B59" s="6">
        <f t="shared" si="4"/>
        <v>2017</v>
      </c>
      <c r="C59" s="11">
        <f>'Filas x Columnas'!GA59</f>
        <v>2.4929999999999999</v>
      </c>
      <c r="D59" s="13">
        <f t="shared" si="1"/>
        <v>2.2483190954322296</v>
      </c>
      <c r="E59" s="14">
        <f t="shared" si="2"/>
        <v>0.24468090456777025</v>
      </c>
      <c r="F59" s="14">
        <f t="shared" si="3"/>
        <v>0.24468090456777025</v>
      </c>
      <c r="G59" s="16">
        <f t="shared" si="5"/>
        <v>9.8147173914067493E-2</v>
      </c>
      <c r="H59" s="15">
        <f>SUMSQ($E$2:E59)/A59</f>
        <v>9.588258529286843E-2</v>
      </c>
      <c r="I59" s="15">
        <f>SUM($F$2:F59)/A59</f>
        <v>0.27288955895595551</v>
      </c>
      <c r="J59" s="17">
        <f>AVERAGE($G$2:G59)</f>
        <v>7.4653370558039361E-2</v>
      </c>
      <c r="K59" s="13">
        <f>SUM($E$2:E59)/I59</f>
        <v>-0.49031180241659678</v>
      </c>
    </row>
    <row r="60" spans="1:11" x14ac:dyDescent="0.25">
      <c r="A60" s="6">
        <v>59</v>
      </c>
      <c r="B60" s="6">
        <f t="shared" si="4"/>
        <v>2018</v>
      </c>
      <c r="C60" s="11">
        <f>'Filas x Columnas'!GA60</f>
        <v>2.4409999999999998</v>
      </c>
      <c r="D60" s="13">
        <f t="shared" si="1"/>
        <v>2.2126322460168431</v>
      </c>
      <c r="E60" s="14">
        <f t="shared" si="2"/>
        <v>0.22836775398315678</v>
      </c>
      <c r="F60" s="14">
        <f t="shared" si="3"/>
        <v>0.22836775398315678</v>
      </c>
      <c r="G60" s="16">
        <f t="shared" si="5"/>
        <v>9.3554999583431706E-2</v>
      </c>
      <c r="H60" s="15">
        <f>SUMSQ($E$2:E60)/A60</f>
        <v>9.5141386068570852E-2</v>
      </c>
      <c r="I60" s="15">
        <f>SUM($F$2:F60)/A60</f>
        <v>0.27213495209200977</v>
      </c>
      <c r="J60" s="17">
        <f>AVERAGE($G$2:G60)</f>
        <v>7.4973737151690076E-2</v>
      </c>
      <c r="K60" s="13">
        <f>SUM($E$2:E60)/I60</f>
        <v>0.34749958336413445</v>
      </c>
    </row>
    <row r="61" spans="1:11" x14ac:dyDescent="0.25">
      <c r="A61" s="6">
        <v>60</v>
      </c>
      <c r="B61" s="6">
        <f t="shared" si="4"/>
        <v>2019</v>
      </c>
      <c r="C61" s="11">
        <f>'Filas x Columnas'!GA61</f>
        <v>2.375</v>
      </c>
      <c r="D61" s="13">
        <f t="shared" si="1"/>
        <v>2.1775118425404623</v>
      </c>
      <c r="E61" s="14">
        <f t="shared" si="2"/>
        <v>0.19748815745953774</v>
      </c>
      <c r="F61" s="14">
        <f t="shared" si="3"/>
        <v>0.19748815745953774</v>
      </c>
      <c r="G61" s="16">
        <f t="shared" si="5"/>
        <v>8.3152908404015888E-2</v>
      </c>
      <c r="H61" s="15">
        <f>SUMSQ($E$2:E61)/A61</f>
        <v>9.4205722506374073E-2</v>
      </c>
      <c r="I61" s="15">
        <f>SUM($F$2:F61)/A61</f>
        <v>0.27089083884813525</v>
      </c>
      <c r="J61" s="17">
        <f>AVERAGE($G$2:G61)</f>
        <v>7.5110056672562181E-2</v>
      </c>
      <c r="K61" s="13">
        <f>SUM($E$2:E61)/I61</f>
        <v>1.0781277845060659</v>
      </c>
    </row>
    <row r="62" spans="1:11" x14ac:dyDescent="0.25">
      <c r="A62" s="6">
        <v>61</v>
      </c>
      <c r="B62" s="6">
        <f t="shared" si="4"/>
        <v>2020</v>
      </c>
      <c r="C62" s="11">
        <f>'Filas x Columnas'!GA62</f>
        <v>2.3439999999999999</v>
      </c>
      <c r="D62" s="13">
        <f t="shared" si="1"/>
        <v>2.1429488939879908</v>
      </c>
      <c r="E62" s="14">
        <f t="shared" si="2"/>
        <v>0.20105110601200904</v>
      </c>
      <c r="F62" s="14">
        <f t="shared" si="3"/>
        <v>0.20105110601200904</v>
      </c>
      <c r="G62" s="16">
        <f t="shared" si="5"/>
        <v>8.5772656148468032E-2</v>
      </c>
      <c r="H62" s="15">
        <f>SUMSQ($E$2:E62)/A62</f>
        <v>9.3324014714935996E-2</v>
      </c>
      <c r="I62" s="15">
        <f>SUM($F$2:F62)/A62</f>
        <v>0.269745925195084</v>
      </c>
      <c r="J62" s="17">
        <f>AVERAGE($G$2:G62)</f>
        <v>7.5284853385281958E-2</v>
      </c>
      <c r="K62" s="13">
        <f>SUM($E$2:E62)/I62</f>
        <v>1.8280389058174566</v>
      </c>
    </row>
    <row r="63" spans="1:11" x14ac:dyDescent="0.25">
      <c r="A63" s="6">
        <v>62</v>
      </c>
      <c r="B63" s="6">
        <f>B62+1</f>
        <v>2021</v>
      </c>
      <c r="C63" s="11">
        <f>'Filas x Columnas'!GA63</f>
        <v>2.3250000000000002</v>
      </c>
      <c r="D63" s="13">
        <f t="shared" si="1"/>
        <v>2.1089345520558389</v>
      </c>
      <c r="E63" s="14">
        <f t="shared" si="2"/>
        <v>0.21606544794416127</v>
      </c>
      <c r="F63" s="14">
        <f t="shared" si="3"/>
        <v>0.21606544794416127</v>
      </c>
      <c r="G63" s="16">
        <f t="shared" si="5"/>
        <v>9.2931375459854304E-2</v>
      </c>
      <c r="H63" s="15">
        <f>SUMSQ($E$2:E63)/A63</f>
        <v>9.2571760893651725E-2</v>
      </c>
      <c r="I63" s="15">
        <f>SUM($F$2:F63)/A63</f>
        <v>0.26888011104587556</v>
      </c>
      <c r="J63" s="17">
        <f>AVERAGE($G$2:G63)</f>
        <v>7.5569474709065373E-2</v>
      </c>
      <c r="K63" s="13">
        <f>SUM($E$2:E63)/I63</f>
        <v>2.6375007475562344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AB3F-9B2F-49F7-9499-F41B85F73B31}">
  <dimension ref="A1:N63"/>
  <sheetViews>
    <sheetView workbookViewId="0">
      <selection activeCell="P3" sqref="P3"/>
    </sheetView>
  </sheetViews>
  <sheetFormatPr defaultRowHeight="15" x14ac:dyDescent="0.25"/>
  <cols>
    <col min="12" max="12" width="9.28515625" bestFit="1" customWidth="1"/>
    <col min="13" max="13" width="11" bestFit="1" customWidth="1"/>
  </cols>
  <sheetData>
    <row r="1" spans="1:14" x14ac:dyDescent="0.25">
      <c r="A1" s="1" t="s">
        <v>0</v>
      </c>
      <c r="B1" s="1" t="s">
        <v>557</v>
      </c>
      <c r="C1" s="1" t="s">
        <v>1</v>
      </c>
      <c r="D1" s="1" t="s">
        <v>3</v>
      </c>
      <c r="E1" s="1" t="s">
        <v>4</v>
      </c>
      <c r="F1" s="12" t="s">
        <v>5</v>
      </c>
      <c r="G1" s="12" t="s">
        <v>778</v>
      </c>
      <c r="H1" s="1" t="s">
        <v>6</v>
      </c>
      <c r="I1" s="12" t="s">
        <v>7</v>
      </c>
      <c r="J1" s="1" t="s">
        <v>9</v>
      </c>
      <c r="K1" s="12" t="s">
        <v>10</v>
      </c>
      <c r="L1">
        <v>-1.2310000000000001</v>
      </c>
      <c r="M1">
        <v>7.4999000000000002</v>
      </c>
      <c r="N1" s="20">
        <v>0.90720000000000001</v>
      </c>
    </row>
    <row r="2" spans="1:14" x14ac:dyDescent="0.25">
      <c r="A2" s="6">
        <v>1</v>
      </c>
      <c r="B2" s="6">
        <v>1960</v>
      </c>
      <c r="C2" s="11">
        <f>'Filas x Columnas'!GA2</f>
        <v>5.8440000000000003</v>
      </c>
      <c r="D2" s="13">
        <f>$L$1*LN(A2)+$M$1</f>
        <v>7.4999000000000002</v>
      </c>
      <c r="E2" s="14">
        <f>C2-D2</f>
        <v>-1.6558999999999999</v>
      </c>
      <c r="F2" s="14">
        <f>ABS(E2)</f>
        <v>1.6558999999999999</v>
      </c>
      <c r="G2" s="16">
        <f t="shared" ref="G2:G33" si="0">(F2/C2)</f>
        <v>0.2833504449007529</v>
      </c>
      <c r="H2" s="15">
        <f>SUMSQ($E$2:E2)/A2</f>
        <v>2.7420048099999996</v>
      </c>
      <c r="I2" s="15">
        <f>SUM($F$2:F2)/A2</f>
        <v>1.6558999999999999</v>
      </c>
      <c r="J2" s="17">
        <f>AVERAGE($G$2:G2)</f>
        <v>0.2833504449007529</v>
      </c>
      <c r="K2" s="13">
        <f>SUM($E$2:E2)/I2</f>
        <v>-1</v>
      </c>
    </row>
    <row r="3" spans="1:14" x14ac:dyDescent="0.25">
      <c r="A3" s="6">
        <v>2</v>
      </c>
      <c r="B3" s="6">
        <f>B2+1</f>
        <v>1961</v>
      </c>
      <c r="C3" s="11">
        <f>'Filas x Columnas'!GA3</f>
        <v>5.8650000000000002</v>
      </c>
      <c r="D3" s="13">
        <f t="shared" ref="D3:D63" si="1">$L$1*LN(A3)+$M$1</f>
        <v>6.6466358207307072</v>
      </c>
      <c r="E3" s="14">
        <f t="shared" ref="E3:E63" si="2">C3-D3</f>
        <v>-0.78163582073070703</v>
      </c>
      <c r="F3" s="14">
        <f t="shared" ref="F3:F63" si="3">ABS(E3)</f>
        <v>0.78163582073070703</v>
      </c>
      <c r="G3" s="16">
        <f t="shared" si="0"/>
        <v>0.13327123968127996</v>
      </c>
      <c r="H3" s="15">
        <f>SUMSQ($E$2:E3)/A3</f>
        <v>1.6764796831246829</v>
      </c>
      <c r="I3" s="15">
        <f>SUM($F$2:F3)/A3</f>
        <v>1.2187679103653535</v>
      </c>
      <c r="J3" s="17">
        <f>AVERAGE($G$2:G3)</f>
        <v>0.20831084229101643</v>
      </c>
      <c r="K3" s="13">
        <f>SUM($E$2:E3)/I3</f>
        <v>-2</v>
      </c>
    </row>
    <row r="4" spans="1:14" x14ac:dyDescent="0.25">
      <c r="A4" s="6">
        <v>3</v>
      </c>
      <c r="B4" s="6">
        <f t="shared" ref="B4:B62" si="4">B3+1</f>
        <v>1962</v>
      </c>
      <c r="C4" s="11">
        <f>'Filas x Columnas'!GA4</f>
        <v>5.8719999999999999</v>
      </c>
      <c r="D4" s="13">
        <f t="shared" si="1"/>
        <v>6.1475082726495565</v>
      </c>
      <c r="E4" s="14">
        <f t="shared" si="2"/>
        <v>-0.27550827264955657</v>
      </c>
      <c r="F4" s="14">
        <f t="shared" si="3"/>
        <v>0.27550827264955657</v>
      </c>
      <c r="G4" s="16">
        <f t="shared" si="0"/>
        <v>4.6918983761845466E-2</v>
      </c>
      <c r="H4" s="15">
        <f>SUMSQ($E$2:E4)/A4</f>
        <v>1.142954724849236</v>
      </c>
      <c r="I4" s="15">
        <f>SUM($F$2:F4)/A4</f>
        <v>0.90434803112675455</v>
      </c>
      <c r="J4" s="17">
        <f>AVERAGE($G$2:G4)</f>
        <v>0.15451355611462611</v>
      </c>
      <c r="K4" s="13">
        <f>SUM($E$2:E4)/I4</f>
        <v>-3</v>
      </c>
    </row>
    <row r="5" spans="1:14" x14ac:dyDescent="0.25">
      <c r="A5" s="6">
        <v>4</v>
      </c>
      <c r="B5" s="6">
        <f t="shared" si="4"/>
        <v>1963</v>
      </c>
      <c r="C5" s="11">
        <f>'Filas x Columnas'!GA5</f>
        <v>5.8650000000000002</v>
      </c>
      <c r="D5" s="13">
        <f t="shared" si="1"/>
        <v>5.7933716414614143</v>
      </c>
      <c r="E5" s="14">
        <f t="shared" si="2"/>
        <v>7.1628358538585957E-2</v>
      </c>
      <c r="F5" s="14">
        <f t="shared" si="3"/>
        <v>7.1628358538585957E-2</v>
      </c>
      <c r="G5" s="16">
        <f t="shared" si="0"/>
        <v>1.221284885568388E-2</v>
      </c>
      <c r="H5" s="15">
        <f>SUMSQ($E$2:E5)/A5</f>
        <v>0.85849869907366005</v>
      </c>
      <c r="I5" s="15">
        <f>SUM($F$2:F5)/A5</f>
        <v>0.69616811297971237</v>
      </c>
      <c r="J5" s="17">
        <f>AVERAGE($G$2:G5)</f>
        <v>0.11893837929989054</v>
      </c>
      <c r="K5" s="13">
        <f>SUM($E$2:E5)/I5</f>
        <v>-3.7942210876852576</v>
      </c>
    </row>
    <row r="6" spans="1:14" x14ac:dyDescent="0.25">
      <c r="A6" s="6">
        <v>5</v>
      </c>
      <c r="B6" s="6">
        <f t="shared" si="4"/>
        <v>1964</v>
      </c>
      <c r="C6" s="11">
        <f>'Filas x Columnas'!GA6</f>
        <v>5.8079999999999998</v>
      </c>
      <c r="D6" s="13">
        <f t="shared" si="1"/>
        <v>5.5186819297936225</v>
      </c>
      <c r="E6" s="14">
        <f t="shared" si="2"/>
        <v>0.28931807020637734</v>
      </c>
      <c r="F6" s="14">
        <f t="shared" si="3"/>
        <v>0.28931807020637734</v>
      </c>
      <c r="G6" s="16">
        <f t="shared" si="0"/>
        <v>4.981371732203467E-2</v>
      </c>
      <c r="H6" s="15">
        <f>SUMSQ($E$2:E6)/A6</f>
        <v>0.70353994840851652</v>
      </c>
      <c r="I6" s="15">
        <f>SUM($F$2:F6)/A6</f>
        <v>0.61479810442504534</v>
      </c>
      <c r="J6" s="17">
        <f>AVERAGE($G$2:G6)</f>
        <v>0.10511344690431937</v>
      </c>
      <c r="K6" s="13">
        <f>SUM($E$2:E6)/I6</f>
        <v>-3.8258050044493301</v>
      </c>
    </row>
    <row r="7" spans="1:14" x14ac:dyDescent="0.25">
      <c r="A7" s="6">
        <v>6</v>
      </c>
      <c r="B7" s="6">
        <f t="shared" si="4"/>
        <v>1965</v>
      </c>
      <c r="C7" s="11">
        <f>'Filas x Columnas'!GA7</f>
        <v>5.7279999999999998</v>
      </c>
      <c r="D7" s="13">
        <f t="shared" si="1"/>
        <v>5.2942440933802644</v>
      </c>
      <c r="E7" s="14">
        <f t="shared" si="2"/>
        <v>0.4337559066197354</v>
      </c>
      <c r="F7" s="14">
        <f t="shared" si="3"/>
        <v>0.4337559066197354</v>
      </c>
      <c r="G7" s="16">
        <f t="shared" si="0"/>
        <v>7.572554235679739E-2</v>
      </c>
      <c r="H7" s="15">
        <f>SUMSQ($E$2:E7)/A7</f>
        <v>0.61764065476168184</v>
      </c>
      <c r="I7" s="15">
        <f>SUM($F$2:F7)/A7</f>
        <v>0.584624404790827</v>
      </c>
      <c r="J7" s="17">
        <f>AVERAGE($G$2:G7)</f>
        <v>0.1002154628130657</v>
      </c>
      <c r="K7" s="13">
        <f>SUM($E$2:E7)/I7</f>
        <v>-3.2813234314122228</v>
      </c>
    </row>
    <row r="8" spans="1:14" x14ac:dyDescent="0.25">
      <c r="A8" s="6">
        <v>7</v>
      </c>
      <c r="B8" s="6">
        <f t="shared" si="4"/>
        <v>1966</v>
      </c>
      <c r="C8" s="11">
        <f>'Filas x Columnas'!GA8</f>
        <v>5.649</v>
      </c>
      <c r="D8" s="13">
        <f t="shared" si="1"/>
        <v>5.1044846065129095</v>
      </c>
      <c r="E8" s="14">
        <f t="shared" si="2"/>
        <v>0.54451539348709055</v>
      </c>
      <c r="F8" s="14">
        <f t="shared" si="3"/>
        <v>0.54451539348709055</v>
      </c>
      <c r="G8" s="16">
        <f t="shared" si="0"/>
        <v>9.6391466363443187E-2</v>
      </c>
      <c r="H8" s="15">
        <f>SUMSQ($E$2:E8)/A8</f>
        <v>0.57176299175921308</v>
      </c>
      <c r="I8" s="15">
        <f>SUM($F$2:F8)/A8</f>
        <v>0.57889454603315038</v>
      </c>
      <c r="J8" s="17">
        <f>AVERAGE($G$2:G8)</f>
        <v>9.966917760597678E-2</v>
      </c>
      <c r="K8" s="13">
        <f>SUM($E$2:E8)/I8</f>
        <v>-2.3731893380971707</v>
      </c>
    </row>
    <row r="9" spans="1:14" x14ac:dyDescent="0.25">
      <c r="A9" s="6">
        <v>8</v>
      </c>
      <c r="B9" s="6">
        <f t="shared" si="4"/>
        <v>1967</v>
      </c>
      <c r="C9" s="11">
        <f>'Filas x Columnas'!GA9</f>
        <v>5.5460000000000003</v>
      </c>
      <c r="D9" s="13">
        <f t="shared" si="1"/>
        <v>4.9401074621921222</v>
      </c>
      <c r="E9" s="14">
        <f t="shared" si="2"/>
        <v>0.60589253780787811</v>
      </c>
      <c r="F9" s="14">
        <f t="shared" si="3"/>
        <v>0.60589253780787811</v>
      </c>
      <c r="G9" s="16">
        <f t="shared" si="0"/>
        <v>0.1092485643360761</v>
      </c>
      <c r="H9" s="15">
        <f>SUMSQ($E$2:E9)/A9</f>
        <v>0.54618083871072032</v>
      </c>
      <c r="I9" s="15">
        <f>SUM($F$2:F9)/A9</f>
        <v>0.58226929500499136</v>
      </c>
      <c r="J9" s="17">
        <f>AVERAGE($G$2:G9)</f>
        <v>0.10086660094723919</v>
      </c>
      <c r="K9" s="13">
        <f>SUM($E$2:E9)/I9</f>
        <v>-1.3188636826779836</v>
      </c>
    </row>
    <row r="10" spans="1:14" x14ac:dyDescent="0.25">
      <c r="A10" s="6">
        <v>9</v>
      </c>
      <c r="B10" s="6">
        <f t="shared" si="4"/>
        <v>1968</v>
      </c>
      <c r="C10" s="11">
        <f>'Filas x Columnas'!GA10</f>
        <v>5.4320000000000004</v>
      </c>
      <c r="D10" s="13">
        <f t="shared" si="1"/>
        <v>4.7951165452991136</v>
      </c>
      <c r="E10" s="14">
        <f t="shared" si="2"/>
        <v>0.63688345470088681</v>
      </c>
      <c r="F10" s="14">
        <f t="shared" si="3"/>
        <v>0.63688345470088681</v>
      </c>
      <c r="G10" s="16">
        <f t="shared" si="0"/>
        <v>0.11724658591695264</v>
      </c>
      <c r="H10" s="15">
        <f>SUMSQ($E$2:E10)/A10</f>
        <v>0.53056302717305548</v>
      </c>
      <c r="I10" s="15">
        <f>SUM($F$2:F10)/A10</f>
        <v>0.588337534971202</v>
      </c>
      <c r="J10" s="17">
        <f>AVERAGE($G$2:G10)</f>
        <v>0.10268659927720734</v>
      </c>
      <c r="K10" s="13">
        <f>SUM($E$2:E10)/I10</f>
        <v>-0.22274691691415546</v>
      </c>
    </row>
    <row r="11" spans="1:14" x14ac:dyDescent="0.25">
      <c r="A11" s="6">
        <v>10</v>
      </c>
      <c r="B11" s="6">
        <f t="shared" si="4"/>
        <v>1969</v>
      </c>
      <c r="C11" s="11">
        <f>'Filas x Columnas'!GA11</f>
        <v>5.3040000000000003</v>
      </c>
      <c r="D11" s="13">
        <f t="shared" si="1"/>
        <v>4.6654177505243295</v>
      </c>
      <c r="E11" s="14">
        <f t="shared" si="2"/>
        <v>0.63858224947567077</v>
      </c>
      <c r="F11" s="14">
        <f t="shared" si="3"/>
        <v>0.63858224947567077</v>
      </c>
      <c r="G11" s="16">
        <f t="shared" si="0"/>
        <v>0.1203963517110993</v>
      </c>
      <c r="H11" s="15">
        <f>SUMSQ($E$2:E11)/A11</f>
        <v>0.51828545339029075</v>
      </c>
      <c r="I11" s="15">
        <f>SUM($F$2:F11)/A11</f>
        <v>0.59336200642164882</v>
      </c>
      <c r="J11" s="17">
        <f>AVERAGE($G$2:G11)</f>
        <v>0.10445757452059654</v>
      </c>
      <c r="K11" s="13">
        <f>SUM($E$2:E11)/I11</f>
        <v>0.85534946957035918</v>
      </c>
    </row>
    <row r="12" spans="1:14" x14ac:dyDescent="0.25">
      <c r="A12" s="6">
        <v>11</v>
      </c>
      <c r="B12" s="6">
        <f t="shared" si="4"/>
        <v>1970</v>
      </c>
      <c r="C12" s="11">
        <f>'Filas x Columnas'!GA12</f>
        <v>5.1710000000000003</v>
      </c>
      <c r="D12" s="13">
        <f t="shared" si="1"/>
        <v>4.5480909191852064</v>
      </c>
      <c r="E12" s="14">
        <f t="shared" si="2"/>
        <v>0.6229090808147939</v>
      </c>
      <c r="F12" s="14">
        <f t="shared" si="3"/>
        <v>0.6229090808147939</v>
      </c>
      <c r="G12" s="16">
        <f t="shared" si="0"/>
        <v>0.12046201524169288</v>
      </c>
      <c r="H12" s="15">
        <f>SUMSQ($E$2:E12)/A12</f>
        <v>0.50644275062403998</v>
      </c>
      <c r="I12" s="15">
        <f>SUM($F$2:F12)/A12</f>
        <v>0.59604810409375297</v>
      </c>
      <c r="J12" s="17">
        <f>AVERAGE($G$2:G12)</f>
        <v>0.10591252367705985</v>
      </c>
      <c r="K12" s="13">
        <f>SUM($E$2:E12)/I12</f>
        <v>1.896559942908479</v>
      </c>
    </row>
    <row r="13" spans="1:14" x14ac:dyDescent="0.25">
      <c r="A13" s="6">
        <v>12</v>
      </c>
      <c r="B13" s="6">
        <f t="shared" si="4"/>
        <v>1971</v>
      </c>
      <c r="C13" s="11">
        <f>'Filas x Columnas'!GA13</f>
        <v>5.048</v>
      </c>
      <c r="D13" s="13">
        <f t="shared" si="1"/>
        <v>4.4409799141109714</v>
      </c>
      <c r="E13" s="14">
        <f t="shared" si="2"/>
        <v>0.60702008588902867</v>
      </c>
      <c r="F13" s="14">
        <f t="shared" si="3"/>
        <v>0.60702008588902867</v>
      </c>
      <c r="G13" s="16">
        <f t="shared" si="0"/>
        <v>0.12024962081795339</v>
      </c>
      <c r="H13" s="15">
        <f>SUMSQ($E$2:E13)/A13</f>
        <v>0.49494530346143023</v>
      </c>
      <c r="I13" s="15">
        <f>SUM($F$2:F13)/A13</f>
        <v>0.59696243591002596</v>
      </c>
      <c r="J13" s="17">
        <f>AVERAGE($G$2:G13)</f>
        <v>0.1071072817721343</v>
      </c>
      <c r="K13" s="13">
        <f>SUM($E$2:E13)/I13</f>
        <v>2.910503139969185</v>
      </c>
    </row>
    <row r="14" spans="1:14" x14ac:dyDescent="0.25">
      <c r="A14" s="6">
        <v>13</v>
      </c>
      <c r="B14" s="6">
        <f t="shared" si="4"/>
        <v>1972</v>
      </c>
      <c r="C14" s="11">
        <f>'Filas x Columnas'!GA14</f>
        <v>4.907</v>
      </c>
      <c r="D14" s="13">
        <f t="shared" si="1"/>
        <v>4.3424473409648483</v>
      </c>
      <c r="E14" s="14">
        <f t="shared" si="2"/>
        <v>0.56455265903515173</v>
      </c>
      <c r="F14" s="14">
        <f t="shared" si="3"/>
        <v>0.56455265903515173</v>
      </c>
      <c r="G14" s="16">
        <f t="shared" si="0"/>
        <v>0.11505047055943585</v>
      </c>
      <c r="H14" s="15">
        <f>SUMSQ($E$2:E14)/A14</f>
        <v>0.48138948818160182</v>
      </c>
      <c r="I14" s="15">
        <f>SUM($F$2:F14)/A14</f>
        <v>0.59446937615042017</v>
      </c>
      <c r="J14" s="17">
        <f>AVERAGE($G$2:G14)</f>
        <v>0.10771829629423441</v>
      </c>
      <c r="K14" s="13">
        <f>SUM($E$2:E14)/I14</f>
        <v>3.8723840042055437</v>
      </c>
    </row>
    <row r="15" spans="1:14" x14ac:dyDescent="0.25">
      <c r="A15" s="6">
        <v>14</v>
      </c>
      <c r="B15" s="6">
        <f>B14+1</f>
        <v>1973</v>
      </c>
      <c r="C15" s="11">
        <f>'Filas x Columnas'!GA15</f>
        <v>4.7389999999999999</v>
      </c>
      <c r="D15" s="13">
        <f t="shared" si="1"/>
        <v>4.2512204272436165</v>
      </c>
      <c r="E15" s="14">
        <f t="shared" si="2"/>
        <v>0.48777957275638339</v>
      </c>
      <c r="F15" s="14">
        <f t="shared" si="3"/>
        <v>0.48777957275638339</v>
      </c>
      <c r="G15" s="16">
        <f t="shared" si="0"/>
        <v>0.10292879779624044</v>
      </c>
      <c r="H15" s="15">
        <f>SUMSQ($E$2:E15)/A15</f>
        <v>0.46399944699708734</v>
      </c>
      <c r="I15" s="15">
        <f>SUM($F$2:F15)/A15</f>
        <v>0.58684867590798895</v>
      </c>
      <c r="J15" s="17">
        <f>AVERAGE($G$2:G15)</f>
        <v>0.10737618925866342</v>
      </c>
      <c r="K15" s="13">
        <f>SUM($E$2:E15)/I15</f>
        <v>4.7538545974136719</v>
      </c>
    </row>
    <row r="16" spans="1:14" x14ac:dyDescent="0.25">
      <c r="A16" s="6">
        <v>15</v>
      </c>
      <c r="B16" s="6">
        <f t="shared" si="4"/>
        <v>1974</v>
      </c>
      <c r="C16" s="11">
        <f>'Filas x Columnas'!GA16</f>
        <v>4.5750000000000002</v>
      </c>
      <c r="D16" s="13">
        <f t="shared" si="1"/>
        <v>4.1662902024431796</v>
      </c>
      <c r="E16" s="14">
        <f t="shared" si="2"/>
        <v>0.40870979755682058</v>
      </c>
      <c r="F16" s="14">
        <f t="shared" si="3"/>
        <v>0.40870979755682058</v>
      </c>
      <c r="G16" s="16">
        <f t="shared" si="0"/>
        <v>8.9335474875807772E-2</v>
      </c>
      <c r="H16" s="15">
        <f>SUMSQ($E$2:E16)/A16</f>
        <v>0.4442023971052107</v>
      </c>
      <c r="I16" s="15">
        <f>SUM($F$2:F16)/A16</f>
        <v>0.57497275068457776</v>
      </c>
      <c r="J16" s="17">
        <f>AVERAGE($G$2:G16)</f>
        <v>0.10617347496647304</v>
      </c>
      <c r="K16" s="13">
        <f>SUM($E$2:E16)/I16</f>
        <v>5.5628776662892587</v>
      </c>
    </row>
    <row r="17" spans="1:11" x14ac:dyDescent="0.25">
      <c r="A17" s="6">
        <v>16</v>
      </c>
      <c r="B17" s="6">
        <f t="shared" si="4"/>
        <v>1975</v>
      </c>
      <c r="C17" s="11">
        <f>'Filas x Columnas'!GA17</f>
        <v>4.4240000000000004</v>
      </c>
      <c r="D17" s="13">
        <f t="shared" si="1"/>
        <v>4.0868432829228292</v>
      </c>
      <c r="E17" s="14">
        <f t="shared" si="2"/>
        <v>0.33715671707717121</v>
      </c>
      <c r="F17" s="14">
        <f t="shared" si="3"/>
        <v>0.33715671707717121</v>
      </c>
      <c r="G17" s="16">
        <f t="shared" si="0"/>
        <v>7.6210831165725856E-2</v>
      </c>
      <c r="H17" s="15">
        <f>SUMSQ($E$2:E17)/A17</f>
        <v>0.42354441302802603</v>
      </c>
      <c r="I17" s="15">
        <f>SUM($F$2:F17)/A17</f>
        <v>0.56010924858411482</v>
      </c>
      <c r="J17" s="17">
        <f>AVERAGE($G$2:G17)</f>
        <v>0.10430080972892634</v>
      </c>
      <c r="K17" s="13">
        <f>SUM($E$2:E17)/I17</f>
        <v>6.3124467227117043</v>
      </c>
    </row>
    <row r="18" spans="1:11" x14ac:dyDescent="0.25">
      <c r="A18" s="6">
        <v>17</v>
      </c>
      <c r="B18" s="6">
        <f t="shared" si="4"/>
        <v>1976</v>
      </c>
      <c r="C18" s="11">
        <f>'Filas x Columnas'!GA18</f>
        <v>4.2729999999999997</v>
      </c>
      <c r="D18" s="13">
        <f t="shared" si="1"/>
        <v>4.0122143734667972</v>
      </c>
      <c r="E18" s="14">
        <f t="shared" si="2"/>
        <v>0.26078562653320247</v>
      </c>
      <c r="F18" s="14">
        <f t="shared" si="3"/>
        <v>0.26078562653320247</v>
      </c>
      <c r="G18" s="16">
        <f t="shared" si="0"/>
        <v>6.1031038271285393E-2</v>
      </c>
      <c r="H18" s="15">
        <f>SUMSQ($E$2:E18)/A18</f>
        <v>0.40263057361498422</v>
      </c>
      <c r="I18" s="15">
        <f>SUM($F$2:F18)/A18</f>
        <v>0.54250197669876699</v>
      </c>
      <c r="J18" s="17">
        <f>AVERAGE($G$2:G18)</f>
        <v>0.10175552905494746</v>
      </c>
      <c r="K18" s="13">
        <f>SUM($E$2:E18)/I18</f>
        <v>6.9980305698066632</v>
      </c>
    </row>
    <row r="19" spans="1:11" x14ac:dyDescent="0.25">
      <c r="A19" s="6">
        <v>18</v>
      </c>
      <c r="B19" s="6">
        <f t="shared" si="4"/>
        <v>1977</v>
      </c>
      <c r="C19" s="11">
        <f>'Filas x Columnas'!GA19</f>
        <v>4.1319999999999997</v>
      </c>
      <c r="D19" s="13">
        <f t="shared" si="1"/>
        <v>3.9418523660298215</v>
      </c>
      <c r="E19" s="14">
        <f t="shared" si="2"/>
        <v>0.1901476339701782</v>
      </c>
      <c r="F19" s="14">
        <f t="shared" si="3"/>
        <v>0.1901476339701782</v>
      </c>
      <c r="G19" s="16">
        <f t="shared" si="0"/>
        <v>4.6018304445832096E-2</v>
      </c>
      <c r="H19" s="15">
        <f>SUMSQ($E$2:E19)/A19</f>
        <v>0.38227088189773267</v>
      </c>
      <c r="I19" s="15">
        <f>SUM($F$2:F19)/A19</f>
        <v>0.5229267354360676</v>
      </c>
      <c r="J19" s="17">
        <f>AVERAGE($G$2:G19)</f>
        <v>9.8659016576663261E-2</v>
      </c>
      <c r="K19" s="13">
        <f>SUM($E$2:E19)/I19</f>
        <v>7.6236168108029112</v>
      </c>
    </row>
    <row r="20" spans="1:11" x14ac:dyDescent="0.25">
      <c r="A20" s="6">
        <v>19</v>
      </c>
      <c r="B20" s="6">
        <f t="shared" si="4"/>
        <v>1978</v>
      </c>
      <c r="C20" s="11">
        <f>'Filas x Columnas'!GA20</f>
        <v>3.9990000000000001</v>
      </c>
      <c r="D20" s="13">
        <f t="shared" si="1"/>
        <v>3.8752956166461119</v>
      </c>
      <c r="E20" s="14">
        <f t="shared" si="2"/>
        <v>0.12370438335388823</v>
      </c>
      <c r="F20" s="14">
        <f t="shared" si="3"/>
        <v>0.12370438335388823</v>
      </c>
      <c r="G20" s="16">
        <f t="shared" si="0"/>
        <v>3.0933829295796005E-2</v>
      </c>
      <c r="H20" s="15">
        <f>SUMSQ($E$2:E20)/A20</f>
        <v>0.36295677098000811</v>
      </c>
      <c r="I20" s="15">
        <f>SUM($F$2:F20)/A20</f>
        <v>0.50191503269490034</v>
      </c>
      <c r="J20" s="17">
        <f>AVERAGE($G$2:G20)</f>
        <v>9.509453303556499E-2</v>
      </c>
      <c r="K20" s="13">
        <f>SUM($E$2:E20)/I20</f>
        <v>8.1892295840860196</v>
      </c>
    </row>
    <row r="21" spans="1:11" x14ac:dyDescent="0.25">
      <c r="A21" s="6">
        <v>20</v>
      </c>
      <c r="B21" s="6">
        <f t="shared" si="4"/>
        <v>1979</v>
      </c>
      <c r="C21" s="11">
        <f>'Filas x Columnas'!GA21</f>
        <v>3.895</v>
      </c>
      <c r="D21" s="13">
        <f t="shared" si="1"/>
        <v>3.8121535712550374</v>
      </c>
      <c r="E21" s="14">
        <f t="shared" si="2"/>
        <v>8.2846428744962619E-2</v>
      </c>
      <c r="F21" s="14">
        <f t="shared" si="3"/>
        <v>8.2846428744962619E-2</v>
      </c>
      <c r="G21" s="16">
        <f t="shared" si="0"/>
        <v>2.1269943195112353E-2</v>
      </c>
      <c r="H21" s="15">
        <f>SUMSQ($E$2:E21)/A21</f>
        <v>0.34515210896879739</v>
      </c>
      <c r="I21" s="15">
        <f>SUM($F$2:F21)/A21</f>
        <v>0.48096160249740344</v>
      </c>
      <c r="J21" s="17">
        <f>AVERAGE($G$2:G21)</f>
        <v>9.1403303543542355E-2</v>
      </c>
      <c r="K21" s="13">
        <f>SUM($E$2:E21)/I21</f>
        <v>8.718250773896612</v>
      </c>
    </row>
    <row r="22" spans="1:11" x14ac:dyDescent="0.25">
      <c r="A22" s="6">
        <v>21</v>
      </c>
      <c r="B22" s="6">
        <f t="shared" si="4"/>
        <v>1980</v>
      </c>
      <c r="C22" s="11">
        <f>'Filas x Columnas'!GA22</f>
        <v>3.8119999999999998</v>
      </c>
      <c r="D22" s="13">
        <f t="shared" si="1"/>
        <v>3.7520928791624661</v>
      </c>
      <c r="E22" s="14">
        <f t="shared" si="2"/>
        <v>5.9907120837533689E-2</v>
      </c>
      <c r="F22" s="14">
        <f t="shared" si="3"/>
        <v>5.9907120837533689E-2</v>
      </c>
      <c r="G22" s="16">
        <f t="shared" si="0"/>
        <v>1.5715404207117967E-2</v>
      </c>
      <c r="H22" s="15">
        <f>SUMSQ($E$2:E22)/A22</f>
        <v>0.32888719250014242</v>
      </c>
      <c r="I22" s="15">
        <f>SUM($F$2:F22)/A22</f>
        <v>0.46091138908502877</v>
      </c>
      <c r="J22" s="17">
        <f>AVERAGE($G$2:G22)</f>
        <v>8.779911786085548E-2</v>
      </c>
      <c r="K22" s="13">
        <f>SUM($E$2:E22)/I22</f>
        <v>9.2274807799129359</v>
      </c>
    </row>
    <row r="23" spans="1:11" x14ac:dyDescent="0.25">
      <c r="A23" s="6">
        <v>22</v>
      </c>
      <c r="B23" s="6">
        <f t="shared" si="4"/>
        <v>1981</v>
      </c>
      <c r="C23" s="11">
        <f>'Filas x Columnas'!GA23</f>
        <v>3.7410000000000001</v>
      </c>
      <c r="D23" s="13">
        <f t="shared" si="1"/>
        <v>3.6948267399159129</v>
      </c>
      <c r="E23" s="14">
        <f t="shared" si="2"/>
        <v>4.6173260084087175E-2</v>
      </c>
      <c r="F23" s="14">
        <f t="shared" si="3"/>
        <v>4.6173260084087175E-2</v>
      </c>
      <c r="G23" s="16">
        <f t="shared" si="0"/>
        <v>1.2342491334960485E-2</v>
      </c>
      <c r="H23" s="15">
        <f>SUMSQ($E$2:E23)/A23</f>
        <v>0.31403468238408105</v>
      </c>
      <c r="I23" s="15">
        <f>SUM($F$2:F23)/A23</f>
        <v>0.44205965594862229</v>
      </c>
      <c r="J23" s="17">
        <f>AVERAGE($G$2:G23)</f>
        <v>8.4369271200587528E-2</v>
      </c>
      <c r="K23" s="13">
        <f>SUM($E$2:E23)/I23</f>
        <v>9.7254390584080657</v>
      </c>
    </row>
    <row r="24" spans="1:11" x14ac:dyDescent="0.25">
      <c r="A24" s="6">
        <v>23</v>
      </c>
      <c r="B24" s="6">
        <f t="shared" si="4"/>
        <v>1982</v>
      </c>
      <c r="C24" s="11">
        <f>'Filas x Columnas'!GA24</f>
        <v>3.67</v>
      </c>
      <c r="D24" s="13">
        <f t="shared" si="1"/>
        <v>3.6401066201912169</v>
      </c>
      <c r="E24" s="14">
        <f t="shared" si="2"/>
        <v>2.9893379808783038E-2</v>
      </c>
      <c r="F24" s="14">
        <f t="shared" si="3"/>
        <v>2.9893379808783038E-2</v>
      </c>
      <c r="G24" s="16">
        <f t="shared" si="0"/>
        <v>8.1453350977610459E-3</v>
      </c>
      <c r="H24" s="15">
        <f>SUMSQ($E$2:E24)/A24</f>
        <v>0.30041985333070326</v>
      </c>
      <c r="I24" s="15">
        <f>SUM($F$2:F24)/A24</f>
        <v>0.42413938307297711</v>
      </c>
      <c r="J24" s="17">
        <f>AVERAGE($G$2:G24)</f>
        <v>8.1055187022203767E-2</v>
      </c>
      <c r="K24" s="13">
        <f>SUM($E$2:E24)/I24</f>
        <v>10.206827747408406</v>
      </c>
    </row>
    <row r="25" spans="1:11" x14ac:dyDescent="0.25">
      <c r="A25" s="6">
        <v>24</v>
      </c>
      <c r="B25" s="6">
        <f t="shared" si="4"/>
        <v>1983</v>
      </c>
      <c r="C25" s="11">
        <f>'Filas x Columnas'!GA25</f>
        <v>3.6110000000000002</v>
      </c>
      <c r="D25" s="13">
        <f t="shared" si="1"/>
        <v>3.5877157348416788</v>
      </c>
      <c r="E25" s="14">
        <f t="shared" si="2"/>
        <v>2.3284265158321382E-2</v>
      </c>
      <c r="F25" s="14">
        <f t="shared" si="3"/>
        <v>2.3284265158321382E-2</v>
      </c>
      <c r="G25" s="16">
        <f t="shared" si="0"/>
        <v>6.448148756112263E-3</v>
      </c>
      <c r="H25" s="15">
        <f>SUMSQ($E$2:E25)/A25</f>
        <v>0.28792494931708906</v>
      </c>
      <c r="I25" s="15">
        <f>SUM($F$2:F25)/A25</f>
        <v>0.40743708649319982</v>
      </c>
      <c r="J25" s="17">
        <f>AVERAGE($G$2:G25)</f>
        <v>7.7946560427783293E-2</v>
      </c>
      <c r="K25" s="13">
        <f>SUM($E$2:E25)/I25</f>
        <v>10.682390075329849</v>
      </c>
    </row>
    <row r="26" spans="1:11" x14ac:dyDescent="0.25">
      <c r="A26" s="6">
        <v>25</v>
      </c>
      <c r="B26" s="6">
        <f>B25+1</f>
        <v>1984</v>
      </c>
      <c r="C26" s="11">
        <f>'Filas x Columnas'!GA26</f>
        <v>3.5230000000000001</v>
      </c>
      <c r="D26" s="13">
        <f t="shared" si="1"/>
        <v>3.5374638595872452</v>
      </c>
      <c r="E26" s="14">
        <f t="shared" si="2"/>
        <v>-1.4463859587245054E-2</v>
      </c>
      <c r="F26" s="14">
        <f t="shared" si="3"/>
        <v>1.4463859587245054E-2</v>
      </c>
      <c r="G26" s="16">
        <f t="shared" si="0"/>
        <v>4.1055519691300182E-3</v>
      </c>
      <c r="H26" s="15">
        <f>SUMSQ($E$2:E26)/A26</f>
        <v>0.27641631947377188</v>
      </c>
      <c r="I26" s="15">
        <f>SUM($F$2:F26)/A26</f>
        <v>0.39171815741696164</v>
      </c>
      <c r="J26" s="17">
        <f>AVERAGE($G$2:G26)</f>
        <v>7.4992920089437157E-2</v>
      </c>
      <c r="K26" s="13">
        <f>SUM($E$2:E26)/I26</f>
        <v>11.074130589436871</v>
      </c>
    </row>
    <row r="27" spans="1:11" x14ac:dyDescent="0.25">
      <c r="A27" s="6">
        <v>26</v>
      </c>
      <c r="B27" s="6">
        <f t="shared" si="4"/>
        <v>1985</v>
      </c>
      <c r="C27" s="11">
        <f>'Filas x Columnas'!GA27</f>
        <v>3.431</v>
      </c>
      <c r="D27" s="13">
        <f t="shared" si="1"/>
        <v>3.4891831616955553</v>
      </c>
      <c r="E27" s="14">
        <f t="shared" si="2"/>
        <v>-5.8183161695555263E-2</v>
      </c>
      <c r="F27" s="14">
        <f t="shared" si="3"/>
        <v>5.8183161695555263E-2</v>
      </c>
      <c r="G27" s="16">
        <f t="shared" si="0"/>
        <v>1.6958076856763409E-2</v>
      </c>
      <c r="H27" s="15">
        <f>SUMSQ($E$2:E27)/A27</f>
        <v>0.26591512565958414</v>
      </c>
      <c r="I27" s="15">
        <f>SUM($F$2:F27)/A27</f>
        <v>0.37888988835075377</v>
      </c>
      <c r="J27" s="17">
        <f>AVERAGE($G$2:G27)</f>
        <v>7.2760810734334325E-2</v>
      </c>
      <c r="K27" s="13">
        <f>SUM($E$2:E27)/I27</f>
        <v>11.295510910630384</v>
      </c>
    </row>
    <row r="28" spans="1:11" x14ac:dyDescent="0.25">
      <c r="A28" s="6">
        <v>27</v>
      </c>
      <c r="B28" s="6">
        <f t="shared" si="4"/>
        <v>1986</v>
      </c>
      <c r="C28" s="11">
        <f>'Filas x Columnas'!GA28</f>
        <v>3.3519999999999999</v>
      </c>
      <c r="D28" s="13">
        <f t="shared" si="1"/>
        <v>3.4427248179486707</v>
      </c>
      <c r="E28" s="14">
        <f t="shared" si="2"/>
        <v>-9.0724817948670822E-2</v>
      </c>
      <c r="F28" s="14">
        <f t="shared" si="3"/>
        <v>9.0724817948670822E-2</v>
      </c>
      <c r="G28" s="16">
        <f t="shared" si="0"/>
        <v>2.7065876476333777E-2</v>
      </c>
      <c r="H28" s="15">
        <f>SUMSQ($E$2:E28)/A28</f>
        <v>0.25637126887929657</v>
      </c>
      <c r="I28" s="15">
        <f>SUM($F$2:F28)/A28</f>
        <v>0.3682171079654914</v>
      </c>
      <c r="J28" s="17">
        <f>AVERAGE($G$2:G28)</f>
        <v>7.1068405761815778E-2</v>
      </c>
      <c r="K28" s="13">
        <f>SUM($E$2:E28)/I28</f>
        <v>11.376522055127824</v>
      </c>
    </row>
    <row r="29" spans="1:11" x14ac:dyDescent="0.25">
      <c r="A29" s="6">
        <v>28</v>
      </c>
      <c r="B29" s="6">
        <f t="shared" si="4"/>
        <v>1987</v>
      </c>
      <c r="C29" s="11">
        <f>'Filas x Columnas'!GA29</f>
        <v>3.27</v>
      </c>
      <c r="D29" s="13">
        <f t="shared" si="1"/>
        <v>3.3979562479743244</v>
      </c>
      <c r="E29" s="14">
        <f t="shared" si="2"/>
        <v>-0.12795624797432437</v>
      </c>
      <c r="F29" s="14">
        <f t="shared" si="3"/>
        <v>0.12795624797432437</v>
      </c>
      <c r="G29" s="16">
        <f t="shared" si="0"/>
        <v>3.9130351062484518E-2</v>
      </c>
      <c r="H29" s="15">
        <f>SUMSQ($E$2:E29)/A29</f>
        <v>0.24779989504059552</v>
      </c>
      <c r="I29" s="15">
        <f>SUM($F$2:F29)/A29</f>
        <v>0.35963636296580687</v>
      </c>
      <c r="J29" s="17">
        <f>AVERAGE($G$2:G29)</f>
        <v>6.9927760951125378E-2</v>
      </c>
      <c r="K29" s="13">
        <f>SUM($E$2:E29)/I29</f>
        <v>11.292166810886656</v>
      </c>
    </row>
    <row r="30" spans="1:11" x14ac:dyDescent="0.25">
      <c r="A30" s="6">
        <v>29</v>
      </c>
      <c r="B30" s="6">
        <f t="shared" si="4"/>
        <v>1988</v>
      </c>
      <c r="C30" s="11">
        <f>'Filas x Columnas'!GA30</f>
        <v>3.198</v>
      </c>
      <c r="D30" s="13">
        <f t="shared" si="1"/>
        <v>3.3547588332866498</v>
      </c>
      <c r="E30" s="14">
        <f t="shared" si="2"/>
        <v>-0.15675883328664986</v>
      </c>
      <c r="F30" s="14">
        <f t="shared" si="3"/>
        <v>0.15675883328664986</v>
      </c>
      <c r="G30" s="16">
        <f t="shared" si="0"/>
        <v>4.9017771509271377E-2</v>
      </c>
      <c r="H30" s="15">
        <f>SUMSQ($E$2:E30)/A30</f>
        <v>0.24010242734310575</v>
      </c>
      <c r="I30" s="15">
        <f>SUM($F$2:F30)/A30</f>
        <v>0.35264058608031873</v>
      </c>
      <c r="J30" s="17">
        <f>AVERAGE($G$2:G30)</f>
        <v>6.9206726832440765E-2</v>
      </c>
      <c r="K30" s="13">
        <f>SUM($E$2:E30)/I30</f>
        <v>11.071655171576195</v>
      </c>
    </row>
    <row r="31" spans="1:11" x14ac:dyDescent="0.25">
      <c r="A31" s="6">
        <v>30</v>
      </c>
      <c r="B31" s="6">
        <f t="shared" si="4"/>
        <v>1989</v>
      </c>
      <c r="C31" s="11">
        <f>'Filas x Columnas'!GA31</f>
        <v>3.1480000000000001</v>
      </c>
      <c r="D31" s="13">
        <f t="shared" si="1"/>
        <v>3.3130260231738866</v>
      </c>
      <c r="E31" s="14">
        <f t="shared" si="2"/>
        <v>-0.16502602317388648</v>
      </c>
      <c r="F31" s="14">
        <f t="shared" si="3"/>
        <v>0.16502602317388648</v>
      </c>
      <c r="G31" s="16">
        <f t="shared" si="0"/>
        <v>5.2422497831603077E-2</v>
      </c>
      <c r="H31" s="15">
        <f>SUMSQ($E$2:E31)/A31</f>
        <v>0.23300679937582183</v>
      </c>
      <c r="I31" s="15">
        <f>SUM($F$2:F31)/A31</f>
        <v>0.34638676731677098</v>
      </c>
      <c r="J31" s="17">
        <f>AVERAGE($G$2:G31)</f>
        <v>6.8647252532412842E-2</v>
      </c>
      <c r="K31" s="13">
        <f>SUM($E$2:E31)/I31</f>
        <v>10.795126425803534</v>
      </c>
    </row>
    <row r="32" spans="1:11" x14ac:dyDescent="0.25">
      <c r="A32" s="6">
        <v>31</v>
      </c>
      <c r="B32" s="6">
        <f t="shared" si="4"/>
        <v>1990</v>
      </c>
      <c r="C32" s="11">
        <f>'Filas x Columnas'!GA32</f>
        <v>3.0960000000000001</v>
      </c>
      <c r="D32" s="13">
        <f t="shared" si="1"/>
        <v>3.2726617512787852</v>
      </c>
      <c r="E32" s="14">
        <f t="shared" si="2"/>
        <v>-0.17666175127878514</v>
      </c>
      <c r="F32" s="14">
        <f t="shared" si="3"/>
        <v>0.17666175127878514</v>
      </c>
      <c r="G32" s="16">
        <f t="shared" si="0"/>
        <v>5.7061289172734217E-2</v>
      </c>
      <c r="H32" s="15">
        <f>SUMSQ($E$2:E32)/A32</f>
        <v>0.22649720502063037</v>
      </c>
      <c r="I32" s="15">
        <f>SUM($F$2:F32)/A32</f>
        <v>0.34091176679941665</v>
      </c>
      <c r="J32" s="17">
        <f>AVERAGE($G$2:G32)</f>
        <v>6.8273511778874821E-2</v>
      </c>
      <c r="K32" s="13">
        <f>SUM($E$2:E32)/I32</f>
        <v>10.450291075541854</v>
      </c>
    </row>
    <row r="33" spans="1:11" x14ac:dyDescent="0.25">
      <c r="A33" s="6">
        <v>32</v>
      </c>
      <c r="B33" s="6">
        <f t="shared" si="4"/>
        <v>1991</v>
      </c>
      <c r="C33" s="11">
        <f>'Filas x Columnas'!GA33</f>
        <v>2.9990000000000001</v>
      </c>
      <c r="D33" s="13">
        <f t="shared" si="1"/>
        <v>3.2335791036535362</v>
      </c>
      <c r="E33" s="14">
        <f t="shared" si="2"/>
        <v>-0.23457910365353607</v>
      </c>
      <c r="F33" s="14">
        <f t="shared" si="3"/>
        <v>0.23457910365353607</v>
      </c>
      <c r="G33" s="16">
        <f t="shared" si="0"/>
        <v>7.8219107587041037E-2</v>
      </c>
      <c r="H33" s="15">
        <f>SUMSQ($E$2:E33)/A33</f>
        <v>0.22113877223470119</v>
      </c>
      <c r="I33" s="15">
        <f>SUM($F$2:F33)/A33</f>
        <v>0.33758887107610785</v>
      </c>
      <c r="J33" s="17">
        <f>AVERAGE($G$2:G33)</f>
        <v>6.8584311647880009E-2</v>
      </c>
      <c r="K33" s="13">
        <f>SUM($E$2:E33)/I33</f>
        <v>9.8582873299970846</v>
      </c>
    </row>
    <row r="34" spans="1:11" x14ac:dyDescent="0.25">
      <c r="A34" s="6">
        <v>33</v>
      </c>
      <c r="B34" s="6">
        <f t="shared" si="4"/>
        <v>1992</v>
      </c>
      <c r="C34" s="11">
        <f>'Filas x Columnas'!GA34</f>
        <v>2.95</v>
      </c>
      <c r="D34" s="13">
        <f t="shared" si="1"/>
        <v>3.1956991918347626</v>
      </c>
      <c r="E34" s="14">
        <f t="shared" si="2"/>
        <v>-0.24569919183476241</v>
      </c>
      <c r="F34" s="14">
        <f t="shared" si="3"/>
        <v>0.24569919183476241</v>
      </c>
      <c r="G34" s="16">
        <f t="shared" ref="G34:G63" si="5">(F34/C34)</f>
        <v>8.3287861638902505E-2</v>
      </c>
      <c r="H34" s="15">
        <f>SUMSQ($E$2:E34)/A34</f>
        <v>0.21626693346602102</v>
      </c>
      <c r="I34" s="15">
        <f>SUM($F$2:F34)/A34</f>
        <v>0.3348043353415216</v>
      </c>
      <c r="J34" s="17">
        <f>AVERAGE($G$2:G34)</f>
        <v>6.9029873768820083E-2</v>
      </c>
      <c r="K34" s="13">
        <f>SUM($E$2:E34)/I34</f>
        <v>9.2064187146760208</v>
      </c>
    </row>
    <row r="35" spans="1:11" x14ac:dyDescent="0.25">
      <c r="A35" s="6">
        <v>34</v>
      </c>
      <c r="B35" s="6">
        <f t="shared" si="4"/>
        <v>1993</v>
      </c>
      <c r="C35" s="11">
        <f>'Filas x Columnas'!GA35</f>
        <v>2.9089999999999998</v>
      </c>
      <c r="D35" s="13">
        <f t="shared" si="1"/>
        <v>3.1589501941975051</v>
      </c>
      <c r="E35" s="14">
        <f t="shared" si="2"/>
        <v>-0.2499501941975053</v>
      </c>
      <c r="F35" s="14">
        <f t="shared" si="3"/>
        <v>0.2499501941975053</v>
      </c>
      <c r="G35" s="16">
        <f t="shared" si="5"/>
        <v>8.5923064351153433E-2</v>
      </c>
      <c r="H35" s="15">
        <f>SUMSQ($E$2:E35)/A35</f>
        <v>0.21174364423406072</v>
      </c>
      <c r="I35" s="15">
        <f>SUM($F$2:F35)/A35</f>
        <v>0.33230862530787408</v>
      </c>
      <c r="J35" s="17">
        <f>AVERAGE($G$2:G35)</f>
        <v>6.9526732315359302E-2</v>
      </c>
      <c r="K35" s="13">
        <f>SUM($E$2:E35)/I35</f>
        <v>8.5233980966374627</v>
      </c>
    </row>
    <row r="36" spans="1:11" x14ac:dyDescent="0.25">
      <c r="A36" s="6">
        <v>35</v>
      </c>
      <c r="B36" s="6">
        <f t="shared" si="4"/>
        <v>1994</v>
      </c>
      <c r="C36" s="11">
        <f>'Filas x Columnas'!GA36</f>
        <v>2.8769999999999998</v>
      </c>
      <c r="D36" s="13">
        <f t="shared" si="1"/>
        <v>3.1232665363065317</v>
      </c>
      <c r="E36" s="14">
        <f t="shared" si="2"/>
        <v>-0.24626653630653195</v>
      </c>
      <c r="F36" s="14">
        <f t="shared" si="3"/>
        <v>0.24626653630653195</v>
      </c>
      <c r="G36" s="16">
        <f t="shared" si="5"/>
        <v>8.5598378973420916E-2</v>
      </c>
      <c r="H36" s="15">
        <f>SUMSQ($E$2:E36)/A36</f>
        <v>0.20742660316749945</v>
      </c>
      <c r="I36" s="15">
        <f>SUM($F$2:F36)/A36</f>
        <v>0.32985027990783572</v>
      </c>
      <c r="J36" s="17">
        <f>AVERAGE($G$2:G36)</f>
        <v>6.9985922219875332E-2</v>
      </c>
      <c r="K36" s="13">
        <f>SUM($E$2:E36)/I36</f>
        <v>7.8403212780701939</v>
      </c>
    </row>
    <row r="37" spans="1:11" x14ac:dyDescent="0.25">
      <c r="A37" s="6">
        <v>36</v>
      </c>
      <c r="B37" s="6">
        <f t="shared" si="4"/>
        <v>1995</v>
      </c>
      <c r="C37" s="11">
        <f>'Filas x Columnas'!GA37</f>
        <v>2.8519999999999999</v>
      </c>
      <c r="D37" s="13">
        <f t="shared" si="1"/>
        <v>3.0885881867605285</v>
      </c>
      <c r="E37" s="14">
        <f t="shared" si="2"/>
        <v>-0.23658818676052862</v>
      </c>
      <c r="F37" s="14">
        <f t="shared" si="3"/>
        <v>0.23658818676052862</v>
      </c>
      <c r="G37" s="16">
        <f t="shared" si="5"/>
        <v>8.2955184698642576E-2</v>
      </c>
      <c r="H37" s="15">
        <f>SUMSQ($E$2:E37)/A37</f>
        <v>0.20321958558269765</v>
      </c>
      <c r="I37" s="15">
        <f>SUM($F$2:F37)/A37</f>
        <v>0.32725966620929942</v>
      </c>
      <c r="J37" s="17">
        <f>AVERAGE($G$2:G37)</f>
        <v>7.0346179510952206E-2</v>
      </c>
      <c r="K37" s="13">
        <f>SUM($E$2:E37)/I37</f>
        <v>7.1794486885396704</v>
      </c>
    </row>
    <row r="38" spans="1:11" x14ac:dyDescent="0.25">
      <c r="A38" s="6">
        <v>37</v>
      </c>
      <c r="B38" s="6">
        <f>B37+1</f>
        <v>1996</v>
      </c>
      <c r="C38" s="11">
        <f>'Filas x Columnas'!GA38</f>
        <v>2.83</v>
      </c>
      <c r="D38" s="13">
        <f t="shared" si="1"/>
        <v>3.0548600495349598</v>
      </c>
      <c r="E38" s="14">
        <f t="shared" si="2"/>
        <v>-0.22486004953495975</v>
      </c>
      <c r="F38" s="14">
        <f t="shared" si="3"/>
        <v>0.22486004953495975</v>
      </c>
      <c r="G38" s="16">
        <f t="shared" si="5"/>
        <v>7.9455847892211925E-2</v>
      </c>
      <c r="H38" s="15">
        <f>SUMSQ($E$2:E38)/A38</f>
        <v>0.19909370602308055</v>
      </c>
      <c r="I38" s="15">
        <f>SUM($F$2:F38)/A38</f>
        <v>0.32449210900188485</v>
      </c>
      <c r="J38" s="17">
        <f>AVERAGE($G$2:G38)</f>
        <v>7.0592386764499762E-2</v>
      </c>
      <c r="K38" s="13">
        <f>SUM($E$2:E38)/I38</f>
        <v>6.5477214172594369</v>
      </c>
    </row>
    <row r="39" spans="1:11" x14ac:dyDescent="0.25">
      <c r="A39" s="6">
        <v>38</v>
      </c>
      <c r="B39" s="6">
        <f t="shared" si="4"/>
        <v>1997</v>
      </c>
      <c r="C39" s="11">
        <f>'Filas x Columnas'!GA39</f>
        <v>2.81</v>
      </c>
      <c r="D39" s="13">
        <f t="shared" si="1"/>
        <v>3.0220314373768193</v>
      </c>
      <c r="E39" s="14">
        <f t="shared" si="2"/>
        <v>-0.21203143737681929</v>
      </c>
      <c r="F39" s="14">
        <f t="shared" si="3"/>
        <v>0.21203143737681929</v>
      </c>
      <c r="G39" s="16">
        <f t="shared" si="5"/>
        <v>7.5456027536234621E-2</v>
      </c>
      <c r="H39" s="15">
        <f>SUMSQ($E$2:E39)/A39</f>
        <v>0.19503748561289633</v>
      </c>
      <c r="I39" s="15">
        <f>SUM($F$2:F39)/A39</f>
        <v>0.32153261764333047</v>
      </c>
      <c r="J39" s="17">
        <f>AVERAGE($G$2:G39)</f>
        <v>7.0720377311124363E-2</v>
      </c>
      <c r="K39" s="13">
        <f>SUM($E$2:E39)/I39</f>
        <v>5.9485488859117002</v>
      </c>
    </row>
    <row r="40" spans="1:11" x14ac:dyDescent="0.25">
      <c r="A40" s="6">
        <v>39</v>
      </c>
      <c r="B40" s="6">
        <f t="shared" si="4"/>
        <v>1998</v>
      </c>
      <c r="C40" s="11">
        <f>'Filas x Columnas'!GA40</f>
        <v>2.7890000000000001</v>
      </c>
      <c r="D40" s="13">
        <f t="shared" si="1"/>
        <v>2.9900556136144054</v>
      </c>
      <c r="E40" s="14">
        <f t="shared" si="2"/>
        <v>-0.20105561361440527</v>
      </c>
      <c r="F40" s="14">
        <f t="shared" si="3"/>
        <v>0.20105561361440527</v>
      </c>
      <c r="G40" s="16">
        <f t="shared" si="5"/>
        <v>7.2088782221013004E-2</v>
      </c>
      <c r="H40" s="15">
        <f>SUMSQ($E$2:E40)/A40</f>
        <v>0.19107302084758784</v>
      </c>
      <c r="I40" s="15">
        <f>SUM($F$2:F40)/A40</f>
        <v>0.31844346369387089</v>
      </c>
      <c r="J40" s="17">
        <f>AVERAGE($G$2:G40)</f>
        <v>7.0755464616506128E-2</v>
      </c>
      <c r="K40" s="13">
        <f>SUM($E$2:E40)/I40</f>
        <v>5.3748846372852839</v>
      </c>
    </row>
    <row r="41" spans="1:11" x14ac:dyDescent="0.25">
      <c r="A41" s="6">
        <v>40</v>
      </c>
      <c r="B41" s="6">
        <f t="shared" si="4"/>
        <v>1999</v>
      </c>
      <c r="C41" s="11">
        <f>'Filas x Columnas'!GA41</f>
        <v>2.7669999999999999</v>
      </c>
      <c r="D41" s="13">
        <f t="shared" si="1"/>
        <v>2.9588893919857444</v>
      </c>
      <c r="E41" s="14">
        <f t="shared" si="2"/>
        <v>-0.19188939198574451</v>
      </c>
      <c r="F41" s="14">
        <f t="shared" si="3"/>
        <v>0.19188939198574451</v>
      </c>
      <c r="G41" s="16">
        <f t="shared" si="5"/>
        <v>6.934925622903669E-2</v>
      </c>
      <c r="H41" s="15">
        <f>SUMSQ($E$2:E41)/A41</f>
        <v>0.18721673379531462</v>
      </c>
      <c r="I41" s="15">
        <f>SUM($F$2:F41)/A41</f>
        <v>0.31527961190116771</v>
      </c>
      <c r="J41" s="17">
        <f>AVERAGE($G$2:G41)</f>
        <v>7.0720309406819379E-2</v>
      </c>
      <c r="K41" s="13">
        <f>SUM($E$2:E41)/I41</f>
        <v>4.8201895444566407</v>
      </c>
    </row>
    <row r="42" spans="1:11" x14ac:dyDescent="0.25">
      <c r="A42" s="6">
        <v>41</v>
      </c>
      <c r="B42" s="6">
        <f>B41+1</f>
        <v>2000</v>
      </c>
      <c r="C42" s="11">
        <f>'Filas x Columnas'!GA42</f>
        <v>2.7440000000000002</v>
      </c>
      <c r="D42" s="13">
        <f t="shared" si="1"/>
        <v>2.9284927858869967</v>
      </c>
      <c r="E42" s="14">
        <f t="shared" si="2"/>
        <v>-0.18449278588699647</v>
      </c>
      <c r="F42" s="14">
        <f t="shared" si="3"/>
        <v>0.18449278588699647</v>
      </c>
      <c r="G42" s="16">
        <f t="shared" si="5"/>
        <v>6.7234980279517659E-2</v>
      </c>
      <c r="H42" s="15">
        <f>SUMSQ($E$2:E42)/A42</f>
        <v>0.1834806570696812</v>
      </c>
      <c r="I42" s="15">
        <f>SUM($F$2:F42)/A42</f>
        <v>0.31208968931545628</v>
      </c>
      <c r="J42" s="17">
        <f>AVERAGE($G$2:G42)</f>
        <v>7.0635301379324222E-2</v>
      </c>
      <c r="K42" s="13">
        <f>SUM($E$2:E42)/I42</f>
        <v>4.2783044384069404</v>
      </c>
    </row>
    <row r="43" spans="1:11" x14ac:dyDescent="0.25">
      <c r="A43" s="6">
        <v>42</v>
      </c>
      <c r="B43" s="6">
        <f t="shared" si="4"/>
        <v>2001</v>
      </c>
      <c r="C43" s="11">
        <f>'Filas x Columnas'!GA43</f>
        <v>2.72</v>
      </c>
      <c r="D43" s="13">
        <f t="shared" si="1"/>
        <v>2.8988286998931736</v>
      </c>
      <c r="E43" s="14">
        <f t="shared" si="2"/>
        <v>-0.1788286998931734</v>
      </c>
      <c r="F43" s="14">
        <f t="shared" si="3"/>
        <v>0.1788286998931734</v>
      </c>
      <c r="G43" s="16">
        <f t="shared" si="5"/>
        <v>6.5745845548960805E-2</v>
      </c>
      <c r="H43" s="15">
        <f>SUMSQ($E$2:E43)/A43</f>
        <v>0.17987349151815268</v>
      </c>
      <c r="I43" s="15">
        <f>SUM($F$2:F43)/A43</f>
        <v>0.30891680861492571</v>
      </c>
      <c r="J43" s="17">
        <f>AVERAGE($G$2:G43)</f>
        <v>7.0518885764315559E-2</v>
      </c>
      <c r="K43" s="13">
        <f>SUM($E$2:E43)/I43</f>
        <v>3.743357340350026</v>
      </c>
    </row>
    <row r="44" spans="1:11" x14ac:dyDescent="0.25">
      <c r="A44" s="6">
        <v>43</v>
      </c>
      <c r="B44" s="6">
        <f t="shared" si="4"/>
        <v>2002</v>
      </c>
      <c r="C44" s="11">
        <f>'Filas x Columnas'!GA44</f>
        <v>2.698</v>
      </c>
      <c r="D44" s="13">
        <f t="shared" si="1"/>
        <v>2.8698626575812245</v>
      </c>
      <c r="E44" s="14">
        <f t="shared" si="2"/>
        <v>-0.17186265758122454</v>
      </c>
      <c r="F44" s="14">
        <f t="shared" si="3"/>
        <v>0.17186265758122454</v>
      </c>
      <c r="G44" s="16">
        <f t="shared" si="5"/>
        <v>6.3700021342188495E-2</v>
      </c>
      <c r="H44" s="15">
        <f>SUMSQ($E$2:E44)/A44</f>
        <v>0.17637728876356498</v>
      </c>
      <c r="I44" s="15">
        <f>SUM($F$2:F44)/A44</f>
        <v>0.30572950277693267</v>
      </c>
      <c r="J44" s="17">
        <f>AVERAGE($G$2:G44)</f>
        <v>7.0360307521940516E-2</v>
      </c>
      <c r="K44" s="13">
        <f>SUM($E$2:E44)/I44</f>
        <v>3.2202431775885656</v>
      </c>
    </row>
    <row r="45" spans="1:11" x14ac:dyDescent="0.25">
      <c r="A45" s="6">
        <v>44</v>
      </c>
      <c r="B45" s="6">
        <f t="shared" si="4"/>
        <v>2003</v>
      </c>
      <c r="C45" s="11">
        <f>'Filas x Columnas'!GA45</f>
        <v>2.6789999999999998</v>
      </c>
      <c r="D45" s="13">
        <f t="shared" si="1"/>
        <v>2.8415625606466204</v>
      </c>
      <c r="E45" s="14">
        <f t="shared" si="2"/>
        <v>-0.16256256064662056</v>
      </c>
      <c r="F45" s="14">
        <f t="shared" si="3"/>
        <v>0.16256256064662056</v>
      </c>
      <c r="G45" s="16">
        <f t="shared" si="5"/>
        <v>6.0680313791198419E-2</v>
      </c>
      <c r="H45" s="15">
        <f>SUMSQ($E$2:E45)/A45</f>
        <v>0.17296931824902909</v>
      </c>
      <c r="I45" s="15">
        <f>SUM($F$2:F45)/A45</f>
        <v>0.30247570863760737</v>
      </c>
      <c r="J45" s="17">
        <f>AVERAGE($G$2:G45)</f>
        <v>7.014030766442364E-2</v>
      </c>
      <c r="K45" s="13">
        <f>SUM($E$2:E45)/I45</f>
        <v>2.7174439513194857</v>
      </c>
    </row>
    <row r="46" spans="1:11" x14ac:dyDescent="0.25">
      <c r="A46" s="6">
        <v>45</v>
      </c>
      <c r="B46" s="6">
        <f t="shared" si="4"/>
        <v>2004</v>
      </c>
      <c r="C46" s="11">
        <f>'Filas x Columnas'!GA46</f>
        <v>2.6909999999999998</v>
      </c>
      <c r="D46" s="13">
        <f t="shared" si="1"/>
        <v>2.8138984750927367</v>
      </c>
      <c r="E46" s="14">
        <f t="shared" si="2"/>
        <v>-0.12289847509273688</v>
      </c>
      <c r="F46" s="14">
        <f t="shared" si="3"/>
        <v>0.12289847509273688</v>
      </c>
      <c r="G46" s="16">
        <f t="shared" si="5"/>
        <v>4.5670187697040836E-2</v>
      </c>
      <c r="H46" s="15">
        <f>SUMSQ($E$2:E46)/A46</f>
        <v>0.1694612008474978</v>
      </c>
      <c r="I46" s="15">
        <f>SUM($F$2:F46)/A46</f>
        <v>0.29848510344772133</v>
      </c>
      <c r="J46" s="17">
        <f>AVERAGE($G$2:G46)</f>
        <v>6.959652722070403E-2</v>
      </c>
      <c r="K46" s="13">
        <f>SUM($E$2:E46)/I46</f>
        <v>2.3420341641540001</v>
      </c>
    </row>
    <row r="47" spans="1:11" x14ac:dyDescent="0.25">
      <c r="A47" s="6">
        <v>46</v>
      </c>
      <c r="B47" s="6">
        <f t="shared" si="4"/>
        <v>2005</v>
      </c>
      <c r="C47" s="11">
        <f>'Filas x Columnas'!GA47</f>
        <v>2.665</v>
      </c>
      <c r="D47" s="13">
        <f t="shared" si="1"/>
        <v>2.7868424409219239</v>
      </c>
      <c r="E47" s="14">
        <f t="shared" si="2"/>
        <v>-0.12184244092192387</v>
      </c>
      <c r="F47" s="14">
        <f t="shared" si="3"/>
        <v>0.12184244092192387</v>
      </c>
      <c r="G47" s="16">
        <f t="shared" si="5"/>
        <v>4.5719490026988316E-2</v>
      </c>
      <c r="H47" s="15">
        <f>SUMSQ($E$2:E47)/A47</f>
        <v>0.16609999170754811</v>
      </c>
      <c r="I47" s="15">
        <f>SUM($F$2:F47)/A47</f>
        <v>0.29464504556672572</v>
      </c>
      <c r="J47" s="17">
        <f>AVERAGE($G$2:G47)</f>
        <v>6.9077461194753692E-2</v>
      </c>
      <c r="K47" s="13">
        <f>SUM($E$2:E47)/I47</f>
        <v>1.9590347013418981</v>
      </c>
    </row>
    <row r="48" spans="1:11" x14ac:dyDescent="0.25">
      <c r="A48" s="6">
        <v>47</v>
      </c>
      <c r="B48" s="6">
        <f t="shared" si="4"/>
        <v>2006</v>
      </c>
      <c r="C48" s="11">
        <f>'Filas x Columnas'!GA48</f>
        <v>2.6360000000000001</v>
      </c>
      <c r="D48" s="13">
        <f t="shared" si="1"/>
        <v>2.7603683022949177</v>
      </c>
      <c r="E48" s="14">
        <f t="shared" si="2"/>
        <v>-0.12436830229491758</v>
      </c>
      <c r="F48" s="14">
        <f t="shared" si="3"/>
        <v>0.12436830229491758</v>
      </c>
      <c r="G48" s="16">
        <f t="shared" si="5"/>
        <v>4.718069131066676E-2</v>
      </c>
      <c r="H48" s="15">
        <f>SUMSQ($E$2:E48)/A48</f>
        <v>0.16289504453538156</v>
      </c>
      <c r="I48" s="15">
        <f>SUM($F$2:F48)/A48</f>
        <v>0.29102213613541067</v>
      </c>
      <c r="J48" s="17">
        <f>AVERAGE($G$2:G48)</f>
        <v>6.8611572473815677E-2</v>
      </c>
      <c r="K48" s="13">
        <f>SUM($E$2:E48)/I48</f>
        <v>1.5560725811525693</v>
      </c>
    </row>
    <row r="49" spans="1:11" x14ac:dyDescent="0.25">
      <c r="A49" s="6">
        <v>48</v>
      </c>
      <c r="B49" s="6">
        <f t="shared" si="4"/>
        <v>2007</v>
      </c>
      <c r="C49" s="11">
        <f>'Filas x Columnas'!GA49</f>
        <v>2.63</v>
      </c>
      <c r="D49" s="13">
        <f t="shared" si="1"/>
        <v>2.7344515555723863</v>
      </c>
      <c r="E49" s="14">
        <f t="shared" si="2"/>
        <v>-0.10445155557238639</v>
      </c>
      <c r="F49" s="14">
        <f t="shared" si="3"/>
        <v>0.10445155557238639</v>
      </c>
      <c r="G49" s="16">
        <f t="shared" si="5"/>
        <v>3.9715420369728666E-2</v>
      </c>
      <c r="H49" s="15">
        <f>SUMSQ($E$2:E49)/A49</f>
        <v>0.15972869209634219</v>
      </c>
      <c r="I49" s="15">
        <f>SUM($F$2:F49)/A49</f>
        <v>0.28713524904034765</v>
      </c>
      <c r="J49" s="17">
        <f>AVERAGE($G$2:G49)</f>
        <v>6.8009569304980519E-2</v>
      </c>
      <c r="K49" s="13">
        <f>SUM($E$2:E49)/I49</f>
        <v>1.2133655207460095</v>
      </c>
    </row>
    <row r="50" spans="1:11" x14ac:dyDescent="0.25">
      <c r="A50" s="6">
        <v>49</v>
      </c>
      <c r="B50" s="6">
        <f t="shared" si="4"/>
        <v>2008</v>
      </c>
      <c r="C50" s="11">
        <f>'Filas x Columnas'!GA50</f>
        <v>2.6309999999999998</v>
      </c>
      <c r="D50" s="13">
        <f t="shared" si="1"/>
        <v>2.7090692130258187</v>
      </c>
      <c r="E50" s="14">
        <f t="shared" si="2"/>
        <v>-7.8069213025818929E-2</v>
      </c>
      <c r="F50" s="14">
        <f t="shared" si="3"/>
        <v>7.8069213025818929E-2</v>
      </c>
      <c r="G50" s="16">
        <f t="shared" si="5"/>
        <v>2.9672828972185077E-2</v>
      </c>
      <c r="H50" s="15">
        <f>SUMSQ($E$2:E50)/A50</f>
        <v>0.15659330658463053</v>
      </c>
      <c r="I50" s="15">
        <f>SUM($F$2:F50)/A50</f>
        <v>0.28286859524413277</v>
      </c>
      <c r="J50" s="17">
        <f>AVERAGE($G$2:G50)</f>
        <v>6.7227186849209197E-2</v>
      </c>
      <c r="K50" s="13">
        <f>SUM($E$2:E50)/I50</f>
        <v>0.95567624860315692</v>
      </c>
    </row>
    <row r="51" spans="1:11" x14ac:dyDescent="0.25">
      <c r="A51" s="6">
        <v>50</v>
      </c>
      <c r="B51" s="6">
        <f>B50+1</f>
        <v>2009</v>
      </c>
      <c r="C51" s="11">
        <f>'Filas x Columnas'!GA51</f>
        <v>2.613</v>
      </c>
      <c r="D51" s="13">
        <f t="shared" si="1"/>
        <v>2.6841996803179518</v>
      </c>
      <c r="E51" s="14">
        <f t="shared" si="2"/>
        <v>-7.1199680317951763E-2</v>
      </c>
      <c r="F51" s="14">
        <f t="shared" si="3"/>
        <v>7.1199680317951763E-2</v>
      </c>
      <c r="G51" s="16">
        <f t="shared" si="5"/>
        <v>2.7248251174110893E-2</v>
      </c>
      <c r="H51" s="15">
        <f>SUMSQ($E$2:E51)/A51</f>
        <v>0.15356282834248547</v>
      </c>
      <c r="I51" s="15">
        <f>SUM($F$2:F51)/A51</f>
        <v>0.27863521694560917</v>
      </c>
      <c r="J51" s="17">
        <f>AVERAGE($G$2:G51)</f>
        <v>6.6427608135707222E-2</v>
      </c>
      <c r="K51" s="13">
        <f>SUM($E$2:E51)/I51</f>
        <v>0.71466600602563857</v>
      </c>
    </row>
    <row r="52" spans="1:11" x14ac:dyDescent="0.25">
      <c r="A52" s="6">
        <v>51</v>
      </c>
      <c r="B52" s="6">
        <f t="shared" si="4"/>
        <v>2010</v>
      </c>
      <c r="C52" s="11">
        <f>'Filas x Columnas'!GA52</f>
        <v>2.6040000000000001</v>
      </c>
      <c r="D52" s="13">
        <f t="shared" si="1"/>
        <v>2.6598226461163552</v>
      </c>
      <c r="E52" s="14">
        <f t="shared" si="2"/>
        <v>-5.5822646116355124E-2</v>
      </c>
      <c r="F52" s="14">
        <f t="shared" si="3"/>
        <v>5.5822646116355124E-2</v>
      </c>
      <c r="G52" s="16">
        <f t="shared" si="5"/>
        <v>2.1437268093838373E-2</v>
      </c>
      <c r="H52" s="15">
        <f>SUMSQ($E$2:E52)/A52</f>
        <v>0.1506128938224256</v>
      </c>
      <c r="I52" s="15">
        <f>SUM($F$2:F52)/A52</f>
        <v>0.27426634300778063</v>
      </c>
      <c r="J52" s="17">
        <f>AVERAGE($G$2:G52)</f>
        <v>6.5545444605474512E-2</v>
      </c>
      <c r="K52" s="13">
        <f>SUM($E$2:E52)/I52</f>
        <v>0.52251570478768228</v>
      </c>
    </row>
    <row r="53" spans="1:11" x14ac:dyDescent="0.25">
      <c r="A53" s="6">
        <v>52</v>
      </c>
      <c r="B53" s="6">
        <f t="shared" si="4"/>
        <v>2011</v>
      </c>
      <c r="C53" s="11">
        <f>'Filas x Columnas'!GA53</f>
        <v>2.6269999999999998</v>
      </c>
      <c r="D53" s="13">
        <f t="shared" si="1"/>
        <v>2.6359189824262623</v>
      </c>
      <c r="E53" s="14">
        <f t="shared" si="2"/>
        <v>-8.918982426262545E-3</v>
      </c>
      <c r="F53" s="14">
        <f t="shared" si="3"/>
        <v>8.918982426262545E-3</v>
      </c>
      <c r="G53" s="16">
        <f t="shared" si="5"/>
        <v>3.3951208322278437E-3</v>
      </c>
      <c r="H53" s="15">
        <f>SUMSQ($E$2:E53)/A53</f>
        <v>0.14771802179213894</v>
      </c>
      <c r="I53" s="15">
        <f>SUM($F$2:F53)/A53</f>
        <v>0.26916350915044374</v>
      </c>
      <c r="J53" s="17">
        <f>AVERAGE($G$2:G53)</f>
        <v>6.4350246071373615E-2</v>
      </c>
      <c r="K53" s="13">
        <f>SUM($E$2:E53)/I53</f>
        <v>0.49928569260431865</v>
      </c>
    </row>
    <row r="54" spans="1:11" x14ac:dyDescent="0.25">
      <c r="A54" s="6">
        <v>53</v>
      </c>
      <c r="B54" s="6">
        <f t="shared" si="4"/>
        <v>2012</v>
      </c>
      <c r="C54" s="11">
        <f>'Filas x Columnas'!GA54</f>
        <v>2.6360000000000001</v>
      </c>
      <c r="D54" s="13">
        <f t="shared" si="1"/>
        <v>2.6124706544173373</v>
      </c>
      <c r="E54" s="14">
        <f t="shared" si="2"/>
        <v>2.3529345582662842E-2</v>
      </c>
      <c r="F54" s="14">
        <f t="shared" si="3"/>
        <v>2.3529345582662842E-2</v>
      </c>
      <c r="G54" s="16">
        <f t="shared" si="5"/>
        <v>8.9261553803728529E-3</v>
      </c>
      <c r="H54" s="15">
        <f>SUMSQ($E$2:E54)/A54</f>
        <v>0.14494133515650515</v>
      </c>
      <c r="I54" s="15">
        <f>SUM($F$2:F54)/A54</f>
        <v>0.26452890229067427</v>
      </c>
      <c r="J54" s="17">
        <f>AVERAGE($G$2:G54)</f>
        <v>6.3304508511166049E-2</v>
      </c>
      <c r="K54" s="13">
        <f>SUM($E$2:E54)/I54</f>
        <v>0.59698140091748408</v>
      </c>
    </row>
    <row r="55" spans="1:11" x14ac:dyDescent="0.25">
      <c r="A55" s="6">
        <v>54</v>
      </c>
      <c r="B55" s="6">
        <f t="shared" si="4"/>
        <v>2013</v>
      </c>
      <c r="C55" s="11">
        <f>'Filas x Columnas'!GA55</f>
        <v>2.609</v>
      </c>
      <c r="D55" s="13">
        <f t="shared" si="1"/>
        <v>2.5894606386793777</v>
      </c>
      <c r="E55" s="14">
        <f t="shared" si="2"/>
        <v>1.9539361320622284E-2</v>
      </c>
      <c r="F55" s="14">
        <f t="shared" si="3"/>
        <v>1.9539361320622284E-2</v>
      </c>
      <c r="G55" s="16">
        <f t="shared" si="5"/>
        <v>7.4892147645160157E-3</v>
      </c>
      <c r="H55" s="15">
        <f>SUMSQ($E$2:E55)/A55</f>
        <v>0.14226430648028873</v>
      </c>
      <c r="I55" s="15">
        <f>SUM($F$2:F55)/A55</f>
        <v>0.25999205893937699</v>
      </c>
      <c r="J55" s="17">
        <f>AVERAGE($G$2:G55)</f>
        <v>6.2270891960302159E-2</v>
      </c>
      <c r="K55" s="13">
        <f>SUM($E$2:E55)/I55</f>
        <v>0.68255236993469737</v>
      </c>
    </row>
    <row r="56" spans="1:11" x14ac:dyDescent="0.25">
      <c r="A56" s="6">
        <v>55</v>
      </c>
      <c r="B56" s="6">
        <f t="shared" si="4"/>
        <v>2014</v>
      </c>
      <c r="C56" s="11">
        <f>'Filas x Columnas'!GA56</f>
        <v>2.59</v>
      </c>
      <c r="D56" s="13">
        <f t="shared" si="1"/>
        <v>2.5668728489788277</v>
      </c>
      <c r="E56" s="14">
        <f t="shared" si="2"/>
        <v>2.3127151021172132E-2</v>
      </c>
      <c r="F56" s="14">
        <f t="shared" si="3"/>
        <v>2.3127151021172132E-2</v>
      </c>
      <c r="G56" s="16">
        <f t="shared" si="5"/>
        <v>8.9294019386764994E-3</v>
      </c>
      <c r="H56" s="15">
        <f>SUMSQ($E$2:E56)/A56</f>
        <v>0.13968740754636269</v>
      </c>
      <c r="I56" s="15">
        <f>SUM($F$2:F56)/A56</f>
        <v>0.25568542424995511</v>
      </c>
      <c r="J56" s="17">
        <f>AVERAGE($G$2:G56)</f>
        <v>6.1301046687181691E-2</v>
      </c>
      <c r="K56" s="13">
        <f>SUM($E$2:E56)/I56</f>
        <v>0.78450051504834906</v>
      </c>
    </row>
    <row r="57" spans="1:11" x14ac:dyDescent="0.25">
      <c r="A57" s="6">
        <v>56</v>
      </c>
      <c r="B57" s="6">
        <f t="shared" si="4"/>
        <v>2015</v>
      </c>
      <c r="C57" s="11">
        <f>'Filas x Columnas'!GA57</f>
        <v>2.5640000000000001</v>
      </c>
      <c r="D57" s="13">
        <f t="shared" si="1"/>
        <v>2.5446920687050305</v>
      </c>
      <c r="E57" s="14">
        <f t="shared" si="2"/>
        <v>1.9307931294969549E-2</v>
      </c>
      <c r="F57" s="14">
        <f t="shared" si="3"/>
        <v>1.9307931294969549E-2</v>
      </c>
      <c r="G57" s="16">
        <f t="shared" si="5"/>
        <v>7.5303944208149568E-3</v>
      </c>
      <c r="H57" s="15">
        <f>SUMSQ($E$2:E57)/A57</f>
        <v>0.13719964662965783</v>
      </c>
      <c r="I57" s="15">
        <f>SUM($F$2:F57)/A57</f>
        <v>0.25146439759004463</v>
      </c>
      <c r="J57" s="17">
        <f>AVERAGE($G$2:G57)</f>
        <v>6.0340856468139428E-2</v>
      </c>
      <c r="K57" s="13">
        <f>SUM($E$2:E57)/I57</f>
        <v>0.87445093785363925</v>
      </c>
    </row>
    <row r="58" spans="1:11" x14ac:dyDescent="0.25">
      <c r="A58" s="6">
        <v>57</v>
      </c>
      <c r="B58" s="6">
        <f>B57+1</f>
        <v>2016</v>
      </c>
      <c r="C58" s="11">
        <f>'Filas x Columnas'!GA58</f>
        <v>2.528</v>
      </c>
      <c r="D58" s="13">
        <f t="shared" si="1"/>
        <v>2.5229038892956686</v>
      </c>
      <c r="E58" s="14">
        <f t="shared" si="2"/>
        <v>5.0961107043314691E-3</v>
      </c>
      <c r="F58" s="14">
        <f t="shared" si="3"/>
        <v>5.0961107043314691E-3</v>
      </c>
      <c r="G58" s="16">
        <f t="shared" si="5"/>
        <v>2.0158665760804861E-3</v>
      </c>
      <c r="H58" s="15">
        <f>SUMSQ($E$2:E58)/A58</f>
        <v>0.13479309090535352</v>
      </c>
      <c r="I58" s="15">
        <f>SUM($F$2:F58)/A58</f>
        <v>0.24714214694292685</v>
      </c>
      <c r="J58" s="17">
        <f>AVERAGE($G$2:G58)</f>
        <v>5.9317611031436637E-2</v>
      </c>
      <c r="K58" s="13">
        <f>SUM($E$2:E58)/I58</f>
        <v>0.91036430571149718</v>
      </c>
    </row>
    <row r="59" spans="1:11" x14ac:dyDescent="0.25">
      <c r="A59" s="6">
        <v>58</v>
      </c>
      <c r="B59" s="6">
        <f t="shared" si="4"/>
        <v>2017</v>
      </c>
      <c r="C59" s="11">
        <f>'Filas x Columnas'!GA59</f>
        <v>2.4929999999999999</v>
      </c>
      <c r="D59" s="13">
        <f t="shared" si="1"/>
        <v>2.5014946540173577</v>
      </c>
      <c r="E59" s="14">
        <f t="shared" si="2"/>
        <v>-8.4946540173578278E-3</v>
      </c>
      <c r="F59" s="14">
        <f t="shared" si="3"/>
        <v>8.4946540173578278E-3</v>
      </c>
      <c r="G59" s="16">
        <f t="shared" si="5"/>
        <v>3.4074023334768667E-3</v>
      </c>
      <c r="H59" s="15">
        <f>SUMSQ($E$2:E59)/A59</f>
        <v>0.13247031621986249</v>
      </c>
      <c r="I59" s="15">
        <f>SUM($F$2:F59)/A59</f>
        <v>0.2430275349959343</v>
      </c>
      <c r="J59" s="17">
        <f>AVERAGE($G$2:G59)</f>
        <v>5.8353641915954574E-2</v>
      </c>
      <c r="K59" s="13">
        <f>SUM($E$2:E59)/I59</f>
        <v>0.8908238936794155</v>
      </c>
    </row>
    <row r="60" spans="1:11" x14ac:dyDescent="0.25">
      <c r="A60" s="6">
        <v>59</v>
      </c>
      <c r="B60" s="6">
        <f t="shared" si="4"/>
        <v>2018</v>
      </c>
      <c r="C60" s="11">
        <f>'Filas x Columnas'!GA60</f>
        <v>2.4409999999999998</v>
      </c>
      <c r="D60" s="13">
        <f t="shared" si="1"/>
        <v>2.4804514065520591</v>
      </c>
      <c r="E60" s="14">
        <f t="shared" si="2"/>
        <v>-3.9451406552059254E-2</v>
      </c>
      <c r="F60" s="14">
        <f t="shared" si="3"/>
        <v>3.9451406552059254E-2</v>
      </c>
      <c r="G60" s="16">
        <f t="shared" si="5"/>
        <v>1.616198547810703E-2</v>
      </c>
      <c r="H60" s="15">
        <f>SUMSQ($E$2:E60)/A60</f>
        <v>0.13025143651238916</v>
      </c>
      <c r="I60" s="15">
        <f>SUM($F$2:F60)/A60</f>
        <v>0.23957709214095335</v>
      </c>
      <c r="J60" s="17">
        <f>AVERAGE($G$2:G60)</f>
        <v>5.7638529094974106E-2</v>
      </c>
      <c r="K60" s="13">
        <f>SUM($E$2:E60)/I60</f>
        <v>0.73898270849771919</v>
      </c>
    </row>
    <row r="61" spans="1:11" x14ac:dyDescent="0.25">
      <c r="A61" s="6">
        <v>60</v>
      </c>
      <c r="B61" s="6">
        <f t="shared" si="4"/>
        <v>2019</v>
      </c>
      <c r="C61" s="11">
        <f>'Filas x Columnas'!GA61</f>
        <v>2.375</v>
      </c>
      <c r="D61" s="13">
        <f t="shared" si="1"/>
        <v>2.4597618439045945</v>
      </c>
      <c r="E61" s="14">
        <f t="shared" si="2"/>
        <v>-8.4761843904594514E-2</v>
      </c>
      <c r="F61" s="14">
        <f t="shared" si="3"/>
        <v>8.4761843904594514E-2</v>
      </c>
      <c r="G61" s="16">
        <f t="shared" si="5"/>
        <v>3.5689197433513481E-2</v>
      </c>
      <c r="H61" s="15">
        <f>SUMSQ($E$2:E61)/A61</f>
        <v>0.12820032207355112</v>
      </c>
      <c r="I61" s="15">
        <f>SUM($F$2:F61)/A61</f>
        <v>0.23699683800368071</v>
      </c>
      <c r="J61" s="17">
        <f>AVERAGE($G$2:G61)</f>
        <v>5.7272706900616435E-2</v>
      </c>
      <c r="K61" s="13">
        <f>SUM($E$2:E61)/I61</f>
        <v>0.38937854748214679</v>
      </c>
    </row>
    <row r="62" spans="1:11" x14ac:dyDescent="0.25">
      <c r="A62" s="6">
        <v>61</v>
      </c>
      <c r="B62" s="6">
        <f t="shared" si="4"/>
        <v>2020</v>
      </c>
      <c r="C62" s="11">
        <f>'Filas x Columnas'!GA62</f>
        <v>2.3439999999999999</v>
      </c>
      <c r="D62" s="13">
        <f t="shared" si="1"/>
        <v>2.4394142732026536</v>
      </c>
      <c r="E62" s="14">
        <f t="shared" si="2"/>
        <v>-9.5414273202653721E-2</v>
      </c>
      <c r="F62" s="14">
        <f t="shared" si="3"/>
        <v>9.5414273202653721E-2</v>
      </c>
      <c r="G62" s="16">
        <f t="shared" si="5"/>
        <v>4.0705747953350566E-2</v>
      </c>
      <c r="H62" s="15">
        <f>SUMSQ($E$2:E62)/A62</f>
        <v>0.12624792144170258</v>
      </c>
      <c r="I62" s="15">
        <f>SUM($F$2:F62)/A62</f>
        <v>0.23467581235120485</v>
      </c>
      <c r="J62" s="17">
        <f>AVERAGE($G$2:G62)</f>
        <v>5.7001117409677643E-2</v>
      </c>
      <c r="K62" s="13">
        <f>SUM($E$2:E62)/I62</f>
        <v>-1.3349431420015706E-2</v>
      </c>
    </row>
    <row r="63" spans="1:11" x14ac:dyDescent="0.25">
      <c r="A63" s="6">
        <v>62</v>
      </c>
      <c r="B63" s="6">
        <f>B62+1</f>
        <v>2021</v>
      </c>
      <c r="C63" s="11">
        <f>'Filas x Columnas'!GA63</f>
        <v>2.3250000000000002</v>
      </c>
      <c r="D63" s="13">
        <f t="shared" si="1"/>
        <v>2.4193975720094922</v>
      </c>
      <c r="E63" s="14">
        <f t="shared" si="2"/>
        <v>-9.4397572009492059E-2</v>
      </c>
      <c r="F63" s="14">
        <f t="shared" si="3"/>
        <v>9.4397572009492059E-2</v>
      </c>
      <c r="G63" s="16">
        <f t="shared" si="5"/>
        <v>4.0601106240641741E-2</v>
      </c>
      <c r="H63" s="15">
        <f>SUMSQ($E$2:E63)/A63</f>
        <v>0.12435538886363136</v>
      </c>
      <c r="I63" s="15">
        <f>SUM($F$2:F63)/A63</f>
        <v>0.23241326008762886</v>
      </c>
      <c r="J63" s="17">
        <f>AVERAGE($G$2:G63)</f>
        <v>5.6736601100499648E-2</v>
      </c>
      <c r="K63" s="13">
        <f>SUM($E$2:E63)/I63</f>
        <v>-0.41964198013331167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0B93-CFF4-40E1-9E2D-670BBADB3837}">
  <dimension ref="A1:P63"/>
  <sheetViews>
    <sheetView zoomScaleNormal="100" workbookViewId="0">
      <selection activeCell="L13" sqref="L13"/>
    </sheetView>
  </sheetViews>
  <sheetFormatPr defaultRowHeight="15" x14ac:dyDescent="0.25"/>
  <cols>
    <col min="12" max="12" width="9.7109375" bestFit="1" customWidth="1"/>
    <col min="13" max="13" width="11" bestFit="1" customWidth="1"/>
    <col min="14" max="14" width="11" customWidth="1"/>
  </cols>
  <sheetData>
    <row r="1" spans="1:16" x14ac:dyDescent="0.25">
      <c r="A1" s="1" t="s">
        <v>0</v>
      </c>
      <c r="B1" s="1" t="s">
        <v>557</v>
      </c>
      <c r="C1" s="1" t="s">
        <v>1</v>
      </c>
      <c r="D1" s="1" t="s">
        <v>3</v>
      </c>
      <c r="E1" s="1" t="s">
        <v>4</v>
      </c>
      <c r="F1" s="12" t="s">
        <v>5</v>
      </c>
      <c r="G1" s="12" t="s">
        <v>778</v>
      </c>
      <c r="H1" s="1" t="s">
        <v>6</v>
      </c>
      <c r="I1" s="12" t="s">
        <v>7</v>
      </c>
      <c r="J1" s="1" t="s">
        <v>9</v>
      </c>
      <c r="K1" s="12" t="s">
        <v>10</v>
      </c>
      <c r="M1" s="5">
        <v>15.194000000000001</v>
      </c>
      <c r="N1" s="5">
        <v>-0.45400000000000001</v>
      </c>
      <c r="O1" s="5">
        <v>0.78129999999999999</v>
      </c>
      <c r="P1" s="20"/>
    </row>
    <row r="2" spans="1:16" x14ac:dyDescent="0.25">
      <c r="A2" s="6">
        <v>1</v>
      </c>
      <c r="B2" s="6">
        <v>1960</v>
      </c>
      <c r="C2" s="11">
        <f>'Filas x Columnas'!GA2</f>
        <v>5.8440000000000003</v>
      </c>
      <c r="D2" s="15">
        <f>$M$1*(A2^$N$1)</f>
        <v>15.194000000000001</v>
      </c>
      <c r="E2" s="14">
        <f>C2-D2</f>
        <v>-9.3500000000000014</v>
      </c>
      <c r="F2" s="14">
        <f>ABS(E2)</f>
        <v>9.3500000000000014</v>
      </c>
      <c r="G2" s="16">
        <f t="shared" ref="G2:G63" si="0">(F2/C2)</f>
        <v>1.5999315537303218</v>
      </c>
      <c r="H2" s="15">
        <f>SUMSQ($E$2:E2)/A2</f>
        <v>87.422500000000028</v>
      </c>
      <c r="I2" s="15">
        <f>SUM($F$2:F2)/A2</f>
        <v>9.3500000000000014</v>
      </c>
      <c r="J2" s="17">
        <f>AVERAGE($G$2:G2)</f>
        <v>1.5999315537303218</v>
      </c>
      <c r="K2" s="13">
        <f>SUM($E$2:E2)/I2</f>
        <v>-1</v>
      </c>
    </row>
    <row r="3" spans="1:16" x14ac:dyDescent="0.25">
      <c r="A3" s="6">
        <v>2</v>
      </c>
      <c r="B3" s="6">
        <f>B2+1</f>
        <v>1961</v>
      </c>
      <c r="C3" s="11">
        <f>'Filas x Columnas'!GA3</f>
        <v>5.8650000000000002</v>
      </c>
      <c r="D3" s="15">
        <f t="shared" ref="D3:D63" si="1">$M$1*(A3^$N$1)</f>
        <v>11.091863184942403</v>
      </c>
      <c r="E3" s="14">
        <f t="shared" ref="E3:E63" si="2">C3-D3</f>
        <v>-5.2268631849424025</v>
      </c>
      <c r="F3" s="14">
        <f t="shared" ref="F3:F63" si="3">ABS(E3)</f>
        <v>5.2268631849424025</v>
      </c>
      <c r="G3" s="16">
        <f t="shared" si="0"/>
        <v>0.89119576895863639</v>
      </c>
      <c r="H3" s="15">
        <f>SUMSQ($E$2:E3)/A3</f>
        <v>57.371299377053134</v>
      </c>
      <c r="I3" s="15">
        <f>SUM($F$2:F3)/A3</f>
        <v>7.288431592471202</v>
      </c>
      <c r="J3" s="17">
        <f>AVERAGE($G$2:G3)</f>
        <v>1.2455636613444792</v>
      </c>
      <c r="K3" s="13">
        <f>SUM($E$2:E3)/I3</f>
        <v>-2</v>
      </c>
    </row>
    <row r="4" spans="1:16" x14ac:dyDescent="0.25">
      <c r="A4" s="6">
        <v>3</v>
      </c>
      <c r="B4" s="6">
        <f t="shared" ref="B4:B62" si="4">B3+1</f>
        <v>1962</v>
      </c>
      <c r="C4" s="11">
        <f>'Filas x Columnas'!GA4</f>
        <v>5.8719999999999999</v>
      </c>
      <c r="D4" s="15">
        <f t="shared" si="1"/>
        <v>9.2269692319673524</v>
      </c>
      <c r="E4" s="14">
        <f t="shared" si="2"/>
        <v>-3.3549692319673525</v>
      </c>
      <c r="F4" s="14">
        <f t="shared" si="3"/>
        <v>3.3549692319673525</v>
      </c>
      <c r="G4" s="16">
        <f t="shared" si="0"/>
        <v>0.57135034604348645</v>
      </c>
      <c r="H4" s="15">
        <f>SUMSQ($E$2:E4)/A4</f>
        <v>41.999472433851288</v>
      </c>
      <c r="I4" s="15">
        <f>SUM($F$2:F4)/A4</f>
        <v>5.9772774723032525</v>
      </c>
      <c r="J4" s="17">
        <f>AVERAGE($G$2:G4)</f>
        <v>1.0208258895774815</v>
      </c>
      <c r="K4" s="13">
        <f>SUM($E$2:E4)/I4</f>
        <v>-3</v>
      </c>
    </row>
    <row r="5" spans="1:16" x14ac:dyDescent="0.25">
      <c r="A5" s="6">
        <v>4</v>
      </c>
      <c r="B5" s="6">
        <f t="shared" si="4"/>
        <v>1963</v>
      </c>
      <c r="C5" s="11">
        <f>'Filas x Columnas'!GA5</f>
        <v>5.8650000000000002</v>
      </c>
      <c r="D5" s="15">
        <f t="shared" si="1"/>
        <v>8.0972376539081612</v>
      </c>
      <c r="E5" s="14">
        <f t="shared" si="2"/>
        <v>-2.232237653908161</v>
      </c>
      <c r="F5" s="14">
        <f t="shared" si="3"/>
        <v>2.232237653908161</v>
      </c>
      <c r="G5" s="16">
        <f t="shared" si="0"/>
        <v>0.38060318054700099</v>
      </c>
      <c r="H5" s="15">
        <f>SUMSQ($E$2:E5)/A5</f>
        <v>32.745325561269823</v>
      </c>
      <c r="I5" s="15">
        <f>SUM($F$2:F5)/A5</f>
        <v>5.0410175177044794</v>
      </c>
      <c r="J5" s="17">
        <f>AVERAGE($G$2:G5)</f>
        <v>0.86077021231986151</v>
      </c>
      <c r="K5" s="13">
        <f>SUM($E$2:E5)/I5</f>
        <v>-4</v>
      </c>
    </row>
    <row r="6" spans="1:16" x14ac:dyDescent="0.25">
      <c r="A6" s="6">
        <v>5</v>
      </c>
      <c r="B6" s="6">
        <f t="shared" si="4"/>
        <v>1964</v>
      </c>
      <c r="C6" s="11">
        <f>'Filas x Columnas'!GA6</f>
        <v>5.8079999999999998</v>
      </c>
      <c r="D6" s="15">
        <f t="shared" si="1"/>
        <v>7.3171126309653429</v>
      </c>
      <c r="E6" s="14">
        <f t="shared" si="2"/>
        <v>-1.5091126309653431</v>
      </c>
      <c r="F6" s="14">
        <f t="shared" si="3"/>
        <v>1.5091126309653431</v>
      </c>
      <c r="G6" s="16">
        <f t="shared" si="0"/>
        <v>0.25983344197061692</v>
      </c>
      <c r="H6" s="15">
        <f>SUMSQ($E$2:E6)/A6</f>
        <v>26.651744635603688</v>
      </c>
      <c r="I6" s="15">
        <f>SUM($F$2:F6)/A6</f>
        <v>4.3346365403566525</v>
      </c>
      <c r="J6" s="17">
        <f>AVERAGE($G$2:G6)</f>
        <v>0.74058285825001258</v>
      </c>
      <c r="K6" s="13">
        <f>SUM($E$2:E6)/I6</f>
        <v>-5</v>
      </c>
    </row>
    <row r="7" spans="1:16" x14ac:dyDescent="0.25">
      <c r="A7" s="6">
        <v>6</v>
      </c>
      <c r="B7" s="6">
        <f t="shared" si="4"/>
        <v>1965</v>
      </c>
      <c r="C7" s="11">
        <f>'Filas x Columnas'!GA7</f>
        <v>5.7279999999999998</v>
      </c>
      <c r="D7" s="15">
        <f t="shared" si="1"/>
        <v>6.73583521999835</v>
      </c>
      <c r="E7" s="14">
        <f t="shared" si="2"/>
        <v>-1.0078352199983502</v>
      </c>
      <c r="F7" s="14">
        <f t="shared" si="3"/>
        <v>1.0078352199983502</v>
      </c>
      <c r="G7" s="16">
        <f t="shared" si="0"/>
        <v>0.17594888617289633</v>
      </c>
      <c r="H7" s="15">
        <f>SUMSQ($E$2:E7)/A7</f>
        <v>22.379075834781261</v>
      </c>
      <c r="I7" s="15">
        <f>SUM($F$2:F7)/A7</f>
        <v>3.7801696536302685</v>
      </c>
      <c r="J7" s="17">
        <f>AVERAGE($G$2:G7)</f>
        <v>0.64647719623715993</v>
      </c>
      <c r="K7" s="13">
        <f>SUM($E$2:E7)/I7</f>
        <v>-6</v>
      </c>
    </row>
    <row r="8" spans="1:16" x14ac:dyDescent="0.25">
      <c r="A8" s="6">
        <v>7</v>
      </c>
      <c r="B8" s="6">
        <f t="shared" si="4"/>
        <v>1966</v>
      </c>
      <c r="C8" s="11">
        <f>'Filas x Columnas'!GA8</f>
        <v>5.649</v>
      </c>
      <c r="D8" s="15">
        <f t="shared" si="1"/>
        <v>6.2805490525592989</v>
      </c>
      <c r="E8" s="14">
        <f t="shared" si="2"/>
        <v>-0.63154905255929883</v>
      </c>
      <c r="F8" s="14">
        <f t="shared" si="3"/>
        <v>0.63154905255929883</v>
      </c>
      <c r="G8" s="16">
        <f t="shared" si="0"/>
        <v>0.11179838069734445</v>
      </c>
      <c r="H8" s="15">
        <f>SUMSQ($E$2:E8)/A8</f>
        <v>19.239044173496588</v>
      </c>
      <c r="I8" s="15">
        <f>SUM($F$2:F8)/A8</f>
        <v>3.33036671062013</v>
      </c>
      <c r="J8" s="17">
        <f>AVERAGE($G$2:G8)</f>
        <v>0.57009450830290054</v>
      </c>
      <c r="K8" s="13">
        <f>SUM($E$2:E8)/I8</f>
        <v>-7</v>
      </c>
    </row>
    <row r="9" spans="1:16" x14ac:dyDescent="0.25">
      <c r="A9" s="6">
        <v>8</v>
      </c>
      <c r="B9" s="6">
        <f t="shared" si="4"/>
        <v>1967</v>
      </c>
      <c r="C9" s="11">
        <f>'Filas x Columnas'!GA9</f>
        <v>5.5460000000000003</v>
      </c>
      <c r="D9" s="15">
        <f t="shared" si="1"/>
        <v>5.9111130862915156</v>
      </c>
      <c r="E9" s="14">
        <f t="shared" si="2"/>
        <v>-0.36511308629151529</v>
      </c>
      <c r="F9" s="14">
        <f t="shared" si="3"/>
        <v>0.36511308629151529</v>
      </c>
      <c r="G9" s="16">
        <f t="shared" si="0"/>
        <v>6.5833589306079202E-2</v>
      </c>
      <c r="H9" s="15">
        <f>SUMSQ($E$2:E9)/A9</f>
        <v>16.850827097532179</v>
      </c>
      <c r="I9" s="15">
        <f>SUM($F$2:F9)/A9</f>
        <v>2.9597100075790532</v>
      </c>
      <c r="J9" s="17">
        <f>AVERAGE($G$2:G9)</f>
        <v>0.50706189342829788</v>
      </c>
      <c r="K9" s="13">
        <f>SUM($E$2:E9)/I9</f>
        <v>-8</v>
      </c>
    </row>
    <row r="10" spans="1:16" x14ac:dyDescent="0.25">
      <c r="A10" s="6">
        <v>9</v>
      </c>
      <c r="B10" s="6">
        <f t="shared" si="4"/>
        <v>1968</v>
      </c>
      <c r="C10" s="11">
        <f>'Filas x Columnas'!GA10</f>
        <v>5.4320000000000004</v>
      </c>
      <c r="D10" s="15">
        <f t="shared" si="1"/>
        <v>5.6033277088108573</v>
      </c>
      <c r="E10" s="14">
        <f t="shared" si="2"/>
        <v>-0.1713277088108569</v>
      </c>
      <c r="F10" s="14">
        <f t="shared" si="3"/>
        <v>0.1713277088108569</v>
      </c>
      <c r="G10" s="16">
        <f t="shared" si="0"/>
        <v>3.1540447130128296E-2</v>
      </c>
      <c r="H10" s="15">
        <f>SUMSQ($E$2:E10)/A10</f>
        <v>14.981774440451533</v>
      </c>
      <c r="I10" s="15">
        <f>SUM($F$2:F10)/A10</f>
        <v>2.6498897521603646</v>
      </c>
      <c r="J10" s="17">
        <f>AVERAGE($G$2:G10)</f>
        <v>0.45422617717294567</v>
      </c>
      <c r="K10" s="13">
        <f>SUM($E$2:E10)/I10</f>
        <v>-9</v>
      </c>
    </row>
    <row r="11" spans="1:16" x14ac:dyDescent="0.25">
      <c r="A11" s="6">
        <v>10</v>
      </c>
      <c r="B11" s="6">
        <f t="shared" si="4"/>
        <v>1969</v>
      </c>
      <c r="C11" s="11">
        <f>'Filas x Columnas'!GA11</f>
        <v>5.3040000000000003</v>
      </c>
      <c r="D11" s="15">
        <f t="shared" si="1"/>
        <v>5.3416093333869616</v>
      </c>
      <c r="E11" s="14">
        <f t="shared" si="2"/>
        <v>-3.7609333386961374E-2</v>
      </c>
      <c r="F11" s="14">
        <f t="shared" si="3"/>
        <v>3.7609333386961374E-2</v>
      </c>
      <c r="G11" s="16">
        <f t="shared" si="0"/>
        <v>7.0907491302717521E-3</v>
      </c>
      <c r="H11" s="15">
        <f>SUMSQ($E$2:E11)/A11</f>
        <v>13.48373844260216</v>
      </c>
      <c r="I11" s="15">
        <f>SUM($F$2:F11)/A11</f>
        <v>2.3886617102830243</v>
      </c>
      <c r="J11" s="17">
        <f>AVERAGE($G$2:G11)</f>
        <v>0.40951263436867824</v>
      </c>
      <c r="K11" s="13">
        <f>SUM($E$2:E11)/I11</f>
        <v>-10</v>
      </c>
    </row>
    <row r="12" spans="1:16" x14ac:dyDescent="0.25">
      <c r="A12" s="6">
        <v>11</v>
      </c>
      <c r="B12" s="6">
        <f t="shared" si="4"/>
        <v>1970</v>
      </c>
      <c r="C12" s="11">
        <f>'Filas x Columnas'!GA12</f>
        <v>5.1710000000000003</v>
      </c>
      <c r="D12" s="15">
        <f t="shared" si="1"/>
        <v>5.1154028723798728</v>
      </c>
      <c r="E12" s="14">
        <f t="shared" si="2"/>
        <v>5.5597127620127473E-2</v>
      </c>
      <c r="F12" s="14">
        <f t="shared" si="3"/>
        <v>5.5597127620127473E-2</v>
      </c>
      <c r="G12" s="16">
        <f t="shared" si="0"/>
        <v>1.0751716809152479E-2</v>
      </c>
      <c r="H12" s="15">
        <f>SUMSQ($E$2:E12)/A12</f>
        <v>12.25822504242011</v>
      </c>
      <c r="I12" s="15">
        <f>SUM($F$2:F12)/A12</f>
        <v>2.1765649300409429</v>
      </c>
      <c r="J12" s="17">
        <f>AVERAGE($G$2:G12)</f>
        <v>0.37326164186326682</v>
      </c>
      <c r="K12" s="13">
        <f>SUM($E$2:E12)/I12</f>
        <v>-10.948912962023069</v>
      </c>
    </row>
    <row r="13" spans="1:16" x14ac:dyDescent="0.25">
      <c r="A13" s="6">
        <v>12</v>
      </c>
      <c r="B13" s="6">
        <f t="shared" si="4"/>
        <v>1971</v>
      </c>
      <c r="C13" s="11">
        <f>'Filas x Columnas'!GA13</f>
        <v>5.048</v>
      </c>
      <c r="D13" s="15">
        <f t="shared" si="1"/>
        <v>4.9172675198458657</v>
      </c>
      <c r="E13" s="14">
        <f t="shared" si="2"/>
        <v>0.1307324801541343</v>
      </c>
      <c r="F13" s="14">
        <f t="shared" si="3"/>
        <v>0.1307324801541343</v>
      </c>
      <c r="G13" s="16">
        <f t="shared" si="0"/>
        <v>2.5897876417221532E-2</v>
      </c>
      <c r="H13" s="15">
        <f>SUMSQ($E$2:E13)/A13</f>
        <v>11.238130537332372</v>
      </c>
      <c r="I13" s="15">
        <f>SUM($F$2:F13)/A13</f>
        <v>2.0060788925503754</v>
      </c>
      <c r="J13" s="17">
        <f>AVERAGE($G$2:G13)</f>
        <v>0.34431466140942973</v>
      </c>
      <c r="K13" s="13">
        <f>SUM($E$2:E13)/I13</f>
        <v>-11.814235014917706</v>
      </c>
    </row>
    <row r="14" spans="1:16" x14ac:dyDescent="0.25">
      <c r="A14" s="6">
        <v>13</v>
      </c>
      <c r="B14" s="6">
        <f t="shared" si="4"/>
        <v>1972</v>
      </c>
      <c r="C14" s="11">
        <f>'Filas x Columnas'!GA14</f>
        <v>4.907</v>
      </c>
      <c r="D14" s="15">
        <f t="shared" si="1"/>
        <v>4.7417847994098654</v>
      </c>
      <c r="E14" s="14">
        <f t="shared" si="2"/>
        <v>0.16521520059013461</v>
      </c>
      <c r="F14" s="14">
        <f t="shared" si="3"/>
        <v>0.16521520059013461</v>
      </c>
      <c r="G14" s="16">
        <f t="shared" si="0"/>
        <v>3.3669288891407093E-2</v>
      </c>
      <c r="H14" s="15">
        <f>SUMSQ($E$2:E14)/A14</f>
        <v>10.375758654653422</v>
      </c>
      <c r="I14" s="15">
        <f>SUM($F$2:F14)/A14</f>
        <v>1.8644739931688183</v>
      </c>
      <c r="J14" s="17">
        <f>AVERAGE($G$2:G14)</f>
        <v>0.32041886352342802</v>
      </c>
      <c r="K14" s="13">
        <f>SUM($E$2:E14)/I14</f>
        <v>-12.62290189120105</v>
      </c>
    </row>
    <row r="15" spans="1:16" x14ac:dyDescent="0.25">
      <c r="A15" s="6">
        <v>14</v>
      </c>
      <c r="B15" s="6">
        <f>B14+1</f>
        <v>1973</v>
      </c>
      <c r="C15" s="11">
        <f>'Filas x Columnas'!GA15</f>
        <v>4.7389999999999999</v>
      </c>
      <c r="D15" s="15">
        <f t="shared" si="1"/>
        <v>4.5849013306112525</v>
      </c>
      <c r="E15" s="14">
        <f t="shared" si="2"/>
        <v>0.15409866938874739</v>
      </c>
      <c r="F15" s="14">
        <f t="shared" si="3"/>
        <v>0.15409866938874739</v>
      </c>
      <c r="G15" s="16">
        <f t="shared" si="0"/>
        <v>3.2517127957110654E-2</v>
      </c>
      <c r="H15" s="15">
        <f>SUMSQ($E$2:E15)/A15</f>
        <v>9.6363292078858489</v>
      </c>
      <c r="I15" s="15">
        <f>SUM($F$2:F15)/A15</f>
        <v>1.7423043271845275</v>
      </c>
      <c r="J15" s="17">
        <f>AVERAGE($G$2:G15)</f>
        <v>0.29985445384011966</v>
      </c>
      <c r="K15" s="13">
        <f>SUM($E$2:E15)/I15</f>
        <v>-13.419569279759253</v>
      </c>
    </row>
    <row r="16" spans="1:16" x14ac:dyDescent="0.25">
      <c r="A16" s="6">
        <v>15</v>
      </c>
      <c r="B16" s="6">
        <f t="shared" si="4"/>
        <v>1974</v>
      </c>
      <c r="C16" s="11">
        <f>'Filas x Columnas'!GA16</f>
        <v>4.5750000000000002</v>
      </c>
      <c r="D16" s="15">
        <f t="shared" si="1"/>
        <v>4.443515408237257</v>
      </c>
      <c r="E16" s="14">
        <f t="shared" si="2"/>
        <v>0.13148459176274319</v>
      </c>
      <c r="F16" s="14">
        <f t="shared" si="3"/>
        <v>0.13148459176274319</v>
      </c>
      <c r="G16" s="16">
        <f t="shared" si="0"/>
        <v>2.8739801478195232E-2</v>
      </c>
      <c r="H16" s="15">
        <f>SUMSQ($E$2:E16)/A16</f>
        <v>8.9950598072181922</v>
      </c>
      <c r="I16" s="15">
        <f>SUM($F$2:F16)/A16</f>
        <v>1.6349163448230752</v>
      </c>
      <c r="J16" s="17">
        <f>AVERAGE($G$2:G16)</f>
        <v>0.28178014368265808</v>
      </c>
      <c r="K16" s="13">
        <f>SUM($E$2:E16)/I16</f>
        <v>-14.220598568809546</v>
      </c>
    </row>
    <row r="17" spans="1:11" x14ac:dyDescent="0.25">
      <c r="A17" s="6">
        <v>16</v>
      </c>
      <c r="B17" s="6">
        <f t="shared" si="4"/>
        <v>1975</v>
      </c>
      <c r="C17" s="11">
        <f>'Filas x Columnas'!GA17</f>
        <v>4.4240000000000004</v>
      </c>
      <c r="D17" s="15">
        <f t="shared" si="1"/>
        <v>4.3152071622922286</v>
      </c>
      <c r="E17" s="14">
        <f t="shared" si="2"/>
        <v>0.10879283770777182</v>
      </c>
      <c r="F17" s="14">
        <f t="shared" si="3"/>
        <v>0.10879283770777182</v>
      </c>
      <c r="G17" s="16">
        <f t="shared" si="0"/>
        <v>2.459150942761569E-2</v>
      </c>
      <c r="H17" s="15">
        <f>SUMSQ($E$2:E17)/A17</f>
        <v>8.4336083118630878</v>
      </c>
      <c r="I17" s="15">
        <f>SUM($F$2:F17)/A17</f>
        <v>1.5395336256283687</v>
      </c>
      <c r="J17" s="17">
        <f>AVERAGE($G$2:G17)</f>
        <v>0.26570585404171793</v>
      </c>
      <c r="K17" s="13">
        <f>SUM($E$2:E17)/I17</f>
        <v>-15.030978089979419</v>
      </c>
    </row>
    <row r="18" spans="1:11" x14ac:dyDescent="0.25">
      <c r="A18" s="6">
        <v>17</v>
      </c>
      <c r="B18" s="6">
        <f t="shared" si="4"/>
        <v>1976</v>
      </c>
      <c r="C18" s="11">
        <f>'Filas x Columnas'!GA18</f>
        <v>4.2729999999999997</v>
      </c>
      <c r="D18" s="15">
        <f t="shared" si="1"/>
        <v>4.1980568139379626</v>
      </c>
      <c r="E18" s="14">
        <f t="shared" si="2"/>
        <v>7.4943186062037093E-2</v>
      </c>
      <c r="F18" s="14">
        <f t="shared" si="3"/>
        <v>7.4943186062037093E-2</v>
      </c>
      <c r="G18" s="16">
        <f t="shared" si="0"/>
        <v>1.753877511398013E-2</v>
      </c>
      <c r="H18" s="15">
        <f>SUMSQ($E$2:E18)/A18</f>
        <v>7.9378440865262672</v>
      </c>
      <c r="I18" s="15">
        <f>SUM($F$2:F18)/A18</f>
        <v>1.4533812468303491</v>
      </c>
      <c r="J18" s="17">
        <f>AVERAGE($G$2:G18)</f>
        <v>0.25110779057538041</v>
      </c>
      <c r="K18" s="13">
        <f>SUM($E$2:E18)/I18</f>
        <v>-15.870407754227051</v>
      </c>
    </row>
    <row r="19" spans="1:11" x14ac:dyDescent="0.25">
      <c r="A19" s="6">
        <v>18</v>
      </c>
      <c r="B19" s="6">
        <f t="shared" si="4"/>
        <v>1977</v>
      </c>
      <c r="C19" s="11">
        <f>'Filas x Columnas'!GA19</f>
        <v>4.1319999999999997</v>
      </c>
      <c r="D19" s="15">
        <f t="shared" si="1"/>
        <v>4.0905189105256552</v>
      </c>
      <c r="E19" s="14">
        <f t="shared" si="2"/>
        <v>4.1481089474344479E-2</v>
      </c>
      <c r="F19" s="14">
        <f t="shared" si="3"/>
        <v>4.1481089474344479E-2</v>
      </c>
      <c r="G19" s="16">
        <f t="shared" si="0"/>
        <v>1.0038985835998181E-2</v>
      </c>
      <c r="H19" s="15">
        <f>SUMSQ($E$2:E19)/A19</f>
        <v>7.4969483417628071</v>
      </c>
      <c r="I19" s="15">
        <f>SUM($F$2:F19)/A19</f>
        <v>1.3749423491994601</v>
      </c>
      <c r="J19" s="17">
        <f>AVERAGE($G$2:G19)</f>
        <v>0.23771507920097029</v>
      </c>
      <c r="K19" s="13">
        <f>SUM($E$2:E19)/I19</f>
        <v>-16.745627141003947</v>
      </c>
    </row>
    <row r="20" spans="1:11" x14ac:dyDescent="0.25">
      <c r="A20" s="6">
        <v>19</v>
      </c>
      <c r="B20" s="6">
        <f t="shared" si="4"/>
        <v>1978</v>
      </c>
      <c r="C20" s="11">
        <f>'Filas x Columnas'!GA20</f>
        <v>3.9990000000000001</v>
      </c>
      <c r="D20" s="15">
        <f t="shared" si="1"/>
        <v>3.9913332243875583</v>
      </c>
      <c r="E20" s="14">
        <f t="shared" si="2"/>
        <v>7.6667756124417785E-3</v>
      </c>
      <c r="F20" s="14">
        <f t="shared" si="3"/>
        <v>7.6667756124417785E-3</v>
      </c>
      <c r="G20" s="16">
        <f t="shared" si="0"/>
        <v>1.9171731964095469E-3</v>
      </c>
      <c r="H20" s="15">
        <f>SUMSQ($E$2:E20)/A20</f>
        <v>7.1023752069041493</v>
      </c>
      <c r="I20" s="15">
        <f>SUM($F$2:F20)/A20</f>
        <v>1.3029804769054065</v>
      </c>
      <c r="J20" s="17">
        <f>AVERAGE($G$2:G20)</f>
        <v>0.22530466309546712</v>
      </c>
      <c r="K20" s="13">
        <f>SUM($E$2:E20)/I20</f>
        <v>-17.664581743482806</v>
      </c>
    </row>
    <row r="21" spans="1:11" x14ac:dyDescent="0.25">
      <c r="A21" s="6">
        <v>20</v>
      </c>
      <c r="B21" s="6">
        <f t="shared" si="4"/>
        <v>1979</v>
      </c>
      <c r="C21" s="11">
        <f>'Filas x Columnas'!GA21</f>
        <v>3.895</v>
      </c>
      <c r="D21" s="15">
        <f t="shared" si="1"/>
        <v>3.899460307577963</v>
      </c>
      <c r="E21" s="14">
        <f t="shared" si="2"/>
        <v>-4.4603075779630075E-3</v>
      </c>
      <c r="F21" s="14">
        <f t="shared" si="3"/>
        <v>4.4603075779630075E-3</v>
      </c>
      <c r="G21" s="16">
        <f t="shared" si="0"/>
        <v>1.1451367337517349E-3</v>
      </c>
      <c r="H21" s="15">
        <f>SUMSQ($E$2:E21)/A21</f>
        <v>6.7472574412761261</v>
      </c>
      <c r="I21" s="15">
        <f>SUM($F$2:F21)/A21</f>
        <v>1.2380544684390344</v>
      </c>
      <c r="J21" s="17">
        <f>AVERAGE($G$2:G21)</f>
        <v>0.21409668677738133</v>
      </c>
      <c r="K21" s="13">
        <f>SUM($E$2:E21)/I21</f>
        <v>-18.594549786699755</v>
      </c>
    </row>
    <row r="22" spans="1:11" x14ac:dyDescent="0.25">
      <c r="A22" s="6">
        <v>21</v>
      </c>
      <c r="B22" s="6">
        <f t="shared" si="4"/>
        <v>1980</v>
      </c>
      <c r="C22" s="11">
        <f>'Filas x Columnas'!GA22</f>
        <v>3.8119999999999998</v>
      </c>
      <c r="D22" s="15">
        <f t="shared" si="1"/>
        <v>3.8140340178903753</v>
      </c>
      <c r="E22" s="14">
        <f t="shared" si="2"/>
        <v>-2.0340178903754946E-3</v>
      </c>
      <c r="F22" s="14">
        <f t="shared" si="3"/>
        <v>2.0340178903754946E-3</v>
      </c>
      <c r="G22" s="16">
        <f t="shared" si="0"/>
        <v>5.335828673597835E-4</v>
      </c>
      <c r="H22" s="15">
        <f>SUMSQ($E$2:E22)/A22</f>
        <v>6.4259596648929191</v>
      </c>
      <c r="I22" s="15">
        <f>SUM($F$2:F22)/A22</f>
        <v>1.1791963517462409</v>
      </c>
      <c r="J22" s="17">
        <f>AVERAGE($G$2:G22)</f>
        <v>0.20392701516261841</v>
      </c>
      <c r="K22" s="13">
        <f>SUM($E$2:E22)/I22</f>
        <v>-19.524398490405602</v>
      </c>
    </row>
    <row r="23" spans="1:11" x14ac:dyDescent="0.25">
      <c r="A23" s="6">
        <v>22</v>
      </c>
      <c r="B23" s="6">
        <f t="shared" si="4"/>
        <v>1981</v>
      </c>
      <c r="C23" s="11">
        <f>'Filas x Columnas'!GA23</f>
        <v>3.7410000000000001</v>
      </c>
      <c r="D23" s="15">
        <f t="shared" si="1"/>
        <v>3.7343259705343499</v>
      </c>
      <c r="E23" s="14">
        <f t="shared" si="2"/>
        <v>6.6740294656502108E-3</v>
      </c>
      <c r="F23" s="14">
        <f t="shared" si="3"/>
        <v>6.6740294656502108E-3</v>
      </c>
      <c r="G23" s="16">
        <f t="shared" si="0"/>
        <v>1.7840228456696633E-3</v>
      </c>
      <c r="H23" s="15">
        <f>SUMSQ($E$2:E23)/A23</f>
        <v>6.1338726138827555</v>
      </c>
      <c r="I23" s="15">
        <f>SUM($F$2:F23)/A23</f>
        <v>1.1258998825516686</v>
      </c>
      <c r="J23" s="17">
        <f>AVERAGE($G$2:G23)</f>
        <v>0.19473869733002983</v>
      </c>
      <c r="K23" s="13">
        <f>SUM($E$2:E23)/I23</f>
        <v>-20.442692815898937</v>
      </c>
    </row>
    <row r="24" spans="1:11" x14ac:dyDescent="0.25">
      <c r="A24" s="6">
        <v>23</v>
      </c>
      <c r="B24" s="6">
        <f t="shared" si="4"/>
        <v>1982</v>
      </c>
      <c r="C24" s="11">
        <f>'Filas x Columnas'!GA24</f>
        <v>3.67</v>
      </c>
      <c r="D24" s="15">
        <f t="shared" si="1"/>
        <v>3.6597185262114547</v>
      </c>
      <c r="E24" s="14">
        <f t="shared" si="2"/>
        <v>1.028147378854527E-2</v>
      </c>
      <c r="F24" s="14">
        <f t="shared" si="3"/>
        <v>1.028147378854527E-2</v>
      </c>
      <c r="G24" s="16">
        <f t="shared" si="0"/>
        <v>2.8014914955164223E-3</v>
      </c>
      <c r="H24" s="15">
        <f>SUMSQ($E$2:E24)/A24</f>
        <v>5.8671870962662567</v>
      </c>
      <c r="I24" s="15">
        <f>SUM($F$2:F24)/A24</f>
        <v>1.0773947343445764</v>
      </c>
      <c r="J24" s="17">
        <f>AVERAGE($G$2:G24)</f>
        <v>0.1863936014241814</v>
      </c>
      <c r="K24" s="13">
        <f>SUM($E$2:E24)/I24</f>
        <v>-21.353495829611131</v>
      </c>
    </row>
    <row r="25" spans="1:11" x14ac:dyDescent="0.25">
      <c r="A25" s="6">
        <v>24</v>
      </c>
      <c r="B25" s="6">
        <f t="shared" si="4"/>
        <v>1983</v>
      </c>
      <c r="C25" s="11">
        <f>'Filas x Columnas'!GA25</f>
        <v>3.6110000000000002</v>
      </c>
      <c r="D25" s="15">
        <f t="shared" si="1"/>
        <v>3.5896839919633661</v>
      </c>
      <c r="E25" s="14">
        <f t="shared" si="2"/>
        <v>2.1316008036634138E-2</v>
      </c>
      <c r="F25" s="14">
        <f t="shared" si="3"/>
        <v>2.1316008036634138E-2</v>
      </c>
      <c r="G25" s="16">
        <f t="shared" si="0"/>
        <v>5.9030761663345713E-3</v>
      </c>
      <c r="H25" s="15">
        <f>SUMSQ($E$2:E25)/A25</f>
        <v>5.6227398994301048</v>
      </c>
      <c r="I25" s="15">
        <f>SUM($F$2:F25)/A25</f>
        <v>1.0333914540817455</v>
      </c>
      <c r="J25" s="17">
        <f>AVERAGE($G$2:G25)</f>
        <v>0.17887316287177113</v>
      </c>
      <c r="K25" s="13">
        <f>SUM($E$2:E25)/I25</f>
        <v>-22.242130867106123</v>
      </c>
    </row>
    <row r="26" spans="1:11" x14ac:dyDescent="0.25">
      <c r="A26" s="6">
        <v>25</v>
      </c>
      <c r="B26" s="6">
        <f>B25+1</f>
        <v>1984</v>
      </c>
      <c r="C26" s="11">
        <f>'Filas x Columnas'!GA26</f>
        <v>3.5230000000000001</v>
      </c>
      <c r="D26" s="15">
        <f t="shared" si="1"/>
        <v>3.5237684121516755</v>
      </c>
      <c r="E26" s="14">
        <f t="shared" si="2"/>
        <v>-7.6841215167533505E-4</v>
      </c>
      <c r="F26" s="14">
        <f t="shared" si="3"/>
        <v>7.6841215167533505E-4</v>
      </c>
      <c r="G26" s="16">
        <f t="shared" si="0"/>
        <v>2.1811301495184077E-4</v>
      </c>
      <c r="H26" s="15">
        <f>SUMSQ($E$2:E26)/A26</f>
        <v>5.3978303270711896</v>
      </c>
      <c r="I26" s="15">
        <f>SUM($F$2:F26)/A26</f>
        <v>0.9920865324045427</v>
      </c>
      <c r="J26" s="17">
        <f>AVERAGE($G$2:G26)</f>
        <v>0.17172696087749834</v>
      </c>
      <c r="K26" s="13">
        <f>SUM($E$2:E26)/I26</f>
        <v>-23.16894305084077</v>
      </c>
    </row>
    <row r="27" spans="1:11" x14ac:dyDescent="0.25">
      <c r="A27" s="6">
        <v>26</v>
      </c>
      <c r="B27" s="6">
        <f t="shared" si="4"/>
        <v>1985</v>
      </c>
      <c r="C27" s="11">
        <f>'Filas x Columnas'!GA27</f>
        <v>3.431</v>
      </c>
      <c r="D27" s="15">
        <f t="shared" si="1"/>
        <v>3.4615787973867165</v>
      </c>
      <c r="E27" s="14">
        <f t="shared" si="2"/>
        <v>-3.0578797386716428E-2</v>
      </c>
      <c r="F27" s="14">
        <f t="shared" si="3"/>
        <v>3.0578797386716428E-2</v>
      </c>
      <c r="G27" s="16">
        <f t="shared" si="0"/>
        <v>8.9125028815845025E-3</v>
      </c>
      <c r="H27" s="15">
        <f>SUMSQ($E$2:E27)/A27</f>
        <v>5.1902574322934365</v>
      </c>
      <c r="I27" s="15">
        <f>SUM($F$2:F27)/A27</f>
        <v>0.95510546567308785</v>
      </c>
      <c r="J27" s="17">
        <f>AVERAGE($G$2:G27)</f>
        <v>0.16546486633919397</v>
      </c>
      <c r="K27" s="13">
        <f>SUM($E$2:E27)/I27</f>
        <v>-24.09804570844285</v>
      </c>
    </row>
    <row r="28" spans="1:11" x14ac:dyDescent="0.25">
      <c r="A28" s="6">
        <v>27</v>
      </c>
      <c r="B28" s="6">
        <f t="shared" si="4"/>
        <v>1986</v>
      </c>
      <c r="C28" s="11">
        <f>'Filas x Columnas'!GA28</f>
        <v>3.3519999999999999</v>
      </c>
      <c r="D28" s="15">
        <f t="shared" si="1"/>
        <v>3.4027729607626629</v>
      </c>
      <c r="E28" s="14">
        <f t="shared" si="2"/>
        <v>-5.0772960762663022E-2</v>
      </c>
      <c r="F28" s="14">
        <f t="shared" si="3"/>
        <v>5.0772960762663022E-2</v>
      </c>
      <c r="G28" s="16">
        <f t="shared" si="0"/>
        <v>1.514706466666558E-2</v>
      </c>
      <c r="H28" s="15">
        <f>SUMSQ($E$2:E28)/A28</f>
        <v>4.9981211530805174</v>
      </c>
      <c r="I28" s="15">
        <f>SUM($F$2:F28)/A28</f>
        <v>0.92161166919492399</v>
      </c>
      <c r="J28" s="17">
        <f>AVERAGE($G$2:G28)</f>
        <v>0.15989754035132256</v>
      </c>
      <c r="K28" s="13">
        <f>SUM($E$2:E28)/I28</f>
        <v>-25.028923677894088</v>
      </c>
    </row>
    <row r="29" spans="1:11" x14ac:dyDescent="0.25">
      <c r="A29" s="6">
        <v>28</v>
      </c>
      <c r="B29" s="6">
        <f t="shared" si="4"/>
        <v>1987</v>
      </c>
      <c r="C29" s="11">
        <f>'Filas x Columnas'!GA29</f>
        <v>3.27</v>
      </c>
      <c r="D29" s="15">
        <f t="shared" si="1"/>
        <v>3.3470513541924696</v>
      </c>
      <c r="E29" s="14">
        <f t="shared" si="2"/>
        <v>-7.7051354192469557E-2</v>
      </c>
      <c r="F29" s="14">
        <f t="shared" si="3"/>
        <v>7.7051354192469557E-2</v>
      </c>
      <c r="G29" s="16">
        <f t="shared" si="0"/>
        <v>2.3563105257635952E-2</v>
      </c>
      <c r="H29" s="15">
        <f>SUMSQ($E$2:E29)/A29</f>
        <v>4.8198288587270302</v>
      </c>
      <c r="I29" s="15">
        <f>SUM($F$2:F29)/A29</f>
        <v>0.89144880080197919</v>
      </c>
      <c r="J29" s="17">
        <f>AVERAGE($G$2:G29)</f>
        <v>0.1550284533836909</v>
      </c>
      <c r="K29" s="13">
        <f>SUM($E$2:E29)/I29</f>
        <v>-25.962230766711031</v>
      </c>
    </row>
    <row r="30" spans="1:11" x14ac:dyDescent="0.25">
      <c r="A30" s="6">
        <v>29</v>
      </c>
      <c r="B30" s="6">
        <f t="shared" si="4"/>
        <v>1988</v>
      </c>
      <c r="C30" s="11">
        <f>'Filas x Columnas'!GA30</f>
        <v>3.198</v>
      </c>
      <c r="D30" s="15">
        <f t="shared" si="1"/>
        <v>3.2941504552775718</v>
      </c>
      <c r="E30" s="14">
        <f t="shared" si="2"/>
        <v>-9.6150455277571822E-2</v>
      </c>
      <c r="F30" s="14">
        <f t="shared" si="3"/>
        <v>9.6150455277571822E-2</v>
      </c>
      <c r="G30" s="16">
        <f t="shared" si="0"/>
        <v>3.0065808404494004E-2</v>
      </c>
      <c r="H30" s="15">
        <f>SUMSQ($E$2:E30)/A30</f>
        <v>4.6539466536002392</v>
      </c>
      <c r="I30" s="15">
        <f>SUM($F$2:F30)/A30</f>
        <v>0.86402471992182717</v>
      </c>
      <c r="J30" s="17">
        <f>AVERAGE($G$2:G30)</f>
        <v>0.15071939666027029</v>
      </c>
      <c r="K30" s="13">
        <f>SUM($E$2:E30)/I30</f>
        <v>-26.897552121551598</v>
      </c>
    </row>
    <row r="31" spans="1:11" x14ac:dyDescent="0.25">
      <c r="A31" s="6">
        <v>30</v>
      </c>
      <c r="B31" s="6">
        <f t="shared" si="4"/>
        <v>1989</v>
      </c>
      <c r="C31" s="11">
        <f>'Filas x Columnas'!GA31</f>
        <v>3.1480000000000001</v>
      </c>
      <c r="D31" s="15">
        <f t="shared" si="1"/>
        <v>3.2438373679314947</v>
      </c>
      <c r="E31" s="14">
        <f t="shared" si="2"/>
        <v>-9.5837367931494555E-2</v>
      </c>
      <c r="F31" s="14">
        <f t="shared" si="3"/>
        <v>9.5837367931494555E-2</v>
      </c>
      <c r="G31" s="16">
        <f t="shared" si="0"/>
        <v>3.04438907025078E-2</v>
      </c>
      <c r="H31" s="15">
        <f>SUMSQ($E$2:E31)/A31</f>
        <v>4.4991212585166327</v>
      </c>
      <c r="I31" s="15">
        <f>SUM($F$2:F31)/A31</f>
        <v>0.83841847485548271</v>
      </c>
      <c r="J31" s="17">
        <f>AVERAGE($G$2:G31)</f>
        <v>0.1467102131283449</v>
      </c>
      <c r="K31" s="13">
        <f>SUM($E$2:E31)/I31</f>
        <v>-27.833340994018844</v>
      </c>
    </row>
    <row r="32" spans="1:11" x14ac:dyDescent="0.25">
      <c r="A32" s="6">
        <v>31</v>
      </c>
      <c r="B32" s="6">
        <f t="shared" si="4"/>
        <v>1990</v>
      </c>
      <c r="C32" s="11">
        <f>'Filas x Columnas'!GA32</f>
        <v>3.0960000000000001</v>
      </c>
      <c r="D32" s="15">
        <f t="shared" si="1"/>
        <v>3.1959053817136467</v>
      </c>
      <c r="E32" s="14">
        <f t="shared" si="2"/>
        <v>-9.9905381713646602E-2</v>
      </c>
      <c r="F32" s="14">
        <f t="shared" si="3"/>
        <v>9.9905381713646602E-2</v>
      </c>
      <c r="G32" s="16">
        <f t="shared" si="0"/>
        <v>3.2269180140066731E-2</v>
      </c>
      <c r="H32" s="15">
        <f>SUMSQ($E$2:E32)/A32</f>
        <v>4.354310285186914</v>
      </c>
      <c r="I32" s="15">
        <f>SUM($F$2:F32)/A32</f>
        <v>0.81459547185090742</v>
      </c>
      <c r="J32" s="17">
        <f>AVERAGE($G$2:G32)</f>
        <v>0.14301856690291656</v>
      </c>
      <c r="K32" s="13">
        <f>SUM($E$2:E32)/I32</f>
        <v>-28.769976629996417</v>
      </c>
    </row>
    <row r="33" spans="1:11" x14ac:dyDescent="0.25">
      <c r="A33" s="6">
        <v>32</v>
      </c>
      <c r="B33" s="6">
        <f t="shared" si="4"/>
        <v>1991</v>
      </c>
      <c r="C33" s="11">
        <f>'Filas x Columnas'!GA33</f>
        <v>2.9990000000000001</v>
      </c>
      <c r="D33" s="15">
        <f t="shared" si="1"/>
        <v>3.150170294776157</v>
      </c>
      <c r="E33" s="14">
        <f t="shared" si="2"/>
        <v>-0.15117029477615684</v>
      </c>
      <c r="F33" s="14">
        <f t="shared" si="3"/>
        <v>0.15117029477615684</v>
      </c>
      <c r="G33" s="16">
        <f t="shared" si="0"/>
        <v>5.0406900558905246E-2</v>
      </c>
      <c r="H33" s="15">
        <f>SUMSQ($E$2:E33)/A33</f>
        <v>4.2189522280880318</v>
      </c>
      <c r="I33" s="15">
        <f>SUM($F$2:F33)/A33</f>
        <v>0.79386343506732149</v>
      </c>
      <c r="J33" s="17">
        <f>AVERAGE($G$2:G33)</f>
        <v>0.14012445232966622</v>
      </c>
      <c r="K33" s="13">
        <f>SUM($E$2:E33)/I33</f>
        <v>-29.711738746132614</v>
      </c>
    </row>
    <row r="34" spans="1:11" x14ac:dyDescent="0.25">
      <c r="A34" s="6">
        <v>33</v>
      </c>
      <c r="B34" s="6">
        <f t="shared" si="4"/>
        <v>1992</v>
      </c>
      <c r="C34" s="11">
        <f>'Filas x Columnas'!GA34</f>
        <v>2.95</v>
      </c>
      <c r="D34" s="15">
        <f t="shared" si="1"/>
        <v>3.1064673497806043</v>
      </c>
      <c r="E34" s="14">
        <f t="shared" si="2"/>
        <v>-0.15646734978060417</v>
      </c>
      <c r="F34" s="14">
        <f t="shared" si="3"/>
        <v>0.15646734978060417</v>
      </c>
      <c r="G34" s="16">
        <f t="shared" si="0"/>
        <v>5.3039779586645477E-2</v>
      </c>
      <c r="H34" s="15">
        <f>SUMSQ($E$2:E34)/A34</f>
        <v>4.0918470706171028</v>
      </c>
      <c r="I34" s="15">
        <f>SUM($F$2:F34)/A34</f>
        <v>0.77454840217984522</v>
      </c>
      <c r="J34" s="17">
        <f>AVERAGE($G$2:G34)</f>
        <v>0.13748552285260499</v>
      </c>
      <c r="K34" s="13">
        <f>SUM($E$2:E34)/I34</f>
        <v>-30.654676022551754</v>
      </c>
    </row>
    <row r="35" spans="1:11" x14ac:dyDescent="0.25">
      <c r="A35" s="6">
        <v>34</v>
      </c>
      <c r="B35" s="6">
        <f t="shared" si="4"/>
        <v>1993</v>
      </c>
      <c r="C35" s="11">
        <f>'Filas x Columnas'!GA35</f>
        <v>2.9089999999999998</v>
      </c>
      <c r="D35" s="15">
        <f t="shared" si="1"/>
        <v>3.0646486654478782</v>
      </c>
      <c r="E35" s="14">
        <f t="shared" si="2"/>
        <v>-0.15564866544787836</v>
      </c>
      <c r="F35" s="14">
        <f t="shared" si="3"/>
        <v>0.15564866544787836</v>
      </c>
      <c r="G35" s="16">
        <f t="shared" si="0"/>
        <v>5.3505900807108417E-2</v>
      </c>
      <c r="H35" s="15">
        <f>SUMSQ($E$2:E35)/A35</f>
        <v>3.9722111716888264</v>
      </c>
      <c r="I35" s="15">
        <f>SUM($F$2:F35)/A35</f>
        <v>0.75634546874655206</v>
      </c>
      <c r="J35" s="17">
        <f>AVERAGE($G$2:G35)</f>
        <v>0.13501553396891389</v>
      </c>
      <c r="K35" s="13">
        <f>SUM($E$2:E35)/I35</f>
        <v>-31.598231212600361</v>
      </c>
    </row>
    <row r="36" spans="1:11" x14ac:dyDescent="0.25">
      <c r="A36" s="6">
        <v>35</v>
      </c>
      <c r="B36" s="6">
        <f t="shared" si="4"/>
        <v>1994</v>
      </c>
      <c r="C36" s="11">
        <f>'Filas x Columnas'!GA36</f>
        <v>2.8769999999999998</v>
      </c>
      <c r="D36" s="15">
        <f t="shared" si="1"/>
        <v>3.0245810715992536</v>
      </c>
      <c r="E36" s="14">
        <f t="shared" si="2"/>
        <v>-0.14758107159925382</v>
      </c>
      <c r="F36" s="14">
        <f t="shared" si="3"/>
        <v>0.14758107159925382</v>
      </c>
      <c r="G36" s="16">
        <f t="shared" si="0"/>
        <v>5.1296861869744123E-2</v>
      </c>
      <c r="H36" s="15">
        <f>SUMSQ($E$2:E36)/A36</f>
        <v>3.8593417145746991</v>
      </c>
      <c r="I36" s="15">
        <f>SUM($F$2:F36)/A36</f>
        <v>0.73895220025662933</v>
      </c>
      <c r="J36" s="17">
        <f>AVERAGE($G$2:G36)</f>
        <v>0.13262357190893762</v>
      </c>
      <c r="K36" s="13">
        <f>SUM($E$2:E36)/I36</f>
        <v>-32.541698991226028</v>
      </c>
    </row>
    <row r="37" spans="1:11" x14ac:dyDescent="0.25">
      <c r="A37" s="6">
        <v>36</v>
      </c>
      <c r="B37" s="6">
        <f t="shared" si="4"/>
        <v>1995</v>
      </c>
      <c r="C37" s="11">
        <f>'Filas x Columnas'!GA37</f>
        <v>2.8519999999999999</v>
      </c>
      <c r="D37" s="15">
        <f t="shared" si="1"/>
        <v>2.9861442747775575</v>
      </c>
      <c r="E37" s="14">
        <f t="shared" si="2"/>
        <v>-0.13414427477755764</v>
      </c>
      <c r="F37" s="14">
        <f t="shared" si="3"/>
        <v>0.13414427477755764</v>
      </c>
      <c r="G37" s="16">
        <f t="shared" si="0"/>
        <v>4.7035159459171687E-2</v>
      </c>
      <c r="H37" s="15">
        <f>SUMSQ($E$2:E37)/A37</f>
        <v>3.75263763046028</v>
      </c>
      <c r="I37" s="15">
        <f>SUM($F$2:F37)/A37</f>
        <v>0.72215198010443293</v>
      </c>
      <c r="J37" s="17">
        <f>AVERAGE($G$2:G37)</f>
        <v>0.13024611600755523</v>
      </c>
      <c r="K37" s="13">
        <f>SUM($E$2:E37)/I37</f>
        <v>-33.484508816185865</v>
      </c>
    </row>
    <row r="38" spans="1:11" x14ac:dyDescent="0.25">
      <c r="A38" s="6">
        <v>37</v>
      </c>
      <c r="B38" s="6">
        <f>B37+1</f>
        <v>1996</v>
      </c>
      <c r="C38" s="11">
        <f>'Filas x Columnas'!GA38</f>
        <v>2.83</v>
      </c>
      <c r="D38" s="15">
        <f t="shared" si="1"/>
        <v>2.9492292963398441</v>
      </c>
      <c r="E38" s="14">
        <f t="shared" si="2"/>
        <v>-0.11922929633984403</v>
      </c>
      <c r="F38" s="14">
        <f t="shared" si="3"/>
        <v>0.11922929633984403</v>
      </c>
      <c r="G38" s="16">
        <f t="shared" si="0"/>
        <v>4.2130493406305307E-2</v>
      </c>
      <c r="H38" s="15">
        <f>SUMSQ($E$2:E38)/A38</f>
        <v>3.651599197883129</v>
      </c>
      <c r="I38" s="15">
        <f>SUM($F$2:F38)/A38</f>
        <v>0.70585677243511957</v>
      </c>
      <c r="J38" s="17">
        <f>AVERAGE($G$2:G38)</f>
        <v>0.12786461269400792</v>
      </c>
      <c r="K38" s="13">
        <f>SUM($E$2:E38)/I38</f>
        <v>-34.426436905805005</v>
      </c>
    </row>
    <row r="39" spans="1:11" x14ac:dyDescent="0.25">
      <c r="A39" s="6">
        <v>38</v>
      </c>
      <c r="B39" s="6">
        <f t="shared" si="4"/>
        <v>1997</v>
      </c>
      <c r="C39" s="11">
        <f>'Filas x Columnas'!GA39</f>
        <v>2.81</v>
      </c>
      <c r="D39" s="15">
        <f t="shared" si="1"/>
        <v>2.9137371363973803</v>
      </c>
      <c r="E39" s="14">
        <f t="shared" si="2"/>
        <v>-0.10373713639738025</v>
      </c>
      <c r="F39" s="14">
        <f t="shared" si="3"/>
        <v>0.10373713639738025</v>
      </c>
      <c r="G39" s="16">
        <f t="shared" si="0"/>
        <v>3.6917130390526777E-2</v>
      </c>
      <c r="H39" s="15">
        <f>SUMSQ($E$2:E39)/A39</f>
        <v>3.5557876767143082</v>
      </c>
      <c r="I39" s="15">
        <f>SUM($F$2:F39)/A39</f>
        <v>0.69001151885517908</v>
      </c>
      <c r="J39" s="17">
        <f>AVERAGE($G$2:G39)</f>
        <v>0.12547125789654789</v>
      </c>
      <c r="K39" s="13">
        <f>SUM($E$2:E39)/I39</f>
        <v>-35.367338240468008</v>
      </c>
    </row>
    <row r="40" spans="1:11" x14ac:dyDescent="0.25">
      <c r="A40" s="6">
        <v>39</v>
      </c>
      <c r="B40" s="6">
        <f t="shared" si="4"/>
        <v>1998</v>
      </c>
      <c r="C40" s="11">
        <f>'Filas x Columnas'!GA40</f>
        <v>2.7890000000000001</v>
      </c>
      <c r="D40" s="15">
        <f t="shared" si="1"/>
        <v>2.8795776259553314</v>
      </c>
      <c r="E40" s="14">
        <f t="shared" si="2"/>
        <v>-9.0577625955331253E-2</v>
      </c>
      <c r="F40" s="14">
        <f t="shared" si="3"/>
        <v>9.0577625955331253E-2</v>
      </c>
      <c r="G40" s="16">
        <f t="shared" si="0"/>
        <v>3.247673931707825E-2</v>
      </c>
      <c r="H40" s="15">
        <f>SUMSQ($E$2:E40)/A40</f>
        <v>3.4648240005504465</v>
      </c>
      <c r="I40" s="15">
        <f>SUM($F$2:F40)/A40</f>
        <v>0.67464141903723429</v>
      </c>
      <c r="J40" s="17">
        <f>AVERAGE($G$2:G40)</f>
        <v>0.12308678306117689</v>
      </c>
      <c r="K40" s="13">
        <f>SUM($E$2:E40)/I40</f>
        <v>-36.307359305156503</v>
      </c>
    </row>
    <row r="41" spans="1:11" x14ac:dyDescent="0.25">
      <c r="A41" s="6">
        <v>40</v>
      </c>
      <c r="B41" s="6">
        <f t="shared" si="4"/>
        <v>1999</v>
      </c>
      <c r="C41" s="11">
        <f>'Filas x Columnas'!GA41</f>
        <v>2.7669999999999999</v>
      </c>
      <c r="D41" s="15">
        <f t="shared" si="1"/>
        <v>2.8466684366702752</v>
      </c>
      <c r="E41" s="14">
        <f t="shared" si="2"/>
        <v>-7.9668436670275344E-2</v>
      </c>
      <c r="F41" s="14">
        <f t="shared" si="3"/>
        <v>7.9668436670275344E-2</v>
      </c>
      <c r="G41" s="16">
        <f t="shared" si="0"/>
        <v>2.8792351525216968E-2</v>
      </c>
      <c r="H41" s="15">
        <f>SUMSQ($E$2:E41)/A41</f>
        <v>3.3783620770317229</v>
      </c>
      <c r="I41" s="15">
        <f>SUM($F$2:F41)/A41</f>
        <v>0.65976709447806026</v>
      </c>
      <c r="J41" s="17">
        <f>AVERAGE($G$2:G41)</f>
        <v>0.1207294222727779</v>
      </c>
      <c r="K41" s="13">
        <f>SUM($E$2:E41)/I41</f>
        <v>-37.24665422915082</v>
      </c>
    </row>
    <row r="42" spans="1:11" x14ac:dyDescent="0.25">
      <c r="A42" s="6">
        <v>41</v>
      </c>
      <c r="B42" s="6">
        <f>B41+1</f>
        <v>2000</v>
      </c>
      <c r="C42" s="11">
        <f>'Filas x Columnas'!GA42</f>
        <v>2.7440000000000002</v>
      </c>
      <c r="D42" s="15">
        <f t="shared" si="1"/>
        <v>2.8149342232423202</v>
      </c>
      <c r="E42" s="14">
        <f t="shared" si="2"/>
        <v>-7.0934223242320016E-2</v>
      </c>
      <c r="F42" s="14">
        <f t="shared" si="3"/>
        <v>7.0934223242320016E-2</v>
      </c>
      <c r="G42" s="16">
        <f t="shared" si="0"/>
        <v>2.5850664446909626E-2</v>
      </c>
      <c r="H42" s="15">
        <f>SUMSQ($E$2:E42)/A42</f>
        <v>3.2960857254950224</v>
      </c>
      <c r="I42" s="15">
        <f>SUM($F$2:F42)/A42</f>
        <v>0.64540531713084703</v>
      </c>
      <c r="J42" s="17">
        <f>AVERAGE($G$2:G42)</f>
        <v>0.11841530622824452</v>
      </c>
      <c r="K42" s="13">
        <f>SUM($E$2:E42)/I42</f>
        <v>-38.185385848071135</v>
      </c>
    </row>
    <row r="43" spans="1:11" x14ac:dyDescent="0.25">
      <c r="A43" s="6">
        <v>42</v>
      </c>
      <c r="B43" s="6">
        <f t="shared" si="4"/>
        <v>2001</v>
      </c>
      <c r="C43" s="11">
        <f>'Filas x Columnas'!GA43</f>
        <v>2.72</v>
      </c>
      <c r="D43" s="15">
        <f t="shared" si="1"/>
        <v>2.7843058779226135</v>
      </c>
      <c r="E43" s="14">
        <f t="shared" si="2"/>
        <v>-6.430587792261333E-2</v>
      </c>
      <c r="F43" s="14">
        <f t="shared" si="3"/>
        <v>6.430587792261333E-2</v>
      </c>
      <c r="G43" s="16">
        <f t="shared" si="0"/>
        <v>2.3641866883313722E-2</v>
      </c>
      <c r="H43" s="15">
        <f>SUMSQ($E$2:E43)/A43</f>
        <v>3.217705952172174</v>
      </c>
      <c r="I43" s="15">
        <f>SUM($F$2:F43)/A43</f>
        <v>0.63156961619731766</v>
      </c>
      <c r="J43" s="17">
        <f>AVERAGE($G$2:G43)</f>
        <v>0.11615879576765094</v>
      </c>
      <c r="K43" s="13">
        <f>SUM($E$2:E43)/I43</f>
        <v>-39.123726517649516</v>
      </c>
    </row>
    <row r="44" spans="1:11" x14ac:dyDescent="0.25">
      <c r="A44" s="6">
        <v>43</v>
      </c>
      <c r="B44" s="6">
        <f t="shared" si="4"/>
        <v>2002</v>
      </c>
      <c r="C44" s="11">
        <f>'Filas x Columnas'!GA44</f>
        <v>2.698</v>
      </c>
      <c r="D44" s="15">
        <f t="shared" si="1"/>
        <v>2.7547198801975807</v>
      </c>
      <c r="E44" s="14">
        <f t="shared" si="2"/>
        <v>-5.6719880197580785E-2</v>
      </c>
      <c r="F44" s="14">
        <f t="shared" si="3"/>
        <v>5.6719880197580785E-2</v>
      </c>
      <c r="G44" s="16">
        <f t="shared" si="0"/>
        <v>2.102293558101586E-2</v>
      </c>
      <c r="H44" s="15">
        <f>SUMSQ($E$2:E44)/A44</f>
        <v>3.1429503985125802</v>
      </c>
      <c r="I44" s="15">
        <f>SUM($F$2:F44)/A44</f>
        <v>0.61820101768569591</v>
      </c>
      <c r="J44" s="17">
        <f>AVERAGE($G$2:G44)</f>
        <v>0.11394633390284546</v>
      </c>
      <c r="K44" s="13">
        <f>SUM($E$2:E44)/I44</f>
        <v>-40.061527096595313</v>
      </c>
    </row>
    <row r="45" spans="1:11" x14ac:dyDescent="0.25">
      <c r="A45" s="6">
        <v>44</v>
      </c>
      <c r="B45" s="6">
        <f t="shared" si="4"/>
        <v>2003</v>
      </c>
      <c r="C45" s="11">
        <f>'Filas x Columnas'!GA45</f>
        <v>2.6789999999999998</v>
      </c>
      <c r="D45" s="15">
        <f t="shared" si="1"/>
        <v>2.7261177275993327</v>
      </c>
      <c r="E45" s="14">
        <f t="shared" si="2"/>
        <v>-4.7117727599332859E-2</v>
      </c>
      <c r="F45" s="14">
        <f t="shared" si="3"/>
        <v>4.7117727599332859E-2</v>
      </c>
      <c r="G45" s="16">
        <f t="shared" si="0"/>
        <v>1.7587804255070123E-2</v>
      </c>
      <c r="H45" s="15">
        <f>SUMSQ($E$2:E45)/A45</f>
        <v>3.0715701640067063</v>
      </c>
      <c r="I45" s="15">
        <f>SUM($F$2:F45)/A45</f>
        <v>0.60522185200191492</v>
      </c>
      <c r="J45" s="17">
        <f>AVERAGE($G$2:G45)</f>
        <v>0.11175636731994149</v>
      </c>
      <c r="K45" s="13">
        <f>SUM($E$2:E45)/I45</f>
        <v>-40.998510656352053</v>
      </c>
    </row>
    <row r="46" spans="1:11" x14ac:dyDescent="0.25">
      <c r="A46" s="6">
        <v>45</v>
      </c>
      <c r="B46" s="6">
        <f t="shared" si="4"/>
        <v>2004</v>
      </c>
      <c r="C46" s="11">
        <f>'Filas x Columnas'!GA46</f>
        <v>2.6909999999999998</v>
      </c>
      <c r="D46" s="15">
        <f t="shared" si="1"/>
        <v>2.6984454359337904</v>
      </c>
      <c r="E46" s="14">
        <f t="shared" si="2"/>
        <v>-7.4454359337905451E-3</v>
      </c>
      <c r="F46" s="14">
        <f t="shared" si="3"/>
        <v>7.4454359337905451E-3</v>
      </c>
      <c r="G46" s="16">
        <f t="shared" si="0"/>
        <v>2.766791502709233E-3</v>
      </c>
      <c r="H46" s="15">
        <f>SUMSQ($E$2:E46)/A46</f>
        <v>3.0033142811291405</v>
      </c>
      <c r="I46" s="15">
        <f>SUM($F$2:F46)/A46</f>
        <v>0.59193793164484543</v>
      </c>
      <c r="J46" s="17">
        <f>AVERAGE($G$2:G46)</f>
        <v>0.1093343767462252</v>
      </c>
      <c r="K46" s="13">
        <f>SUM($E$2:E46)/I46</f>
        <v>-41.931153010791455</v>
      </c>
    </row>
    <row r="47" spans="1:11" x14ac:dyDescent="0.25">
      <c r="A47" s="6">
        <v>46</v>
      </c>
      <c r="B47" s="6">
        <f t="shared" si="4"/>
        <v>2005</v>
      </c>
      <c r="C47" s="11">
        <f>'Filas x Columnas'!GA47</f>
        <v>2.665</v>
      </c>
      <c r="D47" s="15">
        <f t="shared" si="1"/>
        <v>2.671653099127056</v>
      </c>
      <c r="E47" s="14">
        <f t="shared" si="2"/>
        <v>-6.653099127055917E-3</v>
      </c>
      <c r="F47" s="14">
        <f t="shared" si="3"/>
        <v>6.653099127055917E-3</v>
      </c>
      <c r="G47" s="16">
        <f t="shared" si="0"/>
        <v>2.4964724679384302E-3</v>
      </c>
      <c r="H47" s="15">
        <f>SUMSQ($E$2:E47)/A47</f>
        <v>2.9380258024899852</v>
      </c>
      <c r="I47" s="15">
        <f>SUM($F$2:F47)/A47</f>
        <v>0.57921434832924135</v>
      </c>
      <c r="J47" s="17">
        <f>AVERAGE($G$2:G47)</f>
        <v>0.1070118136097407</v>
      </c>
      <c r="K47" s="13">
        <f>SUM($E$2:E47)/I47</f>
        <v>-42.863739745801269</v>
      </c>
    </row>
    <row r="48" spans="1:11" x14ac:dyDescent="0.25">
      <c r="A48" s="6">
        <v>47</v>
      </c>
      <c r="B48" s="6">
        <f t="shared" si="4"/>
        <v>2006</v>
      </c>
      <c r="C48" s="11">
        <f>'Filas x Columnas'!GA48</f>
        <v>2.6360000000000001</v>
      </c>
      <c r="D48" s="15">
        <f t="shared" si="1"/>
        <v>2.645694500454093</v>
      </c>
      <c r="E48" s="14">
        <f t="shared" si="2"/>
        <v>-9.6945004540929247E-3</v>
      </c>
      <c r="F48" s="14">
        <f t="shared" si="3"/>
        <v>9.6945004540929247E-3</v>
      </c>
      <c r="G48" s="16">
        <f t="shared" si="0"/>
        <v>3.6777315834950397E-3</v>
      </c>
      <c r="H48" s="15">
        <f>SUMSQ($E$2:E48)/A48</f>
        <v>2.8755166148484759</v>
      </c>
      <c r="I48" s="15">
        <f>SUM($F$2:F48)/A48</f>
        <v>0.56709690475742969</v>
      </c>
      <c r="J48" s="17">
        <f>AVERAGE($G$2:G48)</f>
        <v>0.10481321611982058</v>
      </c>
      <c r="K48" s="13">
        <f>SUM($E$2:E48)/I48</f>
        <v>-43.796725702278977</v>
      </c>
    </row>
    <row r="49" spans="1:11" x14ac:dyDescent="0.25">
      <c r="A49" s="6">
        <v>48</v>
      </c>
      <c r="B49" s="6">
        <f t="shared" si="4"/>
        <v>2007</v>
      </c>
      <c r="C49" s="11">
        <f>'Filas x Columnas'!GA49</f>
        <v>2.63</v>
      </c>
      <c r="D49" s="15">
        <f t="shared" si="1"/>
        <v>2.6205267682003108</v>
      </c>
      <c r="E49" s="14">
        <f t="shared" si="2"/>
        <v>9.4732317996890636E-3</v>
      </c>
      <c r="F49" s="14">
        <f t="shared" si="3"/>
        <v>9.4732317996890636E-3</v>
      </c>
      <c r="G49" s="16">
        <f t="shared" si="0"/>
        <v>3.6019892774483133E-3</v>
      </c>
      <c r="H49" s="15">
        <f>SUMSQ($E$2:E49)/A49</f>
        <v>2.8156118883333145</v>
      </c>
      <c r="I49" s="15">
        <f>SUM($F$2:F49)/A49</f>
        <v>0.55547974490414342</v>
      </c>
      <c r="J49" s="17">
        <f>AVERAGE($G$2:G49)</f>
        <v>0.10270464889393782</v>
      </c>
      <c r="K49" s="13">
        <f>SUM($E$2:E49)/I49</f>
        <v>-44.695624962449813</v>
      </c>
    </row>
    <row r="50" spans="1:11" x14ac:dyDescent="0.25">
      <c r="A50" s="6">
        <v>49</v>
      </c>
      <c r="B50" s="6">
        <f t="shared" si="4"/>
        <v>2008</v>
      </c>
      <c r="C50" s="11">
        <f>'Filas x Columnas'!GA50</f>
        <v>2.6309999999999998</v>
      </c>
      <c r="D50" s="15">
        <f t="shared" si="1"/>
        <v>2.5961100698699169</v>
      </c>
      <c r="E50" s="14">
        <f t="shared" si="2"/>
        <v>3.4889930130082902E-2</v>
      </c>
      <c r="F50" s="14">
        <f t="shared" si="3"/>
        <v>3.4889930130082902E-2</v>
      </c>
      <c r="G50" s="16">
        <f t="shared" si="0"/>
        <v>1.3261090889427177E-2</v>
      </c>
      <c r="H50" s="15">
        <f>SUMSQ($E$2:E50)/A50</f>
        <v>2.7581752642290529</v>
      </c>
      <c r="I50" s="15">
        <f>SUM($F$2:F50)/A50</f>
        <v>0.54485546296997889</v>
      </c>
      <c r="J50" s="17">
        <f>AVERAGE($G$2:G50)</f>
        <v>0.10087927015915189</v>
      </c>
      <c r="K50" s="13">
        <f>SUM($E$2:E50)/I50</f>
        <v>-45.503121666798556</v>
      </c>
    </row>
    <row r="51" spans="1:11" x14ac:dyDescent="0.25">
      <c r="A51" s="6">
        <v>50</v>
      </c>
      <c r="B51" s="6">
        <f>B50+1</f>
        <v>2009</v>
      </c>
      <c r="C51" s="11">
        <f>'Filas x Columnas'!GA51</f>
        <v>2.613</v>
      </c>
      <c r="D51" s="15">
        <f t="shared" si="1"/>
        <v>2.5724073399373499</v>
      </c>
      <c r="E51" s="14">
        <f t="shared" si="2"/>
        <v>4.0592660062650054E-2</v>
      </c>
      <c r="F51" s="14">
        <f t="shared" si="3"/>
        <v>4.0592660062650054E-2</v>
      </c>
      <c r="G51" s="16">
        <f t="shared" si="0"/>
        <v>1.5534887126923098E-2</v>
      </c>
      <c r="H51" s="15">
        <f>SUMSQ($E$2:E51)/A51</f>
        <v>2.703044714225491</v>
      </c>
      <c r="I51" s="15">
        <f>SUM($F$2:F51)/A51</f>
        <v>0.5347702069118323</v>
      </c>
      <c r="J51" s="17">
        <f>AVERAGE($G$2:G51)</f>
        <v>9.9172382498507308E-2</v>
      </c>
      <c r="K51" s="13">
        <f>SUM($E$2:E51)/I51</f>
        <v>-46.285360407822843</v>
      </c>
    </row>
    <row r="52" spans="1:11" x14ac:dyDescent="0.25">
      <c r="A52" s="6">
        <v>51</v>
      </c>
      <c r="B52" s="6">
        <f t="shared" si="4"/>
        <v>2010</v>
      </c>
      <c r="C52" s="11">
        <f>'Filas x Columnas'!GA52</f>
        <v>2.6040000000000001</v>
      </c>
      <c r="D52" s="15">
        <f t="shared" si="1"/>
        <v>2.5493840368735325</v>
      </c>
      <c r="E52" s="14">
        <f t="shared" si="2"/>
        <v>5.4615963126467548E-2</v>
      </c>
      <c r="F52" s="14">
        <f t="shared" si="3"/>
        <v>5.4615963126467548E-2</v>
      </c>
      <c r="G52" s="16">
        <f t="shared" si="0"/>
        <v>2.0973872168382313E-2</v>
      </c>
      <c r="H52" s="15">
        <f>SUMSQ($E$2:E52)/A52</f>
        <v>2.6501023257784859</v>
      </c>
      <c r="I52" s="15">
        <f>SUM($F$2:F52)/A52</f>
        <v>0.52535541781800155</v>
      </c>
      <c r="J52" s="17">
        <f>AVERAGE($G$2:G52)</f>
        <v>9.763907837438722E-2</v>
      </c>
      <c r="K52" s="13">
        <f>SUM($E$2:E52)/I52</f>
        <v>-47.010871043704732</v>
      </c>
    </row>
    <row r="53" spans="1:11" x14ac:dyDescent="0.25">
      <c r="A53" s="6">
        <v>52</v>
      </c>
      <c r="B53" s="6">
        <f t="shared" si="4"/>
        <v>2011</v>
      </c>
      <c r="C53" s="11">
        <f>'Filas x Columnas'!GA53</f>
        <v>2.6269999999999998</v>
      </c>
      <c r="D53" s="15">
        <f t="shared" si="1"/>
        <v>2.5270079257937939</v>
      </c>
      <c r="E53" s="14">
        <f t="shared" si="2"/>
        <v>9.9992074206205928E-2</v>
      </c>
      <c r="F53" s="14">
        <f t="shared" si="3"/>
        <v>9.9992074206205928E-2</v>
      </c>
      <c r="G53" s="16">
        <f t="shared" si="0"/>
        <v>3.8063218198022816E-2</v>
      </c>
      <c r="H53" s="15">
        <f>SUMSQ($E$2:E53)/A53</f>
        <v>2.5993310967232088</v>
      </c>
      <c r="I53" s="15">
        <f>SUM($F$2:F53)/A53</f>
        <v>0.51717535351777477</v>
      </c>
      <c r="J53" s="17">
        <f>AVERAGE($G$2:G53)</f>
        <v>9.6493388755610976E-2</v>
      </c>
      <c r="K53" s="13">
        <f>SUM($E$2:E53)/I53</f>
        <v>-47.561090368360126</v>
      </c>
    </row>
    <row r="54" spans="1:11" x14ac:dyDescent="0.25">
      <c r="A54" s="6">
        <v>53</v>
      </c>
      <c r="B54" s="6">
        <f t="shared" si="4"/>
        <v>2012</v>
      </c>
      <c r="C54" s="11">
        <f>'Filas x Columnas'!GA54</f>
        <v>2.6360000000000001</v>
      </c>
      <c r="D54" s="15">
        <f t="shared" si="1"/>
        <v>2.5052488835908657</v>
      </c>
      <c r="E54" s="14">
        <f t="shared" si="2"/>
        <v>0.13075111640913439</v>
      </c>
      <c r="F54" s="14">
        <f t="shared" si="3"/>
        <v>0.13075111640913439</v>
      </c>
      <c r="G54" s="16">
        <f t="shared" si="0"/>
        <v>4.9602092719701965E-2</v>
      </c>
      <c r="H54" s="15">
        <f>SUMSQ($E$2:E54)/A54</f>
        <v>2.5506096770575297</v>
      </c>
      <c r="I54" s="15">
        <f>SUM($F$2:F54)/A54</f>
        <v>0.50988433017610224</v>
      </c>
      <c r="J54" s="17">
        <f>AVERAGE($G$2:G54)</f>
        <v>9.5608647320971185E-2</v>
      </c>
      <c r="K54" s="13">
        <f>SUM($E$2:E54)/I54</f>
        <v>-47.984750973006228</v>
      </c>
    </row>
    <row r="55" spans="1:11" x14ac:dyDescent="0.25">
      <c r="A55" s="6">
        <v>54</v>
      </c>
      <c r="B55" s="6">
        <f t="shared" si="4"/>
        <v>2013</v>
      </c>
      <c r="C55" s="11">
        <f>'Filas x Columnas'!GA55</f>
        <v>2.609</v>
      </c>
      <c r="D55" s="15">
        <f t="shared" si="1"/>
        <v>2.4840787238515749</v>
      </c>
      <c r="E55" s="14">
        <f t="shared" si="2"/>
        <v>0.12492127614842508</v>
      </c>
      <c r="F55" s="14">
        <f t="shared" si="3"/>
        <v>0.12492127614842508</v>
      </c>
      <c r="G55" s="16">
        <f t="shared" si="0"/>
        <v>4.7880903084869711E-2</v>
      </c>
      <c r="H55" s="15">
        <f>SUMSQ($E$2:E55)/A55</f>
        <v>2.5036651520237712</v>
      </c>
      <c r="I55" s="15">
        <f>SUM($F$2:F55)/A55</f>
        <v>0.50275538473114523</v>
      </c>
      <c r="J55" s="17">
        <f>AVERAGE($G$2:G55)</f>
        <v>9.4724800205487833E-2</v>
      </c>
      <c r="K55" s="13">
        <f>SUM($E$2:E55)/I55</f>
        <v>-48.416689451087599</v>
      </c>
    </row>
    <row r="56" spans="1:11" x14ac:dyDescent="0.25">
      <c r="A56" s="6">
        <v>55</v>
      </c>
      <c r="B56" s="6">
        <f t="shared" si="4"/>
        <v>2014</v>
      </c>
      <c r="C56" s="11">
        <f>'Filas x Columnas'!GA56</f>
        <v>2.59</v>
      </c>
      <c r="D56" s="15">
        <f t="shared" si="1"/>
        <v>2.4634710392238479</v>
      </c>
      <c r="E56" s="14">
        <f t="shared" si="2"/>
        <v>0.12652896077615194</v>
      </c>
      <c r="F56" s="14">
        <f t="shared" si="3"/>
        <v>0.12652896077615194</v>
      </c>
      <c r="G56" s="16">
        <f t="shared" si="0"/>
        <v>4.8852880608552876E-2</v>
      </c>
      <c r="H56" s="15">
        <f>SUMSQ($E$2:E56)/A56</f>
        <v>2.4584350506763406</v>
      </c>
      <c r="I56" s="15">
        <f>SUM($F$2:F56)/A56</f>
        <v>0.49591490429559992</v>
      </c>
      <c r="J56" s="17">
        <f>AVERAGE($G$2:G56)</f>
        <v>9.3890765303725393E-2</v>
      </c>
      <c r="K56" s="13">
        <f>SUM($E$2:E56)/I56</f>
        <v>-48.829390207598621</v>
      </c>
    </row>
    <row r="57" spans="1:11" x14ac:dyDescent="0.25">
      <c r="A57" s="6">
        <v>56</v>
      </c>
      <c r="B57" s="6">
        <f t="shared" si="4"/>
        <v>2015</v>
      </c>
      <c r="C57" s="11">
        <f>'Filas x Columnas'!GA57</f>
        <v>2.5640000000000001</v>
      </c>
      <c r="D57" s="15">
        <f t="shared" si="1"/>
        <v>2.4434010592127842</v>
      </c>
      <c r="E57" s="14">
        <f t="shared" si="2"/>
        <v>0.12059894078721589</v>
      </c>
      <c r="F57" s="14">
        <f t="shared" si="3"/>
        <v>0.12059894078721589</v>
      </c>
      <c r="G57" s="16">
        <f t="shared" si="0"/>
        <v>4.7035468325747225E-2</v>
      </c>
      <c r="H57" s="15">
        <f>SUMSQ($E$2:E57)/A57</f>
        <v>2.4147941409235307</v>
      </c>
      <c r="I57" s="15">
        <f>SUM($F$2:F57)/A57</f>
        <v>0.48921283351866446</v>
      </c>
      <c r="J57" s="17">
        <f>AVERAGE($G$2:G57)</f>
        <v>9.3054063571975779E-2</v>
      </c>
      <c r="K57" s="13">
        <f>SUM($E$2:E57)/I57</f>
        <v>-49.251822070009737</v>
      </c>
    </row>
    <row r="58" spans="1:11" x14ac:dyDescent="0.25">
      <c r="A58" s="6">
        <v>57</v>
      </c>
      <c r="B58" s="6">
        <f>B57+1</f>
        <v>2016</v>
      </c>
      <c r="C58" s="11">
        <f>'Filas x Columnas'!GA58</f>
        <v>2.528</v>
      </c>
      <c r="D58" s="15">
        <f t="shared" si="1"/>
        <v>2.4238455216501928</v>
      </c>
      <c r="E58" s="14">
        <f t="shared" si="2"/>
        <v>0.10415447834980718</v>
      </c>
      <c r="F58" s="14">
        <f t="shared" si="3"/>
        <v>0.10415447834980718</v>
      </c>
      <c r="G58" s="16">
        <f t="shared" si="0"/>
        <v>4.1200347448499673E-2</v>
      </c>
      <c r="H58" s="15">
        <f>SUMSQ($E$2:E58)/A58</f>
        <v>2.3726196499487378</v>
      </c>
      <c r="I58" s="15">
        <f>SUM($F$2:F58)/A58</f>
        <v>0.48245742377885992</v>
      </c>
      <c r="J58" s="17">
        <f>AVERAGE($G$2:G58)</f>
        <v>9.2144349254020069E-2</v>
      </c>
      <c r="K58" s="13">
        <f>SUM($E$2:E58)/I58</f>
        <v>-49.725567003551944</v>
      </c>
    </row>
    <row r="59" spans="1:11" x14ac:dyDescent="0.25">
      <c r="A59" s="6">
        <v>58</v>
      </c>
      <c r="B59" s="6">
        <f t="shared" si="4"/>
        <v>2017</v>
      </c>
      <c r="C59" s="11">
        <f>'Filas x Columnas'!GA59</f>
        <v>2.4929999999999999</v>
      </c>
      <c r="D59" s="15">
        <f t="shared" si="1"/>
        <v>2.4047825563087106</v>
      </c>
      <c r="E59" s="14">
        <f t="shared" si="2"/>
        <v>8.8217443691289255E-2</v>
      </c>
      <c r="F59" s="14">
        <f t="shared" si="3"/>
        <v>8.8217443691289255E-2</v>
      </c>
      <c r="G59" s="16">
        <f t="shared" si="0"/>
        <v>3.5386058440148117E-2</v>
      </c>
      <c r="H59" s="15">
        <f>SUMSQ($E$2:E59)/A59</f>
        <v>2.3318465924905083</v>
      </c>
      <c r="I59" s="15">
        <f>SUM($F$2:F59)/A59</f>
        <v>0.47566018274286731</v>
      </c>
      <c r="J59" s="17">
        <f>AVERAGE($G$2:G59)</f>
        <v>9.1165758033091238E-2</v>
      </c>
      <c r="K59" s="13">
        <f>SUM($E$2:E59)/I59</f>
        <v>-50.250688150844361</v>
      </c>
    </row>
    <row r="60" spans="1:11" x14ac:dyDescent="0.25">
      <c r="A60" s="6">
        <v>59</v>
      </c>
      <c r="B60" s="6">
        <f t="shared" si="4"/>
        <v>2018</v>
      </c>
      <c r="C60" s="11">
        <f>'Filas x Columnas'!GA60</f>
        <v>2.4409999999999998</v>
      </c>
      <c r="D60" s="15">
        <f t="shared" si="1"/>
        <v>2.3861915793256885</v>
      </c>
      <c r="E60" s="14">
        <f t="shared" si="2"/>
        <v>5.4808420674311353E-2</v>
      </c>
      <c r="F60" s="14">
        <f t="shared" si="3"/>
        <v>5.4808420674311353E-2</v>
      </c>
      <c r="G60" s="16">
        <f t="shared" si="0"/>
        <v>2.2453265331549101E-2</v>
      </c>
      <c r="H60" s="15">
        <f>SUMSQ($E$2:E60)/A60</f>
        <v>2.2923746835156997</v>
      </c>
      <c r="I60" s="15">
        <f>SUM($F$2:F60)/A60</f>
        <v>0.46852710202984094</v>
      </c>
      <c r="J60" s="17">
        <f>AVERAGE($G$2:G60)</f>
        <v>9.0001139512726119E-2</v>
      </c>
      <c r="K60" s="13">
        <f>SUM($E$2:E60)/I60</f>
        <v>-50.898748407071416</v>
      </c>
    </row>
    <row r="61" spans="1:11" x14ac:dyDescent="0.25">
      <c r="A61" s="6">
        <v>60</v>
      </c>
      <c r="B61" s="6">
        <f t="shared" si="4"/>
        <v>2019</v>
      </c>
      <c r="C61" s="11">
        <f>'Filas x Columnas'!GA61</f>
        <v>2.375</v>
      </c>
      <c r="D61" s="15">
        <f t="shared" si="1"/>
        <v>2.368053197268646</v>
      </c>
      <c r="E61" s="14">
        <f t="shared" si="2"/>
        <v>6.9468027313539515E-3</v>
      </c>
      <c r="F61" s="14">
        <f t="shared" si="3"/>
        <v>6.9468027313539515E-3</v>
      </c>
      <c r="G61" s="16">
        <f t="shared" si="0"/>
        <v>2.9249695710964006E-3</v>
      </c>
      <c r="H61" s="15">
        <f>SUMSQ($E$2:E61)/A61</f>
        <v>2.2541692430915745</v>
      </c>
      <c r="I61" s="15">
        <f>SUM($F$2:F61)/A61</f>
        <v>0.46083409704153283</v>
      </c>
      <c r="J61" s="17">
        <f>AVERAGE($G$2:G61)</f>
        <v>8.8549870013698948E-2</v>
      </c>
      <c r="K61" s="13">
        <f>SUM($E$2:E61)/I61</f>
        <v>-51.733360092994957</v>
      </c>
    </row>
    <row r="62" spans="1:11" x14ac:dyDescent="0.25">
      <c r="A62" s="6">
        <v>61</v>
      </c>
      <c r="B62" s="6">
        <f t="shared" si="4"/>
        <v>2020</v>
      </c>
      <c r="C62" s="11">
        <f>'Filas x Columnas'!GA62</f>
        <v>2.3439999999999999</v>
      </c>
      <c r="D62" s="15">
        <f t="shared" si="1"/>
        <v>2.3503491198174906</v>
      </c>
      <c r="E62" s="14">
        <f t="shared" si="2"/>
        <v>-6.3491198174907559E-3</v>
      </c>
      <c r="F62" s="14">
        <f t="shared" si="3"/>
        <v>6.3491198174907559E-3</v>
      </c>
      <c r="G62" s="16">
        <f t="shared" si="0"/>
        <v>2.708668864117217E-3</v>
      </c>
      <c r="H62" s="15">
        <f>SUMSQ($E$2:E62)/A62</f>
        <v>2.2172163097838844</v>
      </c>
      <c r="I62" s="15">
        <f>SUM($F$2:F62)/A62</f>
        <v>0.45338352364441736</v>
      </c>
      <c r="J62" s="17">
        <f>AVERAGE($G$2:G62)</f>
        <v>8.714263720796811E-2</v>
      </c>
      <c r="K62" s="13">
        <f>SUM($E$2:E62)/I62</f>
        <v>-52.597512175806486</v>
      </c>
    </row>
    <row r="63" spans="1:11" x14ac:dyDescent="0.25">
      <c r="A63" s="6">
        <v>62</v>
      </c>
      <c r="B63" s="6">
        <f>B62+1</f>
        <v>2021</v>
      </c>
      <c r="C63" s="11">
        <f>'Filas x Columnas'!GA63</f>
        <v>2.3250000000000002</v>
      </c>
      <c r="D63" s="15">
        <f t="shared" si="1"/>
        <v>2.3330620801624908</v>
      </c>
      <c r="E63" s="14">
        <f t="shared" si="2"/>
        <v>-8.0620801624906591E-3</v>
      </c>
      <c r="F63" s="14">
        <f t="shared" si="3"/>
        <v>8.0620801624906591E-3</v>
      </c>
      <c r="G63" s="16">
        <f t="shared" si="0"/>
        <v>3.467561360211036E-3</v>
      </c>
      <c r="H63" s="15">
        <f>SUMSQ($E$2:E63)/A63</f>
        <v>2.1814558047411854</v>
      </c>
      <c r="I63" s="15">
        <f>SUM($F$2:F63)/A63</f>
        <v>0.44620091971728953</v>
      </c>
      <c r="J63" s="17">
        <f>AVERAGE($G$2:G63)</f>
        <v>8.5793039210423638E-2</v>
      </c>
      <c r="K63" s="13">
        <f>SUM($E$2:E63)/I63</f>
        <v>-53.462255300760297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85C-1838-4DB1-9ED1-31CC0EDEBF24}">
  <dimension ref="A1:P63"/>
  <sheetViews>
    <sheetView workbookViewId="0">
      <selection activeCell="O28" sqref="O28"/>
    </sheetView>
  </sheetViews>
  <sheetFormatPr defaultColWidth="9.140625" defaultRowHeight="15" x14ac:dyDescent="0.25"/>
  <cols>
    <col min="1" max="2" width="9.140625" style="2"/>
    <col min="3" max="7" width="11.140625" style="2" bestFit="1" customWidth="1"/>
    <col min="8" max="8" width="4.85546875" style="2" bestFit="1" customWidth="1"/>
    <col min="9" max="9" width="11.28515625" style="2" customWidth="1"/>
    <col min="10" max="12" width="9.28515625" style="2" bestFit="1" customWidth="1"/>
    <col min="13" max="16384" width="9.140625" style="2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s="2">
        <f>RSQ(E6:E63,B6:B63)</f>
        <v>0.86973680722984725</v>
      </c>
    </row>
    <row r="2" spans="1:16" x14ac:dyDescent="0.25">
      <c r="A2" s="2">
        <v>1960</v>
      </c>
      <c r="B2" s="6">
        <v>1</v>
      </c>
      <c r="C2" s="11">
        <v>5.8440000000000003</v>
      </c>
      <c r="D2" s="6"/>
      <c r="E2" s="6"/>
      <c r="F2" s="6"/>
      <c r="G2" s="6"/>
      <c r="H2" s="6"/>
      <c r="I2" s="6"/>
      <c r="J2" s="6"/>
      <c r="K2" s="6"/>
      <c r="L2" s="6"/>
    </row>
    <row r="3" spans="1:16" x14ac:dyDescent="0.25">
      <c r="A3" s="2">
        <f>A2+1</f>
        <v>1961</v>
      </c>
      <c r="B3" s="6">
        <v>2</v>
      </c>
      <c r="C3" s="11">
        <v>5.8650000000000002</v>
      </c>
      <c r="D3" s="6"/>
      <c r="E3" s="6"/>
      <c r="F3" s="6"/>
      <c r="G3" s="6"/>
      <c r="H3" s="6"/>
      <c r="I3" s="6"/>
      <c r="J3" s="6"/>
      <c r="K3" s="6"/>
      <c r="L3" s="6"/>
    </row>
    <row r="4" spans="1:16" x14ac:dyDescent="0.25">
      <c r="A4" s="2">
        <f t="shared" ref="A4:A63" si="0">A3+1</f>
        <v>1962</v>
      </c>
      <c r="B4" s="6">
        <v>3</v>
      </c>
      <c r="C4" s="11">
        <v>5.8719999999999999</v>
      </c>
      <c r="D4" s="6"/>
      <c r="E4" s="6"/>
      <c r="F4" s="6"/>
      <c r="G4" s="6"/>
      <c r="H4" s="6"/>
      <c r="I4" s="6"/>
      <c r="J4" s="6"/>
      <c r="K4" s="6"/>
      <c r="L4" s="6"/>
    </row>
    <row r="5" spans="1:16" x14ac:dyDescent="0.25">
      <c r="A5" s="2">
        <f t="shared" si="0"/>
        <v>1963</v>
      </c>
      <c r="B5" s="6">
        <v>4</v>
      </c>
      <c r="C5" s="11">
        <v>5.8650000000000002</v>
      </c>
      <c r="D5" s="21">
        <f>AVERAGE(C2:C5)</f>
        <v>5.8614999999999995</v>
      </c>
      <c r="E5" s="21"/>
      <c r="F5" s="21"/>
      <c r="G5" s="21"/>
      <c r="H5" s="21"/>
      <c r="I5" s="21"/>
      <c r="J5" s="21"/>
      <c r="K5" s="21"/>
      <c r="L5" s="21"/>
    </row>
    <row r="6" spans="1:16" x14ac:dyDescent="0.25">
      <c r="A6" s="2">
        <f t="shared" si="0"/>
        <v>1964</v>
      </c>
      <c r="B6" s="6">
        <v>5</v>
      </c>
      <c r="C6" s="11">
        <v>5.8079999999999998</v>
      </c>
      <c r="D6" s="21">
        <f t="shared" ref="D6:D14" si="1">AVERAGE(C3:C6)</f>
        <v>5.8525</v>
      </c>
      <c r="E6" s="21">
        <f>D5</f>
        <v>5.8614999999999995</v>
      </c>
      <c r="F6" s="21">
        <f>E6-C6</f>
        <v>5.3499999999999659E-2</v>
      </c>
      <c r="G6" s="21">
        <f>ABS(F6)</f>
        <v>5.3499999999999659E-2</v>
      </c>
      <c r="H6" s="21">
        <f>SUMSQ($F$6:F6)/(B6-4)</f>
        <v>2.8622499999999633E-3</v>
      </c>
      <c r="I6" s="21">
        <f>SUM($G$6:G6)/(B6-4)</f>
        <v>5.3499999999999659E-2</v>
      </c>
      <c r="J6" s="18">
        <f>(G6/C6)</f>
        <v>9.2114325068869945E-3</v>
      </c>
      <c r="K6" s="21">
        <f>AVERAGE($J$6:J6)</f>
        <v>9.2114325068869945E-3</v>
      </c>
      <c r="L6" s="21">
        <f>SUM($F$6:F6)/I6</f>
        <v>1</v>
      </c>
    </row>
    <row r="7" spans="1:16" x14ac:dyDescent="0.25">
      <c r="A7" s="2">
        <f t="shared" si="0"/>
        <v>1965</v>
      </c>
      <c r="B7" s="6">
        <v>6</v>
      </c>
      <c r="C7" s="11">
        <v>5.7279999999999998</v>
      </c>
      <c r="D7" s="21">
        <f t="shared" si="1"/>
        <v>5.8182500000000008</v>
      </c>
      <c r="E7" s="21">
        <f t="shared" ref="E7:E14" si="2">D6</f>
        <v>5.8525</v>
      </c>
      <c r="F7" s="21">
        <f t="shared" ref="F7:F14" si="3">E7-C7</f>
        <v>0.12450000000000028</v>
      </c>
      <c r="G7" s="21">
        <f t="shared" ref="G7:G14" si="4">ABS(F7)</f>
        <v>0.12450000000000028</v>
      </c>
      <c r="H7" s="21">
        <f>SUMSQ($F$6:F7)/(B7-4)</f>
        <v>9.1812500000000158E-3</v>
      </c>
      <c r="I7" s="21">
        <f>SUM($G$6:G7)/(B7-4)</f>
        <v>8.8999999999999968E-2</v>
      </c>
      <c r="J7" s="18">
        <f t="shared" ref="J7:J63" si="5">(G7/C7)</f>
        <v>2.1735335195530777E-2</v>
      </c>
      <c r="K7" s="21">
        <f>AVERAGE($J$6:J7)</f>
        <v>1.5473383851208885E-2</v>
      </c>
      <c r="L7" s="21">
        <f>SUM($F$6:F7)/I7</f>
        <v>2</v>
      </c>
    </row>
    <row r="8" spans="1:16" x14ac:dyDescent="0.25">
      <c r="A8" s="2">
        <f t="shared" si="0"/>
        <v>1966</v>
      </c>
      <c r="B8" s="6">
        <v>7</v>
      </c>
      <c r="C8" s="11">
        <v>5.649</v>
      </c>
      <c r="D8" s="21">
        <f t="shared" si="1"/>
        <v>5.7625000000000002</v>
      </c>
      <c r="E8" s="21">
        <f t="shared" si="2"/>
        <v>5.8182500000000008</v>
      </c>
      <c r="F8" s="21">
        <f t="shared" si="3"/>
        <v>0.16925000000000079</v>
      </c>
      <c r="G8" s="21">
        <f t="shared" si="4"/>
        <v>0.16925000000000079</v>
      </c>
      <c r="H8" s="21">
        <f>SUMSQ($F$6:F8)/(B8-4)</f>
        <v>1.5669354166666764E-2</v>
      </c>
      <c r="I8" s="21">
        <f>SUM($G$6:G8)/(B8-4)</f>
        <v>0.11575000000000024</v>
      </c>
      <c r="J8" s="18">
        <f t="shared" si="5"/>
        <v>2.9961055053991995E-2</v>
      </c>
      <c r="K8" s="21">
        <f>AVERAGE($J$6:J8)</f>
        <v>2.0302607585469923E-2</v>
      </c>
      <c r="L8" s="21">
        <f>SUM($F$6:F8)/I8</f>
        <v>3</v>
      </c>
    </row>
    <row r="9" spans="1:16" x14ac:dyDescent="0.25">
      <c r="A9" s="2">
        <f t="shared" si="0"/>
        <v>1967</v>
      </c>
      <c r="B9" s="6">
        <v>8</v>
      </c>
      <c r="C9" s="11">
        <v>5.5460000000000003</v>
      </c>
      <c r="D9" s="21">
        <f t="shared" si="1"/>
        <v>5.6827499999999995</v>
      </c>
      <c r="E9" s="21">
        <f t="shared" si="2"/>
        <v>5.7625000000000002</v>
      </c>
      <c r="F9" s="21">
        <f t="shared" si="3"/>
        <v>0.21649999999999991</v>
      </c>
      <c r="G9" s="21">
        <f t="shared" si="4"/>
        <v>0.21649999999999991</v>
      </c>
      <c r="H9" s="21">
        <f>SUMSQ($F$6:F9)/(B9-4)</f>
        <v>2.3470078125000064E-2</v>
      </c>
      <c r="I9" s="21">
        <f>SUM($G$6:G9)/(B9-4)</f>
        <v>0.14093750000000016</v>
      </c>
      <c r="J9" s="18">
        <f t="shared" si="5"/>
        <v>3.9037143887486463E-2</v>
      </c>
      <c r="K9" s="21">
        <f>AVERAGE($J$6:J9)</f>
        <v>2.498624166097406E-2</v>
      </c>
      <c r="L9" s="21">
        <f>SUM($F$6:F9)/I9</f>
        <v>4</v>
      </c>
    </row>
    <row r="10" spans="1:16" x14ac:dyDescent="0.25">
      <c r="A10" s="2">
        <f t="shared" si="0"/>
        <v>1968</v>
      </c>
      <c r="B10" s="6">
        <v>9</v>
      </c>
      <c r="C10" s="11">
        <v>5.4320000000000004</v>
      </c>
      <c r="D10" s="21">
        <f t="shared" si="1"/>
        <v>5.5887499999999992</v>
      </c>
      <c r="E10" s="21">
        <f t="shared" si="2"/>
        <v>5.6827499999999995</v>
      </c>
      <c r="F10" s="21">
        <f t="shared" si="3"/>
        <v>0.25074999999999914</v>
      </c>
      <c r="G10" s="21">
        <f t="shared" si="4"/>
        <v>0.25074999999999914</v>
      </c>
      <c r="H10" s="21">
        <f>SUMSQ($F$6:F10)/(B10-4)</f>
        <v>3.1351174999999967E-2</v>
      </c>
      <c r="I10" s="21">
        <f>SUM($G$6:G10)/(B10-4)</f>
        <v>0.16289999999999996</v>
      </c>
      <c r="J10" s="18">
        <f t="shared" si="5"/>
        <v>4.6161634756995418E-2</v>
      </c>
      <c r="K10" s="21">
        <f>AVERAGE($J$6:J10)</f>
        <v>2.922132028017833E-2</v>
      </c>
      <c r="L10" s="21">
        <f>SUM($F$6:F10)/I10</f>
        <v>5</v>
      </c>
    </row>
    <row r="11" spans="1:16" x14ac:dyDescent="0.25">
      <c r="A11" s="2">
        <f t="shared" si="0"/>
        <v>1969</v>
      </c>
      <c r="B11" s="6">
        <v>10</v>
      </c>
      <c r="C11" s="11">
        <v>5.3040000000000003</v>
      </c>
      <c r="D11" s="21">
        <f t="shared" si="1"/>
        <v>5.4827500000000011</v>
      </c>
      <c r="E11" s="21">
        <f t="shared" si="2"/>
        <v>5.5887499999999992</v>
      </c>
      <c r="F11" s="21">
        <f t="shared" si="3"/>
        <v>0.28474999999999895</v>
      </c>
      <c r="G11" s="21">
        <f t="shared" si="4"/>
        <v>0.28474999999999895</v>
      </c>
      <c r="H11" s="21">
        <f>SUMSQ($F$6:F11)/(B11-4)</f>
        <v>3.9639739583333201E-2</v>
      </c>
      <c r="I11" s="21">
        <f>SUM($G$6:G11)/(B11-4)</f>
        <v>0.18320833333333311</v>
      </c>
      <c r="J11" s="18">
        <f t="shared" si="5"/>
        <v>5.3685897435897238E-2</v>
      </c>
      <c r="K11" s="21">
        <f>AVERAGE($J$6:J11)</f>
        <v>3.3298749806131483E-2</v>
      </c>
      <c r="L11" s="21">
        <f>SUM($F$6:F11)/I11</f>
        <v>6</v>
      </c>
    </row>
    <row r="12" spans="1:16" x14ac:dyDescent="0.25">
      <c r="A12" s="2">
        <f t="shared" si="0"/>
        <v>1970</v>
      </c>
      <c r="B12" s="6">
        <v>11</v>
      </c>
      <c r="C12" s="11">
        <v>5.1710000000000003</v>
      </c>
      <c r="D12" s="21">
        <f t="shared" si="1"/>
        <v>5.3632500000000007</v>
      </c>
      <c r="E12" s="21">
        <f t="shared" si="2"/>
        <v>5.4827500000000011</v>
      </c>
      <c r="F12" s="21">
        <f t="shared" si="3"/>
        <v>0.31175000000000086</v>
      </c>
      <c r="G12" s="21">
        <f t="shared" si="4"/>
        <v>0.31175000000000086</v>
      </c>
      <c r="H12" s="21">
        <f>SUMSQ($F$6:F12)/(B12-4)</f>
        <v>4.786092857142854E-2</v>
      </c>
      <c r="I12" s="21">
        <f>SUM($G$6:G12)/(B12-4)</f>
        <v>0.20157142857142851</v>
      </c>
      <c r="J12" s="18">
        <f t="shared" si="5"/>
        <v>6.0288145426416716E-2</v>
      </c>
      <c r="K12" s="21">
        <f>AVERAGE($J$6:J12)</f>
        <v>3.7154377751886514E-2</v>
      </c>
      <c r="L12" s="21">
        <f>SUM($F$6:F12)/I12</f>
        <v>7</v>
      </c>
    </row>
    <row r="13" spans="1:16" x14ac:dyDescent="0.25">
      <c r="A13" s="2">
        <f t="shared" si="0"/>
        <v>1971</v>
      </c>
      <c r="B13" s="6">
        <v>12</v>
      </c>
      <c r="C13" s="11">
        <v>5.048</v>
      </c>
      <c r="D13" s="21">
        <f t="shared" si="1"/>
        <v>5.2387499999999996</v>
      </c>
      <c r="E13" s="21">
        <f t="shared" si="2"/>
        <v>5.3632500000000007</v>
      </c>
      <c r="F13" s="21">
        <f t="shared" si="3"/>
        <v>0.3152500000000007</v>
      </c>
      <c r="G13" s="21">
        <f t="shared" si="4"/>
        <v>0.3152500000000007</v>
      </c>
      <c r="H13" s="21">
        <f>SUMSQ($F$6:F13)/(B13-4)</f>
        <v>5.4301132812500028E-2</v>
      </c>
      <c r="I13" s="21">
        <f>SUM($G$6:G13)/(B13-4)</f>
        <v>0.21578125000000004</v>
      </c>
      <c r="J13" s="18">
        <f t="shared" si="5"/>
        <v>6.2450475435816305E-2</v>
      </c>
      <c r="K13" s="21">
        <f>AVERAGE($J$6:J13)</f>
        <v>4.0316389962377741E-2</v>
      </c>
      <c r="L13" s="21">
        <f>SUM($F$6:F13)/I13</f>
        <v>8</v>
      </c>
    </row>
    <row r="14" spans="1:16" x14ac:dyDescent="0.25">
      <c r="A14" s="2">
        <f t="shared" si="0"/>
        <v>1972</v>
      </c>
      <c r="B14" s="6">
        <v>13</v>
      </c>
      <c r="C14" s="11">
        <v>4.907</v>
      </c>
      <c r="D14" s="21">
        <f t="shared" si="1"/>
        <v>5.1074999999999999</v>
      </c>
      <c r="E14" s="21">
        <f t="shared" si="2"/>
        <v>5.2387499999999996</v>
      </c>
      <c r="F14" s="21">
        <f t="shared" si="3"/>
        <v>0.33174999999999955</v>
      </c>
      <c r="G14" s="21">
        <f t="shared" si="4"/>
        <v>0.33174999999999955</v>
      </c>
      <c r="H14" s="21">
        <f>SUMSQ($F$6:F14)/(B14-4)</f>
        <v>6.0496347222222219E-2</v>
      </c>
      <c r="I14" s="21">
        <f>SUM($G$6:G14)/(B14-4)</f>
        <v>0.22866666666666666</v>
      </c>
      <c r="J14" s="18">
        <f t="shared" si="5"/>
        <v>6.7607499490523651E-2</v>
      </c>
      <c r="K14" s="21">
        <f>AVERAGE($J$6:J14)</f>
        <v>4.3348735465505064E-2</v>
      </c>
      <c r="L14" s="21">
        <f>SUM($F$6:F14)/I14</f>
        <v>9</v>
      </c>
    </row>
    <row r="15" spans="1:16" x14ac:dyDescent="0.25">
      <c r="A15" s="2">
        <f t="shared" si="0"/>
        <v>1973</v>
      </c>
      <c r="B15" s="6">
        <v>14</v>
      </c>
      <c r="C15" s="11">
        <v>4.7389999999999999</v>
      </c>
      <c r="D15" s="21">
        <f t="shared" ref="D15:D63" si="6">AVERAGE(C12:C15)</f>
        <v>4.9662500000000005</v>
      </c>
      <c r="E15" s="21">
        <f t="shared" ref="E15:E63" si="7">D14</f>
        <v>5.1074999999999999</v>
      </c>
      <c r="F15" s="21">
        <f t="shared" ref="F15:F63" si="8">E15-C15</f>
        <v>0.36850000000000005</v>
      </c>
      <c r="G15" s="21">
        <f t="shared" ref="G15:G63" si="9">ABS(F15)</f>
        <v>0.36850000000000005</v>
      </c>
      <c r="H15" s="21">
        <f>SUMSQ($F$6:F15)/(B15-4)</f>
        <v>6.8025937499999994E-2</v>
      </c>
      <c r="I15" s="21">
        <f>SUM($G$6:G15)/(B15-4)</f>
        <v>0.24264999999999998</v>
      </c>
      <c r="J15" s="18">
        <f t="shared" si="5"/>
        <v>7.7759020890483241E-2</v>
      </c>
      <c r="K15" s="21">
        <f>AVERAGE($J$6:J15)</f>
        <v>4.6789764008002881E-2</v>
      </c>
      <c r="L15" s="21">
        <f>SUM($F$6:F15)/I15</f>
        <v>10</v>
      </c>
    </row>
    <row r="16" spans="1:16" x14ac:dyDescent="0.25">
      <c r="A16" s="2">
        <f t="shared" si="0"/>
        <v>1974</v>
      </c>
      <c r="B16" s="6">
        <v>15</v>
      </c>
      <c r="C16" s="11">
        <v>4.5750000000000002</v>
      </c>
      <c r="D16" s="21">
        <f t="shared" si="6"/>
        <v>4.8172499999999996</v>
      </c>
      <c r="E16" s="21">
        <f t="shared" si="7"/>
        <v>4.9662500000000005</v>
      </c>
      <c r="F16" s="21">
        <f t="shared" si="8"/>
        <v>0.39125000000000032</v>
      </c>
      <c r="G16" s="21">
        <f t="shared" si="9"/>
        <v>0.39125000000000032</v>
      </c>
      <c r="H16" s="21">
        <f>SUMSQ($F$6:F16)/(B16-4)</f>
        <v>7.5757812500000021E-2</v>
      </c>
      <c r="I16" s="21">
        <f>SUM($G$6:G16)/(B16-4)</f>
        <v>0.25615909090909095</v>
      </c>
      <c r="J16" s="18">
        <f t="shared" si="5"/>
        <v>8.5519125683060179E-2</v>
      </c>
      <c r="K16" s="21">
        <f>AVERAGE($J$6:J16)</f>
        <v>5.0310615069371727E-2</v>
      </c>
      <c r="L16" s="21">
        <f>SUM($F$6:F16)/I16</f>
        <v>11</v>
      </c>
    </row>
    <row r="17" spans="1:12" x14ac:dyDescent="0.25">
      <c r="A17" s="2">
        <f t="shared" si="0"/>
        <v>1975</v>
      </c>
      <c r="B17" s="6">
        <v>16</v>
      </c>
      <c r="C17" s="11">
        <v>4.4240000000000004</v>
      </c>
      <c r="D17" s="21">
        <f t="shared" si="6"/>
        <v>4.6612499999999999</v>
      </c>
      <c r="E17" s="21">
        <f t="shared" si="7"/>
        <v>4.8172499999999996</v>
      </c>
      <c r="F17" s="21">
        <f t="shared" si="8"/>
        <v>0.39324999999999921</v>
      </c>
      <c r="G17" s="21">
        <f t="shared" si="9"/>
        <v>0.39324999999999921</v>
      </c>
      <c r="H17" s="21">
        <f>SUMSQ($F$6:F17)/(B17-4)</f>
        <v>8.233179166666664E-2</v>
      </c>
      <c r="I17" s="21">
        <f>SUM($G$6:G17)/(B17-4)</f>
        <v>0.26758333333333328</v>
      </c>
      <c r="J17" s="18">
        <f t="shared" si="5"/>
        <v>8.8890144665460941E-2</v>
      </c>
      <c r="K17" s="21">
        <f>AVERAGE($J$6:J17)</f>
        <v>5.3525575869045827E-2</v>
      </c>
      <c r="L17" s="21">
        <f>SUM($F$6:F17)/I17</f>
        <v>12</v>
      </c>
    </row>
    <row r="18" spans="1:12" x14ac:dyDescent="0.25">
      <c r="A18" s="2">
        <f t="shared" si="0"/>
        <v>1976</v>
      </c>
      <c r="B18" s="6">
        <v>17</v>
      </c>
      <c r="C18" s="11">
        <v>4.2729999999999997</v>
      </c>
      <c r="D18" s="21">
        <f t="shared" si="6"/>
        <v>4.5027499999999998</v>
      </c>
      <c r="E18" s="21">
        <f t="shared" si="7"/>
        <v>4.6612499999999999</v>
      </c>
      <c r="F18" s="21">
        <f t="shared" si="8"/>
        <v>0.38825000000000021</v>
      </c>
      <c r="G18" s="21">
        <f t="shared" si="9"/>
        <v>0.38825000000000021</v>
      </c>
      <c r="H18" s="21">
        <f>SUMSQ($F$6:F18)/(B18-4)</f>
        <v>8.7593812499999979E-2</v>
      </c>
      <c r="I18" s="21">
        <f>SUM($G$6:G18)/(B18-4)</f>
        <v>0.27686538461538457</v>
      </c>
      <c r="J18" s="18">
        <f t="shared" si="5"/>
        <v>9.0861221624151708E-2</v>
      </c>
      <c r="K18" s="21">
        <f>AVERAGE($J$6:J18)</f>
        <v>5.6397548619438582E-2</v>
      </c>
      <c r="L18" s="21">
        <f>SUM($F$6:F18)/I18</f>
        <v>13</v>
      </c>
    </row>
    <row r="19" spans="1:12" x14ac:dyDescent="0.25">
      <c r="A19" s="2">
        <f t="shared" si="0"/>
        <v>1977</v>
      </c>
      <c r="B19" s="6">
        <v>18</v>
      </c>
      <c r="C19" s="11">
        <v>4.1319999999999997</v>
      </c>
      <c r="D19" s="21">
        <f t="shared" si="6"/>
        <v>4.351</v>
      </c>
      <c r="E19" s="21">
        <f t="shared" si="7"/>
        <v>4.5027499999999998</v>
      </c>
      <c r="F19" s="21">
        <f t="shared" si="8"/>
        <v>0.37075000000000014</v>
      </c>
      <c r="G19" s="21">
        <f t="shared" si="9"/>
        <v>0.37075000000000014</v>
      </c>
      <c r="H19" s="21">
        <f>SUMSQ($F$6:F19)/(B19-4)</f>
        <v>9.1155366071428559E-2</v>
      </c>
      <c r="I19" s="21">
        <f>SUM($G$6:G19)/(B19-4)</f>
        <v>0.28357142857142853</v>
      </c>
      <c r="J19" s="18">
        <f t="shared" si="5"/>
        <v>8.9726524685382419E-2</v>
      </c>
      <c r="K19" s="21">
        <f>AVERAGE($J$6:J19)</f>
        <v>5.8778189767006002E-2</v>
      </c>
      <c r="L19" s="21">
        <f>SUM($F$6:F19)/I19</f>
        <v>14.000000000000002</v>
      </c>
    </row>
    <row r="20" spans="1:12" x14ac:dyDescent="0.25">
      <c r="A20" s="2">
        <f t="shared" si="0"/>
        <v>1978</v>
      </c>
      <c r="B20" s="6">
        <v>19</v>
      </c>
      <c r="C20" s="11">
        <v>3.9990000000000001</v>
      </c>
      <c r="D20" s="21">
        <f t="shared" si="6"/>
        <v>4.2069999999999999</v>
      </c>
      <c r="E20" s="21">
        <f t="shared" si="7"/>
        <v>4.351</v>
      </c>
      <c r="F20" s="21">
        <f t="shared" si="8"/>
        <v>0.35199999999999987</v>
      </c>
      <c r="G20" s="21">
        <f t="shared" si="9"/>
        <v>0.35199999999999987</v>
      </c>
      <c r="H20" s="21">
        <f>SUMSQ($F$6:F20)/(B20-4)</f>
        <v>9.3338608333333309E-2</v>
      </c>
      <c r="I20" s="21">
        <f>SUM($G$6:G20)/(B20-4)</f>
        <v>0.2881333333333333</v>
      </c>
      <c r="J20" s="18">
        <f t="shared" si="5"/>
        <v>8.8022005501375303E-2</v>
      </c>
      <c r="K20" s="21">
        <f>AVERAGE($J$6:J20)</f>
        <v>6.072777748263062E-2</v>
      </c>
      <c r="L20" s="21">
        <f>SUM($F$6:F20)/I20</f>
        <v>14.999999999999998</v>
      </c>
    </row>
    <row r="21" spans="1:12" x14ac:dyDescent="0.25">
      <c r="A21" s="2">
        <f t="shared" si="0"/>
        <v>1979</v>
      </c>
      <c r="B21" s="6">
        <v>20</v>
      </c>
      <c r="C21" s="11">
        <v>3.895</v>
      </c>
      <c r="D21" s="21">
        <f t="shared" si="6"/>
        <v>4.0747499999999999</v>
      </c>
      <c r="E21" s="21">
        <f t="shared" si="7"/>
        <v>4.2069999999999999</v>
      </c>
      <c r="F21" s="21">
        <f t="shared" si="8"/>
        <v>0.31199999999999983</v>
      </c>
      <c r="G21" s="21">
        <f t="shared" si="9"/>
        <v>0.31199999999999983</v>
      </c>
      <c r="H21" s="21">
        <f>SUMSQ($F$6:F21)/(B21-4)</f>
        <v>9.3588945312499963E-2</v>
      </c>
      <c r="I21" s="21">
        <f>SUM($G$6:G21)/(B21-4)</f>
        <v>0.28962499999999991</v>
      </c>
      <c r="J21" s="18">
        <f t="shared" si="5"/>
        <v>8.0102695763799706E-2</v>
      </c>
      <c r="K21" s="21">
        <f>AVERAGE($J$6:J21)</f>
        <v>6.1938709875203689E-2</v>
      </c>
      <c r="L21" s="21">
        <f>SUM($F$6:F21)/I21</f>
        <v>16</v>
      </c>
    </row>
    <row r="22" spans="1:12" x14ac:dyDescent="0.25">
      <c r="A22" s="2">
        <f t="shared" si="0"/>
        <v>1980</v>
      </c>
      <c r="B22" s="6">
        <v>21</v>
      </c>
      <c r="C22" s="11">
        <v>3.8119999999999998</v>
      </c>
      <c r="D22" s="21">
        <f t="shared" si="6"/>
        <v>3.9594999999999998</v>
      </c>
      <c r="E22" s="21">
        <f t="shared" si="7"/>
        <v>4.0747499999999999</v>
      </c>
      <c r="F22" s="21">
        <f t="shared" si="8"/>
        <v>0.26275000000000004</v>
      </c>
      <c r="G22" s="21">
        <f t="shared" si="9"/>
        <v>0.26275000000000004</v>
      </c>
      <c r="H22" s="21">
        <f>SUMSQ($F$6:F22)/(B22-4)</f>
        <v>9.214474632352937E-2</v>
      </c>
      <c r="I22" s="21">
        <f>SUM($G$6:G22)/(B22-4)</f>
        <v>0.28804411764705878</v>
      </c>
      <c r="J22" s="18">
        <f t="shared" si="5"/>
        <v>6.8927072402938105E-2</v>
      </c>
      <c r="K22" s="21">
        <f>AVERAGE($J$6:J22)</f>
        <v>6.2349790023893951E-2</v>
      </c>
      <c r="L22" s="21">
        <f>SUM($F$6:F22)/I22</f>
        <v>17</v>
      </c>
    </row>
    <row r="23" spans="1:12" x14ac:dyDescent="0.25">
      <c r="A23" s="2">
        <f t="shared" si="0"/>
        <v>1981</v>
      </c>
      <c r="B23" s="6">
        <v>22</v>
      </c>
      <c r="C23" s="11">
        <v>3.7410000000000001</v>
      </c>
      <c r="D23" s="21">
        <f t="shared" si="6"/>
        <v>3.8617499999999998</v>
      </c>
      <c r="E23" s="21">
        <f t="shared" si="7"/>
        <v>3.9594999999999998</v>
      </c>
      <c r="F23" s="21">
        <f t="shared" si="8"/>
        <v>0.21849999999999969</v>
      </c>
      <c r="G23" s="21">
        <f t="shared" si="9"/>
        <v>0.21849999999999969</v>
      </c>
      <c r="H23" s="21">
        <f>SUMSQ($F$6:F23)/(B23-4)</f>
        <v>8.9677940972222175E-2</v>
      </c>
      <c r="I23" s="21">
        <f>SUM($G$6:G23)/(B23-4)</f>
        <v>0.28418055555555549</v>
      </c>
      <c r="J23" s="18">
        <f t="shared" si="5"/>
        <v>5.8406843090082781E-2</v>
      </c>
      <c r="K23" s="21">
        <f>AVERAGE($J$6:J23)</f>
        <v>6.2130737416459997E-2</v>
      </c>
      <c r="L23" s="21">
        <f>SUM($F$6:F23)/I23</f>
        <v>18</v>
      </c>
    </row>
    <row r="24" spans="1:12" x14ac:dyDescent="0.25">
      <c r="A24" s="2">
        <f t="shared" si="0"/>
        <v>1982</v>
      </c>
      <c r="B24" s="6">
        <v>23</v>
      </c>
      <c r="C24" s="11">
        <v>3.67</v>
      </c>
      <c r="D24" s="21">
        <f t="shared" si="6"/>
        <v>3.7795000000000001</v>
      </c>
      <c r="E24" s="21">
        <f t="shared" si="7"/>
        <v>3.8617499999999998</v>
      </c>
      <c r="F24" s="21">
        <f t="shared" si="8"/>
        <v>0.19174999999999986</v>
      </c>
      <c r="G24" s="21">
        <f t="shared" si="9"/>
        <v>0.19174999999999986</v>
      </c>
      <c r="H24" s="21">
        <f>SUMSQ($F$6:F24)/(B24-4)</f>
        <v>8.6893210526315739E-2</v>
      </c>
      <c r="I24" s="21">
        <f>SUM($G$6:G24)/(B24-4)</f>
        <v>0.27931578947368413</v>
      </c>
      <c r="J24" s="18">
        <f t="shared" si="5"/>
        <v>5.2247956403269721E-2</v>
      </c>
      <c r="K24" s="21">
        <f>AVERAGE($J$6:J24)</f>
        <v>6.1610591047344718E-2</v>
      </c>
      <c r="L24" s="21">
        <f>SUM($F$6:F24)/I24</f>
        <v>19</v>
      </c>
    </row>
    <row r="25" spans="1:12" x14ac:dyDescent="0.25">
      <c r="A25" s="2">
        <f t="shared" si="0"/>
        <v>1983</v>
      </c>
      <c r="B25" s="6">
        <v>24</v>
      </c>
      <c r="C25" s="11">
        <v>3.6110000000000002</v>
      </c>
      <c r="D25" s="21">
        <f t="shared" si="6"/>
        <v>3.7084999999999999</v>
      </c>
      <c r="E25" s="21">
        <f t="shared" si="7"/>
        <v>3.7795000000000001</v>
      </c>
      <c r="F25" s="21">
        <f t="shared" si="8"/>
        <v>0.16849999999999987</v>
      </c>
      <c r="G25" s="21">
        <f t="shared" si="9"/>
        <v>0.16849999999999987</v>
      </c>
      <c r="H25" s="21">
        <f>SUMSQ($F$6:F25)/(B25-4)</f>
        <v>8.3968162499999957E-2</v>
      </c>
      <c r="I25" s="21">
        <f>SUM($G$6:G25)/(B25-4)</f>
        <v>0.27377499999999994</v>
      </c>
      <c r="J25" s="18">
        <f t="shared" si="5"/>
        <v>4.6662974245361359E-2</v>
      </c>
      <c r="K25" s="21">
        <f>AVERAGE($J$6:J25)</f>
        <v>6.0863210207245541E-2</v>
      </c>
      <c r="L25" s="21">
        <f>SUM($F$6:F25)/I25</f>
        <v>20</v>
      </c>
    </row>
    <row r="26" spans="1:12" x14ac:dyDescent="0.25">
      <c r="A26" s="2">
        <f t="shared" si="0"/>
        <v>1984</v>
      </c>
      <c r="B26" s="6">
        <v>25</v>
      </c>
      <c r="C26" s="11">
        <v>3.5230000000000001</v>
      </c>
      <c r="D26" s="21">
        <f t="shared" si="6"/>
        <v>3.63625</v>
      </c>
      <c r="E26" s="21">
        <f t="shared" si="7"/>
        <v>3.7084999999999999</v>
      </c>
      <c r="F26" s="21">
        <f t="shared" si="8"/>
        <v>0.18549999999999978</v>
      </c>
      <c r="G26" s="21">
        <f t="shared" si="9"/>
        <v>0.18549999999999978</v>
      </c>
      <c r="H26" s="21">
        <f>SUMSQ($F$6:F26)/(B26-4)</f>
        <v>8.160826190476185E-2</v>
      </c>
      <c r="I26" s="21">
        <f>SUM($G$6:G26)/(B26-4)</f>
        <v>0.26957142857142846</v>
      </c>
      <c r="J26" s="18">
        <f t="shared" si="5"/>
        <v>5.2653988078342255E-2</v>
      </c>
      <c r="K26" s="21">
        <f>AVERAGE($J$6:J26)</f>
        <v>6.047229486777396E-2</v>
      </c>
      <c r="L26" s="21">
        <f>SUM($F$6:F26)/I26</f>
        <v>21</v>
      </c>
    </row>
    <row r="27" spans="1:12" x14ac:dyDescent="0.25">
      <c r="A27" s="2">
        <f t="shared" si="0"/>
        <v>1985</v>
      </c>
      <c r="B27" s="6">
        <v>26</v>
      </c>
      <c r="C27" s="11">
        <v>3.431</v>
      </c>
      <c r="D27" s="21">
        <f t="shared" si="6"/>
        <v>3.5587499999999999</v>
      </c>
      <c r="E27" s="21">
        <f t="shared" si="7"/>
        <v>3.63625</v>
      </c>
      <c r="F27" s="21">
        <f t="shared" si="8"/>
        <v>0.20524999999999993</v>
      </c>
      <c r="G27" s="21">
        <f t="shared" si="9"/>
        <v>0.20524999999999993</v>
      </c>
      <c r="H27" s="21">
        <f>SUMSQ($F$6:F27)/(B27-4)</f>
        <v>7.9813684659090861E-2</v>
      </c>
      <c r="I27" s="21">
        <f>SUM($G$6:G27)/(B27-4)</f>
        <v>0.26664772727272718</v>
      </c>
      <c r="J27" s="18">
        <f t="shared" si="5"/>
        <v>5.9822209268434838E-2</v>
      </c>
      <c r="K27" s="21">
        <f>AVERAGE($J$6:J27)</f>
        <v>6.0442745522349454E-2</v>
      </c>
      <c r="L27" s="21">
        <f>SUM($F$6:F27)/I27</f>
        <v>21.999999999999996</v>
      </c>
    </row>
    <row r="28" spans="1:12" x14ac:dyDescent="0.25">
      <c r="A28" s="2">
        <f t="shared" si="0"/>
        <v>1986</v>
      </c>
      <c r="B28" s="6">
        <v>27</v>
      </c>
      <c r="C28" s="11">
        <v>3.3519999999999999</v>
      </c>
      <c r="D28" s="21">
        <f t="shared" si="6"/>
        <v>3.4792500000000004</v>
      </c>
      <c r="E28" s="21">
        <f t="shared" si="7"/>
        <v>3.5587499999999999</v>
      </c>
      <c r="F28" s="21">
        <f t="shared" si="8"/>
        <v>0.20674999999999999</v>
      </c>
      <c r="G28" s="21">
        <f t="shared" si="9"/>
        <v>0.20674999999999999</v>
      </c>
      <c r="H28" s="21">
        <f>SUMSQ($F$6:F28)/(B28-4)</f>
        <v>7.8202027173912989E-2</v>
      </c>
      <c r="I28" s="21">
        <f>SUM($G$6:G28)/(B28-4)</f>
        <v>0.26404347826086944</v>
      </c>
      <c r="J28" s="18">
        <f t="shared" si="5"/>
        <v>6.1679594272076373E-2</v>
      </c>
      <c r="K28" s="21">
        <f>AVERAGE($J$6:J28)</f>
        <v>6.0496521554946281E-2</v>
      </c>
      <c r="L28" s="21">
        <f>SUM($F$6:F28)/I28</f>
        <v>23</v>
      </c>
    </row>
    <row r="29" spans="1:12" x14ac:dyDescent="0.25">
      <c r="A29" s="2">
        <f t="shared" si="0"/>
        <v>1987</v>
      </c>
      <c r="B29" s="6">
        <v>28</v>
      </c>
      <c r="C29" s="11">
        <v>3.27</v>
      </c>
      <c r="D29" s="21">
        <f t="shared" si="6"/>
        <v>3.3940000000000001</v>
      </c>
      <c r="E29" s="21">
        <f t="shared" si="7"/>
        <v>3.4792500000000004</v>
      </c>
      <c r="F29" s="21">
        <f t="shared" si="8"/>
        <v>0.20925000000000038</v>
      </c>
      <c r="G29" s="21">
        <f t="shared" si="9"/>
        <v>0.20925000000000038</v>
      </c>
      <c r="H29" s="21">
        <f>SUMSQ($F$6:F29)/(B29-4)</f>
        <v>7.6768007812499955E-2</v>
      </c>
      <c r="I29" s="21">
        <f>SUM($G$6:G29)/(B29-4)</f>
        <v>0.26176041666666655</v>
      </c>
      <c r="J29" s="18">
        <f t="shared" si="5"/>
        <v>6.3990825688073516E-2</v>
      </c>
      <c r="K29" s="21">
        <f>AVERAGE($J$6:J29)</f>
        <v>6.0642117560493251E-2</v>
      </c>
      <c r="L29" s="21">
        <f>SUM($F$6:F29)/I29</f>
        <v>24</v>
      </c>
    </row>
    <row r="30" spans="1:12" x14ac:dyDescent="0.25">
      <c r="A30" s="2">
        <f t="shared" si="0"/>
        <v>1988</v>
      </c>
      <c r="B30" s="6">
        <v>29</v>
      </c>
      <c r="C30" s="11">
        <v>3.198</v>
      </c>
      <c r="D30" s="21">
        <f t="shared" si="6"/>
        <v>3.3127499999999999</v>
      </c>
      <c r="E30" s="21">
        <f t="shared" si="7"/>
        <v>3.3940000000000001</v>
      </c>
      <c r="F30" s="21">
        <f t="shared" si="8"/>
        <v>0.19600000000000017</v>
      </c>
      <c r="G30" s="21">
        <f t="shared" si="9"/>
        <v>0.19600000000000017</v>
      </c>
      <c r="H30" s="21">
        <f>SUMSQ($F$6:F30)/(B30-4)</f>
        <v>7.5233927499999964E-2</v>
      </c>
      <c r="I30" s="21">
        <f>SUM($G$6:G30)/(B30-4)</f>
        <v>0.25912999999999992</v>
      </c>
      <c r="J30" s="18">
        <f t="shared" si="5"/>
        <v>6.1288305190744269E-2</v>
      </c>
      <c r="K30" s="21">
        <f>AVERAGE($J$6:J30)</f>
        <v>6.0667965065703287E-2</v>
      </c>
      <c r="L30" s="21">
        <f>SUM($F$6:F30)/I30</f>
        <v>24.999999999999996</v>
      </c>
    </row>
    <row r="31" spans="1:12" x14ac:dyDescent="0.25">
      <c r="A31" s="2">
        <f t="shared" si="0"/>
        <v>1989</v>
      </c>
      <c r="B31" s="6">
        <v>30</v>
      </c>
      <c r="C31" s="11">
        <v>3.1480000000000001</v>
      </c>
      <c r="D31" s="21">
        <f t="shared" si="6"/>
        <v>3.242</v>
      </c>
      <c r="E31" s="21">
        <f t="shared" si="7"/>
        <v>3.3127499999999999</v>
      </c>
      <c r="F31" s="21">
        <f t="shared" si="8"/>
        <v>0.16474999999999973</v>
      </c>
      <c r="G31" s="21">
        <f t="shared" si="9"/>
        <v>0.16474999999999973</v>
      </c>
      <c r="H31" s="21">
        <f>SUMSQ($F$6:F31)/(B31-4)</f>
        <v>7.338425961538457E-2</v>
      </c>
      <c r="I31" s="21">
        <f>SUM($G$6:G31)/(B31-4)</f>
        <v>0.25549999999999989</v>
      </c>
      <c r="J31" s="18">
        <f t="shared" si="5"/>
        <v>5.2334815756035491E-2</v>
      </c>
      <c r="K31" s="21">
        <f>AVERAGE($J$6:J31)</f>
        <v>6.034745932302376E-2</v>
      </c>
      <c r="L31" s="21">
        <f>SUM($F$6:F31)/I31</f>
        <v>26</v>
      </c>
    </row>
    <row r="32" spans="1:12" x14ac:dyDescent="0.25">
      <c r="A32" s="2">
        <f t="shared" si="0"/>
        <v>1990</v>
      </c>
      <c r="B32" s="6">
        <v>31</v>
      </c>
      <c r="C32" s="11">
        <v>3.0960000000000001</v>
      </c>
      <c r="D32" s="21">
        <f t="shared" si="6"/>
        <v>3.1779999999999999</v>
      </c>
      <c r="E32" s="21">
        <f t="shared" si="7"/>
        <v>3.242</v>
      </c>
      <c r="F32" s="21">
        <f t="shared" si="8"/>
        <v>0.14599999999999991</v>
      </c>
      <c r="G32" s="21">
        <f t="shared" si="9"/>
        <v>0.14599999999999991</v>
      </c>
      <c r="H32" s="21">
        <f>SUMSQ($F$6:F32)/(B32-4)</f>
        <v>7.1455805555555515E-2</v>
      </c>
      <c r="I32" s="21">
        <f>SUM($G$6:G32)/(B32-4)</f>
        <v>0.25144444444444436</v>
      </c>
      <c r="J32" s="18">
        <f t="shared" si="5"/>
        <v>4.7157622739018058E-2</v>
      </c>
      <c r="K32" s="21">
        <f>AVERAGE($J$6:J32)</f>
        <v>5.9858946856949473E-2</v>
      </c>
      <c r="L32" s="21">
        <f>SUM($F$6:F32)/I32</f>
        <v>26.999999999999996</v>
      </c>
    </row>
    <row r="33" spans="1:12" x14ac:dyDescent="0.25">
      <c r="A33" s="2">
        <f t="shared" si="0"/>
        <v>1991</v>
      </c>
      <c r="B33" s="6">
        <v>32</v>
      </c>
      <c r="C33" s="11">
        <v>2.9990000000000001</v>
      </c>
      <c r="D33" s="21">
        <f t="shared" si="6"/>
        <v>3.1102500000000002</v>
      </c>
      <c r="E33" s="21">
        <f t="shared" si="7"/>
        <v>3.1779999999999999</v>
      </c>
      <c r="F33" s="21">
        <f t="shared" si="8"/>
        <v>0.17899999999999983</v>
      </c>
      <c r="G33" s="21">
        <f t="shared" si="9"/>
        <v>0.17899999999999983</v>
      </c>
      <c r="H33" s="21">
        <f>SUMSQ($F$6:F33)/(B33-4)</f>
        <v>7.0048133928571385E-2</v>
      </c>
      <c r="I33" s="21">
        <f>SUM($G$6:G33)/(B33-4)</f>
        <v>0.24885714285714272</v>
      </c>
      <c r="J33" s="18">
        <f t="shared" si="5"/>
        <v>5.9686562187395736E-2</v>
      </c>
      <c r="K33" s="21">
        <f>AVERAGE($J$6:J33)</f>
        <v>5.9852790261608266E-2</v>
      </c>
      <c r="L33" s="21">
        <f>SUM($F$6:F33)/I33</f>
        <v>28</v>
      </c>
    </row>
    <row r="34" spans="1:12" x14ac:dyDescent="0.25">
      <c r="A34" s="2">
        <f t="shared" si="0"/>
        <v>1992</v>
      </c>
      <c r="B34" s="6">
        <v>33</v>
      </c>
      <c r="C34" s="11">
        <v>2.95</v>
      </c>
      <c r="D34" s="21">
        <f t="shared" si="6"/>
        <v>3.0482500000000003</v>
      </c>
      <c r="E34" s="21">
        <f t="shared" si="7"/>
        <v>3.1102500000000002</v>
      </c>
      <c r="F34" s="21">
        <f t="shared" si="8"/>
        <v>0.16025</v>
      </c>
      <c r="G34" s="21">
        <f t="shared" si="9"/>
        <v>0.16025</v>
      </c>
      <c r="H34" s="21">
        <f>SUMSQ($F$6:F34)/(B34-4)</f>
        <v>6.8518200431034432E-2</v>
      </c>
      <c r="I34" s="21">
        <f>SUM($G$6:G34)/(B34-4)</f>
        <v>0.24580172413793089</v>
      </c>
      <c r="J34" s="18">
        <f t="shared" si="5"/>
        <v>5.4322033898305082E-2</v>
      </c>
      <c r="K34" s="21">
        <f>AVERAGE($J$6:J34)</f>
        <v>5.9662074524942633E-2</v>
      </c>
      <c r="L34" s="21">
        <f>SUM($F$6:F34)/I34</f>
        <v>29</v>
      </c>
    </row>
    <row r="35" spans="1:12" x14ac:dyDescent="0.25">
      <c r="A35" s="2">
        <f t="shared" si="0"/>
        <v>1993</v>
      </c>
      <c r="B35" s="6">
        <v>34</v>
      </c>
      <c r="C35" s="11">
        <v>2.9089999999999998</v>
      </c>
      <c r="D35" s="21">
        <f t="shared" si="6"/>
        <v>2.9885000000000002</v>
      </c>
      <c r="E35" s="21">
        <f t="shared" si="7"/>
        <v>3.0482500000000003</v>
      </c>
      <c r="F35" s="21">
        <f t="shared" si="8"/>
        <v>0.13925000000000054</v>
      </c>
      <c r="G35" s="21">
        <f t="shared" si="9"/>
        <v>0.13925000000000054</v>
      </c>
      <c r="H35" s="21">
        <f>SUMSQ($F$6:F35)/(B35-4)</f>
        <v>6.688061249999995E-2</v>
      </c>
      <c r="I35" s="21">
        <f>SUM($G$6:G35)/(B35-4)</f>
        <v>0.24224999999999988</v>
      </c>
      <c r="J35" s="18">
        <f t="shared" si="5"/>
        <v>4.7868683396356325E-2</v>
      </c>
      <c r="K35" s="21">
        <f>AVERAGE($J$6:J35)</f>
        <v>5.9268961487323094E-2</v>
      </c>
      <c r="L35" s="21">
        <f>SUM($F$6:F35)/I35</f>
        <v>30</v>
      </c>
    </row>
    <row r="36" spans="1:12" x14ac:dyDescent="0.25">
      <c r="A36" s="2">
        <f t="shared" si="0"/>
        <v>1994</v>
      </c>
      <c r="B36" s="6">
        <v>35</v>
      </c>
      <c r="C36" s="11">
        <v>2.8769999999999998</v>
      </c>
      <c r="D36" s="21">
        <f t="shared" si="6"/>
        <v>2.9337499999999999</v>
      </c>
      <c r="E36" s="21">
        <f t="shared" si="7"/>
        <v>2.9885000000000002</v>
      </c>
      <c r="F36" s="21">
        <f t="shared" si="8"/>
        <v>0.11150000000000038</v>
      </c>
      <c r="G36" s="21">
        <f t="shared" si="9"/>
        <v>0.11150000000000038</v>
      </c>
      <c r="H36" s="21">
        <f>SUMSQ($F$6:F36)/(B36-4)</f>
        <v>6.5124213709677387E-2</v>
      </c>
      <c r="I36" s="21">
        <f>SUM($G$6:G36)/(B36-4)</f>
        <v>0.23803225806451603</v>
      </c>
      <c r="J36" s="18">
        <f t="shared" si="5"/>
        <v>3.8755648244699473E-2</v>
      </c>
      <c r="K36" s="21">
        <f>AVERAGE($J$6:J36)</f>
        <v>5.860724170530298E-2</v>
      </c>
      <c r="L36" s="21">
        <f>SUM($F$6:F36)/I36</f>
        <v>31</v>
      </c>
    </row>
    <row r="37" spans="1:12" x14ac:dyDescent="0.25">
      <c r="A37" s="2">
        <f t="shared" si="0"/>
        <v>1995</v>
      </c>
      <c r="B37" s="6">
        <v>36</v>
      </c>
      <c r="C37" s="11">
        <v>2.8519999999999999</v>
      </c>
      <c r="D37" s="21">
        <f t="shared" si="6"/>
        <v>2.8970000000000002</v>
      </c>
      <c r="E37" s="21">
        <f t="shared" si="7"/>
        <v>2.9337499999999999</v>
      </c>
      <c r="F37" s="21">
        <f t="shared" si="8"/>
        <v>8.1749999999999989E-2</v>
      </c>
      <c r="G37" s="21">
        <f t="shared" si="9"/>
        <v>8.1749999999999989E-2</v>
      </c>
      <c r="H37" s="21">
        <f>SUMSQ($F$6:F37)/(B37-4)</f>
        <v>6.3297927734374967E-2</v>
      </c>
      <c r="I37" s="21">
        <f>SUM($G$6:G37)/(B37-4)</f>
        <v>0.23314843749999992</v>
      </c>
      <c r="J37" s="18">
        <f t="shared" si="5"/>
        <v>2.8664095371669002E-2</v>
      </c>
      <c r="K37" s="21">
        <f>AVERAGE($J$6:J37)</f>
        <v>5.767151838237692E-2</v>
      </c>
      <c r="L37" s="21">
        <f>SUM($F$6:F37)/I37</f>
        <v>32</v>
      </c>
    </row>
    <row r="38" spans="1:12" x14ac:dyDescent="0.25">
      <c r="A38" s="2">
        <f t="shared" si="0"/>
        <v>1996</v>
      </c>
      <c r="B38" s="6">
        <v>37</v>
      </c>
      <c r="C38" s="11">
        <v>2.83</v>
      </c>
      <c r="D38" s="21">
        <f t="shared" si="6"/>
        <v>2.867</v>
      </c>
      <c r="E38" s="21">
        <f t="shared" si="7"/>
        <v>2.8970000000000002</v>
      </c>
      <c r="F38" s="21">
        <f t="shared" si="8"/>
        <v>6.7000000000000171E-2</v>
      </c>
      <c r="G38" s="21">
        <f t="shared" si="9"/>
        <v>6.7000000000000171E-2</v>
      </c>
      <c r="H38" s="21">
        <f>SUMSQ($F$6:F38)/(B38-4)</f>
        <v>6.151583901515148E-2</v>
      </c>
      <c r="I38" s="21">
        <f>SUM($G$6:G38)/(B38-4)</f>
        <v>0.2281136363636363</v>
      </c>
      <c r="J38" s="18">
        <f t="shared" si="5"/>
        <v>2.3674911660777447E-2</v>
      </c>
      <c r="K38" s="21">
        <f>AVERAGE($J$6:J38)</f>
        <v>5.6641318178692092E-2</v>
      </c>
      <c r="L38" s="21">
        <f>SUM($F$6:F38)/I38</f>
        <v>33</v>
      </c>
    </row>
    <row r="39" spans="1:12" x14ac:dyDescent="0.25">
      <c r="A39" s="2">
        <f t="shared" si="0"/>
        <v>1997</v>
      </c>
      <c r="B39" s="6">
        <v>38</v>
      </c>
      <c r="C39" s="11">
        <v>2.81</v>
      </c>
      <c r="D39" s="21">
        <f t="shared" si="6"/>
        <v>2.8422499999999999</v>
      </c>
      <c r="E39" s="21">
        <f t="shared" si="7"/>
        <v>2.867</v>
      </c>
      <c r="F39" s="21">
        <f t="shared" si="8"/>
        <v>5.699999999999994E-2</v>
      </c>
      <c r="G39" s="21">
        <f t="shared" si="9"/>
        <v>5.699999999999994E-2</v>
      </c>
      <c r="H39" s="21">
        <f>SUMSQ($F$6:F39)/(B39-4)</f>
        <v>5.9802108455882318E-2</v>
      </c>
      <c r="I39" s="21">
        <f>SUM($G$6:G39)/(B39-4)</f>
        <v>0.2230808823529411</v>
      </c>
      <c r="J39" s="18">
        <f t="shared" si="5"/>
        <v>2.0284697508896776E-2</v>
      </c>
      <c r="K39" s="21">
        <f>AVERAGE($J$6:J39)</f>
        <v>5.5572005806051053E-2</v>
      </c>
      <c r="L39" s="21">
        <f>SUM($F$6:F39)/I39</f>
        <v>34</v>
      </c>
    </row>
    <row r="40" spans="1:12" x14ac:dyDescent="0.25">
      <c r="A40" s="2">
        <f t="shared" si="0"/>
        <v>1998</v>
      </c>
      <c r="B40" s="6">
        <v>39</v>
      </c>
      <c r="C40" s="11">
        <v>2.7890000000000001</v>
      </c>
      <c r="D40" s="21">
        <f t="shared" si="6"/>
        <v>2.8202500000000001</v>
      </c>
      <c r="E40" s="21">
        <f t="shared" si="7"/>
        <v>2.8422499999999999</v>
      </c>
      <c r="F40" s="21">
        <f t="shared" si="8"/>
        <v>5.3249999999999797E-2</v>
      </c>
      <c r="G40" s="21">
        <f t="shared" si="9"/>
        <v>5.3249999999999797E-2</v>
      </c>
      <c r="H40" s="21">
        <f>SUMSQ($F$6:F40)/(B40-4)</f>
        <v>5.8174492857142823E-2</v>
      </c>
      <c r="I40" s="21">
        <f>SUM($G$6:G40)/(B40-4)</f>
        <v>0.21822857142857138</v>
      </c>
      <c r="J40" s="18">
        <f t="shared" si="5"/>
        <v>1.9092864826102472E-2</v>
      </c>
      <c r="K40" s="21">
        <f>AVERAGE($J$6:J40)</f>
        <v>5.4529744635195374E-2</v>
      </c>
      <c r="L40" s="21">
        <f>SUM($F$6:F40)/I40</f>
        <v>35</v>
      </c>
    </row>
    <row r="41" spans="1:12" x14ac:dyDescent="0.25">
      <c r="A41" s="2">
        <f t="shared" si="0"/>
        <v>1999</v>
      </c>
      <c r="B41" s="6">
        <v>40</v>
      </c>
      <c r="C41" s="11">
        <v>2.7669999999999999</v>
      </c>
      <c r="D41" s="21">
        <f t="shared" si="6"/>
        <v>2.7989999999999999</v>
      </c>
      <c r="E41" s="21">
        <f t="shared" si="7"/>
        <v>2.8202500000000001</v>
      </c>
      <c r="F41" s="21">
        <f t="shared" si="8"/>
        <v>5.3250000000000242E-2</v>
      </c>
      <c r="G41" s="21">
        <f t="shared" si="9"/>
        <v>5.3250000000000242E-2</v>
      </c>
      <c r="H41" s="21">
        <f>SUMSQ($F$6:F41)/(B41-4)</f>
        <v>5.663730034722219E-2</v>
      </c>
      <c r="I41" s="21">
        <f>SUM($G$6:G41)/(B41-4)</f>
        <v>0.21364583333333328</v>
      </c>
      <c r="J41" s="18">
        <f t="shared" si="5"/>
        <v>1.9244669316949854E-2</v>
      </c>
      <c r="K41" s="21">
        <f>AVERAGE($J$6:J41)</f>
        <v>5.3549603654132999E-2</v>
      </c>
      <c r="L41" s="21">
        <f>SUM($F$6:F41)/I41</f>
        <v>36</v>
      </c>
    </row>
    <row r="42" spans="1:12" x14ac:dyDescent="0.25">
      <c r="A42" s="2">
        <f t="shared" si="0"/>
        <v>2000</v>
      </c>
      <c r="B42" s="6">
        <v>41</v>
      </c>
      <c r="C42" s="11">
        <v>2.7440000000000002</v>
      </c>
      <c r="D42" s="21">
        <f t="shared" si="6"/>
        <v>2.7774999999999999</v>
      </c>
      <c r="E42" s="21">
        <f t="shared" si="7"/>
        <v>2.7989999999999999</v>
      </c>
      <c r="F42" s="21">
        <f t="shared" si="8"/>
        <v>5.4999999999999716E-2</v>
      </c>
      <c r="G42" s="21">
        <f t="shared" si="9"/>
        <v>5.4999999999999716E-2</v>
      </c>
      <c r="H42" s="21">
        <f>SUMSQ($F$6:F42)/(B42-4)</f>
        <v>5.5188319256756727E-2</v>
      </c>
      <c r="I42" s="21">
        <f>SUM($G$6:G42)/(B42-4)</f>
        <v>0.20935810810810807</v>
      </c>
      <c r="J42" s="18">
        <f t="shared" si="5"/>
        <v>2.0043731778425552E-2</v>
      </c>
      <c r="K42" s="21">
        <f>AVERAGE($J$6:J42)</f>
        <v>5.2644039549384146E-2</v>
      </c>
      <c r="L42" s="21">
        <f>SUM($F$6:F42)/I42</f>
        <v>37</v>
      </c>
    </row>
    <row r="43" spans="1:12" x14ac:dyDescent="0.25">
      <c r="A43" s="2">
        <f t="shared" si="0"/>
        <v>2001</v>
      </c>
      <c r="B43" s="6">
        <v>42</v>
      </c>
      <c r="C43" s="11">
        <v>2.72</v>
      </c>
      <c r="D43" s="21">
        <f t="shared" si="6"/>
        <v>2.7550000000000003</v>
      </c>
      <c r="E43" s="21">
        <f t="shared" si="7"/>
        <v>2.7774999999999999</v>
      </c>
      <c r="F43" s="21">
        <f t="shared" si="8"/>
        <v>5.7499999999999662E-2</v>
      </c>
      <c r="G43" s="21">
        <f t="shared" si="9"/>
        <v>5.7499999999999662E-2</v>
      </c>
      <c r="H43" s="21">
        <f>SUMSQ($F$6:F43)/(B43-4)</f>
        <v>5.3823001644736815E-2</v>
      </c>
      <c r="I43" s="21">
        <f>SUM($G$6:G43)/(B43-4)</f>
        <v>0.20536184210526309</v>
      </c>
      <c r="J43" s="18">
        <f t="shared" si="5"/>
        <v>2.1139705882352814E-2</v>
      </c>
      <c r="K43" s="21">
        <f>AVERAGE($J$6:J43)</f>
        <v>5.1814978137093848E-2</v>
      </c>
      <c r="L43" s="21">
        <f>SUM($F$6:F43)/I43</f>
        <v>38</v>
      </c>
    </row>
    <row r="44" spans="1:12" x14ac:dyDescent="0.25">
      <c r="A44" s="2">
        <f t="shared" si="0"/>
        <v>2002</v>
      </c>
      <c r="B44" s="6">
        <v>43</v>
      </c>
      <c r="C44" s="11">
        <v>2.698</v>
      </c>
      <c r="D44" s="21">
        <f t="shared" si="6"/>
        <v>2.7322500000000001</v>
      </c>
      <c r="E44" s="21">
        <f t="shared" si="7"/>
        <v>2.7550000000000003</v>
      </c>
      <c r="F44" s="21">
        <f t="shared" si="8"/>
        <v>5.7000000000000384E-2</v>
      </c>
      <c r="G44" s="21">
        <f t="shared" si="9"/>
        <v>5.7000000000000384E-2</v>
      </c>
      <c r="H44" s="21">
        <f>SUMSQ($F$6:F44)/(B44-4)</f>
        <v>5.2526232371794844E-2</v>
      </c>
      <c r="I44" s="21">
        <f>SUM($G$6:G44)/(B44-4)</f>
        <v>0.20155769230769224</v>
      </c>
      <c r="J44" s="18">
        <f t="shared" si="5"/>
        <v>2.1126760563380424E-2</v>
      </c>
      <c r="K44" s="21">
        <f>AVERAGE($J$6:J44)</f>
        <v>5.1028100763408892E-2</v>
      </c>
      <c r="L44" s="21">
        <f>SUM($F$6:F44)/I44</f>
        <v>39</v>
      </c>
    </row>
    <row r="45" spans="1:12" x14ac:dyDescent="0.25">
      <c r="A45" s="2">
        <f t="shared" si="0"/>
        <v>2003</v>
      </c>
      <c r="B45" s="6">
        <v>44</v>
      </c>
      <c r="C45" s="11">
        <v>2.6789999999999998</v>
      </c>
      <c r="D45" s="21">
        <f t="shared" si="6"/>
        <v>2.7102500000000003</v>
      </c>
      <c r="E45" s="21">
        <f t="shared" si="7"/>
        <v>2.7322500000000001</v>
      </c>
      <c r="F45" s="21">
        <f t="shared" si="8"/>
        <v>5.3250000000000242E-2</v>
      </c>
      <c r="G45" s="21">
        <f t="shared" si="9"/>
        <v>5.3250000000000242E-2</v>
      </c>
      <c r="H45" s="21">
        <f>SUMSQ($F$6:F45)/(B45-4)</f>
        <v>5.1283965624999969E-2</v>
      </c>
      <c r="I45" s="21">
        <f>SUM($G$6:G45)/(B45-4)</f>
        <v>0.19784999999999994</v>
      </c>
      <c r="J45" s="18">
        <f t="shared" si="5"/>
        <v>1.9876819708846676E-2</v>
      </c>
      <c r="K45" s="21">
        <f>AVERAGE($J$6:J45)</f>
        <v>5.0249318737044836E-2</v>
      </c>
      <c r="L45" s="21">
        <f>SUM($F$6:F45)/I45</f>
        <v>40</v>
      </c>
    </row>
    <row r="46" spans="1:12" x14ac:dyDescent="0.25">
      <c r="A46" s="2">
        <f t="shared" si="0"/>
        <v>2004</v>
      </c>
      <c r="B46" s="6">
        <v>45</v>
      </c>
      <c r="C46" s="11">
        <v>2.6909999999999998</v>
      </c>
      <c r="D46" s="21">
        <f t="shared" si="6"/>
        <v>2.6970000000000001</v>
      </c>
      <c r="E46" s="21">
        <f t="shared" si="7"/>
        <v>2.7102500000000003</v>
      </c>
      <c r="F46" s="21">
        <f t="shared" si="8"/>
        <v>1.9250000000000433E-2</v>
      </c>
      <c r="G46" s="21">
        <f t="shared" si="9"/>
        <v>1.9250000000000433E-2</v>
      </c>
      <c r="H46" s="21">
        <f>SUMSQ($F$6:F46)/(B46-4)</f>
        <v>5.0042175304878027E-2</v>
      </c>
      <c r="I46" s="21">
        <f>SUM($G$6:G46)/(B46-4)</f>
        <v>0.19349390243902434</v>
      </c>
      <c r="J46" s="18">
        <f t="shared" si="5"/>
        <v>7.1534745447790543E-3</v>
      </c>
      <c r="K46" s="21">
        <f>AVERAGE($J$6:J46)</f>
        <v>4.9198200586013964E-2</v>
      </c>
      <c r="L46" s="21">
        <f>SUM($F$6:F46)/I46</f>
        <v>41</v>
      </c>
    </row>
    <row r="47" spans="1:12" x14ac:dyDescent="0.25">
      <c r="A47" s="2">
        <f t="shared" si="0"/>
        <v>2005</v>
      </c>
      <c r="B47" s="6">
        <v>46</v>
      </c>
      <c r="C47" s="11">
        <v>2.665</v>
      </c>
      <c r="D47" s="21">
        <f t="shared" si="6"/>
        <v>2.6832500000000001</v>
      </c>
      <c r="E47" s="21">
        <f t="shared" si="7"/>
        <v>2.6970000000000001</v>
      </c>
      <c r="F47" s="21">
        <f t="shared" si="8"/>
        <v>3.2000000000000028E-2</v>
      </c>
      <c r="G47" s="21">
        <f t="shared" si="9"/>
        <v>3.2000000000000028E-2</v>
      </c>
      <c r="H47" s="21">
        <f>SUMSQ($F$6:F47)/(B47-4)</f>
        <v>4.8875075892857126E-2</v>
      </c>
      <c r="I47" s="21">
        <f>SUM($G$6:G47)/(B47-4)</f>
        <v>0.1896488095238095</v>
      </c>
      <c r="J47" s="18">
        <f t="shared" si="5"/>
        <v>1.200750469043153E-2</v>
      </c>
      <c r="K47" s="21">
        <f>AVERAGE($J$6:J47)</f>
        <v>4.831270782659533E-2</v>
      </c>
      <c r="L47" s="21">
        <f>SUM($F$6:F47)/I47</f>
        <v>42</v>
      </c>
    </row>
    <row r="48" spans="1:12" x14ac:dyDescent="0.25">
      <c r="A48" s="2">
        <f t="shared" si="0"/>
        <v>2006</v>
      </c>
      <c r="B48" s="6">
        <v>47</v>
      </c>
      <c r="C48" s="11">
        <v>2.6360000000000001</v>
      </c>
      <c r="D48" s="21">
        <f t="shared" si="6"/>
        <v>2.6677499999999998</v>
      </c>
      <c r="E48" s="21">
        <f t="shared" si="7"/>
        <v>2.6832500000000001</v>
      </c>
      <c r="F48" s="21">
        <f t="shared" si="8"/>
        <v>4.7250000000000014E-2</v>
      </c>
      <c r="G48" s="21">
        <f t="shared" si="9"/>
        <v>4.7250000000000014E-2</v>
      </c>
      <c r="H48" s="21">
        <f>SUMSQ($F$6:F48)/(B48-4)</f>
        <v>4.7790366279069747E-2</v>
      </c>
      <c r="I48" s="21">
        <f>SUM($G$6:G48)/(B48-4)</f>
        <v>0.18633720930232556</v>
      </c>
      <c r="J48" s="18">
        <f t="shared" si="5"/>
        <v>1.792488619119879E-2</v>
      </c>
      <c r="K48" s="21">
        <f>AVERAGE($J$6:J48)</f>
        <v>4.7606014300190763E-2</v>
      </c>
      <c r="L48" s="21">
        <f>SUM($F$6:F48)/I48</f>
        <v>43</v>
      </c>
    </row>
    <row r="49" spans="1:12" x14ac:dyDescent="0.25">
      <c r="A49" s="2">
        <f t="shared" si="0"/>
        <v>2007</v>
      </c>
      <c r="B49" s="6">
        <v>48</v>
      </c>
      <c r="C49" s="11">
        <v>2.63</v>
      </c>
      <c r="D49" s="21">
        <f t="shared" si="6"/>
        <v>2.6555</v>
      </c>
      <c r="E49" s="21">
        <f t="shared" si="7"/>
        <v>2.6677499999999998</v>
      </c>
      <c r="F49" s="21">
        <f t="shared" si="8"/>
        <v>3.774999999999995E-2</v>
      </c>
      <c r="G49" s="21">
        <f t="shared" si="9"/>
        <v>3.774999999999995E-2</v>
      </c>
      <c r="H49" s="21">
        <f>SUMSQ($F$6:F49)/(B49-4)</f>
        <v>4.6736609374999988E-2</v>
      </c>
      <c r="I49" s="21">
        <f>SUM($G$6:G49)/(B49-4)</f>
        <v>0.18296022727272723</v>
      </c>
      <c r="J49" s="18">
        <f t="shared" si="5"/>
        <v>1.4353612167300361E-2</v>
      </c>
      <c r="K49" s="21">
        <f>AVERAGE($J$6:J49)</f>
        <v>4.6850277888079613E-2</v>
      </c>
      <c r="L49" s="21">
        <f>SUM($F$6:F49)/I49</f>
        <v>44</v>
      </c>
    </row>
    <row r="50" spans="1:12" x14ac:dyDescent="0.25">
      <c r="A50" s="2">
        <f t="shared" si="0"/>
        <v>2008</v>
      </c>
      <c r="B50" s="6">
        <v>49</v>
      </c>
      <c r="C50" s="11">
        <v>2.6309999999999998</v>
      </c>
      <c r="D50" s="21">
        <f t="shared" si="6"/>
        <v>2.6404999999999998</v>
      </c>
      <c r="E50" s="21">
        <f t="shared" si="7"/>
        <v>2.6555</v>
      </c>
      <c r="F50" s="21">
        <f t="shared" si="8"/>
        <v>2.4500000000000188E-2</v>
      </c>
      <c r="G50" s="21">
        <f t="shared" si="9"/>
        <v>2.4500000000000188E-2</v>
      </c>
      <c r="H50" s="21">
        <f>SUMSQ($F$6:F50)/(B50-4)</f>
        <v>4.5711356944444434E-2</v>
      </c>
      <c r="I50" s="21">
        <f>SUM($G$6:G50)/(B50-4)</f>
        <v>0.17943888888888884</v>
      </c>
      <c r="J50" s="18">
        <f t="shared" si="5"/>
        <v>9.3120486507032273E-3</v>
      </c>
      <c r="K50" s="21">
        <f>AVERAGE($J$6:J50)</f>
        <v>4.601609501613791E-2</v>
      </c>
      <c r="L50" s="21">
        <f>SUM($F$6:F50)/I50</f>
        <v>45</v>
      </c>
    </row>
    <row r="51" spans="1:12" x14ac:dyDescent="0.25">
      <c r="A51" s="2">
        <f t="shared" si="0"/>
        <v>2009</v>
      </c>
      <c r="B51" s="6">
        <v>50</v>
      </c>
      <c r="C51" s="11">
        <v>2.613</v>
      </c>
      <c r="D51" s="21">
        <f t="shared" si="6"/>
        <v>2.6274999999999999</v>
      </c>
      <c r="E51" s="21">
        <f t="shared" si="7"/>
        <v>2.6404999999999998</v>
      </c>
      <c r="F51" s="21">
        <f t="shared" si="8"/>
        <v>2.7499999999999858E-2</v>
      </c>
      <c r="G51" s="21">
        <f t="shared" si="9"/>
        <v>2.7499999999999858E-2</v>
      </c>
      <c r="H51" s="21">
        <f>SUMSQ($F$6:F51)/(B51-4)</f>
        <v>4.4734072010869548E-2</v>
      </c>
      <c r="I51" s="21">
        <f>SUM($G$6:G51)/(B51-4)</f>
        <v>0.17613586956521735</v>
      </c>
      <c r="J51" s="18">
        <f t="shared" si="5"/>
        <v>1.0524301569077634E-2</v>
      </c>
      <c r="K51" s="21">
        <f>AVERAGE($J$6:J51)</f>
        <v>4.5244534289027902E-2</v>
      </c>
      <c r="L51" s="21">
        <f>SUM($F$6:F51)/I51</f>
        <v>46</v>
      </c>
    </row>
    <row r="52" spans="1:12" x14ac:dyDescent="0.25">
      <c r="A52" s="2">
        <f t="shared" si="0"/>
        <v>2010</v>
      </c>
      <c r="B52" s="6">
        <v>51</v>
      </c>
      <c r="C52" s="11">
        <v>2.6040000000000001</v>
      </c>
      <c r="D52" s="21">
        <f t="shared" si="6"/>
        <v>2.6194999999999995</v>
      </c>
      <c r="E52" s="21">
        <f t="shared" si="7"/>
        <v>2.6274999999999999</v>
      </c>
      <c r="F52" s="21">
        <f t="shared" si="8"/>
        <v>2.3499999999999854E-2</v>
      </c>
      <c r="G52" s="21">
        <f t="shared" si="9"/>
        <v>2.3499999999999854E-2</v>
      </c>
      <c r="H52" s="21">
        <f>SUMSQ($F$6:F52)/(B52-4)</f>
        <v>4.3794033244680841E-2</v>
      </c>
      <c r="I52" s="21">
        <f>SUM($G$6:G52)/(B52-4)</f>
        <v>0.17288829787234039</v>
      </c>
      <c r="J52" s="18">
        <f t="shared" si="5"/>
        <v>9.0245775729646139E-3</v>
      </c>
      <c r="K52" s="21">
        <f>AVERAGE($J$6:J52)</f>
        <v>4.4473896912090388E-2</v>
      </c>
      <c r="L52" s="21">
        <f>SUM($F$6:F52)/I52</f>
        <v>47</v>
      </c>
    </row>
    <row r="53" spans="1:12" x14ac:dyDescent="0.25">
      <c r="A53" s="2">
        <f t="shared" si="0"/>
        <v>2011</v>
      </c>
      <c r="B53" s="6">
        <v>52</v>
      </c>
      <c r="C53" s="11">
        <v>2.6269999999999998</v>
      </c>
      <c r="D53" s="21">
        <f t="shared" si="6"/>
        <v>2.6187499999999999</v>
      </c>
      <c r="E53" s="21">
        <f t="shared" si="7"/>
        <v>2.6194999999999995</v>
      </c>
      <c r="F53" s="21">
        <f t="shared" si="8"/>
        <v>-7.5000000000002842E-3</v>
      </c>
      <c r="G53" s="21">
        <f t="shared" si="9"/>
        <v>7.5000000000002842E-3</v>
      </c>
      <c r="H53" s="21">
        <f>SUMSQ($F$6:F53)/(B53-4)</f>
        <v>4.2882829427083324E-2</v>
      </c>
      <c r="I53" s="21">
        <f>SUM($G$6:G53)/(B53-4)</f>
        <v>0.1694427083333333</v>
      </c>
      <c r="J53" s="18">
        <f t="shared" si="5"/>
        <v>2.8549676437001465E-3</v>
      </c>
      <c r="K53" s="21">
        <f>AVERAGE($J$6:J53)</f>
        <v>4.3606835885665586E-2</v>
      </c>
      <c r="L53" s="21">
        <f>SUM($F$6:F53)/I53</f>
        <v>47.911474502812524</v>
      </c>
    </row>
    <row r="54" spans="1:12" x14ac:dyDescent="0.25">
      <c r="A54" s="2">
        <f t="shared" si="0"/>
        <v>2012</v>
      </c>
      <c r="B54" s="6">
        <v>53</v>
      </c>
      <c r="C54" s="11">
        <v>2.6360000000000001</v>
      </c>
      <c r="D54" s="21">
        <f t="shared" si="6"/>
        <v>2.62</v>
      </c>
      <c r="E54" s="21">
        <f t="shared" si="7"/>
        <v>2.6187499999999999</v>
      </c>
      <c r="F54" s="21">
        <f t="shared" si="8"/>
        <v>-1.725000000000021E-2</v>
      </c>
      <c r="G54" s="21">
        <f t="shared" si="9"/>
        <v>1.725000000000021E-2</v>
      </c>
      <c r="H54" s="21">
        <f>SUMSQ($F$6:F54)/(B54-4)</f>
        <v>4.2013742346938769E-2</v>
      </c>
      <c r="I54" s="21">
        <f>SUM($G$6:G54)/(B54-4)</f>
        <v>0.16633673469387752</v>
      </c>
      <c r="J54" s="18">
        <f t="shared" si="5"/>
        <v>6.5440060698028109E-3</v>
      </c>
      <c r="K54" s="21">
        <f>AVERAGE($J$6:J54)</f>
        <v>4.2850451603709205E-2</v>
      </c>
      <c r="L54" s="21">
        <f>SUM($F$6:F54)/I54</f>
        <v>48.702410895037104</v>
      </c>
    </row>
    <row r="55" spans="1:12" x14ac:dyDescent="0.25">
      <c r="A55" s="2">
        <f t="shared" si="0"/>
        <v>2013</v>
      </c>
      <c r="B55" s="6">
        <v>54</v>
      </c>
      <c r="C55" s="11">
        <v>2.609</v>
      </c>
      <c r="D55" s="21">
        <f t="shared" si="6"/>
        <v>2.6189999999999998</v>
      </c>
      <c r="E55" s="21">
        <f t="shared" si="7"/>
        <v>2.62</v>
      </c>
      <c r="F55" s="21">
        <f t="shared" si="8"/>
        <v>1.1000000000000121E-2</v>
      </c>
      <c r="G55" s="21">
        <f t="shared" si="9"/>
        <v>1.1000000000000121E-2</v>
      </c>
      <c r="H55" s="21">
        <f>SUMSQ($F$6:F55)/(B55-4)</f>
        <v>4.1175887499999994E-2</v>
      </c>
      <c r="I55" s="21">
        <f>SUM($G$6:G55)/(B55-4)</f>
        <v>0.16323000000000001</v>
      </c>
      <c r="J55" s="18">
        <f t="shared" si="5"/>
        <v>4.2161747796090922E-3</v>
      </c>
      <c r="K55" s="21">
        <f>AVERAGE($J$6:J55)</f>
        <v>4.2077766067227199E-2</v>
      </c>
      <c r="L55" s="21">
        <f>SUM($F$6:F55)/I55</f>
        <v>49.696746921521765</v>
      </c>
    </row>
    <row r="56" spans="1:12" x14ac:dyDescent="0.25">
      <c r="A56" s="2">
        <f t="shared" si="0"/>
        <v>2014</v>
      </c>
      <c r="B56" s="6">
        <v>55</v>
      </c>
      <c r="C56" s="11">
        <v>2.59</v>
      </c>
      <c r="D56" s="21">
        <f t="shared" si="6"/>
        <v>2.6154999999999999</v>
      </c>
      <c r="E56" s="21">
        <f t="shared" si="7"/>
        <v>2.6189999999999998</v>
      </c>
      <c r="F56" s="21">
        <f t="shared" si="8"/>
        <v>2.8999999999999915E-2</v>
      </c>
      <c r="G56" s="21">
        <f t="shared" si="9"/>
        <v>2.8999999999999915E-2</v>
      </c>
      <c r="H56" s="21">
        <f>SUMSQ($F$6:F56)/(B56-4)</f>
        <v>4.038500735294117E-2</v>
      </c>
      <c r="I56" s="21">
        <f>SUM($G$6:G56)/(B56-4)</f>
        <v>0.16059803921568627</v>
      </c>
      <c r="J56" s="18">
        <f t="shared" si="5"/>
        <v>1.1196911196911165E-2</v>
      </c>
      <c r="K56" s="21">
        <f>AVERAGE($J$6:J56)</f>
        <v>4.1472259108985714E-2</v>
      </c>
      <c r="L56" s="21">
        <f>SUM($F$6:F56)/I56</f>
        <v>50.691777058787608</v>
      </c>
    </row>
    <row r="57" spans="1:12" x14ac:dyDescent="0.25">
      <c r="A57" s="2">
        <f t="shared" si="0"/>
        <v>2015</v>
      </c>
      <c r="B57" s="6">
        <v>56</v>
      </c>
      <c r="C57" s="11">
        <v>2.5640000000000001</v>
      </c>
      <c r="D57" s="21">
        <f t="shared" si="6"/>
        <v>2.5997500000000002</v>
      </c>
      <c r="E57" s="21">
        <f t="shared" si="7"/>
        <v>2.6154999999999999</v>
      </c>
      <c r="F57" s="21">
        <f t="shared" si="8"/>
        <v>5.1499999999999879E-2</v>
      </c>
      <c r="G57" s="21">
        <f t="shared" si="9"/>
        <v>5.1499999999999879E-2</v>
      </c>
      <c r="H57" s="21">
        <f>SUMSQ($F$6:F57)/(B57-4)</f>
        <v>3.9659377403846147E-2</v>
      </c>
      <c r="I57" s="21">
        <f>SUM($G$6:G57)/(B57-4)</f>
        <v>0.15850000000000003</v>
      </c>
      <c r="J57" s="18">
        <f t="shared" si="5"/>
        <v>2.0085803432137238E-2</v>
      </c>
      <c r="K57" s="21">
        <f>AVERAGE($J$6:J57)</f>
        <v>4.1060981115200165E-2</v>
      </c>
      <c r="L57" s="21">
        <f>SUM($F$6:F57)/I57</f>
        <v>51.687697160883268</v>
      </c>
    </row>
    <row r="58" spans="1:12" x14ac:dyDescent="0.25">
      <c r="A58" s="2">
        <f t="shared" si="0"/>
        <v>2016</v>
      </c>
      <c r="B58" s="6">
        <v>57</v>
      </c>
      <c r="C58" s="11">
        <v>2.528</v>
      </c>
      <c r="D58" s="21">
        <f t="shared" si="6"/>
        <v>2.5727500000000001</v>
      </c>
      <c r="E58" s="21">
        <f t="shared" si="7"/>
        <v>2.5997500000000002</v>
      </c>
      <c r="F58" s="21">
        <f t="shared" si="8"/>
        <v>7.1750000000000203E-2</v>
      </c>
      <c r="G58" s="21">
        <f t="shared" si="9"/>
        <v>7.1750000000000203E-2</v>
      </c>
      <c r="H58" s="21">
        <f>SUMSQ($F$6:F58)/(B58-4)</f>
        <v>3.9008220518867917E-2</v>
      </c>
      <c r="I58" s="21">
        <f>SUM($G$6:G58)/(B58-4)</f>
        <v>0.15686320754716981</v>
      </c>
      <c r="J58" s="18">
        <f t="shared" si="5"/>
        <v>2.8382120253164635E-2</v>
      </c>
      <c r="K58" s="21">
        <f>AVERAGE($J$6:J58)</f>
        <v>4.0821757325350434E-2</v>
      </c>
      <c r="L58" s="21">
        <f>SUM($F$6:F58)/I58</f>
        <v>52.684438430311225</v>
      </c>
    </row>
    <row r="59" spans="1:12" x14ac:dyDescent="0.25">
      <c r="A59" s="2">
        <f t="shared" si="0"/>
        <v>2017</v>
      </c>
      <c r="B59" s="6">
        <v>58</v>
      </c>
      <c r="C59" s="11">
        <v>2.4929999999999999</v>
      </c>
      <c r="D59" s="21">
        <f t="shared" si="6"/>
        <v>2.5437500000000002</v>
      </c>
      <c r="E59" s="21">
        <f t="shared" si="7"/>
        <v>2.5727500000000001</v>
      </c>
      <c r="F59" s="21">
        <f t="shared" si="8"/>
        <v>7.975000000000021E-2</v>
      </c>
      <c r="G59" s="21">
        <f t="shared" si="9"/>
        <v>7.975000000000021E-2</v>
      </c>
      <c r="H59" s="21">
        <f>SUMSQ($F$6:F59)/(B59-4)</f>
        <v>3.8403624999999997E-2</v>
      </c>
      <c r="I59" s="21">
        <f>SUM($G$6:G59)/(B59-4)</f>
        <v>0.1554351851851852</v>
      </c>
      <c r="J59" s="18">
        <f t="shared" si="5"/>
        <v>3.1989570798235147E-2</v>
      </c>
      <c r="K59" s="21">
        <f>AVERAGE($J$6:J59)</f>
        <v>4.0658198315589041E-2</v>
      </c>
      <c r="L59" s="21">
        <f>SUM($F$6:F59)/I59</f>
        <v>53.681539286352525</v>
      </c>
    </row>
    <row r="60" spans="1:12" x14ac:dyDescent="0.25">
      <c r="A60" s="2">
        <f t="shared" si="0"/>
        <v>2018</v>
      </c>
      <c r="B60" s="6">
        <v>59</v>
      </c>
      <c r="C60" s="11">
        <v>2.4409999999999998</v>
      </c>
      <c r="D60" s="21">
        <f t="shared" si="6"/>
        <v>2.5065</v>
      </c>
      <c r="E60" s="21">
        <f t="shared" si="7"/>
        <v>2.5437500000000002</v>
      </c>
      <c r="F60" s="21">
        <f t="shared" si="8"/>
        <v>0.10275000000000034</v>
      </c>
      <c r="G60" s="21">
        <f t="shared" si="9"/>
        <v>0.10275000000000034</v>
      </c>
      <c r="H60" s="21">
        <f>SUMSQ($F$6:F60)/(B60-4)</f>
        <v>3.7897332954545455E-2</v>
      </c>
      <c r="I60" s="21">
        <f>SUM($G$6:G60)/(B60-4)</f>
        <v>0.15447727272727277</v>
      </c>
      <c r="J60" s="18">
        <f t="shared" si="5"/>
        <v>4.2093404342482731E-2</v>
      </c>
      <c r="K60" s="21">
        <f>AVERAGE($J$6:J60)</f>
        <v>4.0684292970623467E-2</v>
      </c>
      <c r="L60" s="21">
        <f>SUM($F$6:F60)/I60</f>
        <v>54.679564513756056</v>
      </c>
    </row>
    <row r="61" spans="1:12" x14ac:dyDescent="0.25">
      <c r="A61" s="2">
        <f t="shared" si="0"/>
        <v>2019</v>
      </c>
      <c r="B61" s="6">
        <v>60</v>
      </c>
      <c r="C61" s="11">
        <v>2.375</v>
      </c>
      <c r="D61" s="21">
        <f t="shared" si="6"/>
        <v>2.4592499999999999</v>
      </c>
      <c r="E61" s="21">
        <f t="shared" si="7"/>
        <v>2.5065</v>
      </c>
      <c r="F61" s="21">
        <f t="shared" si="8"/>
        <v>0.13149999999999995</v>
      </c>
      <c r="G61" s="21">
        <f t="shared" si="9"/>
        <v>0.13149999999999995</v>
      </c>
      <c r="H61" s="21">
        <f>SUMSQ($F$6:F61)/(B61-4)</f>
        <v>3.7529385044642864E-2</v>
      </c>
      <c r="I61" s="21">
        <f>SUM($G$6:G61)/(B61-4)</f>
        <v>0.15406696428571434</v>
      </c>
      <c r="J61" s="18">
        <f t="shared" si="5"/>
        <v>5.536842105263156E-2</v>
      </c>
      <c r="K61" s="21">
        <f>AVERAGE($J$6:J61)</f>
        <v>4.0946509543516467E-2</v>
      </c>
      <c r="L61" s="21">
        <f>SUM($F$6:F61)/I61</f>
        <v>55.678711135579945</v>
      </c>
    </row>
    <row r="62" spans="1:12" x14ac:dyDescent="0.25">
      <c r="A62" s="2">
        <f t="shared" si="0"/>
        <v>2020</v>
      </c>
      <c r="B62" s="6">
        <v>61</v>
      </c>
      <c r="C62" s="11">
        <v>2.3439999999999999</v>
      </c>
      <c r="D62" s="21">
        <f t="shared" si="6"/>
        <v>2.4132499999999997</v>
      </c>
      <c r="E62" s="21">
        <f t="shared" si="7"/>
        <v>2.4592499999999999</v>
      </c>
      <c r="F62" s="21">
        <f t="shared" si="8"/>
        <v>0.11525000000000007</v>
      </c>
      <c r="G62" s="21">
        <f t="shared" si="9"/>
        <v>0.11525000000000007</v>
      </c>
      <c r="H62" s="21">
        <f>SUMSQ($F$6:F62)/(B62-4)</f>
        <v>3.7104002192982467E-2</v>
      </c>
      <c r="I62" s="21">
        <f>SUM($G$6:G62)/(B62-4)</f>
        <v>0.15338596491228074</v>
      </c>
      <c r="J62" s="18">
        <f t="shared" si="5"/>
        <v>4.9168088737201403E-2</v>
      </c>
      <c r="K62" s="21">
        <f>AVERAGE($J$6:J62)</f>
        <v>4.1090747774984622E-2</v>
      </c>
      <c r="L62" s="21">
        <f>SUM($F$6:F62)/I62</f>
        <v>56.677284684890758</v>
      </c>
    </row>
    <row r="63" spans="1:12" x14ac:dyDescent="0.25">
      <c r="A63" s="2">
        <f t="shared" si="0"/>
        <v>2021</v>
      </c>
      <c r="B63" s="6">
        <v>62</v>
      </c>
      <c r="C63" s="11">
        <v>2.3250000000000002</v>
      </c>
      <c r="D63" s="21">
        <f t="shared" si="6"/>
        <v>2.3712499999999999</v>
      </c>
      <c r="E63" s="21">
        <f t="shared" si="7"/>
        <v>2.4132499999999997</v>
      </c>
      <c r="F63" s="21">
        <f t="shared" si="8"/>
        <v>8.8249999999999496E-2</v>
      </c>
      <c r="G63" s="21">
        <f t="shared" si="9"/>
        <v>8.8249999999999496E-2</v>
      </c>
      <c r="H63" s="21">
        <f>SUMSQ($F$6:F63)/(B63-4)</f>
        <v>3.659855495689656E-2</v>
      </c>
      <c r="I63" s="21">
        <f>SUM($G$6:G63)/(B63-4)</f>
        <v>0.15226293103448277</v>
      </c>
      <c r="J63" s="18">
        <f t="shared" si="5"/>
        <v>3.7956989247311605E-2</v>
      </c>
      <c r="K63" s="21">
        <f>AVERAGE($J$6:J63)</f>
        <v>4.1036717455541986E-2</v>
      </c>
      <c r="L63" s="21">
        <f>SUM($F$6:F63)/I63</f>
        <v>57.674904458598718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33F-137A-4AA4-BB62-6F86AD1017B1}">
  <dimension ref="A1:L66"/>
  <sheetViews>
    <sheetView workbookViewId="0">
      <selection activeCell="P27" sqref="P27"/>
    </sheetView>
  </sheetViews>
  <sheetFormatPr defaultColWidth="9.140625" defaultRowHeight="15" x14ac:dyDescent="0.25"/>
  <cols>
    <col min="1" max="1" width="5" style="2" bestFit="1" customWidth="1"/>
    <col min="2" max="2" width="9.28515625" style="2" bestFit="1" customWidth="1"/>
    <col min="3" max="5" width="11.28515625" style="2" bestFit="1" customWidth="1"/>
    <col min="6" max="6" width="11.85546875" style="2" bestFit="1" customWidth="1"/>
    <col min="7" max="7" width="11.28515625" style="2" bestFit="1" customWidth="1"/>
    <col min="8" max="8" width="4.85546875" style="2" bestFit="1" customWidth="1"/>
    <col min="9" max="9" width="5.140625" style="2" bestFit="1" customWidth="1"/>
    <col min="10" max="10" width="7" style="2" bestFit="1" customWidth="1"/>
    <col min="11" max="11" width="6" style="2" bestFit="1" customWidth="1"/>
    <col min="12" max="12" width="5.28515625" style="2" bestFit="1" customWidth="1"/>
    <col min="13" max="16384" width="9.140625" style="2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6">
        <v>0</v>
      </c>
      <c r="C2" s="10"/>
      <c r="D2" s="14">
        <f>AVERAGE(C3:C64)</f>
        <v>3.5895806451612904</v>
      </c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2">
        <v>1960</v>
      </c>
      <c r="B3" s="8">
        <v>1</v>
      </c>
      <c r="C3" s="14">
        <v>5.8440000000000003</v>
      </c>
      <c r="D3" s="14">
        <f t="shared" ref="D3:D34" si="0">($C$66*C3)+((1-$C$66)*D2)</f>
        <v>5.8440000000000003</v>
      </c>
      <c r="E3" s="14">
        <f>D2</f>
        <v>3.5895806451612904</v>
      </c>
      <c r="F3" s="14">
        <f>E3-C3</f>
        <v>-2.2544193548387099</v>
      </c>
      <c r="G3" s="14">
        <f>ABS(F3)</f>
        <v>2.2544193548387099</v>
      </c>
      <c r="H3" s="14">
        <f>SUMSQ($F$3:F3)/B3</f>
        <v>5.0824066274713848</v>
      </c>
      <c r="I3" s="14">
        <f>SUM($G$3:G3)/B3</f>
        <v>2.2544193548387099</v>
      </c>
      <c r="J3" s="16">
        <f>(G3/C3)</f>
        <v>0.38576648782318784</v>
      </c>
      <c r="K3" s="14">
        <f>AVERAGE($J$3:J3)</f>
        <v>0.38576648782318784</v>
      </c>
      <c r="L3" s="14">
        <f>SUM($F$3:F3)/I3</f>
        <v>-1</v>
      </c>
    </row>
    <row r="4" spans="1:12" x14ac:dyDescent="0.25">
      <c r="A4" s="2">
        <f>A3+1</f>
        <v>1961</v>
      </c>
      <c r="B4" s="8">
        <v>2</v>
      </c>
      <c r="C4" s="14">
        <v>5.8650000000000002</v>
      </c>
      <c r="D4" s="14">
        <f t="shared" si="0"/>
        <v>5.8650000000000002</v>
      </c>
      <c r="E4" s="14">
        <f t="shared" ref="E4:E64" si="1">D3</f>
        <v>5.8440000000000003</v>
      </c>
      <c r="F4" s="14">
        <f t="shared" ref="F4:F15" si="2">E4-C4</f>
        <v>-2.0999999999999908E-2</v>
      </c>
      <c r="G4" s="14">
        <f t="shared" ref="G4:G15" si="3">ABS(F4)</f>
        <v>2.0999999999999908E-2</v>
      </c>
      <c r="H4" s="14">
        <f>SUMSQ($F$3:F4)/B4</f>
        <v>2.5414238137356926</v>
      </c>
      <c r="I4" s="14">
        <f>SUM($G$3:G4)/B4</f>
        <v>1.1377096774193549</v>
      </c>
      <c r="J4" s="16">
        <f t="shared" ref="J4:J64" si="4">(G4/C4)</f>
        <v>3.5805626598465314E-3</v>
      </c>
      <c r="K4" s="14">
        <f>AVERAGE($J$3:J4)</f>
        <v>0.19467352524151718</v>
      </c>
      <c r="L4" s="14">
        <f>SUM($F$3:F4)/I4</f>
        <v>-2</v>
      </c>
    </row>
    <row r="5" spans="1:12" x14ac:dyDescent="0.25">
      <c r="A5" s="2">
        <f t="shared" ref="A5:A64" si="5">A4+1</f>
        <v>1962</v>
      </c>
      <c r="B5" s="8">
        <v>3</v>
      </c>
      <c r="C5" s="14">
        <v>5.8719999999999999</v>
      </c>
      <c r="D5" s="14">
        <f t="shared" si="0"/>
        <v>5.8719999999999999</v>
      </c>
      <c r="E5" s="14">
        <f t="shared" si="1"/>
        <v>5.8650000000000002</v>
      </c>
      <c r="F5" s="14">
        <f t="shared" si="2"/>
        <v>-6.9999999999996732E-3</v>
      </c>
      <c r="G5" s="14">
        <f t="shared" si="3"/>
        <v>6.9999999999996732E-3</v>
      </c>
      <c r="H5" s="14">
        <f>SUMSQ($F$3:F5)/B5</f>
        <v>1.6942988758237949</v>
      </c>
      <c r="I5" s="14">
        <f>SUM($G$3:G5)/B5</f>
        <v>0.76080645161290317</v>
      </c>
      <c r="J5" s="16">
        <f t="shared" si="4"/>
        <v>1.1920980926429961E-3</v>
      </c>
      <c r="K5" s="14">
        <f>AVERAGE($J$3:J5)</f>
        <v>0.13017971619189245</v>
      </c>
      <c r="L5" s="14">
        <f>SUM($F$3:F5)/I5</f>
        <v>-3</v>
      </c>
    </row>
    <row r="6" spans="1:12" x14ac:dyDescent="0.25">
      <c r="A6" s="2">
        <f t="shared" si="5"/>
        <v>1963</v>
      </c>
      <c r="B6" s="8">
        <v>4</v>
      </c>
      <c r="C6" s="14">
        <v>5.8650000000000002</v>
      </c>
      <c r="D6" s="14">
        <f t="shared" si="0"/>
        <v>5.8650000000000002</v>
      </c>
      <c r="E6" s="14">
        <f t="shared" si="1"/>
        <v>5.8719999999999999</v>
      </c>
      <c r="F6" s="14">
        <f t="shared" si="2"/>
        <v>6.9999999999996732E-3</v>
      </c>
      <c r="G6" s="14">
        <f t="shared" si="3"/>
        <v>6.9999999999996732E-3</v>
      </c>
      <c r="H6" s="14">
        <f>SUMSQ($F$3:F6)/B6</f>
        <v>1.2707364068678462</v>
      </c>
      <c r="I6" s="14">
        <f>SUM($G$3:G6)/B6</f>
        <v>0.57235483870967729</v>
      </c>
      <c r="J6" s="16">
        <f t="shared" si="4"/>
        <v>1.1935208866154601E-3</v>
      </c>
      <c r="K6" s="14">
        <f>AVERAGE($J$3:J6)</f>
        <v>9.7933167365573198E-2</v>
      </c>
      <c r="L6" s="14">
        <f>SUM($F$3:F6)/I6</f>
        <v>-3.9755396494392166</v>
      </c>
    </row>
    <row r="7" spans="1:12" x14ac:dyDescent="0.25">
      <c r="A7" s="2">
        <f t="shared" si="5"/>
        <v>1964</v>
      </c>
      <c r="B7" s="8">
        <v>5</v>
      </c>
      <c r="C7" s="14">
        <v>5.8079999999999998</v>
      </c>
      <c r="D7" s="14">
        <f t="shared" si="0"/>
        <v>5.8079999999999998</v>
      </c>
      <c r="E7" s="14">
        <f t="shared" si="1"/>
        <v>5.8650000000000002</v>
      </c>
      <c r="F7" s="14">
        <f t="shared" si="2"/>
        <v>5.7000000000000384E-2</v>
      </c>
      <c r="G7" s="14">
        <f t="shared" si="3"/>
        <v>5.7000000000000384E-2</v>
      </c>
      <c r="H7" s="14">
        <f>SUMSQ($F$3:F7)/B7</f>
        <v>1.0172389254942771</v>
      </c>
      <c r="I7" s="14">
        <f>SUM($G$3:G7)/B7</f>
        <v>0.46928387096774193</v>
      </c>
      <c r="J7" s="16">
        <f t="shared" si="4"/>
        <v>9.8140495867769257E-3</v>
      </c>
      <c r="K7" s="14">
        <f>AVERAGE($J$3:J7)</f>
        <v>8.0309343809813943E-2</v>
      </c>
      <c r="L7" s="14">
        <f>SUM($F$3:F7)/I7</f>
        <v>-4.7272439819079173</v>
      </c>
    </row>
    <row r="8" spans="1:12" x14ac:dyDescent="0.25">
      <c r="A8" s="2">
        <f t="shared" si="5"/>
        <v>1965</v>
      </c>
      <c r="B8" s="8">
        <v>6</v>
      </c>
      <c r="C8" s="14">
        <v>5.7279999999999998</v>
      </c>
      <c r="D8" s="14">
        <f t="shared" si="0"/>
        <v>5.7279999999999998</v>
      </c>
      <c r="E8" s="14">
        <f t="shared" si="1"/>
        <v>5.8079999999999998</v>
      </c>
      <c r="F8" s="14">
        <f t="shared" si="2"/>
        <v>8.0000000000000071E-2</v>
      </c>
      <c r="G8" s="14">
        <f t="shared" si="3"/>
        <v>8.0000000000000071E-2</v>
      </c>
      <c r="H8" s="14">
        <f>SUMSQ($F$3:F8)/B8</f>
        <v>0.84876577124523089</v>
      </c>
      <c r="I8" s="14">
        <f>SUM($G$3:G8)/B8</f>
        <v>0.4044032258064516</v>
      </c>
      <c r="J8" s="16">
        <f t="shared" si="4"/>
        <v>1.3966480446927387E-2</v>
      </c>
      <c r="K8" s="14">
        <f>AVERAGE($J$3:J8)</f>
        <v>6.9252199915999527E-2</v>
      </c>
      <c r="L8" s="14">
        <f>SUM($F$3:F8)/I8</f>
        <v>-5.2878395086347858</v>
      </c>
    </row>
    <row r="9" spans="1:12" x14ac:dyDescent="0.25">
      <c r="A9" s="2">
        <f t="shared" si="5"/>
        <v>1966</v>
      </c>
      <c r="B9" s="8">
        <v>7</v>
      </c>
      <c r="C9" s="14">
        <v>5.649</v>
      </c>
      <c r="D9" s="14">
        <f t="shared" si="0"/>
        <v>5.649</v>
      </c>
      <c r="E9" s="14">
        <f t="shared" si="1"/>
        <v>5.7279999999999998</v>
      </c>
      <c r="F9" s="14">
        <f t="shared" si="2"/>
        <v>7.8999999999999737E-2</v>
      </c>
      <c r="G9" s="14">
        <f t="shared" si="3"/>
        <v>7.8999999999999737E-2</v>
      </c>
      <c r="H9" s="14">
        <f>SUMSQ($F$3:F9)/B9</f>
        <v>0.72840508963876938</v>
      </c>
      <c r="I9" s="14">
        <f>SUM($G$3:G9)/B9</f>
        <v>0.35791705069124419</v>
      </c>
      <c r="J9" s="16">
        <f t="shared" si="4"/>
        <v>1.3984776066560407E-2</v>
      </c>
      <c r="K9" s="14">
        <f>AVERAGE($J$3:J9)</f>
        <v>6.1356853651793934E-2</v>
      </c>
      <c r="L9" s="14">
        <f>SUM($F$3:F9)/I9</f>
        <v>-5.7539012205799045</v>
      </c>
    </row>
    <row r="10" spans="1:12" x14ac:dyDescent="0.25">
      <c r="A10" s="2">
        <f t="shared" si="5"/>
        <v>1967</v>
      </c>
      <c r="B10" s="8">
        <v>8</v>
      </c>
      <c r="C10" s="14">
        <v>5.5460000000000003</v>
      </c>
      <c r="D10" s="14">
        <f t="shared" si="0"/>
        <v>5.5460000000000003</v>
      </c>
      <c r="E10" s="14">
        <f t="shared" si="1"/>
        <v>5.649</v>
      </c>
      <c r="F10" s="14">
        <f t="shared" si="2"/>
        <v>0.10299999999999976</v>
      </c>
      <c r="G10" s="14">
        <f t="shared" si="3"/>
        <v>0.10299999999999976</v>
      </c>
      <c r="H10" s="14">
        <f>SUMSQ($F$3:F10)/B10</f>
        <v>0.63868057843392312</v>
      </c>
      <c r="I10" s="14">
        <f>SUM($G$3:G10)/B10</f>
        <v>0.32605241935483864</v>
      </c>
      <c r="J10" s="16">
        <f t="shared" si="4"/>
        <v>1.8571943743238326E-2</v>
      </c>
      <c r="K10" s="14">
        <f>AVERAGE($J$3:J10)</f>
        <v>5.6008739913224484E-2</v>
      </c>
      <c r="L10" s="14">
        <f>SUM($F$3:F10)/I10</f>
        <v>-6.0003215394318667</v>
      </c>
    </row>
    <row r="11" spans="1:12" x14ac:dyDescent="0.25">
      <c r="A11" s="2">
        <f t="shared" si="5"/>
        <v>1968</v>
      </c>
      <c r="B11" s="8">
        <v>9</v>
      </c>
      <c r="C11" s="14">
        <v>5.4320000000000004</v>
      </c>
      <c r="D11" s="14">
        <f t="shared" si="0"/>
        <v>5.4320000000000004</v>
      </c>
      <c r="E11" s="14">
        <f t="shared" si="1"/>
        <v>5.5460000000000003</v>
      </c>
      <c r="F11" s="14">
        <f t="shared" si="2"/>
        <v>0.11399999999999988</v>
      </c>
      <c r="G11" s="14">
        <f t="shared" si="3"/>
        <v>0.11399999999999988</v>
      </c>
      <c r="H11" s="14">
        <f>SUMSQ($F$3:F11)/B11</f>
        <v>0.56916006971904276</v>
      </c>
      <c r="I11" s="14">
        <f>SUM($G$3:G11)/B11</f>
        <v>0.30249103942652322</v>
      </c>
      <c r="J11" s="16">
        <f t="shared" si="4"/>
        <v>2.0986745213549315E-2</v>
      </c>
      <c r="K11" s="14">
        <f>AVERAGE($J$3:J11)</f>
        <v>5.2117407168816132E-2</v>
      </c>
      <c r="L11" s="14">
        <f>SUM($F$3:F11)/I11</f>
        <v>-6.0908229160495315</v>
      </c>
    </row>
    <row r="12" spans="1:12" x14ac:dyDescent="0.25">
      <c r="A12" s="2">
        <f t="shared" si="5"/>
        <v>1969</v>
      </c>
      <c r="B12" s="8">
        <v>10</v>
      </c>
      <c r="C12" s="14">
        <v>5.3040000000000003</v>
      </c>
      <c r="D12" s="14">
        <f t="shared" si="0"/>
        <v>5.3040000000000003</v>
      </c>
      <c r="E12" s="14">
        <f t="shared" si="1"/>
        <v>5.4320000000000004</v>
      </c>
      <c r="F12" s="14">
        <f t="shared" si="2"/>
        <v>0.12800000000000011</v>
      </c>
      <c r="G12" s="14">
        <f t="shared" si="3"/>
        <v>0.12800000000000011</v>
      </c>
      <c r="H12" s="14">
        <f>SUMSQ($F$3:F12)/B12</f>
        <v>0.51388246274713856</v>
      </c>
      <c r="I12" s="14">
        <f>SUM($G$3:G12)/B12</f>
        <v>0.28504193548387091</v>
      </c>
      <c r="J12" s="16">
        <f t="shared" si="4"/>
        <v>2.4132730015082978E-2</v>
      </c>
      <c r="K12" s="14">
        <f>AVERAGE($J$3:J12)</f>
        <v>4.9318939453442817E-2</v>
      </c>
      <c r="L12" s="14">
        <f>SUM($F$3:F12)/I12</f>
        <v>-6.0146215044758575</v>
      </c>
    </row>
    <row r="13" spans="1:12" x14ac:dyDescent="0.25">
      <c r="A13" s="2">
        <f t="shared" si="5"/>
        <v>1970</v>
      </c>
      <c r="B13" s="8">
        <v>11</v>
      </c>
      <c r="C13" s="14">
        <v>5.1710000000000003</v>
      </c>
      <c r="D13" s="14">
        <f t="shared" si="0"/>
        <v>5.1710000000000003</v>
      </c>
      <c r="E13" s="14">
        <f t="shared" si="1"/>
        <v>5.3040000000000003</v>
      </c>
      <c r="F13" s="14">
        <f t="shared" si="2"/>
        <v>0.13300000000000001</v>
      </c>
      <c r="G13" s="14">
        <f t="shared" si="3"/>
        <v>0.13300000000000001</v>
      </c>
      <c r="H13" s="14">
        <f>SUMSQ($F$3:F13)/B13</f>
        <v>0.46877396613376232</v>
      </c>
      <c r="I13" s="14">
        <f>SUM($G$3:G13)/B13</f>
        <v>0.27121994134897354</v>
      </c>
      <c r="J13" s="16">
        <f t="shared" si="4"/>
        <v>2.5720363566041383E-2</v>
      </c>
      <c r="K13" s="14">
        <f>AVERAGE($J$3:J13)</f>
        <v>4.7173614372769963E-2</v>
      </c>
      <c r="L13" s="14">
        <f>SUM($F$3:F13)/I13</f>
        <v>-5.8307635750275741</v>
      </c>
    </row>
    <row r="14" spans="1:12" x14ac:dyDescent="0.25">
      <c r="A14" s="2">
        <f t="shared" si="5"/>
        <v>1971</v>
      </c>
      <c r="B14" s="8">
        <v>12</v>
      </c>
      <c r="C14" s="14">
        <v>5.048</v>
      </c>
      <c r="D14" s="14">
        <f t="shared" si="0"/>
        <v>5.048</v>
      </c>
      <c r="E14" s="14">
        <f t="shared" si="1"/>
        <v>5.1710000000000003</v>
      </c>
      <c r="F14" s="14">
        <f t="shared" si="2"/>
        <v>0.12300000000000022</v>
      </c>
      <c r="G14" s="14">
        <f t="shared" si="3"/>
        <v>0.12300000000000022</v>
      </c>
      <c r="H14" s="14">
        <f>SUMSQ($F$3:F14)/B14</f>
        <v>0.43097021895594878</v>
      </c>
      <c r="I14" s="14">
        <f>SUM($G$3:G14)/B14</f>
        <v>0.25886827956989245</v>
      </c>
      <c r="J14" s="16">
        <f t="shared" si="4"/>
        <v>2.4366085578446953E-2</v>
      </c>
      <c r="K14" s="14">
        <f>AVERAGE($J$3:J14)</f>
        <v>4.527298697324305E-2</v>
      </c>
      <c r="L14" s="14">
        <f>SUM($F$3:F14)/I14</f>
        <v>-5.6338279732915195</v>
      </c>
    </row>
    <row r="15" spans="1:12" x14ac:dyDescent="0.25">
      <c r="A15" s="2">
        <f t="shared" si="5"/>
        <v>1972</v>
      </c>
      <c r="B15" s="8">
        <v>13</v>
      </c>
      <c r="C15" s="14">
        <v>4.907</v>
      </c>
      <c r="D15" s="14">
        <f t="shared" si="0"/>
        <v>4.907</v>
      </c>
      <c r="E15" s="14">
        <f t="shared" si="1"/>
        <v>5.048</v>
      </c>
      <c r="F15" s="14">
        <f t="shared" si="2"/>
        <v>0.14100000000000001</v>
      </c>
      <c r="G15" s="14">
        <f t="shared" si="3"/>
        <v>0.14100000000000001</v>
      </c>
      <c r="H15" s="14">
        <f>SUMSQ($F$3:F15)/B15</f>
        <v>0.39934797134395272</v>
      </c>
      <c r="I15" s="14">
        <f>SUM($G$3:G15)/B15</f>
        <v>0.24980148883374687</v>
      </c>
      <c r="J15" s="16">
        <f t="shared" si="4"/>
        <v>2.8734460974118609E-2</v>
      </c>
      <c r="K15" s="14">
        <f>AVERAGE($J$3:J15)</f>
        <v>4.4000792665618085E-2</v>
      </c>
      <c r="L15" s="14">
        <f>SUM($F$3:F15)/I15</f>
        <v>-5.2738651038045106</v>
      </c>
    </row>
    <row r="16" spans="1:12" x14ac:dyDescent="0.25">
      <c r="A16" s="2">
        <f t="shared" si="5"/>
        <v>1973</v>
      </c>
      <c r="B16" s="8">
        <v>14</v>
      </c>
      <c r="C16" s="11">
        <v>4.7389999999999999</v>
      </c>
      <c r="D16" s="14">
        <f t="shared" si="0"/>
        <v>4.7389999999999999</v>
      </c>
      <c r="E16" s="14">
        <f t="shared" si="1"/>
        <v>4.907</v>
      </c>
      <c r="F16" s="14">
        <f t="shared" ref="F16:F64" si="6">E16-C16</f>
        <v>0.16800000000000015</v>
      </c>
      <c r="G16" s="14">
        <f t="shared" ref="G16:G64" si="7">ABS(F16)</f>
        <v>0.16800000000000015</v>
      </c>
      <c r="H16" s="14">
        <f>SUMSQ($F$3:F16)/B16</f>
        <v>0.37283911624795607</v>
      </c>
      <c r="I16" s="14">
        <f>SUM($G$3:G16)/B16</f>
        <v>0.2439585253456221</v>
      </c>
      <c r="J16" s="16">
        <f t="shared" si="4"/>
        <v>3.5450516986706086E-2</v>
      </c>
      <c r="K16" s="14">
        <f>AVERAGE($J$3:J16)</f>
        <v>4.3390058688552946E-2</v>
      </c>
      <c r="L16" s="14">
        <f>SUM($F$3:F16)/I16</f>
        <v>-4.7115359186988792</v>
      </c>
    </row>
    <row r="17" spans="1:12" x14ac:dyDescent="0.25">
      <c r="A17" s="2">
        <f t="shared" si="5"/>
        <v>1974</v>
      </c>
      <c r="B17" s="8">
        <v>15</v>
      </c>
      <c r="C17" s="11">
        <v>4.5750000000000002</v>
      </c>
      <c r="D17" s="14">
        <f t="shared" si="0"/>
        <v>4.5750000000000002</v>
      </c>
      <c r="E17" s="14">
        <f t="shared" si="1"/>
        <v>4.7389999999999999</v>
      </c>
      <c r="F17" s="14">
        <f t="shared" si="6"/>
        <v>0.1639999999999997</v>
      </c>
      <c r="G17" s="14">
        <f t="shared" si="7"/>
        <v>0.1639999999999997</v>
      </c>
      <c r="H17" s="14">
        <f>SUMSQ($F$3:F17)/B17</f>
        <v>0.34977624183142564</v>
      </c>
      <c r="I17" s="14">
        <f>SUM($G$3:G17)/B17</f>
        <v>0.23862795698924727</v>
      </c>
      <c r="J17" s="16">
        <f t="shared" si="4"/>
        <v>3.584699453551906E-2</v>
      </c>
      <c r="K17" s="14">
        <f>AVERAGE($J$3:J17)</f>
        <v>4.2887187745017354E-2</v>
      </c>
      <c r="L17" s="14">
        <f>SUM($F$3:F17)/I17</f>
        <v>-4.129521818280133</v>
      </c>
    </row>
    <row r="18" spans="1:12" x14ac:dyDescent="0.25">
      <c r="A18" s="2">
        <f t="shared" si="5"/>
        <v>1975</v>
      </c>
      <c r="B18" s="8">
        <v>16</v>
      </c>
      <c r="C18" s="11">
        <v>4.4240000000000004</v>
      </c>
      <c r="D18" s="14">
        <f t="shared" si="0"/>
        <v>4.4240000000000004</v>
      </c>
      <c r="E18" s="14">
        <f t="shared" si="1"/>
        <v>4.5750000000000002</v>
      </c>
      <c r="F18" s="14">
        <f t="shared" si="6"/>
        <v>0.1509999999999998</v>
      </c>
      <c r="G18" s="14">
        <f t="shared" si="7"/>
        <v>0.1509999999999998</v>
      </c>
      <c r="H18" s="14">
        <f>SUMSQ($F$3:F18)/B18</f>
        <v>0.32934028921696157</v>
      </c>
      <c r="I18" s="14">
        <f>SUM($G$3:G18)/B18</f>
        <v>0.23315120967741931</v>
      </c>
      <c r="J18" s="16">
        <f t="shared" si="4"/>
        <v>3.4132007233273011E-2</v>
      </c>
      <c r="K18" s="14">
        <f>AVERAGE($J$3:J18)</f>
        <v>4.2339988963033336E-2</v>
      </c>
      <c r="L18" s="14">
        <f>SUM($F$3:F18)/I18</f>
        <v>-3.5788763695165313</v>
      </c>
    </row>
    <row r="19" spans="1:12" x14ac:dyDescent="0.25">
      <c r="A19" s="2">
        <f t="shared" si="5"/>
        <v>1976</v>
      </c>
      <c r="B19" s="8">
        <v>17</v>
      </c>
      <c r="C19" s="11">
        <v>4.2729999999999997</v>
      </c>
      <c r="D19" s="14">
        <f t="shared" si="0"/>
        <v>4.2729999999999997</v>
      </c>
      <c r="E19" s="14">
        <f t="shared" si="1"/>
        <v>4.4240000000000004</v>
      </c>
      <c r="F19" s="14">
        <f t="shared" si="6"/>
        <v>0.15100000000000069</v>
      </c>
      <c r="G19" s="14">
        <f t="shared" si="7"/>
        <v>0.15100000000000069</v>
      </c>
      <c r="H19" s="14">
        <f>SUMSQ($F$3:F19)/B19</f>
        <v>0.31130856632184623</v>
      </c>
      <c r="I19" s="14">
        <f>SUM($G$3:G19)/B19</f>
        <v>0.22831878557874763</v>
      </c>
      <c r="J19" s="16">
        <f t="shared" si="4"/>
        <v>3.5338169904048838E-2</v>
      </c>
      <c r="K19" s="14">
        <f>AVERAGE($J$3:J19)</f>
        <v>4.1928117253681306E-2</v>
      </c>
      <c r="L19" s="14">
        <f>SUM($F$3:F19)/I19</f>
        <v>-2.9932681759250008</v>
      </c>
    </row>
    <row r="20" spans="1:12" x14ac:dyDescent="0.25">
      <c r="A20" s="2">
        <f t="shared" si="5"/>
        <v>1977</v>
      </c>
      <c r="B20" s="8">
        <v>18</v>
      </c>
      <c r="C20" s="11">
        <v>4.1319999999999997</v>
      </c>
      <c r="D20" s="14">
        <f t="shared" si="0"/>
        <v>4.1319999999999997</v>
      </c>
      <c r="E20" s="14">
        <f t="shared" si="1"/>
        <v>4.2729999999999997</v>
      </c>
      <c r="F20" s="14">
        <f t="shared" si="6"/>
        <v>0.14100000000000001</v>
      </c>
      <c r="G20" s="14">
        <f t="shared" si="7"/>
        <v>0.14100000000000001</v>
      </c>
      <c r="H20" s="14">
        <f>SUMSQ($F$3:F20)/B20</f>
        <v>0.29511814597063252</v>
      </c>
      <c r="I20" s="14">
        <f>SUM($G$3:G20)/B20</f>
        <v>0.22346774193548388</v>
      </c>
      <c r="J20" s="16">
        <f t="shared" si="4"/>
        <v>3.412391093901259E-2</v>
      </c>
      <c r="K20" s="14">
        <f>AVERAGE($J$3:J20)</f>
        <v>4.1494550236199711E-2</v>
      </c>
      <c r="L20" s="14">
        <f>SUM($F$3:F20)/I20</f>
        <v>-2.4272825694695039</v>
      </c>
    </row>
    <row r="21" spans="1:12" x14ac:dyDescent="0.25">
      <c r="A21" s="2">
        <f t="shared" si="5"/>
        <v>1978</v>
      </c>
      <c r="B21" s="8">
        <v>19</v>
      </c>
      <c r="C21" s="11">
        <v>3.9990000000000001</v>
      </c>
      <c r="D21" s="14">
        <f t="shared" si="0"/>
        <v>3.9990000000000001</v>
      </c>
      <c r="E21" s="14">
        <f t="shared" si="1"/>
        <v>4.1319999999999997</v>
      </c>
      <c r="F21" s="14">
        <f t="shared" si="6"/>
        <v>0.13299999999999956</v>
      </c>
      <c r="G21" s="14">
        <f t="shared" si="7"/>
        <v>0.13299999999999956</v>
      </c>
      <c r="H21" s="14">
        <f>SUMSQ($F$3:F21)/B21</f>
        <v>0.28051661197217814</v>
      </c>
      <c r="I21" s="14">
        <f>SUM($G$3:G21)/B21</f>
        <v>0.21870628183361629</v>
      </c>
      <c r="J21" s="16">
        <f t="shared" si="4"/>
        <v>3.3258314578644553E-2</v>
      </c>
      <c r="K21" s="14">
        <f>AVERAGE($J$3:J21)</f>
        <v>4.1061064148959964E-2</v>
      </c>
      <c r="L21" s="14">
        <f>SUM($F$3:F21)/I21</f>
        <v>-1.8720054650747568</v>
      </c>
    </row>
    <row r="22" spans="1:12" x14ac:dyDescent="0.25">
      <c r="A22" s="2">
        <f t="shared" si="5"/>
        <v>1979</v>
      </c>
      <c r="B22" s="8">
        <v>20</v>
      </c>
      <c r="C22" s="11">
        <v>3.895</v>
      </c>
      <c r="D22" s="14">
        <f t="shared" si="0"/>
        <v>3.895</v>
      </c>
      <c r="E22" s="14">
        <f t="shared" si="1"/>
        <v>3.9990000000000001</v>
      </c>
      <c r="F22" s="14">
        <f t="shared" si="6"/>
        <v>0.10400000000000009</v>
      </c>
      <c r="G22" s="14">
        <f t="shared" si="7"/>
        <v>0.10400000000000009</v>
      </c>
      <c r="H22" s="14">
        <f>SUMSQ($F$3:F22)/B22</f>
        <v>0.26703158137356925</v>
      </c>
      <c r="I22" s="14">
        <f>SUM($G$3:G22)/B22</f>
        <v>0.2129709677419355</v>
      </c>
      <c r="J22" s="16">
        <f t="shared" si="4"/>
        <v>2.6700898587933272E-2</v>
      </c>
      <c r="K22" s="14">
        <f>AVERAGE($J$3:J22)</f>
        <v>4.0343055870908626E-2</v>
      </c>
      <c r="L22" s="14">
        <f>SUM($F$3:F22)/I22</f>
        <v>-1.4340891534511744</v>
      </c>
    </row>
    <row r="23" spans="1:12" x14ac:dyDescent="0.25">
      <c r="A23" s="2">
        <f t="shared" si="5"/>
        <v>1980</v>
      </c>
      <c r="B23" s="8">
        <v>21</v>
      </c>
      <c r="C23" s="11">
        <v>3.8119999999999998</v>
      </c>
      <c r="D23" s="14">
        <f t="shared" si="0"/>
        <v>3.8119999999999998</v>
      </c>
      <c r="E23" s="14">
        <f t="shared" si="1"/>
        <v>3.895</v>
      </c>
      <c r="F23" s="14">
        <f t="shared" si="6"/>
        <v>8.3000000000000185E-2</v>
      </c>
      <c r="G23" s="14">
        <f t="shared" si="7"/>
        <v>8.3000000000000185E-2</v>
      </c>
      <c r="H23" s="14">
        <f>SUMSQ($F$3:F23)/B23</f>
        <v>0.2546438394033993</v>
      </c>
      <c r="I23" s="14">
        <f>SUM($G$3:G23)/B23</f>
        <v>0.20678187403993858</v>
      </c>
      <c r="J23" s="16">
        <f t="shared" si="4"/>
        <v>2.1773347324239294E-2</v>
      </c>
      <c r="K23" s="14">
        <f>AVERAGE($J$3:J23)</f>
        <v>3.9458784035352946E-2</v>
      </c>
      <c r="L23" s="14">
        <f>SUM($F$3:F23)/I23</f>
        <v>-1.0756230732087793</v>
      </c>
    </row>
    <row r="24" spans="1:12" x14ac:dyDescent="0.25">
      <c r="A24" s="2">
        <f t="shared" si="5"/>
        <v>1981</v>
      </c>
      <c r="B24" s="8">
        <v>22</v>
      </c>
      <c r="C24" s="11">
        <v>3.7410000000000001</v>
      </c>
      <c r="D24" s="14">
        <f t="shared" si="0"/>
        <v>3.7410000000000001</v>
      </c>
      <c r="E24" s="14">
        <f t="shared" si="1"/>
        <v>3.8119999999999998</v>
      </c>
      <c r="F24" s="14">
        <f t="shared" si="6"/>
        <v>7.099999999999973E-2</v>
      </c>
      <c r="G24" s="14">
        <f t="shared" si="7"/>
        <v>7.099999999999973E-2</v>
      </c>
      <c r="H24" s="14">
        <f>SUMSQ($F$3:F24)/B24</f>
        <v>0.2432982557941539</v>
      </c>
      <c r="I24" s="14">
        <f>SUM($G$3:G24)/B24</f>
        <v>0.2006099706744868</v>
      </c>
      <c r="J24" s="16">
        <f t="shared" si="4"/>
        <v>1.8978882651697334E-2</v>
      </c>
      <c r="K24" s="14">
        <f>AVERAGE($J$3:J24)</f>
        <v>3.8527879427004967E-2</v>
      </c>
      <c r="L24" s="14">
        <f>SUM($F$3:F24)/I24</f>
        <v>-0.75479476084668484</v>
      </c>
    </row>
    <row r="25" spans="1:12" x14ac:dyDescent="0.25">
      <c r="A25" s="2">
        <f t="shared" si="5"/>
        <v>1982</v>
      </c>
      <c r="B25" s="8">
        <v>23</v>
      </c>
      <c r="C25" s="11">
        <v>3.67</v>
      </c>
      <c r="D25" s="14">
        <f t="shared" si="0"/>
        <v>3.67</v>
      </c>
      <c r="E25" s="14">
        <f t="shared" si="1"/>
        <v>3.7410000000000001</v>
      </c>
      <c r="F25" s="14">
        <f t="shared" si="6"/>
        <v>7.1000000000000174E-2</v>
      </c>
      <c r="G25" s="14">
        <f t="shared" si="7"/>
        <v>7.1000000000000174E-2</v>
      </c>
      <c r="H25" s="14">
        <f>SUMSQ($F$3:F25)/B25</f>
        <v>0.23293924467266897</v>
      </c>
      <c r="I25" s="14">
        <f>SUM($G$3:G25)/B25</f>
        <v>0.19497475455820479</v>
      </c>
      <c r="J25" s="16">
        <f t="shared" si="4"/>
        <v>1.9346049046321572E-2</v>
      </c>
      <c r="K25" s="14">
        <f>AVERAGE($J$3:J25)</f>
        <v>3.7693886801757857E-2</v>
      </c>
      <c r="L25" s="14">
        <f>SUM($F$3:F25)/I25</f>
        <v>-0.4124603465763173</v>
      </c>
    </row>
    <row r="26" spans="1:12" x14ac:dyDescent="0.25">
      <c r="A26" s="2">
        <f t="shared" si="5"/>
        <v>1983</v>
      </c>
      <c r="B26" s="8">
        <v>24</v>
      </c>
      <c r="C26" s="11">
        <v>3.6110000000000002</v>
      </c>
      <c r="D26" s="14">
        <f t="shared" si="0"/>
        <v>3.6110000000000002</v>
      </c>
      <c r="E26" s="14">
        <f t="shared" si="1"/>
        <v>3.67</v>
      </c>
      <c r="F26" s="14">
        <f t="shared" si="6"/>
        <v>5.8999999999999719E-2</v>
      </c>
      <c r="G26" s="14">
        <f t="shared" si="7"/>
        <v>5.8999999999999719E-2</v>
      </c>
      <c r="H26" s="14">
        <f>SUMSQ($F$3:F26)/B26</f>
        <v>0.2233784844779744</v>
      </c>
      <c r="I26" s="14">
        <f>SUM($G$3:G26)/B26</f>
        <v>0.18930913978494623</v>
      </c>
      <c r="J26" s="16">
        <f t="shared" si="4"/>
        <v>1.6338964275823792E-2</v>
      </c>
      <c r="K26" s="14">
        <f>AVERAGE($J$3:J26)</f>
        <v>3.6804098363177273E-2</v>
      </c>
      <c r="L26" s="14">
        <f>SUM($F$3:F26)/I26</f>
        <v>-0.11314485324396938</v>
      </c>
    </row>
    <row r="27" spans="1:12" x14ac:dyDescent="0.25">
      <c r="A27" s="2">
        <f t="shared" si="5"/>
        <v>1984</v>
      </c>
      <c r="B27" s="8">
        <v>25</v>
      </c>
      <c r="C27" s="11">
        <v>3.5230000000000001</v>
      </c>
      <c r="D27" s="14">
        <f t="shared" si="0"/>
        <v>3.5230000000000001</v>
      </c>
      <c r="E27" s="14">
        <f t="shared" si="1"/>
        <v>3.6110000000000002</v>
      </c>
      <c r="F27" s="14">
        <f t="shared" si="6"/>
        <v>8.8000000000000078E-2</v>
      </c>
      <c r="G27" s="14">
        <f t="shared" si="7"/>
        <v>8.8000000000000078E-2</v>
      </c>
      <c r="H27" s="14">
        <f>SUMSQ($F$3:F27)/B27</f>
        <v>0.21475310509885542</v>
      </c>
      <c r="I27" s="14">
        <f>SUM($G$3:G27)/B27</f>
        <v>0.18525677419354838</v>
      </c>
      <c r="J27" s="16">
        <f t="shared" si="4"/>
        <v>2.4978711325574814E-2</v>
      </c>
      <c r="K27" s="14">
        <f>AVERAGE($J$3:J27)</f>
        <v>3.6331082881673173E-2</v>
      </c>
      <c r="L27" s="14">
        <f>SUM($F$3:F27)/I27</f>
        <v>0.35939654812152583</v>
      </c>
    </row>
    <row r="28" spans="1:12" x14ac:dyDescent="0.25">
      <c r="A28" s="2">
        <f t="shared" si="5"/>
        <v>1985</v>
      </c>
      <c r="B28" s="8">
        <v>26</v>
      </c>
      <c r="C28" s="11">
        <v>3.431</v>
      </c>
      <c r="D28" s="14">
        <f t="shared" si="0"/>
        <v>3.431</v>
      </c>
      <c r="E28" s="14">
        <f t="shared" si="1"/>
        <v>3.5230000000000001</v>
      </c>
      <c r="F28" s="14">
        <f t="shared" si="6"/>
        <v>9.2000000000000082E-2</v>
      </c>
      <c r="G28" s="14">
        <f t="shared" si="7"/>
        <v>9.2000000000000082E-2</v>
      </c>
      <c r="H28" s="14">
        <f>SUMSQ($F$3:F28)/B28</f>
        <v>0.20681890874889944</v>
      </c>
      <c r="I28" s="14">
        <f>SUM($G$3:G28)/B28</f>
        <v>0.1816699751861042</v>
      </c>
      <c r="J28" s="16">
        <f t="shared" si="4"/>
        <v>2.6814339842611508E-2</v>
      </c>
      <c r="K28" s="14">
        <f>AVERAGE($J$3:J28)</f>
        <v>3.5965054303247729E-2</v>
      </c>
      <c r="L28" s="14">
        <f>SUM($F$3:F28)/I28</f>
        <v>0.87290508516247134</v>
      </c>
    </row>
    <row r="29" spans="1:12" x14ac:dyDescent="0.25">
      <c r="A29" s="2">
        <f t="shared" si="5"/>
        <v>1986</v>
      </c>
      <c r="B29" s="8">
        <v>27</v>
      </c>
      <c r="C29" s="11">
        <v>3.3519999999999999</v>
      </c>
      <c r="D29" s="14">
        <f t="shared" si="0"/>
        <v>3.3519999999999999</v>
      </c>
      <c r="E29" s="14">
        <f t="shared" si="1"/>
        <v>3.431</v>
      </c>
      <c r="F29" s="14">
        <f t="shared" si="6"/>
        <v>7.9000000000000181E-2</v>
      </c>
      <c r="G29" s="14">
        <f t="shared" si="7"/>
        <v>7.9000000000000181E-2</v>
      </c>
      <c r="H29" s="14">
        <f>SUMSQ($F$3:F29)/B29</f>
        <v>0.19939009731375504</v>
      </c>
      <c r="I29" s="14">
        <f>SUM($G$3:G29)/B29</f>
        <v>0.1778673835125448</v>
      </c>
      <c r="J29" s="16">
        <f t="shared" si="4"/>
        <v>2.3568019093078815E-2</v>
      </c>
      <c r="K29" s="14">
        <f>AVERAGE($J$3:J29)</f>
        <v>3.5505904851019246E-2</v>
      </c>
      <c r="L29" s="14">
        <f>SUM($F$3:F29)/I29</f>
        <v>1.3357178841309834</v>
      </c>
    </row>
    <row r="30" spans="1:12" x14ac:dyDescent="0.25">
      <c r="A30" s="2">
        <f t="shared" si="5"/>
        <v>1987</v>
      </c>
      <c r="B30" s="8">
        <v>28</v>
      </c>
      <c r="C30" s="11">
        <v>3.27</v>
      </c>
      <c r="D30" s="14">
        <f t="shared" si="0"/>
        <v>3.27</v>
      </c>
      <c r="E30" s="14">
        <f t="shared" si="1"/>
        <v>3.3519999999999999</v>
      </c>
      <c r="F30" s="14">
        <f t="shared" si="6"/>
        <v>8.1999999999999851E-2</v>
      </c>
      <c r="G30" s="14">
        <f t="shared" si="7"/>
        <v>8.1999999999999851E-2</v>
      </c>
      <c r="H30" s="14">
        <f>SUMSQ($F$3:F30)/B30</f>
        <v>0.1925091652668352</v>
      </c>
      <c r="I30" s="14">
        <f>SUM($G$3:G30)/B30</f>
        <v>0.17444354838709678</v>
      </c>
      <c r="J30" s="16">
        <f t="shared" si="4"/>
        <v>2.5076452599388333E-2</v>
      </c>
      <c r="K30" s="14">
        <f>AVERAGE($J$3:J30)</f>
        <v>3.5133424413460998E-2</v>
      </c>
      <c r="L30" s="14">
        <f>SUM($F$3:F30)/I30</f>
        <v>1.8320003698395824</v>
      </c>
    </row>
    <row r="31" spans="1:12" x14ac:dyDescent="0.25">
      <c r="A31" s="2">
        <f t="shared" si="5"/>
        <v>1988</v>
      </c>
      <c r="B31" s="8">
        <v>29</v>
      </c>
      <c r="C31" s="11">
        <v>3.198</v>
      </c>
      <c r="D31" s="14">
        <f t="shared" si="0"/>
        <v>3.198</v>
      </c>
      <c r="E31" s="14">
        <f t="shared" si="1"/>
        <v>3.27</v>
      </c>
      <c r="F31" s="14">
        <f t="shared" si="6"/>
        <v>7.2000000000000064E-2</v>
      </c>
      <c r="G31" s="14">
        <f t="shared" si="7"/>
        <v>7.2000000000000064E-2</v>
      </c>
      <c r="H31" s="14">
        <f>SUMSQ($F$3:F31)/B31</f>
        <v>0.18604967680935813</v>
      </c>
      <c r="I31" s="14">
        <f>SUM($G$3:G31)/B31</f>
        <v>0.17091101223581759</v>
      </c>
      <c r="J31" s="16">
        <f t="shared" si="4"/>
        <v>2.251407129455912E-2</v>
      </c>
      <c r="K31" s="14">
        <f>AVERAGE($J$3:J31)</f>
        <v>3.4698274305912664E-2</v>
      </c>
      <c r="L31" s="14">
        <f>SUM($F$3:F31)/I31</f>
        <v>2.2911375928252058</v>
      </c>
    </row>
    <row r="32" spans="1:12" x14ac:dyDescent="0.25">
      <c r="A32" s="2">
        <f t="shared" si="5"/>
        <v>1989</v>
      </c>
      <c r="B32" s="8">
        <v>30</v>
      </c>
      <c r="C32" s="11">
        <v>3.1480000000000001</v>
      </c>
      <c r="D32" s="14">
        <f t="shared" si="0"/>
        <v>3.1480000000000001</v>
      </c>
      <c r="E32" s="14">
        <f t="shared" si="1"/>
        <v>3.198</v>
      </c>
      <c r="F32" s="14">
        <f t="shared" si="6"/>
        <v>4.9999999999999822E-2</v>
      </c>
      <c r="G32" s="14">
        <f t="shared" si="7"/>
        <v>4.9999999999999822E-2</v>
      </c>
      <c r="H32" s="14">
        <f>SUMSQ($F$3:F32)/B32</f>
        <v>0.17993135424904622</v>
      </c>
      <c r="I32" s="14">
        <f>SUM($G$3:G32)/B32</f>
        <v>0.16688064516129034</v>
      </c>
      <c r="J32" s="16">
        <f t="shared" si="4"/>
        <v>1.5883100381194351E-2</v>
      </c>
      <c r="K32" s="14">
        <f>AVERAGE($J$3:J32)</f>
        <v>3.4071101841755387E-2</v>
      </c>
      <c r="L32" s="14">
        <f>SUM($F$3:F32)/I32</f>
        <v>2.6460866371561664</v>
      </c>
    </row>
    <row r="33" spans="1:12" x14ac:dyDescent="0.25">
      <c r="A33" s="2">
        <f t="shared" si="5"/>
        <v>1990</v>
      </c>
      <c r="B33" s="8">
        <v>31</v>
      </c>
      <c r="C33" s="11">
        <v>3.0960000000000001</v>
      </c>
      <c r="D33" s="14">
        <f t="shared" si="0"/>
        <v>3.0960000000000001</v>
      </c>
      <c r="E33" s="14">
        <f t="shared" si="1"/>
        <v>3.1480000000000001</v>
      </c>
      <c r="F33" s="14">
        <f t="shared" si="6"/>
        <v>5.2000000000000046E-2</v>
      </c>
      <c r="G33" s="14">
        <f t="shared" si="7"/>
        <v>5.2000000000000046E-2</v>
      </c>
      <c r="H33" s="14">
        <f>SUMSQ($F$3:F33)/B33</f>
        <v>0.1742143428216576</v>
      </c>
      <c r="I33" s="14">
        <f>SUM($G$3:G33)/B33</f>
        <v>0.16317481789802291</v>
      </c>
      <c r="J33" s="16">
        <f t="shared" si="4"/>
        <v>1.679586563307495E-2</v>
      </c>
      <c r="K33" s="14">
        <f>AVERAGE($J$3:J33)</f>
        <v>3.35138361576044E-2</v>
      </c>
      <c r="L33" s="14">
        <f>SUM($F$3:F33)/I33</f>
        <v>3.0248579500162611</v>
      </c>
    </row>
    <row r="34" spans="1:12" x14ac:dyDescent="0.25">
      <c r="A34" s="2">
        <f t="shared" si="5"/>
        <v>1991</v>
      </c>
      <c r="B34" s="8">
        <v>32</v>
      </c>
      <c r="C34" s="11">
        <v>2.9990000000000001</v>
      </c>
      <c r="D34" s="14">
        <f t="shared" si="0"/>
        <v>2.9990000000000001</v>
      </c>
      <c r="E34" s="14">
        <f t="shared" si="1"/>
        <v>3.0960000000000001</v>
      </c>
      <c r="F34" s="14">
        <f t="shared" si="6"/>
        <v>9.6999999999999975E-2</v>
      </c>
      <c r="G34" s="14">
        <f t="shared" si="7"/>
        <v>9.6999999999999975E-2</v>
      </c>
      <c r="H34" s="14">
        <f>SUMSQ($F$3:F34)/B34</f>
        <v>0.1690641758584808</v>
      </c>
      <c r="I34" s="14">
        <f>SUM($G$3:G34)/B34</f>
        <v>0.16110685483870968</v>
      </c>
      <c r="J34" s="16">
        <f t="shared" si="4"/>
        <v>3.2344114704901623E-2</v>
      </c>
      <c r="K34" s="14">
        <f>AVERAGE($J$3:J34)</f>
        <v>3.3477282362207442E-2</v>
      </c>
      <c r="L34" s="14">
        <f>SUM($F$3:F34)/I34</f>
        <v>3.6657698131624721</v>
      </c>
    </row>
    <row r="35" spans="1:12" x14ac:dyDescent="0.25">
      <c r="A35" s="2">
        <f t="shared" si="5"/>
        <v>1992</v>
      </c>
      <c r="B35" s="8">
        <v>33</v>
      </c>
      <c r="C35" s="11">
        <v>2.95</v>
      </c>
      <c r="D35" s="14">
        <f t="shared" ref="D35:D64" si="8">($C$66*C35)+((1-$C$66)*D34)</f>
        <v>2.95</v>
      </c>
      <c r="E35" s="14">
        <f t="shared" si="1"/>
        <v>2.9990000000000001</v>
      </c>
      <c r="F35" s="14">
        <f t="shared" si="6"/>
        <v>4.8999999999999932E-2</v>
      </c>
      <c r="G35" s="14">
        <f t="shared" si="7"/>
        <v>4.8999999999999932E-2</v>
      </c>
      <c r="H35" s="14">
        <f>SUMSQ($F$3:F35)/B35</f>
        <v>0.16401377659004199</v>
      </c>
      <c r="I35" s="14">
        <f>SUM($G$3:G35)/B35</f>
        <v>0.15770967741935482</v>
      </c>
      <c r="J35" s="16">
        <f t="shared" si="4"/>
        <v>1.6610169491525401E-2</v>
      </c>
      <c r="K35" s="14">
        <f>AVERAGE($J$3:J35)</f>
        <v>3.2966157729762531E-2</v>
      </c>
      <c r="L35" s="14">
        <f>SUM($F$3:F35)/I35</f>
        <v>4.0554305583963997</v>
      </c>
    </row>
    <row r="36" spans="1:12" x14ac:dyDescent="0.25">
      <c r="A36" s="2">
        <f t="shared" si="5"/>
        <v>1993</v>
      </c>
      <c r="B36" s="8">
        <v>34</v>
      </c>
      <c r="C36" s="11">
        <v>2.9089999999999998</v>
      </c>
      <c r="D36" s="14">
        <f t="shared" si="8"/>
        <v>2.9089999999999998</v>
      </c>
      <c r="E36" s="14">
        <f t="shared" si="1"/>
        <v>2.95</v>
      </c>
      <c r="F36" s="14">
        <f t="shared" si="6"/>
        <v>4.1000000000000369E-2</v>
      </c>
      <c r="G36" s="14">
        <f t="shared" si="7"/>
        <v>4.1000000000000369E-2</v>
      </c>
      <c r="H36" s="14">
        <f>SUMSQ($F$3:F36)/B36</f>
        <v>0.15923928316092309</v>
      </c>
      <c r="I36" s="14">
        <f>SUM($G$3:G36)/B36</f>
        <v>0.15427703984819735</v>
      </c>
      <c r="J36" s="16">
        <f t="shared" si="4"/>
        <v>1.4094190443451485E-2</v>
      </c>
      <c r="K36" s="14">
        <f>AVERAGE($J$3:J36)</f>
        <v>3.2411099868400448E-2</v>
      </c>
      <c r="L36" s="14">
        <f>SUM($F$3:F36)/I36</f>
        <v>4.4114188723802039</v>
      </c>
    </row>
    <row r="37" spans="1:12" x14ac:dyDescent="0.25">
      <c r="A37" s="2">
        <f t="shared" si="5"/>
        <v>1994</v>
      </c>
      <c r="B37" s="8">
        <v>35</v>
      </c>
      <c r="C37" s="11">
        <v>2.8769999999999998</v>
      </c>
      <c r="D37" s="14">
        <f t="shared" si="8"/>
        <v>2.8769999999999998</v>
      </c>
      <c r="E37" s="14">
        <f t="shared" si="1"/>
        <v>2.9089999999999998</v>
      </c>
      <c r="F37" s="14">
        <f t="shared" si="6"/>
        <v>3.2000000000000028E-2</v>
      </c>
      <c r="G37" s="14">
        <f t="shared" si="7"/>
        <v>3.2000000000000028E-2</v>
      </c>
      <c r="H37" s="14">
        <f>SUMSQ($F$3:F37)/B37</f>
        <v>0.15471884649918244</v>
      </c>
      <c r="I37" s="14">
        <f>SUM($G$3:G37)/B37</f>
        <v>0.15078341013824884</v>
      </c>
      <c r="J37" s="16">
        <f t="shared" si="4"/>
        <v>1.1122697254084126E-2</v>
      </c>
      <c r="K37" s="14">
        <f>AVERAGE($J$3:J37)</f>
        <v>3.1802859793705694E-2</v>
      </c>
      <c r="L37" s="14">
        <f>SUM($F$3:F37)/I37</f>
        <v>4.7258557457212733</v>
      </c>
    </row>
    <row r="38" spans="1:12" x14ac:dyDescent="0.25">
      <c r="A38" s="2">
        <f t="shared" si="5"/>
        <v>1995</v>
      </c>
      <c r="B38" s="8">
        <v>36</v>
      </c>
      <c r="C38" s="11">
        <v>2.8519999999999999</v>
      </c>
      <c r="D38" s="14">
        <f t="shared" si="8"/>
        <v>2.8519999999999999</v>
      </c>
      <c r="E38" s="14">
        <f t="shared" si="1"/>
        <v>2.8769999999999998</v>
      </c>
      <c r="F38" s="14">
        <f t="shared" si="6"/>
        <v>2.4999999999999911E-2</v>
      </c>
      <c r="G38" s="14">
        <f t="shared" si="7"/>
        <v>2.4999999999999911E-2</v>
      </c>
      <c r="H38" s="14">
        <f>SUMSQ($F$3:F38)/B38</f>
        <v>0.15043846187420515</v>
      </c>
      <c r="I38" s="14">
        <f>SUM($G$3:G38)/B38</f>
        <v>0.14728942652329749</v>
      </c>
      <c r="J38" s="16">
        <f t="shared" si="4"/>
        <v>8.7657784011219882E-3</v>
      </c>
      <c r="K38" s="14">
        <f>AVERAGE($J$3:J38)</f>
        <v>3.1162940866133922E-2</v>
      </c>
      <c r="L38" s="14">
        <f>SUM($F$3:F38)/I38</f>
        <v>5.0076958174904957</v>
      </c>
    </row>
    <row r="39" spans="1:12" x14ac:dyDescent="0.25">
      <c r="A39" s="2">
        <f t="shared" si="5"/>
        <v>1996</v>
      </c>
      <c r="B39" s="8">
        <v>37</v>
      </c>
      <c r="C39" s="11">
        <v>2.83</v>
      </c>
      <c r="D39" s="14">
        <f t="shared" si="8"/>
        <v>2.83</v>
      </c>
      <c r="E39" s="14">
        <f t="shared" si="1"/>
        <v>2.8519999999999999</v>
      </c>
      <c r="F39" s="14">
        <f t="shared" si="6"/>
        <v>2.1999999999999797E-2</v>
      </c>
      <c r="G39" s="14">
        <f t="shared" si="7"/>
        <v>2.1999999999999797E-2</v>
      </c>
      <c r="H39" s="14">
        <f>SUMSQ($F$3:F39)/B39</f>
        <v>0.14638563858030773</v>
      </c>
      <c r="I39" s="14">
        <f>SUM($G$3:G39)/B39</f>
        <v>0.14390322580645162</v>
      </c>
      <c r="J39" s="16">
        <f t="shared" si="4"/>
        <v>7.7738515901059355E-3</v>
      </c>
      <c r="K39" s="14">
        <f>AVERAGE($J$3:J39)</f>
        <v>3.0530803318133168E-2</v>
      </c>
      <c r="L39" s="14">
        <f>SUM($F$3:F39)/I39</f>
        <v>5.2784129119031604</v>
      </c>
    </row>
    <row r="40" spans="1:12" x14ac:dyDescent="0.25">
      <c r="A40" s="2">
        <f t="shared" si="5"/>
        <v>1997</v>
      </c>
      <c r="B40" s="8">
        <v>38</v>
      </c>
      <c r="C40" s="11">
        <v>2.81</v>
      </c>
      <c r="D40" s="14">
        <f t="shared" si="8"/>
        <v>2.81</v>
      </c>
      <c r="E40" s="14">
        <f t="shared" si="1"/>
        <v>2.83</v>
      </c>
      <c r="F40" s="14">
        <f t="shared" si="6"/>
        <v>2.0000000000000018E-2</v>
      </c>
      <c r="G40" s="14">
        <f t="shared" si="7"/>
        <v>2.0000000000000018E-2</v>
      </c>
      <c r="H40" s="14">
        <f>SUMSQ($F$3:F40)/B40</f>
        <v>0.14254391124924698</v>
      </c>
      <c r="I40" s="14">
        <f>SUM($G$3:G40)/B40</f>
        <v>0.14064261460101868</v>
      </c>
      <c r="J40" s="16">
        <f t="shared" si="4"/>
        <v>7.1174377224199354E-3</v>
      </c>
      <c r="K40" s="14">
        <f>AVERAGE($J$3:J40)</f>
        <v>2.9914662118245977E-2</v>
      </c>
      <c r="L40" s="14">
        <f>SUM($F$3:F40)/I40</f>
        <v>5.5429902762604346</v>
      </c>
    </row>
    <row r="41" spans="1:12" x14ac:dyDescent="0.25">
      <c r="A41" s="2">
        <f t="shared" si="5"/>
        <v>1998</v>
      </c>
      <c r="B41" s="8">
        <v>39</v>
      </c>
      <c r="C41" s="11">
        <v>2.7890000000000001</v>
      </c>
      <c r="D41" s="14">
        <f t="shared" si="8"/>
        <v>2.7890000000000001</v>
      </c>
      <c r="E41" s="14">
        <f t="shared" si="1"/>
        <v>2.81</v>
      </c>
      <c r="F41" s="14">
        <f t="shared" si="6"/>
        <v>2.0999999999999908E-2</v>
      </c>
      <c r="G41" s="14">
        <f t="shared" si="7"/>
        <v>2.0999999999999908E-2</v>
      </c>
      <c r="H41" s="14">
        <f>SUMSQ($F$3:F41)/B41</f>
        <v>0.13890024685824068</v>
      </c>
      <c r="I41" s="14">
        <f>SUM($G$3:G41)/B41</f>
        <v>0.13757485525227461</v>
      </c>
      <c r="J41" s="16">
        <f t="shared" si="4"/>
        <v>7.5295804948009703E-3</v>
      </c>
      <c r="K41" s="14">
        <f>AVERAGE($J$3:J41)</f>
        <v>2.9340685666362772E-2</v>
      </c>
      <c r="L41" s="14">
        <f>SUM($F$3:F41)/I41</f>
        <v>5.8192366889519498</v>
      </c>
    </row>
    <row r="42" spans="1:12" x14ac:dyDescent="0.25">
      <c r="A42" s="2">
        <f t="shared" si="5"/>
        <v>1999</v>
      </c>
      <c r="B42" s="8">
        <v>40</v>
      </c>
      <c r="C42" s="11">
        <v>2.7669999999999999</v>
      </c>
      <c r="D42" s="14">
        <f t="shared" si="8"/>
        <v>2.7669999999999999</v>
      </c>
      <c r="E42" s="14">
        <f t="shared" si="1"/>
        <v>2.7890000000000001</v>
      </c>
      <c r="F42" s="14">
        <f t="shared" si="6"/>
        <v>2.2000000000000242E-2</v>
      </c>
      <c r="G42" s="14">
        <f t="shared" si="7"/>
        <v>2.2000000000000242E-2</v>
      </c>
      <c r="H42" s="14">
        <f>SUMSQ($F$3:F42)/B42</f>
        <v>0.13543984068678466</v>
      </c>
      <c r="I42" s="14">
        <f>SUM($G$3:G42)/B42</f>
        <v>0.13468548387096774</v>
      </c>
      <c r="J42" s="16">
        <f t="shared" si="4"/>
        <v>7.9508492952657175E-3</v>
      </c>
      <c r="K42" s="14">
        <f>AVERAGE($J$3:J42)</f>
        <v>2.8805939757085348E-2</v>
      </c>
      <c r="L42" s="14">
        <f>SUM($F$3:F42)/I42</f>
        <v>6.1074187174420711</v>
      </c>
    </row>
    <row r="43" spans="1:12" x14ac:dyDescent="0.25">
      <c r="A43" s="2">
        <f t="shared" si="5"/>
        <v>2000</v>
      </c>
      <c r="B43" s="8">
        <v>41</v>
      </c>
      <c r="C43" s="11">
        <v>2.7440000000000002</v>
      </c>
      <c r="D43" s="14">
        <f t="shared" si="8"/>
        <v>2.7440000000000002</v>
      </c>
      <c r="E43" s="14">
        <f t="shared" si="1"/>
        <v>2.7669999999999999</v>
      </c>
      <c r="F43" s="14">
        <f t="shared" si="6"/>
        <v>2.2999999999999687E-2</v>
      </c>
      <c r="G43" s="14">
        <f t="shared" si="7"/>
        <v>2.2999999999999687E-2</v>
      </c>
      <c r="H43" s="14">
        <f>SUMSQ($F$3:F43)/B43</f>
        <v>0.13214933237735088</v>
      </c>
      <c r="I43" s="14">
        <f>SUM($G$3:G43)/B43</f>
        <v>0.13196144767899293</v>
      </c>
      <c r="J43" s="16">
        <f t="shared" si="4"/>
        <v>8.3819241982506145E-3</v>
      </c>
      <c r="K43" s="14">
        <f>AVERAGE($J$3:J43)</f>
        <v>2.8307793036138156E-2</v>
      </c>
      <c r="L43" s="14">
        <f>SUM($F$3:F43)/I43</f>
        <v>6.4077854557812568</v>
      </c>
    </row>
    <row r="44" spans="1:12" x14ac:dyDescent="0.25">
      <c r="A44" s="2">
        <f t="shared" si="5"/>
        <v>2001</v>
      </c>
      <c r="B44" s="8">
        <v>42</v>
      </c>
      <c r="C44" s="11">
        <v>2.72</v>
      </c>
      <c r="D44" s="14">
        <f t="shared" si="8"/>
        <v>2.72</v>
      </c>
      <c r="E44" s="14">
        <f t="shared" si="1"/>
        <v>2.7440000000000002</v>
      </c>
      <c r="F44" s="14">
        <f t="shared" si="6"/>
        <v>2.4000000000000021E-2</v>
      </c>
      <c r="G44" s="14">
        <f t="shared" si="7"/>
        <v>2.4000000000000021E-2</v>
      </c>
      <c r="H44" s="14">
        <f>SUMSQ($F$3:F44)/B44</f>
        <v>0.12901663398741395</v>
      </c>
      <c r="I44" s="14">
        <f>SUM($G$3:G44)/B44</f>
        <v>0.12939093701996929</v>
      </c>
      <c r="J44" s="16">
        <f t="shared" si="4"/>
        <v>8.8235294117647127E-3</v>
      </c>
      <c r="K44" s="14">
        <f>AVERAGE($J$3:J44)</f>
        <v>2.78438819974626E-2</v>
      </c>
      <c r="L44" s="14">
        <f>SUM($F$3:F44)/I44</f>
        <v>6.720568419927937</v>
      </c>
    </row>
    <row r="45" spans="1:12" x14ac:dyDescent="0.25">
      <c r="A45" s="2">
        <f t="shared" si="5"/>
        <v>2002</v>
      </c>
      <c r="B45" s="8">
        <v>43</v>
      </c>
      <c r="C45" s="11">
        <v>2.698</v>
      </c>
      <c r="D45" s="14">
        <f t="shared" si="8"/>
        <v>2.698</v>
      </c>
      <c r="E45" s="14">
        <f t="shared" si="1"/>
        <v>2.72</v>
      </c>
      <c r="F45" s="14">
        <f t="shared" si="6"/>
        <v>2.2000000000000242E-2</v>
      </c>
      <c r="G45" s="14">
        <f t="shared" si="7"/>
        <v>2.2000000000000242E-2</v>
      </c>
      <c r="H45" s="14">
        <f>SUMSQ($F$3:F45)/B45</f>
        <v>0.12602750296445084</v>
      </c>
      <c r="I45" s="14">
        <f>SUM($G$3:G45)/B45</f>
        <v>0.12689347336834209</v>
      </c>
      <c r="J45" s="16">
        <f t="shared" si="4"/>
        <v>8.1541882876205486E-3</v>
      </c>
      <c r="K45" s="14">
        <f>AVERAGE($J$3:J45)</f>
        <v>2.7385982143745342E-2</v>
      </c>
      <c r="L45" s="14">
        <f>SUM($F$3:F45)/I45</f>
        <v>7.0262135750137462</v>
      </c>
    </row>
    <row r="46" spans="1:12" x14ac:dyDescent="0.25">
      <c r="A46" s="2">
        <f t="shared" si="5"/>
        <v>2003</v>
      </c>
      <c r="B46" s="8">
        <v>44</v>
      </c>
      <c r="C46" s="11">
        <v>2.6789999999999998</v>
      </c>
      <c r="D46" s="14">
        <f t="shared" si="8"/>
        <v>2.6789999999999998</v>
      </c>
      <c r="E46" s="14">
        <f t="shared" si="1"/>
        <v>2.698</v>
      </c>
      <c r="F46" s="14">
        <f t="shared" si="6"/>
        <v>1.9000000000000128E-2</v>
      </c>
      <c r="G46" s="14">
        <f t="shared" si="7"/>
        <v>1.9000000000000128E-2</v>
      </c>
      <c r="H46" s="14">
        <f>SUMSQ($F$3:F46)/B46</f>
        <v>0.12317144607889513</v>
      </c>
      <c r="I46" s="14">
        <f>SUM($G$3:G46)/B46</f>
        <v>0.12444134897360705</v>
      </c>
      <c r="J46" s="16">
        <f t="shared" si="4"/>
        <v>7.0921985815603321E-3</v>
      </c>
      <c r="K46" s="14">
        <f>AVERAGE($J$3:J46)</f>
        <v>2.692475979005932E-2</v>
      </c>
      <c r="L46" s="14">
        <f>SUM($F$3:F46)/I46</f>
        <v>7.3173479126654035</v>
      </c>
    </row>
    <row r="47" spans="1:12" x14ac:dyDescent="0.25">
      <c r="A47" s="2">
        <f t="shared" si="5"/>
        <v>2004</v>
      </c>
      <c r="B47" s="8">
        <v>45</v>
      </c>
      <c r="C47" s="11">
        <v>2.6909999999999998</v>
      </c>
      <c r="D47" s="14">
        <f t="shared" si="8"/>
        <v>2.6909999999999998</v>
      </c>
      <c r="E47" s="14">
        <f t="shared" si="1"/>
        <v>2.6789999999999998</v>
      </c>
      <c r="F47" s="14">
        <f t="shared" si="6"/>
        <v>-1.2000000000000011E-2</v>
      </c>
      <c r="G47" s="14">
        <f t="shared" si="7"/>
        <v>1.2000000000000011E-2</v>
      </c>
      <c r="H47" s="14">
        <f>SUMSQ($F$3:F47)/B47</f>
        <v>0.12043750283269745</v>
      </c>
      <c r="I47" s="14">
        <f>SUM($G$3:G47)/B47</f>
        <v>0.12194265232974912</v>
      </c>
      <c r="J47" s="16">
        <f t="shared" si="4"/>
        <v>4.4593088071348983E-3</v>
      </c>
      <c r="K47" s="14">
        <f>AVERAGE($J$3:J47)</f>
        <v>2.6425527545994334E-2</v>
      </c>
      <c r="L47" s="14">
        <f>SUM($F$3:F47)/I47</f>
        <v>7.3688789606725074</v>
      </c>
    </row>
    <row r="48" spans="1:12" x14ac:dyDescent="0.25">
      <c r="A48" s="2">
        <f t="shared" si="5"/>
        <v>2005</v>
      </c>
      <c r="B48" s="8">
        <v>46</v>
      </c>
      <c r="C48" s="11">
        <v>2.665</v>
      </c>
      <c r="D48" s="14">
        <f t="shared" si="8"/>
        <v>2.665</v>
      </c>
      <c r="E48" s="14">
        <f t="shared" si="1"/>
        <v>2.6909999999999998</v>
      </c>
      <c r="F48" s="14">
        <f t="shared" si="6"/>
        <v>2.5999999999999801E-2</v>
      </c>
      <c r="G48" s="14">
        <f t="shared" si="7"/>
        <v>2.5999999999999801E-2</v>
      </c>
      <c r="H48" s="14">
        <f>SUMSQ($F$3:F48)/B48</f>
        <v>0.11783399190155187</v>
      </c>
      <c r="I48" s="14">
        <f>SUM($G$3:G48)/B48</f>
        <v>0.1198569424964937</v>
      </c>
      <c r="J48" s="16">
        <f t="shared" si="4"/>
        <v>9.7560975609755352E-3</v>
      </c>
      <c r="K48" s="14">
        <f>AVERAGE($J$3:J48)</f>
        <v>2.6063148633276537E-2</v>
      </c>
      <c r="L48" s="14">
        <f>SUM($F$3:F48)/I48</f>
        <v>7.7140349645439859</v>
      </c>
    </row>
    <row r="49" spans="1:12" x14ac:dyDescent="0.25">
      <c r="A49" s="2">
        <f t="shared" si="5"/>
        <v>2006</v>
      </c>
      <c r="B49" s="8">
        <v>47</v>
      </c>
      <c r="C49" s="11">
        <v>2.6360000000000001</v>
      </c>
      <c r="D49" s="14">
        <f t="shared" si="8"/>
        <v>2.6360000000000001</v>
      </c>
      <c r="E49" s="14">
        <f t="shared" si="1"/>
        <v>2.665</v>
      </c>
      <c r="F49" s="14">
        <f t="shared" si="6"/>
        <v>2.8999999999999915E-2</v>
      </c>
      <c r="G49" s="14">
        <f t="shared" si="7"/>
        <v>2.8999999999999915E-2</v>
      </c>
      <c r="H49" s="14">
        <f>SUMSQ($F$3:F49)/B49</f>
        <v>0.11534477930790184</v>
      </c>
      <c r="I49" s="14">
        <f>SUM($G$3:G49)/B49</f>
        <v>0.11792381606039809</v>
      </c>
      <c r="J49" s="16">
        <f t="shared" si="4"/>
        <v>1.100151745068282E-2</v>
      </c>
      <c r="K49" s="14">
        <f>AVERAGE($J$3:J49)</f>
        <v>2.574268839534901E-2</v>
      </c>
      <c r="L49" s="14">
        <f>SUM($F$3:F49)/I49</f>
        <v>8.0864127113465045</v>
      </c>
    </row>
    <row r="50" spans="1:12" x14ac:dyDescent="0.25">
      <c r="A50" s="2">
        <f t="shared" si="5"/>
        <v>2007</v>
      </c>
      <c r="B50" s="8">
        <v>48</v>
      </c>
      <c r="C50" s="11">
        <v>2.63</v>
      </c>
      <c r="D50" s="14">
        <f t="shared" si="8"/>
        <v>2.63</v>
      </c>
      <c r="E50" s="14">
        <f t="shared" si="1"/>
        <v>2.6360000000000001</v>
      </c>
      <c r="F50" s="14">
        <f t="shared" si="6"/>
        <v>6.0000000000002274E-3</v>
      </c>
      <c r="G50" s="14">
        <f t="shared" si="7"/>
        <v>6.0000000000002274E-3</v>
      </c>
      <c r="H50" s="14">
        <f>SUMSQ($F$3:F50)/B50</f>
        <v>0.11294251307232055</v>
      </c>
      <c r="I50" s="14">
        <f>SUM($G$3:G50)/B50</f>
        <v>0.11559206989247313</v>
      </c>
      <c r="J50" s="16">
        <f t="shared" si="4"/>
        <v>2.281368821292862E-3</v>
      </c>
      <c r="K50" s="14">
        <f>AVERAGE($J$3:J50)</f>
        <v>2.525391090422284E-2</v>
      </c>
      <c r="L50" s="14">
        <f>SUM($F$3:F50)/I50</f>
        <v>8.30144010790635</v>
      </c>
    </row>
    <row r="51" spans="1:12" x14ac:dyDescent="0.25">
      <c r="A51" s="2">
        <f t="shared" si="5"/>
        <v>2008</v>
      </c>
      <c r="B51" s="8">
        <v>49</v>
      </c>
      <c r="C51" s="11">
        <v>2.6309999999999998</v>
      </c>
      <c r="D51" s="14">
        <f t="shared" si="8"/>
        <v>2.6309999999999998</v>
      </c>
      <c r="E51" s="14">
        <f t="shared" si="1"/>
        <v>2.63</v>
      </c>
      <c r="F51" s="14">
        <f t="shared" si="6"/>
        <v>-9.9999999999988987E-4</v>
      </c>
      <c r="G51" s="14">
        <f t="shared" si="7"/>
        <v>9.9999999999988987E-4</v>
      </c>
      <c r="H51" s="14">
        <f>SUMSQ($F$3:F51)/B51</f>
        <v>0.11063758423410992</v>
      </c>
      <c r="I51" s="14">
        <f>SUM($G$3:G51)/B51</f>
        <v>0.11325345622119816</v>
      </c>
      <c r="J51" s="16">
        <f t="shared" si="4"/>
        <v>3.8008361839600533E-4</v>
      </c>
      <c r="K51" s="14">
        <f>AVERAGE($J$3:J51)</f>
        <v>2.4746281775940661E-2</v>
      </c>
      <c r="L51" s="14">
        <f>SUM($F$3:F51)/I51</f>
        <v>8.4640299479166696</v>
      </c>
    </row>
    <row r="52" spans="1:12" x14ac:dyDescent="0.25">
      <c r="A52" s="2">
        <f t="shared" si="5"/>
        <v>2009</v>
      </c>
      <c r="B52" s="8">
        <v>50</v>
      </c>
      <c r="C52" s="11">
        <v>2.613</v>
      </c>
      <c r="D52" s="14">
        <f t="shared" si="8"/>
        <v>2.613</v>
      </c>
      <c r="E52" s="14">
        <f t="shared" si="1"/>
        <v>2.6309999999999998</v>
      </c>
      <c r="F52" s="14">
        <f t="shared" si="6"/>
        <v>1.7999999999999794E-2</v>
      </c>
      <c r="G52" s="14">
        <f t="shared" si="7"/>
        <v>1.7999999999999794E-2</v>
      </c>
      <c r="H52" s="14">
        <f>SUMSQ($F$3:F52)/B52</f>
        <v>0.10843131254942773</v>
      </c>
      <c r="I52" s="14">
        <f>SUM($G$3:G52)/B52</f>
        <v>0.11134838709677419</v>
      </c>
      <c r="J52" s="16">
        <f t="shared" si="4"/>
        <v>6.8886337543053169E-3</v>
      </c>
      <c r="K52" s="14">
        <f>AVERAGE($J$3:J52)</f>
        <v>2.4389128815507952E-2</v>
      </c>
      <c r="L52" s="14">
        <f>SUM($F$3:F52)/I52</f>
        <v>8.7704965525233227</v>
      </c>
    </row>
    <row r="53" spans="1:12" x14ac:dyDescent="0.25">
      <c r="A53" s="2">
        <f t="shared" si="5"/>
        <v>2010</v>
      </c>
      <c r="B53" s="8">
        <v>51</v>
      </c>
      <c r="C53" s="11">
        <v>2.6040000000000001</v>
      </c>
      <c r="D53" s="14">
        <f t="shared" si="8"/>
        <v>2.6040000000000001</v>
      </c>
      <c r="E53" s="14">
        <f t="shared" si="1"/>
        <v>2.613</v>
      </c>
      <c r="F53" s="14">
        <f t="shared" si="6"/>
        <v>8.999999999999897E-3</v>
      </c>
      <c r="G53" s="14">
        <f t="shared" si="7"/>
        <v>8.999999999999897E-3</v>
      </c>
      <c r="H53" s="14">
        <f>SUMSQ($F$3:F53)/B53</f>
        <v>0.106306796617086</v>
      </c>
      <c r="I53" s="14">
        <f>SUM($G$3:G53)/B53</f>
        <v>0.1093415559772296</v>
      </c>
      <c r="J53" s="16">
        <f t="shared" si="4"/>
        <v>3.4562211981566423E-3</v>
      </c>
      <c r="K53" s="14">
        <f>AVERAGE($J$3:J53)</f>
        <v>2.3978679646540279E-2</v>
      </c>
      <c r="L53" s="14">
        <f>SUM($F$3:F53)/I53</f>
        <v>9.0137792201030837</v>
      </c>
    </row>
    <row r="54" spans="1:12" x14ac:dyDescent="0.25">
      <c r="A54" s="2">
        <f t="shared" si="5"/>
        <v>2011</v>
      </c>
      <c r="B54" s="8">
        <v>52</v>
      </c>
      <c r="C54" s="11">
        <v>2.6269999999999998</v>
      </c>
      <c r="D54" s="14">
        <f t="shared" si="8"/>
        <v>2.6269999999999998</v>
      </c>
      <c r="E54" s="14">
        <f t="shared" si="1"/>
        <v>2.6040000000000001</v>
      </c>
      <c r="F54" s="14">
        <f t="shared" si="6"/>
        <v>-2.2999999999999687E-2</v>
      </c>
      <c r="G54" s="14">
        <f t="shared" si="7"/>
        <v>2.2999999999999687E-2</v>
      </c>
      <c r="H54" s="14">
        <f>SUMSQ($F$3:F54)/B54</f>
        <v>0.10427260822060358</v>
      </c>
      <c r="I54" s="14">
        <f>SUM($G$3:G54)/B54</f>
        <v>0.10768114143920594</v>
      </c>
      <c r="J54" s="16">
        <f t="shared" si="4"/>
        <v>8.7552341073466652E-3</v>
      </c>
      <c r="K54" s="14">
        <f>AVERAGE($J$3:J54)</f>
        <v>2.3685921078478864E-2</v>
      </c>
      <c r="L54" s="14">
        <f>SUM($F$3:F54)/I54</f>
        <v>8.939175720984899</v>
      </c>
    </row>
    <row r="55" spans="1:12" x14ac:dyDescent="0.25">
      <c r="A55" s="2">
        <f t="shared" si="5"/>
        <v>2012</v>
      </c>
      <c r="B55" s="8">
        <v>53</v>
      </c>
      <c r="C55" s="11">
        <v>2.6360000000000001</v>
      </c>
      <c r="D55" s="14">
        <f t="shared" si="8"/>
        <v>2.6360000000000001</v>
      </c>
      <c r="E55" s="14">
        <f t="shared" si="1"/>
        <v>2.6269999999999998</v>
      </c>
      <c r="F55" s="14">
        <f t="shared" si="6"/>
        <v>-9.0000000000003411E-3</v>
      </c>
      <c r="G55" s="14">
        <f t="shared" si="7"/>
        <v>9.0000000000003411E-3</v>
      </c>
      <c r="H55" s="14">
        <f>SUMSQ($F$3:F55)/B55</f>
        <v>0.10230672882021483</v>
      </c>
      <c r="I55" s="14">
        <f>SUM($G$3:G55)/B55</f>
        <v>0.10581923311016432</v>
      </c>
      <c r="J55" s="16">
        <f t="shared" si="4"/>
        <v>3.4142640364189457E-3</v>
      </c>
      <c r="K55" s="14">
        <f>AVERAGE($J$3:J55)</f>
        <v>2.3303436983345659E-2</v>
      </c>
      <c r="L55" s="14">
        <f>SUM($F$3:F55)/I55</f>
        <v>9.0114114148658988</v>
      </c>
    </row>
    <row r="56" spans="1:12" x14ac:dyDescent="0.25">
      <c r="A56" s="2">
        <f t="shared" si="5"/>
        <v>2013</v>
      </c>
      <c r="B56" s="8">
        <v>54</v>
      </c>
      <c r="C56" s="11">
        <v>2.609</v>
      </c>
      <c r="D56" s="14">
        <f t="shared" si="8"/>
        <v>2.609</v>
      </c>
      <c r="E56" s="14">
        <f t="shared" si="1"/>
        <v>2.6360000000000001</v>
      </c>
      <c r="F56" s="14">
        <f t="shared" si="6"/>
        <v>2.7000000000000135E-2</v>
      </c>
      <c r="G56" s="14">
        <f t="shared" si="7"/>
        <v>2.7000000000000135E-2</v>
      </c>
      <c r="H56" s="14">
        <f>SUMSQ($F$3:F56)/B56</f>
        <v>0.10042565976798862</v>
      </c>
      <c r="I56" s="14">
        <f>SUM($G$3:G56)/B56</f>
        <v>0.10435961768219831</v>
      </c>
      <c r="J56" s="16">
        <f t="shared" si="4"/>
        <v>1.0348792640858619E-2</v>
      </c>
      <c r="K56" s="14">
        <f>AVERAGE($J$3:J56)</f>
        <v>2.3063536162188487E-2</v>
      </c>
      <c r="L56" s="14">
        <f>SUM($F$3:F56)/I56</f>
        <v>9.3961693894606704</v>
      </c>
    </row>
    <row r="57" spans="1:12" x14ac:dyDescent="0.25">
      <c r="A57" s="2">
        <f t="shared" si="5"/>
        <v>2014</v>
      </c>
      <c r="B57" s="8">
        <v>55</v>
      </c>
      <c r="C57" s="11">
        <v>2.59</v>
      </c>
      <c r="D57" s="14">
        <f t="shared" si="8"/>
        <v>2.59</v>
      </c>
      <c r="E57" s="14">
        <f t="shared" si="1"/>
        <v>2.609</v>
      </c>
      <c r="F57" s="14">
        <f t="shared" si="6"/>
        <v>1.9000000000000128E-2</v>
      </c>
      <c r="G57" s="14">
        <f t="shared" si="7"/>
        <v>1.9000000000000128E-2</v>
      </c>
      <c r="H57" s="14">
        <f>SUMSQ($F$3:F57)/B57</f>
        <v>9.8606302317661557E-2</v>
      </c>
      <c r="I57" s="14">
        <f>SUM($G$3:G57)/B57</f>
        <v>0.10280762463343109</v>
      </c>
      <c r="J57" s="16">
        <f t="shared" si="4"/>
        <v>7.3359073359073853E-3</v>
      </c>
      <c r="K57" s="14">
        <f>AVERAGE($J$3:J57)</f>
        <v>2.2777579274437923E-2</v>
      </c>
      <c r="L57" s="14">
        <f>SUM($F$3:F57)/I57</f>
        <v>9.7228259939413668</v>
      </c>
    </row>
    <row r="58" spans="1:12" x14ac:dyDescent="0.25">
      <c r="A58" s="2">
        <f t="shared" si="5"/>
        <v>2015</v>
      </c>
      <c r="B58" s="8">
        <v>56</v>
      </c>
      <c r="C58" s="11">
        <v>2.5640000000000001</v>
      </c>
      <c r="D58" s="14">
        <f t="shared" si="8"/>
        <v>2.5640000000000001</v>
      </c>
      <c r="E58" s="14">
        <f t="shared" si="1"/>
        <v>2.59</v>
      </c>
      <c r="F58" s="14">
        <f t="shared" si="6"/>
        <v>2.5999999999999801E-2</v>
      </c>
      <c r="G58" s="14">
        <f t="shared" si="7"/>
        <v>2.5999999999999801E-2</v>
      </c>
      <c r="H58" s="14">
        <f>SUMSQ($F$3:F58)/B58</f>
        <v>9.6857546919131884E-2</v>
      </c>
      <c r="I58" s="14">
        <f>SUM($G$3:G58)/B58</f>
        <v>0.10143605990783409</v>
      </c>
      <c r="J58" s="16">
        <f t="shared" si="4"/>
        <v>1.0140405616224571E-2</v>
      </c>
      <c r="K58" s="14">
        <f>AVERAGE($J$3:J58)</f>
        <v>2.2551915459112688E-2</v>
      </c>
      <c r="L58" s="14">
        <f>SUM($F$3:F58)/I58</f>
        <v>10.110612006155838</v>
      </c>
    </row>
    <row r="59" spans="1:12" x14ac:dyDescent="0.25">
      <c r="A59" s="2">
        <f t="shared" si="5"/>
        <v>2016</v>
      </c>
      <c r="B59" s="8">
        <v>57</v>
      </c>
      <c r="C59" s="11">
        <v>2.528</v>
      </c>
      <c r="D59" s="14">
        <f t="shared" si="8"/>
        <v>2.528</v>
      </c>
      <c r="E59" s="14">
        <f t="shared" si="1"/>
        <v>2.5640000000000001</v>
      </c>
      <c r="F59" s="14">
        <f t="shared" si="6"/>
        <v>3.6000000000000032E-2</v>
      </c>
      <c r="G59" s="14">
        <f t="shared" si="7"/>
        <v>3.6000000000000032E-2</v>
      </c>
      <c r="H59" s="14">
        <f>SUMSQ($F$3:F59)/B59</f>
        <v>9.5181028552129579E-2</v>
      </c>
      <c r="I59" s="14">
        <f>SUM($G$3:G59)/B59</f>
        <v>0.10028805885681946</v>
      </c>
      <c r="J59" s="16">
        <f t="shared" si="4"/>
        <v>1.4240506329113936E-2</v>
      </c>
      <c r="K59" s="14">
        <f>AVERAGE($J$3:J59)</f>
        <v>2.2406101263849551E-2</v>
      </c>
      <c r="L59" s="14">
        <f>SUM($F$3:F59)/I59</f>
        <v>10.58531451562844</v>
      </c>
    </row>
    <row r="60" spans="1:12" x14ac:dyDescent="0.25">
      <c r="A60" s="2">
        <f t="shared" si="5"/>
        <v>2017</v>
      </c>
      <c r="B60" s="8">
        <v>58</v>
      </c>
      <c r="C60" s="11">
        <v>2.4929999999999999</v>
      </c>
      <c r="D60" s="14">
        <f t="shared" si="8"/>
        <v>2.4929999999999999</v>
      </c>
      <c r="E60" s="14">
        <f t="shared" si="1"/>
        <v>2.528</v>
      </c>
      <c r="F60" s="14">
        <f t="shared" si="6"/>
        <v>3.5000000000000142E-2</v>
      </c>
      <c r="G60" s="14">
        <f t="shared" si="7"/>
        <v>3.5000000000000142E-2</v>
      </c>
      <c r="H60" s="14">
        <f>SUMSQ($F$3:F60)/B60</f>
        <v>9.3561097025368717E-2</v>
      </c>
      <c r="I60" s="14">
        <f>SUM($G$3:G60)/B60</f>
        <v>9.9162402669632929E-2</v>
      </c>
      <c r="J60" s="16">
        <f t="shared" si="4"/>
        <v>1.4039310068190992E-2</v>
      </c>
      <c r="K60" s="14">
        <f>AVERAGE($J$3:J60)</f>
        <v>2.226184624323475E-2</v>
      </c>
      <c r="L60" s="14">
        <f>SUM($F$3:F60)/I60</f>
        <v>11.058431579301605</v>
      </c>
    </row>
    <row r="61" spans="1:12" x14ac:dyDescent="0.25">
      <c r="A61" s="2">
        <f t="shared" si="5"/>
        <v>2018</v>
      </c>
      <c r="B61" s="8">
        <v>59</v>
      </c>
      <c r="C61" s="11">
        <v>2.4409999999999998</v>
      </c>
      <c r="D61" s="14">
        <f t="shared" si="8"/>
        <v>2.4409999999999998</v>
      </c>
      <c r="E61" s="14">
        <f t="shared" si="1"/>
        <v>2.4929999999999999</v>
      </c>
      <c r="F61" s="14">
        <f t="shared" si="6"/>
        <v>5.2000000000000046E-2</v>
      </c>
      <c r="G61" s="14">
        <f t="shared" si="7"/>
        <v>5.2000000000000046E-2</v>
      </c>
      <c r="H61" s="14">
        <f>SUMSQ($F$3:F61)/B61</f>
        <v>9.2021146228328562E-2</v>
      </c>
      <c r="I61" s="14">
        <f>SUM($G$3:G61)/B61</f>
        <v>9.8363039912520503E-2</v>
      </c>
      <c r="J61" s="16">
        <f t="shared" si="4"/>
        <v>2.1302744776730869E-2</v>
      </c>
      <c r="K61" s="14">
        <f>AVERAGE($J$3:J61)</f>
        <v>2.224559028617536E-2</v>
      </c>
      <c r="L61" s="14">
        <f>SUM($F$3:F61)/I61</f>
        <v>11.676953520171647</v>
      </c>
    </row>
    <row r="62" spans="1:12" x14ac:dyDescent="0.25">
      <c r="A62" s="2">
        <f t="shared" si="5"/>
        <v>2019</v>
      </c>
      <c r="B62" s="8">
        <v>60</v>
      </c>
      <c r="C62" s="11">
        <v>2.375</v>
      </c>
      <c r="D62" s="14">
        <f t="shared" si="8"/>
        <v>2.375</v>
      </c>
      <c r="E62" s="14">
        <f t="shared" si="1"/>
        <v>2.4409999999999998</v>
      </c>
      <c r="F62" s="14">
        <f t="shared" si="6"/>
        <v>6.5999999999999837E-2</v>
      </c>
      <c r="G62" s="14">
        <f t="shared" si="7"/>
        <v>6.5999999999999837E-2</v>
      </c>
      <c r="H62" s="14">
        <f>SUMSQ($F$3:F62)/B62</f>
        <v>9.0560060457856417E-2</v>
      </c>
      <c r="I62" s="14">
        <f>SUM($G$3:G62)/B62</f>
        <v>9.7823655913978486E-2</v>
      </c>
      <c r="J62" s="16">
        <f t="shared" si="4"/>
        <v>2.7789473684210458E-2</v>
      </c>
      <c r="K62" s="14">
        <f>AVERAGE($J$3:J62)</f>
        <v>2.2337988342809277E-2</v>
      </c>
      <c r="L62" s="14">
        <f>SUM($F$3:F62)/I62</f>
        <v>12.416021807949351</v>
      </c>
    </row>
    <row r="63" spans="1:12" x14ac:dyDescent="0.25">
      <c r="A63" s="2">
        <f t="shared" si="5"/>
        <v>2020</v>
      </c>
      <c r="B63" s="8">
        <v>61</v>
      </c>
      <c r="C63" s="11">
        <v>2.3439999999999999</v>
      </c>
      <c r="D63" s="14">
        <f t="shared" si="8"/>
        <v>2.3439999999999999</v>
      </c>
      <c r="E63" s="14">
        <f t="shared" si="1"/>
        <v>2.375</v>
      </c>
      <c r="F63" s="14">
        <f t="shared" si="6"/>
        <v>3.1000000000000139E-2</v>
      </c>
      <c r="G63" s="14">
        <f t="shared" si="7"/>
        <v>3.1000000000000139E-2</v>
      </c>
      <c r="H63" s="14">
        <f>SUMSQ($F$3:F63)/B63</f>
        <v>8.9091223401170247E-2</v>
      </c>
      <c r="I63" s="14">
        <f>SUM($G$3:G63)/B63</f>
        <v>9.6728186144896866E-2</v>
      </c>
      <c r="J63" s="16">
        <f t="shared" si="4"/>
        <v>1.3225255972696305E-2</v>
      </c>
      <c r="K63" s="14">
        <f>AVERAGE($J$3:J63)</f>
        <v>2.2188599287561526E-2</v>
      </c>
      <c r="L63" s="14">
        <f>SUM($F$3:F63)/I63</f>
        <v>12.877121910416431</v>
      </c>
    </row>
    <row r="64" spans="1:12" x14ac:dyDescent="0.25">
      <c r="A64" s="2">
        <f t="shared" si="5"/>
        <v>2021</v>
      </c>
      <c r="B64" s="8">
        <v>62</v>
      </c>
      <c r="C64" s="11">
        <v>2.3250000000000002</v>
      </c>
      <c r="D64" s="14">
        <f t="shared" si="8"/>
        <v>2.3250000000000002</v>
      </c>
      <c r="E64" s="14">
        <f t="shared" si="1"/>
        <v>2.3439999999999999</v>
      </c>
      <c r="F64" s="14">
        <f t="shared" si="6"/>
        <v>1.8999999999999684E-2</v>
      </c>
      <c r="G64" s="14">
        <f t="shared" si="7"/>
        <v>1.8999999999999684E-2</v>
      </c>
      <c r="H64" s="14">
        <f>SUMSQ($F$3:F64)/B64</f>
        <v>8.7660090765667498E-2</v>
      </c>
      <c r="I64" s="14">
        <f>SUM($G$3:G64)/B64</f>
        <v>9.5474505723204983E-2</v>
      </c>
      <c r="J64" s="16">
        <f t="shared" si="4"/>
        <v>8.172043010752552E-3</v>
      </c>
      <c r="K64" s="14">
        <f>AVERAGE($J$3:J64)</f>
        <v>2.1962525799225897E-2</v>
      </c>
      <c r="L64" s="14">
        <f>SUM($F$3:F64)/I64</f>
        <v>13.245218035770728</v>
      </c>
    </row>
    <row r="66" spans="2:3" x14ac:dyDescent="0.25">
      <c r="B66" s="9" t="s">
        <v>20</v>
      </c>
      <c r="C66" s="2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78E1-661F-4734-AB68-236215841A32}">
  <dimension ref="A1:P93"/>
  <sheetViews>
    <sheetView topLeftCell="A40" workbookViewId="0">
      <selection activeCell="P72" sqref="P72"/>
    </sheetView>
  </sheetViews>
  <sheetFormatPr defaultColWidth="9.140625" defaultRowHeight="15" x14ac:dyDescent="0.25"/>
  <cols>
    <col min="1" max="2" width="9.140625" style="2"/>
    <col min="3" max="3" width="11.140625" style="2" bestFit="1" customWidth="1"/>
    <col min="4" max="4" width="11.28515625" style="2" bestFit="1" customWidth="1"/>
    <col min="5" max="5" width="10.7109375" style="2" bestFit="1" customWidth="1"/>
    <col min="6" max="6" width="11.140625" style="2" bestFit="1" customWidth="1"/>
    <col min="7" max="7" width="10.7109375" style="2" bestFit="1" customWidth="1"/>
    <col min="8" max="8" width="10.140625" style="2" bestFit="1" customWidth="1"/>
    <col min="9" max="9" width="19.85546875" style="2" bestFit="1" customWidth="1"/>
    <col min="10" max="10" width="10.140625" style="2" bestFit="1" customWidth="1"/>
    <col min="11" max="14" width="9.140625" style="2"/>
    <col min="15" max="15" width="11.7109375" style="2" bestFit="1" customWidth="1"/>
    <col min="16" max="16" width="11.140625" style="2" bestFit="1" customWidth="1"/>
    <col min="17" max="16384" width="9.140625" style="2"/>
  </cols>
  <sheetData>
    <row r="1" spans="1:16" x14ac:dyDescent="0.25">
      <c r="A1" s="1" t="s">
        <v>557</v>
      </c>
      <c r="B1" s="1" t="s">
        <v>0</v>
      </c>
      <c r="C1" s="1" t="s">
        <v>1</v>
      </c>
      <c r="D1" s="1" t="s">
        <v>2</v>
      </c>
      <c r="E1" s="22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11">
        <f t="array" ref="O1:P1">LINEST(C3:C64,B3:B64)</f>
        <v>-6.0426128780438695E-2</v>
      </c>
      <c r="P1" s="11">
        <v>5.493003701745109</v>
      </c>
    </row>
    <row r="2" spans="1:16" x14ac:dyDescent="0.25">
      <c r="B2" s="6">
        <v>0</v>
      </c>
      <c r="C2" s="6"/>
      <c r="D2" s="21">
        <f>P1</f>
        <v>5.493003701745109</v>
      </c>
      <c r="E2" s="23">
        <f>O1</f>
        <v>-6.0426128780438695E-2</v>
      </c>
      <c r="F2" s="8"/>
      <c r="G2" s="8"/>
      <c r="H2" s="8"/>
      <c r="I2" s="8"/>
      <c r="J2" s="8"/>
      <c r="K2" s="6"/>
      <c r="L2" s="6"/>
      <c r="M2" s="6"/>
    </row>
    <row r="3" spans="1:16" x14ac:dyDescent="0.25">
      <c r="A3" s="6">
        <v>1960</v>
      </c>
      <c r="B3" s="6">
        <v>1</v>
      </c>
      <c r="C3" s="21">
        <f>'Filas x Columnas'!GA2</f>
        <v>5.8440000000000003</v>
      </c>
      <c r="D3" s="21">
        <f t="shared" ref="D3:D34" si="0">($D$66*C3)+((1-$D$66)*(D2+E2))</f>
        <v>5.8440000000000003</v>
      </c>
      <c r="E3" s="23">
        <f t="shared" ref="E3:E34" si="1">($D$67*(D3-D2)+((1-$D$67)*E2))</f>
        <v>0.10943776503381611</v>
      </c>
      <c r="F3" s="21">
        <f>D2+E2</f>
        <v>5.4325775729646706</v>
      </c>
      <c r="G3" s="21">
        <f>F3-C3</f>
        <v>-0.41142242703532972</v>
      </c>
      <c r="H3" s="21">
        <f>ABS(G3)</f>
        <v>0.41142242703532972</v>
      </c>
      <c r="I3" s="21">
        <f>SUMSQ($G$3:G3)/B3</f>
        <v>0.16926841346764121</v>
      </c>
      <c r="J3" s="21">
        <f>SUM($H$3:H3)/B3</f>
        <v>0.41142242703532972</v>
      </c>
      <c r="K3" s="18">
        <f>(H3/C3)</f>
        <v>7.0400825981404805E-2</v>
      </c>
      <c r="L3" s="21">
        <f>AVERAGE($K$3:K3)</f>
        <v>7.0400825981404805E-2</v>
      </c>
      <c r="M3" s="7">
        <f>SUM($G$3:G3)/J3</f>
        <v>-1</v>
      </c>
    </row>
    <row r="4" spans="1:16" x14ac:dyDescent="0.25">
      <c r="A4" s="6">
        <f>A3+1</f>
        <v>1961</v>
      </c>
      <c r="B4" s="6">
        <v>2</v>
      </c>
      <c r="C4" s="21">
        <f>'Filas x Columnas'!GA3</f>
        <v>5.8650000000000002</v>
      </c>
      <c r="D4" s="21">
        <f t="shared" si="0"/>
        <v>5.8650000000000002</v>
      </c>
      <c r="E4" s="23">
        <f t="shared" si="1"/>
        <v>7.2924482962335446E-2</v>
      </c>
      <c r="F4" s="21">
        <f t="shared" ref="F4:F64" si="2">D3+E3</f>
        <v>5.9534377650338168</v>
      </c>
      <c r="G4" s="21">
        <f t="shared" ref="G4:G14" si="3">F4-C4</f>
        <v>8.8437765033816618E-2</v>
      </c>
      <c r="H4" s="21">
        <f t="shared" ref="H4:H15" si="4">ABS(G4)</f>
        <v>8.8437765033816618E-2</v>
      </c>
      <c r="I4" s="21">
        <f>SUMSQ($G$3:G4)/B4</f>
        <v>8.8544825875908881E-2</v>
      </c>
      <c r="J4" s="21">
        <f>SUM($H$3:H4)/B4</f>
        <v>0.24993009603457317</v>
      </c>
      <c r="K4" s="18">
        <f t="shared" ref="K4:K64" si="5">(H4/C4)</f>
        <v>1.5078902819065066E-2</v>
      </c>
      <c r="L4" s="21">
        <f>AVERAGE($K$3:K4)</f>
        <v>4.2739864400234938E-2</v>
      </c>
      <c r="M4" s="7">
        <f>SUM($G$3:G4)/J4</f>
        <v>-1.2922999955829018</v>
      </c>
    </row>
    <row r="5" spans="1:16" x14ac:dyDescent="0.25">
      <c r="A5" s="6">
        <f t="shared" ref="A5:A63" si="6">A4+1</f>
        <v>1962</v>
      </c>
      <c r="B5" s="6">
        <v>3</v>
      </c>
      <c r="C5" s="21">
        <f>'Filas x Columnas'!GA4</f>
        <v>5.8719999999999999</v>
      </c>
      <c r="D5" s="21">
        <f t="shared" si="0"/>
        <v>5.8719999999999999</v>
      </c>
      <c r="E5" s="23">
        <f t="shared" si="1"/>
        <v>4.5706255083104559E-2</v>
      </c>
      <c r="F5" s="21">
        <f t="shared" si="2"/>
        <v>5.9379244829623357</v>
      </c>
      <c r="G5" s="21">
        <f t="shared" si="3"/>
        <v>6.5924482962335773E-2</v>
      </c>
      <c r="H5" s="21">
        <f t="shared" si="4"/>
        <v>6.5924482962335773E-2</v>
      </c>
      <c r="I5" s="21">
        <f>SUMSQ($G$3:G5)/B5</f>
        <v>6.0478563068556347E-2</v>
      </c>
      <c r="J5" s="21">
        <f>SUM($H$3:H5)/B5</f>
        <v>0.1885948916771607</v>
      </c>
      <c r="K5" s="18">
        <f t="shared" si="5"/>
        <v>1.1226921485411406E-2</v>
      </c>
      <c r="L5" s="21">
        <f>AVERAGE($K$3:K5)</f>
        <v>3.2235550095293761E-2</v>
      </c>
      <c r="M5" s="7">
        <f>SUM($G$3:G5)/J5</f>
        <v>-1.3630283235837397</v>
      </c>
    </row>
    <row r="6" spans="1:16" x14ac:dyDescent="0.25">
      <c r="A6" s="6">
        <f t="shared" si="6"/>
        <v>1963</v>
      </c>
      <c r="B6" s="6">
        <v>4</v>
      </c>
      <c r="C6" s="21">
        <f>'Filas x Columnas'!GA5</f>
        <v>5.8650000000000002</v>
      </c>
      <c r="D6" s="21">
        <f t="shared" si="0"/>
        <v>5.8650000000000002</v>
      </c>
      <c r="E6" s="23">
        <f t="shared" si="1"/>
        <v>2.3945434261310527E-2</v>
      </c>
      <c r="F6" s="21">
        <f t="shared" si="2"/>
        <v>5.9177062550831048</v>
      </c>
      <c r="G6" s="21">
        <f t="shared" si="3"/>
        <v>5.2706255083104558E-2</v>
      </c>
      <c r="H6" s="21">
        <f t="shared" si="4"/>
        <v>5.2706255083104558E-2</v>
      </c>
      <c r="I6" s="21">
        <f>SUMSQ($G$3:G6)/B6</f>
        <v>4.6053409632638584E-2</v>
      </c>
      <c r="J6" s="21">
        <f>SUM($H$3:H6)/B6</f>
        <v>0.15462273252864667</v>
      </c>
      <c r="K6" s="18">
        <f t="shared" si="5"/>
        <v>8.986573756710069E-3</v>
      </c>
      <c r="L6" s="21">
        <f>AVERAGE($K$3:K6)</f>
        <v>2.6423306010647837E-2</v>
      </c>
      <c r="M6" s="7">
        <f>SUM($G$3:G6)/J6</f>
        <v>-1.3216292366208993</v>
      </c>
    </row>
    <row r="7" spans="1:16" x14ac:dyDescent="0.25">
      <c r="A7" s="6">
        <f t="shared" si="6"/>
        <v>1964</v>
      </c>
      <c r="B7" s="6">
        <v>5</v>
      </c>
      <c r="C7" s="21">
        <f>'Filas x Columnas'!GA6</f>
        <v>5.8079999999999998</v>
      </c>
      <c r="D7" s="21">
        <f t="shared" si="0"/>
        <v>5.8079999999999998</v>
      </c>
      <c r="E7" s="23">
        <f t="shared" si="1"/>
        <v>-9.474490727200937E-3</v>
      </c>
      <c r="F7" s="21">
        <f t="shared" si="2"/>
        <v>5.888945434261311</v>
      </c>
      <c r="G7" s="21">
        <f t="shared" si="3"/>
        <v>8.0945434261311178E-2</v>
      </c>
      <c r="H7" s="21">
        <f t="shared" si="4"/>
        <v>8.0945434261311178E-2</v>
      </c>
      <c r="I7" s="21">
        <f>SUMSQ($G$3:G7)/B7</f>
        <v>3.8153160371661318E-2</v>
      </c>
      <c r="J7" s="21">
        <f>SUM($H$3:H7)/B7</f>
        <v>0.13988727287517957</v>
      </c>
      <c r="K7" s="18">
        <f t="shared" si="5"/>
        <v>1.3936886064275341E-2</v>
      </c>
      <c r="L7" s="21">
        <f>AVERAGE($K$3:K7)</f>
        <v>2.3926022021373339E-2</v>
      </c>
      <c r="M7" s="7">
        <f>SUM($G$3:G7)/J7</f>
        <v>-0.88219955367117719</v>
      </c>
    </row>
    <row r="8" spans="1:16" x14ac:dyDescent="0.25">
      <c r="A8" s="6">
        <f t="shared" si="6"/>
        <v>1965</v>
      </c>
      <c r="B8" s="6">
        <v>6</v>
      </c>
      <c r="C8" s="21">
        <f>'Filas x Columnas'!GA7</f>
        <v>5.7279999999999998</v>
      </c>
      <c r="D8" s="21">
        <f t="shared" si="0"/>
        <v>5.7279999999999998</v>
      </c>
      <c r="E8" s="23">
        <f t="shared" si="1"/>
        <v>-3.8592343403915277E-2</v>
      </c>
      <c r="F8" s="21">
        <f t="shared" si="2"/>
        <v>5.7985255092727988</v>
      </c>
      <c r="G8" s="21">
        <f t="shared" si="3"/>
        <v>7.0525509272798992E-2</v>
      </c>
      <c r="H8" s="21">
        <f t="shared" si="4"/>
        <v>7.0525509272798992E-2</v>
      </c>
      <c r="I8" s="21">
        <f>SUMSQ($G$3:G8)/B8</f>
        <v>3.2623274886082375E-2</v>
      </c>
      <c r="J8" s="21">
        <f>SUM($H$3:H8)/B8</f>
        <v>0.12832697894144948</v>
      </c>
      <c r="K8" s="18">
        <f t="shared" si="5"/>
        <v>1.231241432835178E-2</v>
      </c>
      <c r="L8" s="21">
        <f>AVERAGE($K$3:K8)</f>
        <v>2.1990420739203081E-2</v>
      </c>
      <c r="M8" s="7">
        <f>SUM($G$3:G8)/J8</f>
        <v>-0.41209557692534016</v>
      </c>
    </row>
    <row r="9" spans="1:16" x14ac:dyDescent="0.25">
      <c r="A9" s="6">
        <f t="shared" si="6"/>
        <v>1966</v>
      </c>
      <c r="B9" s="6">
        <v>7</v>
      </c>
      <c r="C9" s="21">
        <f>'Filas x Columnas'!GA8</f>
        <v>5.649</v>
      </c>
      <c r="D9" s="21">
        <f t="shared" si="0"/>
        <v>5.649</v>
      </c>
      <c r="E9" s="23">
        <f t="shared" si="1"/>
        <v>-5.5275444368488483E-2</v>
      </c>
      <c r="F9" s="21">
        <f t="shared" si="2"/>
        <v>5.6894076565960843</v>
      </c>
      <c r="G9" s="21">
        <f t="shared" si="3"/>
        <v>4.0407656596084252E-2</v>
      </c>
      <c r="H9" s="21">
        <f t="shared" si="4"/>
        <v>4.0407656596084252E-2</v>
      </c>
      <c r="I9" s="21">
        <f>SUMSQ($G$3:G9)/B9</f>
        <v>2.8196061146868758E-2</v>
      </c>
      <c r="J9" s="21">
        <f>SUM($H$3:H9)/B9</f>
        <v>0.11576707574925445</v>
      </c>
      <c r="K9" s="18">
        <f t="shared" si="5"/>
        <v>7.1530636565912999E-3</v>
      </c>
      <c r="L9" s="21">
        <f>AVERAGE($K$3:K9)</f>
        <v>1.9870798298829966E-2</v>
      </c>
      <c r="M9" s="7">
        <f>SUM($G$3:G9)/J9</f>
        <v>-0.10776227822234415</v>
      </c>
    </row>
    <row r="10" spans="1:16" x14ac:dyDescent="0.25">
      <c r="A10" s="6">
        <f t="shared" si="6"/>
        <v>1967</v>
      </c>
      <c r="B10" s="6">
        <v>8</v>
      </c>
      <c r="C10" s="21">
        <f>'Filas x Columnas'!GA9</f>
        <v>5.5460000000000003</v>
      </c>
      <c r="D10" s="21">
        <f t="shared" si="0"/>
        <v>5.5460000000000003</v>
      </c>
      <c r="E10" s="23">
        <f t="shared" si="1"/>
        <v>-7.4979471950405843E-2</v>
      </c>
      <c r="F10" s="21">
        <f t="shared" si="2"/>
        <v>5.5937245556315114</v>
      </c>
      <c r="G10" s="21">
        <f t="shared" si="3"/>
        <v>4.7724555631511123E-2</v>
      </c>
      <c r="H10" s="21">
        <f t="shared" si="4"/>
        <v>4.7724555631511123E-2</v>
      </c>
      <c r="I10" s="21">
        <f>SUMSQ($G$3:G10)/B10</f>
        <v>2.4956257654788313E-2</v>
      </c>
      <c r="J10" s="21">
        <f>SUM($H$3:H10)/B10</f>
        <v>0.10726176073453653</v>
      </c>
      <c r="K10" s="18">
        <f t="shared" si="5"/>
        <v>8.6052209937813057E-3</v>
      </c>
      <c r="L10" s="21">
        <f>AVERAGE($K$3:K10)</f>
        <v>1.8462601135698885E-2</v>
      </c>
      <c r="M10" s="7">
        <f>SUM($G$3:G10)/J10</f>
        <v>0.32862812957985593</v>
      </c>
    </row>
    <row r="11" spans="1:16" x14ac:dyDescent="0.25">
      <c r="A11" s="6">
        <f t="shared" si="6"/>
        <v>1968</v>
      </c>
      <c r="B11" s="6">
        <v>9</v>
      </c>
      <c r="C11" s="21">
        <f>'Filas x Columnas'!GA10</f>
        <v>5.4320000000000004</v>
      </c>
      <c r="D11" s="21">
        <f t="shared" si="0"/>
        <v>5.4320000000000004</v>
      </c>
      <c r="E11" s="23">
        <f t="shared" si="1"/>
        <v>-9.1089869433971349E-2</v>
      </c>
      <c r="F11" s="21">
        <f t="shared" si="2"/>
        <v>5.4710205280495945</v>
      </c>
      <c r="G11" s="21">
        <f t="shared" si="3"/>
        <v>3.9020528049594105E-2</v>
      </c>
      <c r="H11" s="21">
        <f t="shared" si="4"/>
        <v>3.9020528049594105E-2</v>
      </c>
      <c r="I11" s="21">
        <f>SUMSQ($G$3:G11)/B11</f>
        <v>2.2352518094175072E-2</v>
      </c>
      <c r="J11" s="21">
        <f>SUM($H$3:H11)/B11</f>
        <v>9.9679401547320703E-2</v>
      </c>
      <c r="K11" s="18">
        <f t="shared" si="5"/>
        <v>7.1834550901314622E-3</v>
      </c>
      <c r="L11" s="21">
        <f>AVERAGE($K$3:K11)</f>
        <v>1.7209362686191394E-2</v>
      </c>
      <c r="M11" s="7">
        <f>SUM($G$3:G11)/J11</f>
        <v>0.74508633380958722</v>
      </c>
    </row>
    <row r="12" spans="1:16" x14ac:dyDescent="0.25">
      <c r="A12" s="6">
        <f t="shared" si="6"/>
        <v>1969</v>
      </c>
      <c r="B12" s="6">
        <v>10</v>
      </c>
      <c r="C12" s="21">
        <f>'Filas x Columnas'!GA11</f>
        <v>5.3040000000000003</v>
      </c>
      <c r="D12" s="21">
        <f t="shared" si="0"/>
        <v>5.3040000000000003</v>
      </c>
      <c r="E12" s="23">
        <f t="shared" si="1"/>
        <v>-0.10632894753750846</v>
      </c>
      <c r="F12" s="21">
        <f t="shared" si="2"/>
        <v>5.3409101305660291</v>
      </c>
      <c r="G12" s="21">
        <f t="shared" si="3"/>
        <v>3.6910130566028876E-2</v>
      </c>
      <c r="H12" s="21">
        <f t="shared" si="4"/>
        <v>3.6910130566028876E-2</v>
      </c>
      <c r="I12" s="21">
        <f>SUMSQ($G$3:G12)/B12</f>
        <v>2.0253502058597696E-2</v>
      </c>
      <c r="J12" s="21">
        <f>SUM($H$3:H12)/B12</f>
        <v>9.3402474449191517E-2</v>
      </c>
      <c r="K12" s="18">
        <f t="shared" si="5"/>
        <v>6.9589235607143427E-3</v>
      </c>
      <c r="L12" s="21">
        <f>AVERAGE($K$3:K12)</f>
        <v>1.6184318773643687E-2</v>
      </c>
      <c r="M12" s="7">
        <f>SUM($G$3:G12)/J12</f>
        <v>1.1903313169902654</v>
      </c>
    </row>
    <row r="13" spans="1:16" x14ac:dyDescent="0.25">
      <c r="A13" s="6">
        <f t="shared" si="6"/>
        <v>1970</v>
      </c>
      <c r="B13" s="6">
        <v>11</v>
      </c>
      <c r="C13" s="21">
        <f>'Filas x Columnas'!GA12</f>
        <v>5.1710000000000003</v>
      </c>
      <c r="D13" s="21">
        <f t="shared" si="0"/>
        <v>5.1710000000000003</v>
      </c>
      <c r="E13" s="23">
        <f t="shared" si="1"/>
        <v>-0.11734061954588451</v>
      </c>
      <c r="F13" s="21">
        <f t="shared" si="2"/>
        <v>5.1976710524624918</v>
      </c>
      <c r="G13" s="21">
        <f t="shared" si="3"/>
        <v>2.6671052462491573E-2</v>
      </c>
      <c r="H13" s="21">
        <f t="shared" si="4"/>
        <v>2.6671052462491573E-2</v>
      </c>
      <c r="I13" s="21">
        <f>SUMSQ($G$3:G13)/B13</f>
        <v>1.8476942329584901E-2</v>
      </c>
      <c r="J13" s="21">
        <f>SUM($H$3:H13)/B13</f>
        <v>8.7335981541309712E-2</v>
      </c>
      <c r="K13" s="18">
        <f t="shared" si="5"/>
        <v>5.1578132783777937E-3</v>
      </c>
      <c r="L13" s="21">
        <f>AVERAGE($K$3:K13)</f>
        <v>1.5181909183164971E-2</v>
      </c>
      <c r="M13" s="7">
        <f>SUM($G$3:G13)/J13</f>
        <v>1.578398049131035</v>
      </c>
    </row>
    <row r="14" spans="1:16" x14ac:dyDescent="0.25">
      <c r="A14" s="6">
        <f t="shared" si="6"/>
        <v>1971</v>
      </c>
      <c r="B14" s="6">
        <v>12</v>
      </c>
      <c r="C14" s="21">
        <f>'Filas x Columnas'!GA13</f>
        <v>5.048</v>
      </c>
      <c r="D14" s="21">
        <f t="shared" si="0"/>
        <v>5.048</v>
      </c>
      <c r="E14" s="23">
        <f t="shared" si="1"/>
        <v>-0.11967720680351066</v>
      </c>
      <c r="F14" s="21">
        <f t="shared" si="2"/>
        <v>5.0536593804541159</v>
      </c>
      <c r="G14" s="21">
        <f t="shared" si="3"/>
        <v>5.6593804541158477E-3</v>
      </c>
      <c r="H14" s="21">
        <f t="shared" si="4"/>
        <v>5.6593804541158477E-3</v>
      </c>
      <c r="I14" s="21">
        <f>SUMSQ($G$3:G14)/B14</f>
        <v>1.693986618437986E-2</v>
      </c>
      <c r="J14" s="21">
        <f>SUM($H$3:H14)/B14</f>
        <v>8.052959811737688E-2</v>
      </c>
      <c r="K14" s="18">
        <f t="shared" si="5"/>
        <v>1.1211134021624103E-3</v>
      </c>
      <c r="L14" s="21">
        <f>AVERAGE($K$3:K14)</f>
        <v>1.4010176201414759E-2</v>
      </c>
      <c r="M14" s="7">
        <f>SUM($G$3:G14)/J14</f>
        <v>1.7820817027881846</v>
      </c>
    </row>
    <row r="15" spans="1:16" x14ac:dyDescent="0.25">
      <c r="A15" s="6">
        <f t="shared" si="6"/>
        <v>1972</v>
      </c>
      <c r="B15" s="6">
        <v>13</v>
      </c>
      <c r="C15" s="21">
        <f>'Filas x Columnas'!GA14</f>
        <v>4.907</v>
      </c>
      <c r="D15" s="21">
        <f t="shared" si="0"/>
        <v>4.907</v>
      </c>
      <c r="E15" s="23">
        <f t="shared" si="1"/>
        <v>-0.12848074409595084</v>
      </c>
      <c r="F15" s="21">
        <f t="shared" si="2"/>
        <v>4.9283227931964895</v>
      </c>
      <c r="G15" s="21">
        <f t="shared" ref="G15" si="7">F15-C15</f>
        <v>2.1322793196489442E-2</v>
      </c>
      <c r="H15" s="21">
        <f t="shared" si="4"/>
        <v>2.1322793196489442E-2</v>
      </c>
      <c r="I15" s="21">
        <f>SUMSQ($G$3:G15)/B15</f>
        <v>1.5671773517096813E-2</v>
      </c>
      <c r="J15" s="21">
        <f>SUM($H$3:H15)/B15</f>
        <v>7.5975228508077849E-2</v>
      </c>
      <c r="K15" s="18">
        <f t="shared" si="5"/>
        <v>4.3453827586079968E-3</v>
      </c>
      <c r="L15" s="21">
        <f>AVERAGE($K$3:K15)</f>
        <v>1.3266730551968085E-2</v>
      </c>
      <c r="M15" s="7">
        <f>SUM($G$3:G15)/J15</f>
        <v>2.1695639456593039</v>
      </c>
    </row>
    <row r="16" spans="1:16" x14ac:dyDescent="0.25">
      <c r="A16" s="6">
        <f>A15+1</f>
        <v>1973</v>
      </c>
      <c r="B16" s="6">
        <v>14</v>
      </c>
      <c r="C16" s="21">
        <f>'Filas x Columnas'!GA15</f>
        <v>4.7389999999999999</v>
      </c>
      <c r="D16" s="21">
        <f t="shared" si="0"/>
        <v>4.7389999999999999</v>
      </c>
      <c r="E16" s="23">
        <f t="shared" si="1"/>
        <v>-0.14479705124740161</v>
      </c>
      <c r="F16" s="21">
        <f t="shared" si="2"/>
        <v>4.7785192559040492</v>
      </c>
      <c r="G16" s="21">
        <f t="shared" ref="G16:G64" si="8">F16-C16</f>
        <v>3.9519255904049366E-2</v>
      </c>
      <c r="H16" s="21">
        <f t="shared" ref="H16:H64" si="9">ABS(G16)</f>
        <v>3.9519255904049366E-2</v>
      </c>
      <c r="I16" s="21">
        <f>SUMSQ($G$3:G16)/B16</f>
        <v>1.4663916236390595E-2</v>
      </c>
      <c r="J16" s="21">
        <f>SUM($H$3:H16)/B16</f>
        <v>7.3371230464932963E-2</v>
      </c>
      <c r="K16" s="18">
        <f t="shared" si="5"/>
        <v>8.3391550757647964E-3</v>
      </c>
      <c r="L16" s="21">
        <f>AVERAGE($K$3:K16)</f>
        <v>1.2914760875096421E-2</v>
      </c>
      <c r="M16" s="7">
        <f>SUM($G$3:G16)/J16</f>
        <v>2.7851839357671686</v>
      </c>
    </row>
    <row r="17" spans="1:13" x14ac:dyDescent="0.25">
      <c r="A17" s="6">
        <f t="shared" si="6"/>
        <v>1974</v>
      </c>
      <c r="B17" s="6">
        <v>15</v>
      </c>
      <c r="C17" s="21">
        <f>'Filas x Columnas'!GA16</f>
        <v>4.5750000000000002</v>
      </c>
      <c r="D17" s="21">
        <f t="shared" si="0"/>
        <v>4.5750000000000002</v>
      </c>
      <c r="E17" s="23">
        <f t="shared" si="1"/>
        <v>-0.15272536879522403</v>
      </c>
      <c r="F17" s="21">
        <f t="shared" si="2"/>
        <v>4.5942029487525984</v>
      </c>
      <c r="G17" s="21">
        <f t="shared" si="8"/>
        <v>1.9202948752598203E-2</v>
      </c>
      <c r="H17" s="21">
        <f t="shared" si="9"/>
        <v>1.9202948752598203E-2</v>
      </c>
      <c r="I17" s="21">
        <f>SUMSQ($G$3:G17)/B17</f>
        <v>1.3710905370017549E-2</v>
      </c>
      <c r="J17" s="21">
        <f>SUM($H$3:H17)/B17</f>
        <v>6.976001168411064E-2</v>
      </c>
      <c r="K17" s="18">
        <f t="shared" si="5"/>
        <v>4.1973658475624488E-3</v>
      </c>
      <c r="L17" s="21">
        <f>AVERAGE($K$3:K17)</f>
        <v>1.2333601206594156E-2</v>
      </c>
      <c r="M17" s="7">
        <f>SUM($G$3:G17)/J17</f>
        <v>3.2046342280346805</v>
      </c>
    </row>
    <row r="18" spans="1:13" x14ac:dyDescent="0.25">
      <c r="A18" s="6">
        <f t="shared" si="6"/>
        <v>1975</v>
      </c>
      <c r="B18" s="6">
        <v>16</v>
      </c>
      <c r="C18" s="21">
        <f>'Filas x Columnas'!GA17</f>
        <v>4.4240000000000004</v>
      </c>
      <c r="D18" s="21">
        <f t="shared" si="0"/>
        <v>4.4240000000000004</v>
      </c>
      <c r="E18" s="23">
        <f t="shared" si="1"/>
        <v>-0.1520130161314806</v>
      </c>
      <c r="F18" s="21">
        <f t="shared" si="2"/>
        <v>4.4222746312047763</v>
      </c>
      <c r="G18" s="21">
        <f t="shared" si="8"/>
        <v>-1.7253687952241137E-3</v>
      </c>
      <c r="H18" s="21">
        <f t="shared" si="9"/>
        <v>1.7253687952241137E-3</v>
      </c>
      <c r="I18" s="21">
        <f>SUMSQ($G$3:G18)/B18</f>
        <v>1.2854159840483922E-2</v>
      </c>
      <c r="J18" s="21">
        <f>SUM($H$3:H18)/B18</f>
        <v>6.5507846503555234E-2</v>
      </c>
      <c r="K18" s="18">
        <f t="shared" si="5"/>
        <v>3.9000198807055008E-4</v>
      </c>
      <c r="L18" s="21">
        <f>AVERAGE($K$3:K18)</f>
        <v>1.158712625543643E-2</v>
      </c>
      <c r="M18" s="7">
        <f>SUM($G$3:G18)/J18</f>
        <v>3.3863111708875508</v>
      </c>
    </row>
    <row r="19" spans="1:13" x14ac:dyDescent="0.25">
      <c r="A19" s="6">
        <f t="shared" si="6"/>
        <v>1976</v>
      </c>
      <c r="B19" s="6">
        <v>17</v>
      </c>
      <c r="C19" s="21">
        <f>'Filas x Columnas'!GA18</f>
        <v>4.2729999999999997</v>
      </c>
      <c r="D19" s="21">
        <f t="shared" si="0"/>
        <v>4.2729999999999997</v>
      </c>
      <c r="E19" s="23">
        <f t="shared" si="1"/>
        <v>-0.15159477236720703</v>
      </c>
      <c r="F19" s="21">
        <f t="shared" si="2"/>
        <v>4.27198698386852</v>
      </c>
      <c r="G19" s="21">
        <f t="shared" si="8"/>
        <v>-1.0130161314796382E-3</v>
      </c>
      <c r="H19" s="21">
        <f t="shared" si="9"/>
        <v>1.0130161314796382E-3</v>
      </c>
      <c r="I19" s="21">
        <f>SUMSQ($G$3:G19)/B19</f>
        <v>1.2098093155848552E-2</v>
      </c>
      <c r="J19" s="21">
        <f>SUM($H$3:H19)/B19</f>
        <v>6.1714032952256671E-2</v>
      </c>
      <c r="K19" s="18">
        <f t="shared" si="5"/>
        <v>2.3707374946867267E-4</v>
      </c>
      <c r="L19" s="21">
        <f>AVERAGE($K$3:K19)</f>
        <v>1.0919476108026563E-2</v>
      </c>
      <c r="M19" s="7">
        <f>SUM($G$3:G19)/J19</f>
        <v>3.5780668626068444</v>
      </c>
    </row>
    <row r="20" spans="1:13" x14ac:dyDescent="0.25">
      <c r="A20" s="6">
        <f t="shared" si="6"/>
        <v>1977</v>
      </c>
      <c r="B20" s="6">
        <v>18</v>
      </c>
      <c r="C20" s="21">
        <f>'Filas x Columnas'!GA19</f>
        <v>4.1319999999999997</v>
      </c>
      <c r="D20" s="21">
        <f t="shared" si="0"/>
        <v>4.1319999999999997</v>
      </c>
      <c r="E20" s="23">
        <f t="shared" si="1"/>
        <v>-0.14722051085371179</v>
      </c>
      <c r="F20" s="21">
        <f t="shared" si="2"/>
        <v>4.1214052276327928</v>
      </c>
      <c r="G20" s="21">
        <f t="shared" si="8"/>
        <v>-1.0594772367206851E-2</v>
      </c>
      <c r="H20" s="21">
        <f t="shared" si="9"/>
        <v>1.0594772367206851E-2</v>
      </c>
      <c r="I20" s="21">
        <f>SUMSQ($G$3:G20)/B20</f>
        <v>1.143221293616324E-2</v>
      </c>
      <c r="J20" s="21">
        <f>SUM($H$3:H20)/B20</f>
        <v>5.887407403086501E-2</v>
      </c>
      <c r="K20" s="18">
        <f t="shared" si="5"/>
        <v>2.5640785012601285E-3</v>
      </c>
      <c r="L20" s="21">
        <f>AVERAGE($K$3:K20)</f>
        <v>1.0455287352095095E-2</v>
      </c>
      <c r="M20" s="7">
        <f>SUM($G$3:G20)/J20</f>
        <v>3.5707086244257469</v>
      </c>
    </row>
    <row r="21" spans="1:13" x14ac:dyDescent="0.25">
      <c r="A21" s="6">
        <f t="shared" si="6"/>
        <v>1978</v>
      </c>
      <c r="B21" s="6">
        <v>19</v>
      </c>
      <c r="C21" s="21">
        <f>'Filas x Columnas'!GA20</f>
        <v>3.9990000000000001</v>
      </c>
      <c r="D21" s="21">
        <f t="shared" si="0"/>
        <v>3.9990000000000001</v>
      </c>
      <c r="E21" s="23">
        <f t="shared" si="1"/>
        <v>-0.14134929142834973</v>
      </c>
      <c r="F21" s="21">
        <f t="shared" si="2"/>
        <v>3.984779489146288</v>
      </c>
      <c r="G21" s="21">
        <f t="shared" si="8"/>
        <v>-1.4220510853712121E-2</v>
      </c>
      <c r="H21" s="21">
        <f t="shared" si="9"/>
        <v>1.4220510853712121E-2</v>
      </c>
      <c r="I21" s="21">
        <f>SUMSQ($G$3:G21)/B21</f>
        <v>1.084116083051994E-2</v>
      </c>
      <c r="J21" s="21">
        <f>SUM($H$3:H21)/B21</f>
        <v>5.6523886495225384E-2</v>
      </c>
      <c r="K21" s="18">
        <f t="shared" si="5"/>
        <v>3.5560167176074318E-3</v>
      </c>
      <c r="L21" s="21">
        <f>AVERAGE($K$3:K21)</f>
        <v>1.0092167845016797E-2</v>
      </c>
      <c r="M21" s="7">
        <f>SUM($G$3:G21)/J21</f>
        <v>3.4675898137318262</v>
      </c>
    </row>
    <row r="22" spans="1:13" x14ac:dyDescent="0.25">
      <c r="A22" s="6">
        <f t="shared" si="6"/>
        <v>1979</v>
      </c>
      <c r="B22" s="6">
        <v>20</v>
      </c>
      <c r="C22" s="21">
        <f>'Filas x Columnas'!GA21</f>
        <v>3.895</v>
      </c>
      <c r="D22" s="21">
        <f t="shared" si="0"/>
        <v>3.895</v>
      </c>
      <c r="E22" s="23">
        <f t="shared" si="1"/>
        <v>-0.12592889706886082</v>
      </c>
      <c r="F22" s="21">
        <f t="shared" si="2"/>
        <v>3.8576507085716503</v>
      </c>
      <c r="G22" s="21">
        <f t="shared" si="8"/>
        <v>-3.7349291428349751E-2</v>
      </c>
      <c r="H22" s="21">
        <f t="shared" si="9"/>
        <v>3.7349291428349751E-2</v>
      </c>
      <c r="I22" s="21">
        <f>SUMSQ($G$3:G22)/B22</f>
        <v>1.0368851267503932E-2</v>
      </c>
      <c r="J22" s="21">
        <f>SUM($H$3:H22)/B22</f>
        <v>5.5565156741881602E-2</v>
      </c>
      <c r="K22" s="18">
        <f t="shared" si="5"/>
        <v>9.5890350265339548E-3</v>
      </c>
      <c r="L22" s="21">
        <f>AVERAGE($K$3:K22)</f>
        <v>1.0067011204092657E-2</v>
      </c>
      <c r="M22" s="7">
        <f>SUM($G$3:G22)/J22</f>
        <v>2.8552490610621333</v>
      </c>
    </row>
    <row r="23" spans="1:13" x14ac:dyDescent="0.25">
      <c r="A23" s="6">
        <f t="shared" si="6"/>
        <v>1980</v>
      </c>
      <c r="B23" s="6">
        <v>21</v>
      </c>
      <c r="C23" s="21">
        <f>'Filas x Columnas'!GA22</f>
        <v>3.8119999999999998</v>
      </c>
      <c r="D23" s="21">
        <f t="shared" si="0"/>
        <v>3.8119999999999998</v>
      </c>
      <c r="E23" s="23">
        <f t="shared" si="1"/>
        <v>-0.10820485206282174</v>
      </c>
      <c r="F23" s="21">
        <f t="shared" si="2"/>
        <v>3.769071102931139</v>
      </c>
      <c r="G23" s="21">
        <f t="shared" si="8"/>
        <v>-4.2928897068860827E-2</v>
      </c>
      <c r="H23" s="21">
        <f t="shared" si="9"/>
        <v>4.2928897068860827E-2</v>
      </c>
      <c r="I23" s="21">
        <f>SUMSQ($G$3:G23)/B23</f>
        <v>9.9628531216013096E-3</v>
      </c>
      <c r="J23" s="21">
        <f>SUM($H$3:H23)/B23</f>
        <v>5.496343009078538E-2</v>
      </c>
      <c r="K23" s="18">
        <f t="shared" si="5"/>
        <v>1.1261515495503889E-2</v>
      </c>
      <c r="L23" s="21">
        <f>AVERAGE($K$3:K23)</f>
        <v>1.0123892360826524E-2</v>
      </c>
      <c r="M23" s="7">
        <f>SUM($G$3:G23)/J23</f>
        <v>2.1054629297156606</v>
      </c>
    </row>
    <row r="24" spans="1:13" x14ac:dyDescent="0.25">
      <c r="A24" s="6">
        <f t="shared" si="6"/>
        <v>1981</v>
      </c>
      <c r="B24" s="6">
        <v>22</v>
      </c>
      <c r="C24" s="21">
        <f>'Filas x Columnas'!GA23</f>
        <v>3.7410000000000001</v>
      </c>
      <c r="D24" s="21">
        <f t="shared" si="0"/>
        <v>3.7410000000000001</v>
      </c>
      <c r="E24" s="23">
        <f t="shared" si="1"/>
        <v>-9.284409235481593E-2</v>
      </c>
      <c r="F24" s="21">
        <f t="shared" si="2"/>
        <v>3.703795147937178</v>
      </c>
      <c r="G24" s="21">
        <f t="shared" si="8"/>
        <v>-3.7204852062822091E-2</v>
      </c>
      <c r="H24" s="21">
        <f t="shared" si="9"/>
        <v>3.7204852062822091E-2</v>
      </c>
      <c r="I24" s="21">
        <f>SUMSQ($G$3:G24)/B24</f>
        <v>9.5729143895747267E-3</v>
      </c>
      <c r="J24" s="21">
        <f>SUM($H$3:H24)/B24</f>
        <v>5.4156221998605231E-2</v>
      </c>
      <c r="K24" s="18">
        <f t="shared" si="5"/>
        <v>9.9451622728741213E-3</v>
      </c>
      <c r="L24" s="21">
        <f>AVERAGE($K$3:K24)</f>
        <v>1.0115768265919596E-2</v>
      </c>
      <c r="M24" s="7">
        <f>SUM($G$3:G24)/J24</f>
        <v>1.4498539518758713</v>
      </c>
    </row>
    <row r="25" spans="1:13" x14ac:dyDescent="0.25">
      <c r="A25" s="6">
        <f t="shared" si="6"/>
        <v>1982</v>
      </c>
      <c r="B25" s="6">
        <v>23</v>
      </c>
      <c r="C25" s="21">
        <f>'Filas x Columnas'!GA24</f>
        <v>3.67</v>
      </c>
      <c r="D25" s="21">
        <f t="shared" si="0"/>
        <v>3.67</v>
      </c>
      <c r="E25" s="23">
        <f t="shared" si="1"/>
        <v>-8.3825326384849574E-2</v>
      </c>
      <c r="F25" s="21">
        <f t="shared" si="2"/>
        <v>3.6481559076451844</v>
      </c>
      <c r="G25" s="21">
        <f t="shared" si="8"/>
        <v>-2.1844092354815547E-2</v>
      </c>
      <c r="H25" s="21">
        <f t="shared" si="9"/>
        <v>2.1844092354815547E-2</v>
      </c>
      <c r="I25" s="21">
        <f>SUMSQ($G$3:G25)/B25</f>
        <v>9.177446997454335E-3</v>
      </c>
      <c r="J25" s="21">
        <f>SUM($H$3:H25)/B25</f>
        <v>5.2751346796701327E-2</v>
      </c>
      <c r="K25" s="18">
        <f t="shared" si="5"/>
        <v>5.9520687615301224E-3</v>
      </c>
      <c r="L25" s="21">
        <f>AVERAGE($K$3:K25)</f>
        <v>9.9347378526852721E-3</v>
      </c>
      <c r="M25" s="7">
        <f>SUM($G$3:G25)/J25</f>
        <v>1.0743710553390695</v>
      </c>
    </row>
    <row r="26" spans="1:13" x14ac:dyDescent="0.25">
      <c r="A26" s="6">
        <f t="shared" si="6"/>
        <v>1983</v>
      </c>
      <c r="B26" s="6">
        <v>24</v>
      </c>
      <c r="C26" s="21">
        <f>'Filas x Columnas'!GA25</f>
        <v>3.6110000000000002</v>
      </c>
      <c r="D26" s="21">
        <f t="shared" si="0"/>
        <v>3.6110000000000002</v>
      </c>
      <c r="E26" s="23">
        <f t="shared" si="1"/>
        <v>-7.3575698926941852E-2</v>
      </c>
      <c r="F26" s="21">
        <f t="shared" si="2"/>
        <v>3.5861746736151505</v>
      </c>
      <c r="G26" s="21">
        <f t="shared" si="8"/>
        <v>-2.4825326384849689E-2</v>
      </c>
      <c r="H26" s="21">
        <f t="shared" si="9"/>
        <v>2.4825326384849689E-2</v>
      </c>
      <c r="I26" s="21">
        <f>SUMSQ($G$3:G26)/B26</f>
        <v>8.8207324071485019E-3</v>
      </c>
      <c r="J26" s="21">
        <f>SUM($H$3:H26)/B26</f>
        <v>5.1587762612874177E-2</v>
      </c>
      <c r="K26" s="18">
        <f t="shared" si="5"/>
        <v>6.8749173040292683E-3</v>
      </c>
      <c r="L26" s="21">
        <f>AVERAGE($K$3:K26)</f>
        <v>9.8072453298246043E-3</v>
      </c>
      <c r="M26" s="7">
        <f>SUM($G$3:G26)/J26</f>
        <v>0.61737885363788414</v>
      </c>
    </row>
    <row r="27" spans="1:13" x14ac:dyDescent="0.25">
      <c r="A27" s="6">
        <f>A26+1</f>
        <v>1984</v>
      </c>
      <c r="B27" s="6">
        <v>25</v>
      </c>
      <c r="C27" s="21">
        <f>'Filas x Columnas'!GA26</f>
        <v>3.5230000000000001</v>
      </c>
      <c r="D27" s="21">
        <f t="shared" si="0"/>
        <v>3.5230000000000001</v>
      </c>
      <c r="E27" s="23">
        <f t="shared" si="1"/>
        <v>-7.9531057178737888E-2</v>
      </c>
      <c r="F27" s="21">
        <f t="shared" si="2"/>
        <v>3.5374243010730582</v>
      </c>
      <c r="G27" s="21">
        <f t="shared" si="8"/>
        <v>1.4424301073058032E-2</v>
      </c>
      <c r="H27" s="21">
        <f t="shared" si="9"/>
        <v>1.4424301073058032E-2</v>
      </c>
      <c r="I27" s="21">
        <f>SUMSQ($G$3:G27)/B27</f>
        <v>8.4762255293204108E-3</v>
      </c>
      <c r="J27" s="21">
        <f>SUM($H$3:H27)/B27</f>
        <v>5.0101224151281529E-2</v>
      </c>
      <c r="K27" s="18">
        <f t="shared" si="5"/>
        <v>4.0943233247397199E-3</v>
      </c>
      <c r="L27" s="21">
        <f>AVERAGE($K$3:K27)</f>
        <v>9.5787284496212082E-3</v>
      </c>
      <c r="M27" s="7">
        <f>SUM($G$3:G27)/J27</f>
        <v>0.92360008364294577</v>
      </c>
    </row>
    <row r="28" spans="1:13" x14ac:dyDescent="0.25">
      <c r="A28" s="6">
        <f t="shared" si="6"/>
        <v>1985</v>
      </c>
      <c r="B28" s="6">
        <v>26</v>
      </c>
      <c r="C28" s="21">
        <f>'Filas x Columnas'!GA27</f>
        <v>3.431</v>
      </c>
      <c r="D28" s="21">
        <f t="shared" si="0"/>
        <v>3.431</v>
      </c>
      <c r="E28" s="23">
        <f t="shared" si="1"/>
        <v>-8.4679107066609013E-2</v>
      </c>
      <c r="F28" s="21">
        <f t="shared" si="2"/>
        <v>3.4434689428212621</v>
      </c>
      <c r="G28" s="21">
        <f t="shared" si="8"/>
        <v>1.2468942821262097E-2</v>
      </c>
      <c r="H28" s="21">
        <f t="shared" si="9"/>
        <v>1.2468942821262097E-2</v>
      </c>
      <c r="I28" s="21">
        <f>SUMSQ($G$3:G28)/B28</f>
        <v>8.1561966449265454E-3</v>
      </c>
      <c r="J28" s="21">
        <f>SUM($H$3:H28)/B28</f>
        <v>4.8653828715511556E-2</v>
      </c>
      <c r="K28" s="18">
        <f t="shared" si="5"/>
        <v>3.634200763993616E-3</v>
      </c>
      <c r="L28" s="21">
        <f>AVERAGE($K$3:K28)</f>
        <v>9.3500927694047629E-3</v>
      </c>
      <c r="M28" s="7">
        <f>SUM($G$3:G28)/J28</f>
        <v>1.2073548822124196</v>
      </c>
    </row>
    <row r="29" spans="1:13" x14ac:dyDescent="0.25">
      <c r="A29" s="6">
        <f t="shared" si="6"/>
        <v>1986</v>
      </c>
      <c r="B29" s="6">
        <v>27</v>
      </c>
      <c r="C29" s="21">
        <f>'Filas x Columnas'!GA28</f>
        <v>3.3519999999999999</v>
      </c>
      <c r="D29" s="21">
        <f t="shared" si="0"/>
        <v>3.3519999999999999</v>
      </c>
      <c r="E29" s="23">
        <f t="shared" si="1"/>
        <v>-8.2334375286492928E-2</v>
      </c>
      <c r="F29" s="21">
        <f t="shared" si="2"/>
        <v>3.3463208929333912</v>
      </c>
      <c r="G29" s="21">
        <f t="shared" si="8"/>
        <v>-5.6791070666086796E-3</v>
      </c>
      <c r="H29" s="21">
        <f t="shared" si="9"/>
        <v>5.6791070666086796E-3</v>
      </c>
      <c r="I29" s="21">
        <f>SUMSQ($G$3:G29)/B29</f>
        <v>7.8553098157468221E-3</v>
      </c>
      <c r="J29" s="21">
        <f>SUM($H$3:H29)/B29</f>
        <v>4.7062172358144777E-2</v>
      </c>
      <c r="K29" s="18">
        <f t="shared" si="5"/>
        <v>1.694244351613568E-3</v>
      </c>
      <c r="L29" s="21">
        <f>AVERAGE($K$3:K29)</f>
        <v>9.0665428280050885E-3</v>
      </c>
      <c r="M29" s="7">
        <f>SUM($G$3:G29)/J29</f>
        <v>1.1275155376929311</v>
      </c>
    </row>
    <row r="30" spans="1:13" x14ac:dyDescent="0.25">
      <c r="A30" s="6">
        <f t="shared" si="6"/>
        <v>1987</v>
      </c>
      <c r="B30" s="6">
        <v>28</v>
      </c>
      <c r="C30" s="21">
        <f>'Filas x Columnas'!GA29</f>
        <v>3.27</v>
      </c>
      <c r="D30" s="21">
        <f t="shared" si="0"/>
        <v>3.27</v>
      </c>
      <c r="E30" s="23">
        <f t="shared" si="1"/>
        <v>-8.2196321829931862E-2</v>
      </c>
      <c r="F30" s="21">
        <f t="shared" si="2"/>
        <v>3.269665624713507</v>
      </c>
      <c r="G30" s="21">
        <f t="shared" si="8"/>
        <v>-3.3437528649304937E-4</v>
      </c>
      <c r="H30" s="21">
        <f t="shared" si="9"/>
        <v>3.3437528649304937E-4</v>
      </c>
      <c r="I30" s="21">
        <f>SUMSQ($G$3:G30)/B30</f>
        <v>7.574767029714157E-3</v>
      </c>
      <c r="J30" s="21">
        <f>SUM($H$3:H30)/B30</f>
        <v>4.5393322462728647E-2</v>
      </c>
      <c r="K30" s="18">
        <f t="shared" si="5"/>
        <v>1.0225543929451051E-4</v>
      </c>
      <c r="L30" s="21">
        <f>AVERAGE($K$3:K30)</f>
        <v>8.7463897069797111E-3</v>
      </c>
      <c r="M30" s="7">
        <f>SUM($G$3:G30)/J30</f>
        <v>1.1616015842020029</v>
      </c>
    </row>
    <row r="31" spans="1:13" x14ac:dyDescent="0.25">
      <c r="A31" s="6">
        <f t="shared" si="6"/>
        <v>1988</v>
      </c>
      <c r="B31" s="6">
        <v>29</v>
      </c>
      <c r="C31" s="21">
        <f>'Filas x Columnas'!GA30</f>
        <v>3.198</v>
      </c>
      <c r="D31" s="21">
        <f t="shared" si="0"/>
        <v>3.198</v>
      </c>
      <c r="E31" s="23">
        <f t="shared" si="1"/>
        <v>-7.7986568508762594E-2</v>
      </c>
      <c r="F31" s="21">
        <f t="shared" si="2"/>
        <v>3.1878036781700683</v>
      </c>
      <c r="G31" s="21">
        <f t="shared" si="8"/>
        <v>-1.0196321829931687E-2</v>
      </c>
      <c r="H31" s="21">
        <f t="shared" si="9"/>
        <v>1.0196321829931687E-2</v>
      </c>
      <c r="I31" s="21">
        <f>SUMSQ($G$3:G31)/B31</f>
        <v>7.3171531658915833E-3</v>
      </c>
      <c r="J31" s="21">
        <f>SUM($H$3:H31)/B31</f>
        <v>4.4179632785735647E-2</v>
      </c>
      <c r="K31" s="18">
        <f t="shared" si="5"/>
        <v>3.1883432864076569E-3</v>
      </c>
      <c r="L31" s="21">
        <f>AVERAGE($K$3:K31)</f>
        <v>8.5547329338565362E-3</v>
      </c>
      <c r="M31" s="7">
        <f>SUM($G$3:G31)/J31</f>
        <v>0.96272039338223869</v>
      </c>
    </row>
    <row r="32" spans="1:13" x14ac:dyDescent="0.25">
      <c r="A32" s="6">
        <f t="shared" si="6"/>
        <v>1989</v>
      </c>
      <c r="B32" s="6">
        <v>30</v>
      </c>
      <c r="C32" s="21">
        <f>'Filas x Columnas'!GA31</f>
        <v>3.1480000000000001</v>
      </c>
      <c r="D32" s="21">
        <f t="shared" si="0"/>
        <v>3.1480000000000001</v>
      </c>
      <c r="E32" s="23">
        <f t="shared" si="1"/>
        <v>-6.6431759657786624E-2</v>
      </c>
      <c r="F32" s="21">
        <f t="shared" si="2"/>
        <v>3.1200134314912376</v>
      </c>
      <c r="G32" s="21">
        <f t="shared" si="8"/>
        <v>-2.7986568508762577E-2</v>
      </c>
      <c r="H32" s="21">
        <f t="shared" si="9"/>
        <v>2.7986568508762577E-2</v>
      </c>
      <c r="I32" s="21">
        <f>SUMSQ($G$3:G32)/B32</f>
        <v>7.0993563275917196E-3</v>
      </c>
      <c r="J32" s="21">
        <f>SUM($H$3:H32)/B32</f>
        <v>4.3639863976503213E-2</v>
      </c>
      <c r="K32" s="18">
        <f t="shared" si="5"/>
        <v>8.890269538997006E-3</v>
      </c>
      <c r="L32" s="21">
        <f>AVERAGE($K$3:K32)</f>
        <v>8.5659174873612184E-3</v>
      </c>
      <c r="M32" s="7">
        <f>SUM($G$3:G32)/J32</f>
        <v>0.33332058399713754</v>
      </c>
    </row>
    <row r="33" spans="1:13" x14ac:dyDescent="0.25">
      <c r="A33" s="6">
        <f t="shared" si="6"/>
        <v>1990</v>
      </c>
      <c r="B33" s="6">
        <v>31</v>
      </c>
      <c r="C33" s="21">
        <f>'Filas x Columnas'!GA32</f>
        <v>3.0960000000000001</v>
      </c>
      <c r="D33" s="21">
        <f t="shared" si="0"/>
        <v>3.0960000000000001</v>
      </c>
      <c r="E33" s="23">
        <f t="shared" si="1"/>
        <v>-6.047332198163001E-2</v>
      </c>
      <c r="F33" s="21">
        <f t="shared" si="2"/>
        <v>3.0815682403422135</v>
      </c>
      <c r="G33" s="21">
        <f t="shared" si="8"/>
        <v>-1.4431759657786536E-2</v>
      </c>
      <c r="H33" s="21">
        <f t="shared" si="9"/>
        <v>1.4431759657786536E-2</v>
      </c>
      <c r="I33" s="21">
        <f>SUMSQ($G$3:G33)/B33</f>
        <v>6.8770634036958616E-3</v>
      </c>
      <c r="J33" s="21">
        <f>SUM($H$3:H33)/B33</f>
        <v>4.2697667062996221E-2</v>
      </c>
      <c r="K33" s="18">
        <f t="shared" si="5"/>
        <v>4.6614210780964258E-3</v>
      </c>
      <c r="L33" s="21">
        <f>AVERAGE($K$3:K33)</f>
        <v>8.4399659902881612E-3</v>
      </c>
      <c r="M33" s="7">
        <f>SUM($G$3:G33)/J33</f>
        <v>2.6770851027648423E-3</v>
      </c>
    </row>
    <row r="34" spans="1:13" x14ac:dyDescent="0.25">
      <c r="A34" s="6">
        <f t="shared" si="6"/>
        <v>1991</v>
      </c>
      <c r="B34" s="6">
        <v>32</v>
      </c>
      <c r="C34" s="21">
        <f>'Filas x Columnas'!GA33</f>
        <v>2.9990000000000001</v>
      </c>
      <c r="D34" s="21">
        <f t="shared" si="0"/>
        <v>2.9990000000000001</v>
      </c>
      <c r="E34" s="23">
        <f t="shared" si="1"/>
        <v>-7.5554084109765204E-2</v>
      </c>
      <c r="F34" s="21">
        <f t="shared" si="2"/>
        <v>3.0355266780183703</v>
      </c>
      <c r="G34" s="21">
        <f t="shared" si="8"/>
        <v>3.6526678018370173E-2</v>
      </c>
      <c r="H34" s="21">
        <f t="shared" si="9"/>
        <v>3.6526678018370173E-2</v>
      </c>
      <c r="I34" s="21">
        <f>SUMSQ($G$3:G34)/B34</f>
        <v>6.7038488663009183E-3</v>
      </c>
      <c r="J34" s="21">
        <f>SUM($H$3:H34)/B34</f>
        <v>4.2504823655351659E-2</v>
      </c>
      <c r="K34" s="18">
        <f t="shared" si="5"/>
        <v>1.2179619212527566E-2</v>
      </c>
      <c r="L34" s="21">
        <f>AVERAGE($K$3:K34)</f>
        <v>8.5568301534831425E-3</v>
      </c>
      <c r="M34" s="7">
        <f>SUM($G$3:G34)/J34</f>
        <v>0.86204294373478652</v>
      </c>
    </row>
    <row r="35" spans="1:13" x14ac:dyDescent="0.25">
      <c r="A35" s="6">
        <f t="shared" si="6"/>
        <v>1992</v>
      </c>
      <c r="B35" s="6">
        <v>33</v>
      </c>
      <c r="C35" s="21">
        <f>'Filas x Columnas'!GA34</f>
        <v>2.95</v>
      </c>
      <c r="D35" s="21">
        <f t="shared" ref="D35:D64" si="10">($D$66*C35)+((1-$D$66)*(D34+E34))</f>
        <v>2.95</v>
      </c>
      <c r="E35" s="23">
        <f t="shared" ref="E35:E64" si="11">($D$67*(D35-D34)+((1-$D$67)*E34))</f>
        <v>-6.4590704801401388E-2</v>
      </c>
      <c r="F35" s="21">
        <f t="shared" si="2"/>
        <v>2.9234459158902348</v>
      </c>
      <c r="G35" s="21">
        <f t="shared" si="8"/>
        <v>-2.6554084109765341E-2</v>
      </c>
      <c r="H35" s="21">
        <f t="shared" si="9"/>
        <v>2.6554084109765341E-2</v>
      </c>
      <c r="I35" s="21">
        <f>SUMSQ($G$3:G35)/B35</f>
        <v>6.5220691849859963E-3</v>
      </c>
      <c r="J35" s="21">
        <f>SUM($H$3:H35)/B35</f>
        <v>4.2021467911546012E-2</v>
      </c>
      <c r="K35" s="18">
        <f t="shared" si="5"/>
        <v>9.0013844439882501E-3</v>
      </c>
      <c r="L35" s="21">
        <f>AVERAGE($K$3:K35)</f>
        <v>8.5703014956196606E-3</v>
      </c>
      <c r="M35" s="7">
        <f>SUM($G$3:G35)/J35</f>
        <v>0.24004157156657704</v>
      </c>
    </row>
    <row r="36" spans="1:13" x14ac:dyDescent="0.25">
      <c r="A36" s="6">
        <f t="shared" si="6"/>
        <v>1993</v>
      </c>
      <c r="B36" s="6">
        <v>34</v>
      </c>
      <c r="C36" s="21">
        <f>'Filas x Columnas'!GA35</f>
        <v>2.9089999999999998</v>
      </c>
      <c r="D36" s="21">
        <f t="shared" si="10"/>
        <v>2.9089999999999998</v>
      </c>
      <c r="E36" s="23">
        <f t="shared" si="11"/>
        <v>-5.48508153056727E-2</v>
      </c>
      <c r="F36" s="21">
        <f t="shared" si="2"/>
        <v>2.885409295198599</v>
      </c>
      <c r="G36" s="21">
        <f t="shared" si="8"/>
        <v>-2.3590704801400797E-2</v>
      </c>
      <c r="H36" s="21">
        <f t="shared" si="9"/>
        <v>2.3590704801400797E-2</v>
      </c>
      <c r="I36" s="21">
        <f>SUMSQ($G$3:G36)/B36</f>
        <v>6.3466118958107262E-3</v>
      </c>
      <c r="J36" s="21">
        <f>SUM($H$3:H36)/B36</f>
        <v>4.1479386643600569E-2</v>
      </c>
      <c r="K36" s="18">
        <f t="shared" si="5"/>
        <v>8.1095581991752486E-3</v>
      </c>
      <c r="L36" s="21">
        <f>AVERAGE($K$3:K36)</f>
        <v>8.5567502221948252E-3</v>
      </c>
      <c r="M36" s="7">
        <f>SUM($G$3:G36)/J36</f>
        <v>-0.32555461150875453</v>
      </c>
    </row>
    <row r="37" spans="1:13" x14ac:dyDescent="0.25">
      <c r="A37" s="6">
        <f t="shared" si="6"/>
        <v>1994</v>
      </c>
      <c r="B37" s="6">
        <v>35</v>
      </c>
      <c r="C37" s="21">
        <f>'Filas x Columnas'!GA36</f>
        <v>2.8769999999999998</v>
      </c>
      <c r="D37" s="21">
        <f t="shared" si="10"/>
        <v>2.8769999999999998</v>
      </c>
      <c r="E37" s="23">
        <f t="shared" si="11"/>
        <v>-4.5416403835637269E-2</v>
      </c>
      <c r="F37" s="21">
        <f t="shared" si="2"/>
        <v>2.854149184694327</v>
      </c>
      <c r="G37" s="21">
        <f t="shared" si="8"/>
        <v>-2.2850815305672789E-2</v>
      </c>
      <c r="H37" s="21">
        <f t="shared" si="9"/>
        <v>2.2850815305672789E-2</v>
      </c>
      <c r="I37" s="21">
        <f>SUMSQ($G$3:G37)/B37</f>
        <v>6.1801989776485338E-3</v>
      </c>
      <c r="J37" s="21">
        <f>SUM($H$3:H37)/B37</f>
        <v>4.0947141748231199E-2</v>
      </c>
      <c r="K37" s="18">
        <f t="shared" si="5"/>
        <v>7.942584395437189E-3</v>
      </c>
      <c r="L37" s="21">
        <f>AVERAGE($K$3:K37)</f>
        <v>8.539202627144608E-3</v>
      </c>
      <c r="M37" s="7">
        <f>SUM($G$3:G37)/J37</f>
        <v>-0.88784270056217074</v>
      </c>
    </row>
    <row r="38" spans="1:13" x14ac:dyDescent="0.25">
      <c r="A38" s="6">
        <f t="shared" si="6"/>
        <v>1995</v>
      </c>
      <c r="B38" s="6">
        <v>36</v>
      </c>
      <c r="C38" s="21">
        <f>'Filas x Columnas'!GA37</f>
        <v>2.8519999999999999</v>
      </c>
      <c r="D38" s="21">
        <f t="shared" si="10"/>
        <v>2.8519999999999999</v>
      </c>
      <c r="E38" s="23">
        <f t="shared" si="11"/>
        <v>-3.6987087334357086E-2</v>
      </c>
      <c r="F38" s="21">
        <f t="shared" si="2"/>
        <v>2.8315835961643625</v>
      </c>
      <c r="G38" s="21">
        <f t="shared" si="8"/>
        <v>-2.0416403835637364E-2</v>
      </c>
      <c r="H38" s="21">
        <f t="shared" si="9"/>
        <v>2.0416403835637364E-2</v>
      </c>
      <c r="I38" s="21">
        <f>SUMSQ($G$3:G38)/B38</f>
        <v>6.0201053823132926E-3</v>
      </c>
      <c r="J38" s="21">
        <f>SUM($H$3:H38)/B38</f>
        <v>4.0376843472881369E-2</v>
      </c>
      <c r="K38" s="18">
        <f t="shared" si="5"/>
        <v>7.158626870840591E-3</v>
      </c>
      <c r="L38" s="21">
        <f>AVERAGE($K$3:K38)</f>
        <v>8.5008533005806065E-3</v>
      </c>
      <c r="M38" s="7">
        <f>SUM($G$3:G38)/J38</f>
        <v>-1.4060292945836281</v>
      </c>
    </row>
    <row r="39" spans="1:13" x14ac:dyDescent="0.25">
      <c r="A39" s="6">
        <f>A38+1</f>
        <v>1996</v>
      </c>
      <c r="B39" s="6">
        <v>37</v>
      </c>
      <c r="C39" s="21">
        <f>'Filas x Columnas'!GA38</f>
        <v>2.83</v>
      </c>
      <c r="D39" s="21">
        <f t="shared" si="10"/>
        <v>2.83</v>
      </c>
      <c r="E39" s="23">
        <f t="shared" si="11"/>
        <v>-3.0799371633264259E-2</v>
      </c>
      <c r="F39" s="21">
        <f t="shared" si="2"/>
        <v>2.8150129126656429</v>
      </c>
      <c r="G39" s="21">
        <f t="shared" si="8"/>
        <v>-1.4987087334357163E-2</v>
      </c>
      <c r="H39" s="21">
        <f t="shared" si="9"/>
        <v>1.4987087334357163E-2</v>
      </c>
      <c r="I39" s="21">
        <f>SUMSQ($G$3:G39)/B39</f>
        <v>5.8634704472985445E-3</v>
      </c>
      <c r="J39" s="21">
        <f>SUM($H$3:H39)/B39</f>
        <v>3.9690633847515852E-2</v>
      </c>
      <c r="K39" s="18">
        <f t="shared" si="5"/>
        <v>5.295790577511365E-3</v>
      </c>
      <c r="L39" s="21">
        <f>AVERAGE($K$3:K39)</f>
        <v>8.4142299837408965E-3</v>
      </c>
      <c r="M39" s="7">
        <f>SUM($G$3:G39)/J39</f>
        <v>-1.8079356544349392</v>
      </c>
    </row>
    <row r="40" spans="1:13" x14ac:dyDescent="0.25">
      <c r="A40" s="6">
        <f t="shared" si="6"/>
        <v>1997</v>
      </c>
      <c r="B40" s="6">
        <v>38</v>
      </c>
      <c r="C40" s="21">
        <f>'Filas x Columnas'!GA39</f>
        <v>2.81</v>
      </c>
      <c r="D40" s="21">
        <f t="shared" si="10"/>
        <v>2.81</v>
      </c>
      <c r="E40" s="23">
        <f t="shared" si="11"/>
        <v>-2.6340637262383827E-2</v>
      </c>
      <c r="F40" s="21">
        <f t="shared" si="2"/>
        <v>2.7992006283667359</v>
      </c>
      <c r="G40" s="21">
        <f t="shared" si="8"/>
        <v>-1.0799371633264165E-2</v>
      </c>
      <c r="H40" s="21">
        <f t="shared" si="9"/>
        <v>1.0799371633264165E-2</v>
      </c>
      <c r="I40" s="21">
        <f>SUMSQ($G$3:G40)/B40</f>
        <v>5.7122377099399872E-3</v>
      </c>
      <c r="J40" s="21">
        <f>SUM($H$3:H40)/B40</f>
        <v>3.8930337473456596E-2</v>
      </c>
      <c r="K40" s="18">
        <f t="shared" si="5"/>
        <v>3.8431927520513045E-3</v>
      </c>
      <c r="L40" s="21">
        <f>AVERAGE($K$3:K40)</f>
        <v>8.2939395302753811E-3</v>
      </c>
      <c r="M40" s="7">
        <f>SUM($G$3:G40)/J40</f>
        <v>-2.1206464950271613</v>
      </c>
    </row>
    <row r="41" spans="1:13" x14ac:dyDescent="0.25">
      <c r="A41" s="6">
        <f t="shared" si="6"/>
        <v>1998</v>
      </c>
      <c r="B41" s="6">
        <v>39</v>
      </c>
      <c r="C41" s="21">
        <f>'Filas x Columnas'!GA40</f>
        <v>2.7890000000000001</v>
      </c>
      <c r="D41" s="21">
        <f t="shared" si="10"/>
        <v>2.7890000000000001</v>
      </c>
      <c r="E41" s="23">
        <f t="shared" si="11"/>
        <v>-2.4135649441532406E-2</v>
      </c>
      <c r="F41" s="21">
        <f t="shared" si="2"/>
        <v>2.783659362737616</v>
      </c>
      <c r="G41" s="21">
        <f t="shared" si="8"/>
        <v>-5.3406372623840959E-3</v>
      </c>
      <c r="H41" s="21">
        <f t="shared" si="9"/>
        <v>5.3406372623840959E-3</v>
      </c>
      <c r="I41" s="21">
        <f>SUMSQ($G$3:G41)/B41</f>
        <v>5.566501420104817E-3</v>
      </c>
      <c r="J41" s="21">
        <f>SUM($H$3:H41)/B41</f>
        <v>3.8069063109070121E-2</v>
      </c>
      <c r="K41" s="18">
        <f t="shared" si="5"/>
        <v>1.9148932457454628E-3</v>
      </c>
      <c r="L41" s="21">
        <f>AVERAGE($K$3:K41)</f>
        <v>8.1303742409284587E-3</v>
      </c>
      <c r="M41" s="7">
        <f>SUM($G$3:G41)/J41</f>
        <v>-2.3089121138563629</v>
      </c>
    </row>
    <row r="42" spans="1:13" x14ac:dyDescent="0.25">
      <c r="A42" s="6">
        <f t="shared" si="6"/>
        <v>1999</v>
      </c>
      <c r="B42" s="6">
        <v>40</v>
      </c>
      <c r="C42" s="21">
        <f>'Filas x Columnas'!GA41</f>
        <v>2.7669999999999999</v>
      </c>
      <c r="D42" s="21">
        <f t="shared" si="10"/>
        <v>2.7669999999999999</v>
      </c>
      <c r="E42" s="23">
        <f t="shared" si="11"/>
        <v>-2.3253904290751554E-2</v>
      </c>
      <c r="F42" s="21">
        <f t="shared" si="2"/>
        <v>2.7648643505584678</v>
      </c>
      <c r="G42" s="21">
        <f t="shared" si="8"/>
        <v>-2.1356494415321059E-3</v>
      </c>
      <c r="H42" s="21">
        <f t="shared" si="9"/>
        <v>2.1356494415321059E-3</v>
      </c>
      <c r="I42" s="21">
        <f>SUMSQ($G$3:G42)/B42</f>
        <v>5.4274529095656252E-3</v>
      </c>
      <c r="J42" s="21">
        <f>SUM($H$3:H42)/B42</f>
        <v>3.7170727767381673E-2</v>
      </c>
      <c r="K42" s="18">
        <f t="shared" si="5"/>
        <v>7.7182849350636285E-4</v>
      </c>
      <c r="L42" s="21">
        <f>AVERAGE($K$3:K42)</f>
        <v>7.9464105972429071E-3</v>
      </c>
      <c r="M42" s="7">
        <f>SUM($G$3:G42)/J42</f>
        <v>-2.4221686209822768</v>
      </c>
    </row>
    <row r="43" spans="1:13" x14ac:dyDescent="0.25">
      <c r="A43" s="6">
        <f>A42+1</f>
        <v>2000</v>
      </c>
      <c r="B43" s="6">
        <v>41</v>
      </c>
      <c r="C43" s="21">
        <f>'Filas x Columnas'!GA42</f>
        <v>2.7440000000000002</v>
      </c>
      <c r="D43" s="21">
        <f t="shared" si="10"/>
        <v>2.7440000000000002</v>
      </c>
      <c r="E43" s="23">
        <f t="shared" si="11"/>
        <v>-2.3149074877843651E-2</v>
      </c>
      <c r="F43" s="21">
        <f t="shared" si="2"/>
        <v>2.7437460957092483</v>
      </c>
      <c r="G43" s="21">
        <f t="shared" si="8"/>
        <v>-2.5390429075189402E-4</v>
      </c>
      <c r="H43" s="21">
        <f t="shared" si="9"/>
        <v>2.5390429075189402E-4</v>
      </c>
      <c r="I43" s="21">
        <f>SUMSQ($G$3:G43)/B43</f>
        <v>5.2950775817076556E-3</v>
      </c>
      <c r="J43" s="21">
        <f>SUM($H$3:H43)/B43</f>
        <v>3.6270317438683385E-2</v>
      </c>
      <c r="K43" s="18">
        <f t="shared" si="5"/>
        <v>9.2530718204043001E-5</v>
      </c>
      <c r="L43" s="21">
        <f>AVERAGE($K$3:K43)</f>
        <v>7.7548525514126911E-3</v>
      </c>
      <c r="M43" s="7">
        <f>SUM($G$3:G43)/J43</f>
        <v>-2.4892992695918306</v>
      </c>
    </row>
    <row r="44" spans="1:13" x14ac:dyDescent="0.25">
      <c r="A44" s="6">
        <f t="shared" si="6"/>
        <v>2001</v>
      </c>
      <c r="B44" s="6">
        <v>42</v>
      </c>
      <c r="C44" s="21">
        <f>'Filas x Columnas'!GA43</f>
        <v>2.72</v>
      </c>
      <c r="D44" s="21">
        <f t="shared" si="10"/>
        <v>2.72</v>
      </c>
      <c r="E44" s="23">
        <f t="shared" si="11"/>
        <v>-2.3500396160048422E-2</v>
      </c>
      <c r="F44" s="21">
        <f t="shared" si="2"/>
        <v>2.7208509251221566</v>
      </c>
      <c r="G44" s="21">
        <f t="shared" si="8"/>
        <v>8.5092512215645399E-4</v>
      </c>
      <c r="H44" s="21">
        <f t="shared" si="9"/>
        <v>8.5092512215645399E-4</v>
      </c>
      <c r="I44" s="21">
        <f>SUMSQ($G$3:G44)/B44</f>
        <v>5.1690215457994614E-3</v>
      </c>
      <c r="J44" s="21">
        <f>SUM($H$3:H44)/B44</f>
        <v>3.5426998574004172E-2</v>
      </c>
      <c r="K44" s="18">
        <f t="shared" si="5"/>
        <v>3.1284011843987276E-4</v>
      </c>
      <c r="L44" s="21">
        <f>AVERAGE($K$3:K44)</f>
        <v>7.5776617791990519E-3</v>
      </c>
      <c r="M44" s="7">
        <f>SUM($G$3:G44)/J44</f>
        <v>-2.5245364604905971</v>
      </c>
    </row>
    <row r="45" spans="1:13" x14ac:dyDescent="0.25">
      <c r="A45" s="6">
        <f t="shared" si="6"/>
        <v>2002</v>
      </c>
      <c r="B45" s="6">
        <v>43</v>
      </c>
      <c r="C45" s="21">
        <f>'Filas x Columnas'!GA44</f>
        <v>2.698</v>
      </c>
      <c r="D45" s="21">
        <f t="shared" si="10"/>
        <v>2.698</v>
      </c>
      <c r="E45" s="23">
        <f t="shared" si="11"/>
        <v>-2.2880927902456685E-2</v>
      </c>
      <c r="F45" s="21">
        <f t="shared" si="2"/>
        <v>2.6964996038399516</v>
      </c>
      <c r="G45" s="21">
        <f t="shared" si="8"/>
        <v>-1.5003961600483784E-3</v>
      </c>
      <c r="H45" s="21">
        <f t="shared" si="9"/>
        <v>1.5003961600483784E-3</v>
      </c>
      <c r="I45" s="21">
        <f>SUMSQ($G$3:G45)/B45</f>
        <v>5.048864095632895E-3</v>
      </c>
      <c r="J45" s="21">
        <f>SUM($H$3:H45)/B45</f>
        <v>3.4638007820191247E-2</v>
      </c>
      <c r="K45" s="18">
        <f t="shared" si="5"/>
        <v>5.5611421795714541E-4</v>
      </c>
      <c r="L45" s="21">
        <f>AVERAGE($K$3:K45)</f>
        <v>7.4143699754492401E-3</v>
      </c>
      <c r="M45" s="7">
        <f>SUM($G$3:G45)/J45</f>
        <v>-2.6253572727950325</v>
      </c>
    </row>
    <row r="46" spans="1:13" x14ac:dyDescent="0.25">
      <c r="A46" s="6">
        <f t="shared" si="6"/>
        <v>2003</v>
      </c>
      <c r="B46" s="6">
        <v>44</v>
      </c>
      <c r="C46" s="21">
        <f>'Filas x Columnas'!GA45</f>
        <v>2.6789999999999998</v>
      </c>
      <c r="D46" s="21">
        <f t="shared" si="10"/>
        <v>2.6789999999999998</v>
      </c>
      <c r="E46" s="23">
        <f t="shared" si="11"/>
        <v>-2.1278609988302118E-2</v>
      </c>
      <c r="F46" s="21">
        <f t="shared" si="2"/>
        <v>2.6751190720975431</v>
      </c>
      <c r="G46" s="21">
        <f t="shared" si="8"/>
        <v>-3.8809279024567545E-3</v>
      </c>
      <c r="H46" s="21">
        <f t="shared" si="9"/>
        <v>3.8809279024567545E-3</v>
      </c>
      <c r="I46" s="21">
        <f>SUMSQ($G$3:G46)/B46</f>
        <v>4.9344594934908762E-3</v>
      </c>
      <c r="J46" s="21">
        <f>SUM($H$3:H46)/B46</f>
        <v>3.3938983276606376E-2</v>
      </c>
      <c r="K46" s="18">
        <f t="shared" si="5"/>
        <v>1.4486479665758696E-3</v>
      </c>
      <c r="L46" s="21">
        <f>AVERAGE($K$3:K46)</f>
        <v>7.2787853843384815E-3</v>
      </c>
      <c r="M46" s="7">
        <f>SUM($G$3:G46)/J46</f>
        <v>-2.7937806172786477</v>
      </c>
    </row>
    <row r="47" spans="1:13" x14ac:dyDescent="0.25">
      <c r="A47" s="6">
        <f t="shared" si="6"/>
        <v>2004</v>
      </c>
      <c r="B47" s="6">
        <v>45</v>
      </c>
      <c r="C47" s="21">
        <f>'Filas x Columnas'!GA46</f>
        <v>2.6909999999999998</v>
      </c>
      <c r="D47" s="21">
        <f t="shared" si="10"/>
        <v>2.6909999999999998</v>
      </c>
      <c r="E47" s="23">
        <f t="shared" si="11"/>
        <v>-7.5388770474589892E-3</v>
      </c>
      <c r="F47" s="21">
        <f t="shared" si="2"/>
        <v>2.6577213900116976</v>
      </c>
      <c r="G47" s="21">
        <f t="shared" si="8"/>
        <v>-3.3278609988302232E-2</v>
      </c>
      <c r="H47" s="21">
        <f t="shared" si="9"/>
        <v>3.3278609988302232E-2</v>
      </c>
      <c r="I47" s="21">
        <f>SUMSQ($G$3:G47)/B47</f>
        <v>4.8494151910300461E-3</v>
      </c>
      <c r="J47" s="21">
        <f>SUM($H$3:H47)/B47</f>
        <v>3.3924308314644061E-2</v>
      </c>
      <c r="K47" s="18">
        <f t="shared" si="5"/>
        <v>1.2366633217503618E-2</v>
      </c>
      <c r="L47" s="21">
        <f>AVERAGE($K$3:K47)</f>
        <v>7.3918486695199294E-3</v>
      </c>
      <c r="M47" s="7">
        <f>SUM($G$3:G47)/J47</f>
        <v>-3.7759556495167792</v>
      </c>
    </row>
    <row r="48" spans="1:13" x14ac:dyDescent="0.25">
      <c r="A48" s="6">
        <f t="shared" si="6"/>
        <v>2005</v>
      </c>
      <c r="B48" s="6">
        <v>46</v>
      </c>
      <c r="C48" s="21">
        <f>'Filas x Columnas'!GA47</f>
        <v>2.665</v>
      </c>
      <c r="D48" s="21">
        <f t="shared" si="10"/>
        <v>2.665</v>
      </c>
      <c r="E48" s="23">
        <f t="shared" si="11"/>
        <v>-1.5160917128013488E-2</v>
      </c>
      <c r="F48" s="21">
        <f t="shared" si="2"/>
        <v>2.6834611229525409</v>
      </c>
      <c r="G48" s="21">
        <f t="shared" si="8"/>
        <v>1.8461122952540876E-2</v>
      </c>
      <c r="H48" s="21">
        <f t="shared" si="9"/>
        <v>1.8461122952540876E-2</v>
      </c>
      <c r="I48" s="21">
        <f>SUMSQ($G$3:G48)/B48</f>
        <v>4.7514021012395853E-3</v>
      </c>
      <c r="J48" s="21">
        <f>SUM($H$3:H48)/B48</f>
        <v>3.3588152111120075E-2</v>
      </c>
      <c r="K48" s="18">
        <f t="shared" si="5"/>
        <v>6.9272506388521112E-3</v>
      </c>
      <c r="L48" s="21">
        <f>AVERAGE($K$3:K48)</f>
        <v>7.381748712331499E-3</v>
      </c>
      <c r="M48" s="7">
        <f>SUM($G$3:G48)/J48</f>
        <v>-3.2641140936059778</v>
      </c>
    </row>
    <row r="49" spans="1:13" x14ac:dyDescent="0.25">
      <c r="A49" s="6">
        <f t="shared" si="6"/>
        <v>2006</v>
      </c>
      <c r="B49" s="6">
        <v>47</v>
      </c>
      <c r="C49" s="21">
        <f>'Filas x Columnas'!GA48</f>
        <v>2.6360000000000001</v>
      </c>
      <c r="D49" s="21">
        <f t="shared" si="10"/>
        <v>2.6360000000000001</v>
      </c>
      <c r="E49" s="23">
        <f t="shared" si="11"/>
        <v>-2.0874656460098825E-2</v>
      </c>
      <c r="F49" s="21">
        <f t="shared" si="2"/>
        <v>2.6498390828719867</v>
      </c>
      <c r="G49" s="21">
        <f t="shared" si="8"/>
        <v>1.3839082871986541E-2</v>
      </c>
      <c r="H49" s="21">
        <f t="shared" si="9"/>
        <v>1.3839082871986541E-2</v>
      </c>
      <c r="I49" s="21">
        <f>SUMSQ($G$3:G49)/B49</f>
        <v>4.6543833376969917E-3</v>
      </c>
      <c r="J49" s="21">
        <f>SUM($H$3:H49)/B49</f>
        <v>3.3167959148585321E-2</v>
      </c>
      <c r="K49" s="18">
        <f t="shared" si="5"/>
        <v>5.2500314385381412E-3</v>
      </c>
      <c r="L49" s="21">
        <f>AVERAGE($K$3:K49)</f>
        <v>7.3363930256550441E-3</v>
      </c>
      <c r="M49" s="7">
        <f>SUM($G$3:G49)/J49</f>
        <v>-2.8882234623768759</v>
      </c>
    </row>
    <row r="50" spans="1:13" x14ac:dyDescent="0.25">
      <c r="A50" s="6">
        <f t="shared" si="6"/>
        <v>2007</v>
      </c>
      <c r="B50" s="6">
        <v>48</v>
      </c>
      <c r="C50" s="21">
        <f>'Filas x Columnas'!GA49</f>
        <v>2.63</v>
      </c>
      <c r="D50" s="21">
        <f t="shared" si="10"/>
        <v>2.63</v>
      </c>
      <c r="E50" s="23">
        <f t="shared" si="11"/>
        <v>-1.4733360071205725E-2</v>
      </c>
      <c r="F50" s="21">
        <f t="shared" si="2"/>
        <v>2.6151253435399013</v>
      </c>
      <c r="G50" s="21">
        <f t="shared" si="8"/>
        <v>-1.4874656460098556E-2</v>
      </c>
      <c r="H50" s="21">
        <f t="shared" si="9"/>
        <v>1.4874656460098556E-2</v>
      </c>
      <c r="I50" s="21">
        <f>SUMSQ($G$3:G50)/B50</f>
        <v>4.5620265057617617E-3</v>
      </c>
      <c r="J50" s="21">
        <f>SUM($H$3:H50)/B50</f>
        <v>3.278684867590851E-2</v>
      </c>
      <c r="K50" s="18">
        <f t="shared" si="5"/>
        <v>5.6557629125850023E-3</v>
      </c>
      <c r="L50" s="21">
        <f>AVERAGE($K$3:K50)</f>
        <v>7.3013798982994186E-3</v>
      </c>
      <c r="M50" s="7">
        <f>SUM($G$3:G50)/J50</f>
        <v>-3.3754733602537597</v>
      </c>
    </row>
    <row r="51" spans="1:13" x14ac:dyDescent="0.25">
      <c r="A51" s="6">
        <f t="shared" si="6"/>
        <v>2008</v>
      </c>
      <c r="B51" s="6">
        <v>49</v>
      </c>
      <c r="C51" s="21">
        <f>'Filas x Columnas'!GA50</f>
        <v>2.6309999999999998</v>
      </c>
      <c r="D51" s="21">
        <f t="shared" si="10"/>
        <v>2.6309999999999998</v>
      </c>
      <c r="E51" s="23">
        <f t="shared" si="11"/>
        <v>-8.237530896956044E-3</v>
      </c>
      <c r="F51" s="21">
        <f t="shared" si="2"/>
        <v>2.615266639928794</v>
      </c>
      <c r="G51" s="21">
        <f t="shared" si="8"/>
        <v>-1.5733360071205738E-2</v>
      </c>
      <c r="H51" s="21">
        <f t="shared" si="9"/>
        <v>1.5733360071205738E-2</v>
      </c>
      <c r="I51" s="21">
        <f>SUMSQ($G$3:G51)/B51</f>
        <v>4.4739757325651993E-3</v>
      </c>
      <c r="J51" s="21">
        <f>SUM($H$3:H51)/B51</f>
        <v>3.2438818296220702E-2</v>
      </c>
      <c r="K51" s="18">
        <f t="shared" si="5"/>
        <v>5.9799924253917669E-3</v>
      </c>
      <c r="L51" s="21">
        <f>AVERAGE($K$3:K51)</f>
        <v>7.274412807015589E-3</v>
      </c>
      <c r="M51" s="7">
        <f>SUM($G$3:G51)/J51</f>
        <v>-3.8967046576457127</v>
      </c>
    </row>
    <row r="52" spans="1:13" x14ac:dyDescent="0.25">
      <c r="A52" s="6">
        <f>A51+1</f>
        <v>2009</v>
      </c>
      <c r="B52" s="6">
        <v>50</v>
      </c>
      <c r="C52" s="21">
        <f>'Filas x Columnas'!GA51</f>
        <v>2.613</v>
      </c>
      <c r="D52" s="21">
        <f t="shared" si="10"/>
        <v>2.613</v>
      </c>
      <c r="E52" s="23">
        <f t="shared" si="11"/>
        <v>-1.2268159530970605E-2</v>
      </c>
      <c r="F52" s="21">
        <f t="shared" si="2"/>
        <v>2.6227624691030438</v>
      </c>
      <c r="G52" s="21">
        <f t="shared" si="8"/>
        <v>9.7624691030437916E-3</v>
      </c>
      <c r="H52" s="21">
        <f t="shared" si="9"/>
        <v>9.7624691030437916E-3</v>
      </c>
      <c r="I52" s="21">
        <f>SUMSQ($G$3:G52)/B52</f>
        <v>4.3864023339736527E-3</v>
      </c>
      <c r="J52" s="21">
        <f>SUM($H$3:H52)/B52</f>
        <v>3.198529131235716E-2</v>
      </c>
      <c r="K52" s="18">
        <f t="shared" si="5"/>
        <v>3.7361152326994993E-3</v>
      </c>
      <c r="L52" s="21">
        <f>AVERAGE($K$3:K52)</f>
        <v>7.2036468555292674E-3</v>
      </c>
      <c r="M52" s="7">
        <f>SUM($G$3:G52)/J52</f>
        <v>-3.6467394997681022</v>
      </c>
    </row>
    <row r="53" spans="1:13" x14ac:dyDescent="0.25">
      <c r="A53" s="6">
        <f t="shared" si="6"/>
        <v>2010</v>
      </c>
      <c r="B53" s="6">
        <v>51</v>
      </c>
      <c r="C53" s="21">
        <f>'Filas x Columnas'!GA52</f>
        <v>2.6040000000000001</v>
      </c>
      <c r="D53" s="21">
        <f t="shared" si="10"/>
        <v>2.6040000000000001</v>
      </c>
      <c r="E53" s="23">
        <f t="shared" si="11"/>
        <v>-1.0918835169785061E-2</v>
      </c>
      <c r="F53" s="21">
        <f t="shared" si="2"/>
        <v>2.6007318404690292</v>
      </c>
      <c r="G53" s="21">
        <f t="shared" si="8"/>
        <v>-3.2681595309709266E-3</v>
      </c>
      <c r="H53" s="21">
        <f t="shared" si="9"/>
        <v>3.2681595309709266E-3</v>
      </c>
      <c r="I53" s="21">
        <f>SUMSQ($G$3:G53)/B53</f>
        <v>4.3006038738314222E-3</v>
      </c>
      <c r="J53" s="21">
        <f>SUM($H$3:H53)/B53</f>
        <v>3.1422210297035867E-2</v>
      </c>
      <c r="K53" s="18">
        <f t="shared" si="5"/>
        <v>1.2550535833221685E-3</v>
      </c>
      <c r="L53" s="21">
        <f>AVERAGE($K$3:K53)</f>
        <v>7.0870077717605012E-3</v>
      </c>
      <c r="M53" s="7">
        <f>SUM($G$3:G53)/J53</f>
        <v>-3.816096437450319</v>
      </c>
    </row>
    <row r="54" spans="1:13" x14ac:dyDescent="0.25">
      <c r="A54" s="6">
        <f t="shared" si="6"/>
        <v>2011</v>
      </c>
      <c r="B54" s="6">
        <v>52</v>
      </c>
      <c r="C54" s="21">
        <f>'Filas x Columnas'!GA53</f>
        <v>2.6269999999999998</v>
      </c>
      <c r="D54" s="21">
        <f t="shared" si="10"/>
        <v>2.6269999999999998</v>
      </c>
      <c r="E54" s="23">
        <f t="shared" si="11"/>
        <v>3.0852274115889099E-3</v>
      </c>
      <c r="F54" s="21">
        <f t="shared" si="2"/>
        <v>2.593081164830215</v>
      </c>
      <c r="G54" s="21">
        <f t="shared" si="8"/>
        <v>-3.3918835169784778E-2</v>
      </c>
      <c r="H54" s="21">
        <f t="shared" si="9"/>
        <v>3.3918835169784778E-2</v>
      </c>
      <c r="I54" s="21">
        <f>SUMSQ($G$3:G54)/B54</f>
        <v>4.2400247104745683E-3</v>
      </c>
      <c r="J54" s="21">
        <f>SUM($H$3:H54)/B54</f>
        <v>3.1470222313819497E-2</v>
      </c>
      <c r="K54" s="18">
        <f t="shared" si="5"/>
        <v>1.2911623589564058E-2</v>
      </c>
      <c r="L54" s="21">
        <f>AVERAGE($K$3:K54)</f>
        <v>7.1990196144105694E-3</v>
      </c>
      <c r="M54" s="7">
        <f>SUM($G$3:G54)/J54</f>
        <v>-4.8880817684458258</v>
      </c>
    </row>
    <row r="55" spans="1:13" x14ac:dyDescent="0.25">
      <c r="A55" s="6">
        <f t="shared" si="6"/>
        <v>2012</v>
      </c>
      <c r="B55" s="6">
        <v>53</v>
      </c>
      <c r="C55" s="21">
        <f>'Filas x Columnas'!GA54</f>
        <v>2.6360000000000001</v>
      </c>
      <c r="D55" s="21">
        <f t="shared" si="10"/>
        <v>2.6360000000000001</v>
      </c>
      <c r="E55" s="23">
        <f t="shared" si="11"/>
        <v>5.527258367784468E-3</v>
      </c>
      <c r="F55" s="21">
        <f t="shared" si="2"/>
        <v>2.6300852274115889</v>
      </c>
      <c r="G55" s="21">
        <f t="shared" si="8"/>
        <v>-5.9147725884112212E-3</v>
      </c>
      <c r="H55" s="21">
        <f t="shared" si="9"/>
        <v>5.9147725884112212E-3</v>
      </c>
      <c r="I55" s="21">
        <f>SUMSQ($G$3:G55)/B55</f>
        <v>4.1606843298009465E-3</v>
      </c>
      <c r="J55" s="21">
        <f>SUM($H$3:H55)/B55</f>
        <v>3.0988044017113681E-2</v>
      </c>
      <c r="K55" s="18">
        <f t="shared" si="5"/>
        <v>2.2438439258009183E-3</v>
      </c>
      <c r="L55" s="21">
        <f>AVERAGE($K$3:K55)</f>
        <v>7.1055257334934055E-3</v>
      </c>
      <c r="M55" s="7">
        <f>SUM($G$3:G55)/J55</f>
        <v>-5.1550137350169001</v>
      </c>
    </row>
    <row r="56" spans="1:13" x14ac:dyDescent="0.25">
      <c r="A56" s="6">
        <f t="shared" si="6"/>
        <v>2013</v>
      </c>
      <c r="B56" s="6">
        <v>54</v>
      </c>
      <c r="C56" s="21">
        <f>'Filas x Columnas'!GA55</f>
        <v>2.609</v>
      </c>
      <c r="D56" s="21">
        <f t="shared" si="10"/>
        <v>2.609</v>
      </c>
      <c r="E56" s="23">
        <f t="shared" si="11"/>
        <v>-7.9022641822337637E-3</v>
      </c>
      <c r="F56" s="21">
        <f t="shared" si="2"/>
        <v>2.6415272583677845</v>
      </c>
      <c r="G56" s="21">
        <f t="shared" si="8"/>
        <v>3.2527258367784473E-2</v>
      </c>
      <c r="H56" s="21">
        <f t="shared" si="9"/>
        <v>3.2527258367784473E-2</v>
      </c>
      <c r="I56" s="21">
        <f>SUMSQ($G$3:G56)/B56</f>
        <v>4.1032276299328664E-3</v>
      </c>
      <c r="J56" s="21">
        <f>SUM($H$3:H56)/B56</f>
        <v>3.1016547986570546E-2</v>
      </c>
      <c r="K56" s="18">
        <f t="shared" si="5"/>
        <v>1.2467327852734562E-2</v>
      </c>
      <c r="L56" s="21">
        <f>AVERAGE($K$3:K56)</f>
        <v>7.2048183653312054E-3</v>
      </c>
      <c r="M56" s="7">
        <f>SUM($G$3:G56)/J56</f>
        <v>-4.1015697239043707</v>
      </c>
    </row>
    <row r="57" spans="1:13" x14ac:dyDescent="0.25">
      <c r="A57" s="6">
        <f t="shared" si="6"/>
        <v>2014</v>
      </c>
      <c r="B57" s="6">
        <v>55</v>
      </c>
      <c r="C57" s="21">
        <f>'Filas x Columnas'!GA56</f>
        <v>2.59</v>
      </c>
      <c r="D57" s="21">
        <f t="shared" si="10"/>
        <v>2.59</v>
      </c>
      <c r="E57" s="23">
        <f t="shared" si="11"/>
        <v>-1.2484184113316758E-2</v>
      </c>
      <c r="F57" s="21">
        <f t="shared" si="2"/>
        <v>2.601097735817766</v>
      </c>
      <c r="G57" s="21">
        <f t="shared" si="8"/>
        <v>1.1097735817766186E-2</v>
      </c>
      <c r="H57" s="21">
        <f t="shared" si="9"/>
        <v>1.1097735817766186E-2</v>
      </c>
      <c r="I57" s="21">
        <f>SUMSQ($G$3:G57)/B57</f>
        <v>4.0308627592119221E-3</v>
      </c>
      <c r="J57" s="21">
        <f>SUM($H$3:H57)/B57</f>
        <v>3.0654387765319559E-2</v>
      </c>
      <c r="K57" s="18">
        <f t="shared" si="5"/>
        <v>4.2848400840796086E-3</v>
      </c>
      <c r="L57" s="21">
        <f>AVERAGE($K$3:K57)</f>
        <v>7.1517278511266302E-3</v>
      </c>
      <c r="M57" s="7">
        <f>SUM($G$3:G57)/J57</f>
        <v>-3.7879992656499284</v>
      </c>
    </row>
    <row r="58" spans="1:13" x14ac:dyDescent="0.25">
      <c r="A58" s="6">
        <f t="shared" si="6"/>
        <v>2015</v>
      </c>
      <c r="B58" s="6">
        <v>56</v>
      </c>
      <c r="C58" s="21">
        <f>'Filas x Columnas'!GA57</f>
        <v>2.5640000000000001</v>
      </c>
      <c r="D58" s="21">
        <f t="shared" si="10"/>
        <v>2.5640000000000001</v>
      </c>
      <c r="E58" s="23">
        <f t="shared" si="11"/>
        <v>-1.806445627089507E-2</v>
      </c>
      <c r="F58" s="21">
        <f t="shared" si="2"/>
        <v>2.5775158158866831</v>
      </c>
      <c r="G58" s="21">
        <f t="shared" si="8"/>
        <v>1.3515815886683047E-2</v>
      </c>
      <c r="H58" s="21">
        <f t="shared" si="9"/>
        <v>1.3515815886683047E-2</v>
      </c>
      <c r="I58" s="21">
        <f>SUMSQ($G$3:G58)/B58</f>
        <v>3.9621451613524724E-3</v>
      </c>
      <c r="J58" s="21">
        <f>SUM($H$3:H58)/B58</f>
        <v>3.0348341838915334E-2</v>
      </c>
      <c r="K58" s="18">
        <f t="shared" si="5"/>
        <v>5.271379050968427E-3</v>
      </c>
      <c r="L58" s="21">
        <f>AVERAGE($K$3:K58)</f>
        <v>7.1181501939809478E-3</v>
      </c>
      <c r="M58" s="7">
        <f>SUM($G$3:G58)/J58</f>
        <v>-3.3808431116895146</v>
      </c>
    </row>
    <row r="59" spans="1:13" x14ac:dyDescent="0.25">
      <c r="A59" s="6">
        <f>A58+1</f>
        <v>2016</v>
      </c>
      <c r="B59" s="6">
        <v>57</v>
      </c>
      <c r="C59" s="21">
        <f>'Filas x Columnas'!GA58</f>
        <v>2.528</v>
      </c>
      <c r="D59" s="21">
        <f t="shared" si="10"/>
        <v>2.528</v>
      </c>
      <c r="E59" s="23">
        <f t="shared" si="11"/>
        <v>-2.5469500564311742E-2</v>
      </c>
      <c r="F59" s="21">
        <f t="shared" si="2"/>
        <v>2.5459355437291049</v>
      </c>
      <c r="G59" s="21">
        <f t="shared" si="8"/>
        <v>1.7935543729104886E-2</v>
      </c>
      <c r="H59" s="21">
        <f t="shared" si="9"/>
        <v>1.7935543729104886E-2</v>
      </c>
      <c r="I59" s="21">
        <f>SUMSQ($G$3:G59)/B59</f>
        <v>3.8982774169227558E-3</v>
      </c>
      <c r="J59" s="21">
        <f>SUM($H$3:H59)/B59</f>
        <v>3.0130573451023924E-2</v>
      </c>
      <c r="K59" s="18">
        <f t="shared" si="5"/>
        <v>7.0947562219560462E-3</v>
      </c>
      <c r="L59" s="21">
        <f>AVERAGE($K$3:K59)</f>
        <v>7.1177397734191079E-3</v>
      </c>
      <c r="M59" s="7">
        <f>SUM($G$3:G59)/J59</f>
        <v>-2.8100175015193236</v>
      </c>
    </row>
    <row r="60" spans="1:13" x14ac:dyDescent="0.25">
      <c r="A60" s="6">
        <f t="shared" si="6"/>
        <v>2017</v>
      </c>
      <c r="B60" s="6">
        <v>58</v>
      </c>
      <c r="C60" s="21">
        <f>'Filas x Columnas'!GA59</f>
        <v>2.4929999999999999</v>
      </c>
      <c r="D60" s="21">
        <f t="shared" si="10"/>
        <v>2.4929999999999999</v>
      </c>
      <c r="E60" s="23">
        <f t="shared" si="11"/>
        <v>-2.9404355928921148E-2</v>
      </c>
      <c r="F60" s="21">
        <f t="shared" si="2"/>
        <v>2.5025304994356885</v>
      </c>
      <c r="G60" s="21">
        <f t="shared" si="8"/>
        <v>9.5304994356886219E-3</v>
      </c>
      <c r="H60" s="21">
        <f t="shared" si="9"/>
        <v>9.5304994356886219E-3</v>
      </c>
      <c r="I60" s="21">
        <f>SUMSQ($G$3:G60)/B60</f>
        <v>3.832631779036047E-3</v>
      </c>
      <c r="J60" s="21">
        <f>SUM($H$3:H60)/B60</f>
        <v>2.9775399761104351E-2</v>
      </c>
      <c r="K60" s="18">
        <f t="shared" si="5"/>
        <v>3.822903905210037E-3</v>
      </c>
      <c r="L60" s="21">
        <f>AVERAGE($K$3:K60)</f>
        <v>7.060932258449986E-3</v>
      </c>
      <c r="M60" s="7">
        <f>SUM($G$3:G60)/J60</f>
        <v>-2.5234569441668282</v>
      </c>
    </row>
    <row r="61" spans="1:13" x14ac:dyDescent="0.25">
      <c r="A61" s="6">
        <f t="shared" si="6"/>
        <v>2018</v>
      </c>
      <c r="B61" s="6">
        <v>59</v>
      </c>
      <c r="C61" s="21">
        <f>'Filas x Columnas'!GA60</f>
        <v>2.4409999999999998</v>
      </c>
      <c r="D61" s="21">
        <f t="shared" si="10"/>
        <v>2.4409999999999998</v>
      </c>
      <c r="E61" s="23">
        <f t="shared" si="11"/>
        <v>-3.8733414903202215E-2</v>
      </c>
      <c r="F61" s="21">
        <f t="shared" si="2"/>
        <v>2.4635956440710789</v>
      </c>
      <c r="G61" s="21">
        <f t="shared" si="8"/>
        <v>2.2595644071079057E-2</v>
      </c>
      <c r="H61" s="21">
        <f t="shared" si="9"/>
        <v>2.2595644071079057E-2</v>
      </c>
      <c r="I61" s="21">
        <f>SUMSQ($G$3:G61)/B61</f>
        <v>3.7763255307640274E-3</v>
      </c>
      <c r="J61" s="21">
        <f>SUM($H$3:H61)/B61</f>
        <v>2.9653708986697142E-2</v>
      </c>
      <c r="K61" s="18">
        <f t="shared" si="5"/>
        <v>9.2567161290778611E-3</v>
      </c>
      <c r="L61" s="21">
        <f>AVERAGE($K$3:K61)</f>
        <v>7.0981489342233396E-3</v>
      </c>
      <c r="M61" s="7">
        <f>SUM($G$3:G61)/J61</f>
        <v>-1.7718287869147642</v>
      </c>
    </row>
    <row r="62" spans="1:13" x14ac:dyDescent="0.25">
      <c r="A62" s="6">
        <f t="shared" si="6"/>
        <v>2019</v>
      </c>
      <c r="B62" s="6">
        <v>60</v>
      </c>
      <c r="C62" s="21">
        <f>'Filas x Columnas'!GA61</f>
        <v>2.375</v>
      </c>
      <c r="D62" s="21">
        <f t="shared" si="10"/>
        <v>2.375</v>
      </c>
      <c r="E62" s="23">
        <f t="shared" si="11"/>
        <v>-4.9990964349241634E-2</v>
      </c>
      <c r="F62" s="21">
        <f t="shared" si="2"/>
        <v>2.4022665850967977</v>
      </c>
      <c r="G62" s="21">
        <f t="shared" si="8"/>
        <v>2.7266585096797691E-2</v>
      </c>
      <c r="H62" s="21">
        <f t="shared" si="9"/>
        <v>2.7266585096797691E-2</v>
      </c>
      <c r="I62" s="21">
        <f>SUMSQ($G$3:G62)/B62</f>
        <v>3.7257778829653089E-3</v>
      </c>
      <c r="J62" s="21">
        <f>SUM($H$3:H62)/B62</f>
        <v>2.961392358853215E-2</v>
      </c>
      <c r="K62" s="18">
        <f t="shared" si="5"/>
        <v>1.1480667409177974E-2</v>
      </c>
      <c r="L62" s="21">
        <f>AVERAGE($K$3:K62)</f>
        <v>7.1711909088059168E-3</v>
      </c>
      <c r="M62" s="7">
        <f>SUM($G$3:G62)/J62</f>
        <v>-0.85347387518798268</v>
      </c>
    </row>
    <row r="63" spans="1:13" x14ac:dyDescent="0.25">
      <c r="A63" s="6">
        <f t="shared" si="6"/>
        <v>2020</v>
      </c>
      <c r="B63" s="6">
        <v>61</v>
      </c>
      <c r="C63" s="21">
        <f>'Filas x Columnas'!GA62</f>
        <v>2.3439999999999999</v>
      </c>
      <c r="D63" s="21">
        <f t="shared" si="10"/>
        <v>2.3439999999999999</v>
      </c>
      <c r="E63" s="23">
        <f t="shared" si="11"/>
        <v>-4.2150168758939892E-2</v>
      </c>
      <c r="F63" s="21">
        <f t="shared" si="2"/>
        <v>2.3250090356507584</v>
      </c>
      <c r="G63" s="21">
        <f t="shared" si="8"/>
        <v>-1.8990964349241413E-2</v>
      </c>
      <c r="H63" s="21">
        <f t="shared" si="9"/>
        <v>1.8990964349241413E-2</v>
      </c>
      <c r="I63" s="21">
        <f>SUMSQ($G$3:G63)/B63</f>
        <v>3.6706119623743064E-3</v>
      </c>
      <c r="J63" s="21">
        <f>SUM($H$3:H63)/B63</f>
        <v>2.9439776715756892E-2</v>
      </c>
      <c r="K63" s="18">
        <f t="shared" si="5"/>
        <v>8.1019472479698859E-3</v>
      </c>
      <c r="L63" s="21">
        <f>AVERAGE($K$3:K63)</f>
        <v>7.1864492094479487E-3</v>
      </c>
      <c r="M63" s="7">
        <f>SUM($G$3:G63)/J63</f>
        <v>-1.5036008900901303</v>
      </c>
    </row>
    <row r="64" spans="1:13" x14ac:dyDescent="0.25">
      <c r="A64" s="6">
        <f>A63+1</f>
        <v>2021</v>
      </c>
      <c r="B64" s="6">
        <v>62</v>
      </c>
      <c r="C64" s="21">
        <f>'Filas x Columnas'!GA63</f>
        <v>2.3250000000000002</v>
      </c>
      <c r="D64" s="21">
        <f t="shared" si="10"/>
        <v>2.3250000000000002</v>
      </c>
      <c r="E64" s="23">
        <f t="shared" si="11"/>
        <v>-3.2592163289507828E-2</v>
      </c>
      <c r="F64" s="21">
        <f t="shared" si="2"/>
        <v>2.3018498312410598</v>
      </c>
      <c r="G64" s="21">
        <f t="shared" si="8"/>
        <v>-2.3150168758940382E-2</v>
      </c>
      <c r="H64" s="21">
        <f t="shared" si="9"/>
        <v>2.3150168758940382E-2</v>
      </c>
      <c r="I64" s="21">
        <f>SUMSQ($G$3:G64)/B64</f>
        <v>3.6200525809419368E-3</v>
      </c>
      <c r="J64" s="21">
        <f>SUM($H$3:H64)/B64</f>
        <v>2.933833142613082E-2</v>
      </c>
      <c r="K64" s="18">
        <f t="shared" si="5"/>
        <v>9.9570618318023142E-3</v>
      </c>
      <c r="L64" s="21">
        <f>AVERAGE($K$3:K64)</f>
        <v>7.2311365098085036E-3</v>
      </c>
      <c r="M64" s="7">
        <f>SUM($G$3:G64)/J64</f>
        <v>-2.2978758489571685</v>
      </c>
    </row>
    <row r="65" spans="1:6" x14ac:dyDescent="0.25">
      <c r="A65" s="6">
        <f>A64+1</f>
        <v>2022</v>
      </c>
      <c r="F65" s="7">
        <f>$D$64+B3*$E$64</f>
        <v>2.2924078367104923</v>
      </c>
    </row>
    <row r="66" spans="1:6" x14ac:dyDescent="0.25">
      <c r="A66" s="6">
        <f t="shared" ref="A66:A93" si="12">A65+1</f>
        <v>2023</v>
      </c>
      <c r="C66" s="2" t="s">
        <v>20</v>
      </c>
      <c r="D66" s="24">
        <v>1</v>
      </c>
      <c r="F66" s="7">
        <f t="shared" ref="F66:F93" si="13">$D$64+B4*$E$64</f>
        <v>2.2598156734209844</v>
      </c>
    </row>
    <row r="67" spans="1:6" x14ac:dyDescent="0.25">
      <c r="A67" s="6">
        <f t="shared" si="12"/>
        <v>2024</v>
      </c>
      <c r="C67" s="2" t="s">
        <v>21</v>
      </c>
      <c r="D67" s="24">
        <v>0.41286979671545254</v>
      </c>
      <c r="F67" s="7">
        <f t="shared" si="13"/>
        <v>2.2272235101314766</v>
      </c>
    </row>
    <row r="68" spans="1:6" x14ac:dyDescent="0.25">
      <c r="A68" s="6">
        <f t="shared" si="12"/>
        <v>2025</v>
      </c>
      <c r="F68" s="7">
        <f t="shared" si="13"/>
        <v>2.1946313468419687</v>
      </c>
    </row>
    <row r="69" spans="1:6" x14ac:dyDescent="0.25">
      <c r="A69" s="6">
        <f t="shared" si="12"/>
        <v>2026</v>
      </c>
      <c r="F69" s="7">
        <f t="shared" si="13"/>
        <v>2.1620391835524613</v>
      </c>
    </row>
    <row r="70" spans="1:6" x14ac:dyDescent="0.25">
      <c r="A70" s="6">
        <f t="shared" si="12"/>
        <v>2027</v>
      </c>
      <c r="F70" s="7">
        <f t="shared" si="13"/>
        <v>2.1294470202629534</v>
      </c>
    </row>
    <row r="71" spans="1:6" x14ac:dyDescent="0.25">
      <c r="A71" s="6">
        <f t="shared" si="12"/>
        <v>2028</v>
      </c>
      <c r="F71" s="7">
        <f t="shared" si="13"/>
        <v>2.0968548569734455</v>
      </c>
    </row>
    <row r="72" spans="1:6" x14ac:dyDescent="0.25">
      <c r="A72" s="6">
        <f t="shared" si="12"/>
        <v>2029</v>
      </c>
      <c r="F72" s="7">
        <f t="shared" si="13"/>
        <v>2.0642626936839377</v>
      </c>
    </row>
    <row r="73" spans="1:6" x14ac:dyDescent="0.25">
      <c r="A73" s="6">
        <f t="shared" si="12"/>
        <v>2030</v>
      </c>
      <c r="F73" s="7">
        <f t="shared" si="13"/>
        <v>2.0316705303944298</v>
      </c>
    </row>
    <row r="74" spans="1:6" x14ac:dyDescent="0.25">
      <c r="A74" s="6">
        <f t="shared" si="12"/>
        <v>2031</v>
      </c>
      <c r="F74" s="7">
        <f t="shared" si="13"/>
        <v>1.9990783671049219</v>
      </c>
    </row>
    <row r="75" spans="1:6" x14ac:dyDescent="0.25">
      <c r="A75" s="6">
        <f t="shared" si="12"/>
        <v>2032</v>
      </c>
      <c r="F75" s="7">
        <f t="shared" si="13"/>
        <v>1.9664862038154141</v>
      </c>
    </row>
    <row r="76" spans="1:6" x14ac:dyDescent="0.25">
      <c r="A76" s="6">
        <f t="shared" si="12"/>
        <v>2033</v>
      </c>
      <c r="F76" s="7">
        <f t="shared" si="13"/>
        <v>1.9338940405259062</v>
      </c>
    </row>
    <row r="77" spans="1:6" x14ac:dyDescent="0.25">
      <c r="A77" s="6">
        <f t="shared" si="12"/>
        <v>2034</v>
      </c>
      <c r="F77" s="7">
        <f t="shared" si="13"/>
        <v>1.9013018772363983</v>
      </c>
    </row>
    <row r="78" spans="1:6" x14ac:dyDescent="0.25">
      <c r="A78" s="6">
        <f t="shared" si="12"/>
        <v>2035</v>
      </c>
      <c r="F78" s="7">
        <f t="shared" si="13"/>
        <v>1.8687097139468904</v>
      </c>
    </row>
    <row r="79" spans="1:6" x14ac:dyDescent="0.25">
      <c r="A79" s="6">
        <f t="shared" si="12"/>
        <v>2036</v>
      </c>
      <c r="F79" s="7">
        <f t="shared" si="13"/>
        <v>1.8361175506573828</v>
      </c>
    </row>
    <row r="80" spans="1:6" x14ac:dyDescent="0.25">
      <c r="A80" s="6">
        <f t="shared" si="12"/>
        <v>2037</v>
      </c>
      <c r="F80" s="7">
        <f t="shared" si="13"/>
        <v>1.8035253873678749</v>
      </c>
    </row>
    <row r="81" spans="1:6" x14ac:dyDescent="0.25">
      <c r="A81" s="6">
        <f t="shared" si="12"/>
        <v>2038</v>
      </c>
      <c r="F81" s="7">
        <f t="shared" si="13"/>
        <v>1.7709332240783671</v>
      </c>
    </row>
    <row r="82" spans="1:6" x14ac:dyDescent="0.25">
      <c r="A82" s="6">
        <f t="shared" si="12"/>
        <v>2039</v>
      </c>
      <c r="F82" s="7">
        <f t="shared" si="13"/>
        <v>1.7383410607888594</v>
      </c>
    </row>
    <row r="83" spans="1:6" x14ac:dyDescent="0.25">
      <c r="A83" s="6">
        <f t="shared" si="12"/>
        <v>2040</v>
      </c>
      <c r="F83" s="7">
        <f t="shared" si="13"/>
        <v>1.7057488974993515</v>
      </c>
    </row>
    <row r="84" spans="1:6" x14ac:dyDescent="0.25">
      <c r="A84" s="6">
        <f t="shared" si="12"/>
        <v>2041</v>
      </c>
      <c r="F84" s="7">
        <f t="shared" si="13"/>
        <v>1.6731567342098437</v>
      </c>
    </row>
    <row r="85" spans="1:6" x14ac:dyDescent="0.25">
      <c r="A85" s="6">
        <f t="shared" si="12"/>
        <v>2042</v>
      </c>
      <c r="F85" s="7">
        <f t="shared" si="13"/>
        <v>1.6405645709203358</v>
      </c>
    </row>
    <row r="86" spans="1:6" x14ac:dyDescent="0.25">
      <c r="A86" s="6">
        <f t="shared" si="12"/>
        <v>2043</v>
      </c>
      <c r="F86" s="7">
        <f t="shared" si="13"/>
        <v>1.6079724076308279</v>
      </c>
    </row>
    <row r="87" spans="1:6" x14ac:dyDescent="0.25">
      <c r="A87" s="6">
        <f t="shared" si="12"/>
        <v>2044</v>
      </c>
      <c r="F87" s="7">
        <f t="shared" si="13"/>
        <v>1.5753802443413201</v>
      </c>
    </row>
    <row r="88" spans="1:6" x14ac:dyDescent="0.25">
      <c r="A88" s="6">
        <f t="shared" si="12"/>
        <v>2045</v>
      </c>
      <c r="F88" s="7">
        <f t="shared" si="13"/>
        <v>1.5427880810518122</v>
      </c>
    </row>
    <row r="89" spans="1:6" x14ac:dyDescent="0.25">
      <c r="A89" s="6">
        <f t="shared" si="12"/>
        <v>2046</v>
      </c>
      <c r="F89" s="7">
        <f t="shared" si="13"/>
        <v>1.5101959177623043</v>
      </c>
    </row>
    <row r="90" spans="1:6" x14ac:dyDescent="0.25">
      <c r="A90" s="6">
        <f t="shared" si="12"/>
        <v>2047</v>
      </c>
      <c r="F90" s="7">
        <f t="shared" si="13"/>
        <v>1.4776037544727967</v>
      </c>
    </row>
    <row r="91" spans="1:6" x14ac:dyDescent="0.25">
      <c r="A91" s="6">
        <f t="shared" si="12"/>
        <v>2048</v>
      </c>
      <c r="F91" s="7">
        <f t="shared" si="13"/>
        <v>1.4450115911832888</v>
      </c>
    </row>
    <row r="92" spans="1:6" x14ac:dyDescent="0.25">
      <c r="A92" s="6">
        <f t="shared" si="12"/>
        <v>2049</v>
      </c>
      <c r="F92" s="7">
        <f t="shared" si="13"/>
        <v>1.4124194278937809</v>
      </c>
    </row>
    <row r="93" spans="1:6" x14ac:dyDescent="0.25">
      <c r="A93" s="6">
        <f t="shared" si="12"/>
        <v>2050</v>
      </c>
      <c r="F93" s="7">
        <f t="shared" si="13"/>
        <v>1.3798272646042733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28D1-4848-46A6-815F-72C7FA2163DE}">
  <dimension ref="A1:F9"/>
  <sheetViews>
    <sheetView tabSelected="1" zoomScale="140" zoomScaleNormal="100" workbookViewId="0">
      <selection sqref="A1:F9"/>
    </sheetView>
  </sheetViews>
  <sheetFormatPr defaultColWidth="9.140625" defaultRowHeight="15" x14ac:dyDescent="0.25"/>
  <cols>
    <col min="1" max="1" width="22" style="2" bestFit="1" customWidth="1"/>
    <col min="2" max="2" width="11.42578125" style="2" bestFit="1" customWidth="1"/>
    <col min="3" max="3" width="9.28515625" style="2" bestFit="1" customWidth="1"/>
    <col min="4" max="4" width="13" style="2" bestFit="1" customWidth="1"/>
    <col min="5" max="5" width="12.140625" style="2" bestFit="1" customWidth="1"/>
    <col min="6" max="6" width="11.42578125" style="2" bestFit="1" customWidth="1"/>
    <col min="7" max="16384" width="9.140625" style="2"/>
  </cols>
  <sheetData>
    <row r="1" spans="1:6" x14ac:dyDescent="0.25">
      <c r="A1" s="33" t="s">
        <v>13</v>
      </c>
      <c r="B1" s="33"/>
      <c r="C1" s="33"/>
      <c r="D1" s="33"/>
      <c r="E1" s="33"/>
      <c r="F1" s="33"/>
    </row>
    <row r="2" spans="1:6" x14ac:dyDescent="0.25">
      <c r="A2" s="3" t="s">
        <v>14</v>
      </c>
      <c r="B2" s="4" t="s">
        <v>7</v>
      </c>
      <c r="C2" s="4" t="s">
        <v>9</v>
      </c>
      <c r="D2" s="4" t="s">
        <v>15</v>
      </c>
      <c r="E2" s="4" t="s">
        <v>16</v>
      </c>
      <c r="F2" s="4" t="s">
        <v>17</v>
      </c>
    </row>
    <row r="3" spans="1:6" x14ac:dyDescent="0.25">
      <c r="A3" s="3" t="s">
        <v>779</v>
      </c>
      <c r="B3" s="19">
        <f>'Regresion Lineal'!I63</f>
        <v>0.37700620694192982</v>
      </c>
      <c r="C3" s="18">
        <f>'Regresion Lineal'!J63</f>
        <v>0.11250000407632699</v>
      </c>
      <c r="D3" s="11">
        <f>MIN('Regresion Lineal'!$K$2:$K$63)</f>
        <v>-14.52156882783626</v>
      </c>
      <c r="E3" s="11">
        <f>MAX('Regresion Lineal'!$K$2:$K$63)</f>
        <v>15.425128514874784</v>
      </c>
      <c r="F3" s="21">
        <f>B3*1.25</f>
        <v>0.47125775867741226</v>
      </c>
    </row>
    <row r="4" spans="1:6" x14ac:dyDescent="0.25">
      <c r="A4" s="3" t="s">
        <v>780</v>
      </c>
      <c r="B4" s="19">
        <f>'Regresion Exponencial'!I63</f>
        <v>0.26888011104587556</v>
      </c>
      <c r="C4" s="18">
        <f>'Regresion Exponencial'!J63</f>
        <v>7.5569474709065373E-2</v>
      </c>
      <c r="D4" s="11">
        <f>MIN('Regresion Exponencial'!K2:K63)</f>
        <v>-6.2604755988383758</v>
      </c>
      <c r="E4" s="11">
        <f>MAX('Regresion Exponencial'!K2:K63)</f>
        <v>16.910676490107193</v>
      </c>
      <c r="F4" s="21">
        <f>B4*1.25</f>
        <v>0.33610013880734446</v>
      </c>
    </row>
    <row r="5" spans="1:6" x14ac:dyDescent="0.25">
      <c r="A5" s="3" t="s">
        <v>781</v>
      </c>
      <c r="B5" s="19">
        <f>'Regresion Logaritmica'!I63</f>
        <v>0.23241326008762886</v>
      </c>
      <c r="C5" s="18">
        <f>'Regresion Logaritmica'!J63</f>
        <v>5.6736601100499648E-2</v>
      </c>
      <c r="D5" s="11">
        <f>MIN('Regresion Logaritmica'!K2:K63)</f>
        <v>-3.8258050044493301</v>
      </c>
      <c r="E5" s="11">
        <f>MAX('Regresion Logaritmica'!K2:K63)</f>
        <v>11.376522055127824</v>
      </c>
      <c r="F5" s="21">
        <f t="shared" ref="F5:F9" si="0">B5*1.25</f>
        <v>0.2905165751095361</v>
      </c>
    </row>
    <row r="6" spans="1:6" x14ac:dyDescent="0.25">
      <c r="A6" s="3" t="s">
        <v>782</v>
      </c>
      <c r="B6" s="19">
        <f>'Regresion Potencial'!I63</f>
        <v>0.44620091971728953</v>
      </c>
      <c r="C6" s="18">
        <f>'Regresion Potencial'!J63</f>
        <v>8.5793039210423638E-2</v>
      </c>
      <c r="D6" s="11">
        <f>MIN('Regresion Potencial'!K2:K63)</f>
        <v>-53.462255300760297</v>
      </c>
      <c r="E6" s="11">
        <f>MAX('Regresion Potencial'!K2:K63)</f>
        <v>-1</v>
      </c>
      <c r="F6" s="21">
        <f t="shared" si="0"/>
        <v>0.55775114964661188</v>
      </c>
    </row>
    <row r="7" spans="1:6" x14ac:dyDescent="0.25">
      <c r="A7" s="3" t="s">
        <v>18</v>
      </c>
      <c r="B7" s="19">
        <f>'Promedio Movil'!I63</f>
        <v>0.15226293103448277</v>
      </c>
      <c r="C7" s="18">
        <f>'Promedio Movil'!K63</f>
        <v>4.1036717455541986E-2</v>
      </c>
      <c r="D7" s="11">
        <f>MIN('Promedio Movil'!L6:L63)</f>
        <v>1</v>
      </c>
      <c r="E7" s="11">
        <f>MAX('Promedio Movil'!L6:L63)</f>
        <v>57.674904458598718</v>
      </c>
      <c r="F7" s="21">
        <f t="shared" si="0"/>
        <v>0.19032866379310345</v>
      </c>
    </row>
    <row r="8" spans="1:6" x14ac:dyDescent="0.25">
      <c r="A8" s="3" t="s">
        <v>783</v>
      </c>
      <c r="B8" s="19">
        <f>'Suav Expo'!I64</f>
        <v>9.5474505723204983E-2</v>
      </c>
      <c r="C8" s="18">
        <f>'Suav Expo'!K64</f>
        <v>2.1962525799225897E-2</v>
      </c>
      <c r="D8" s="11">
        <f>MIN('Suav Expo'!L3:L64)</f>
        <v>-6.0908229160495315</v>
      </c>
      <c r="E8" s="11">
        <f>MAX('Suav Expo'!L3:L64)</f>
        <v>13.245218035770728</v>
      </c>
      <c r="F8" s="21">
        <f t="shared" si="0"/>
        <v>0.11934313215400623</v>
      </c>
    </row>
    <row r="9" spans="1:6" x14ac:dyDescent="0.25">
      <c r="A9" s="28" t="s">
        <v>19</v>
      </c>
      <c r="B9" s="29">
        <f>'Holt - Panamá'!J64</f>
        <v>2.933833142613082E-2</v>
      </c>
      <c r="C9" s="30">
        <f>'Holt - Panamá'!L64</f>
        <v>7.2311365098085036E-3</v>
      </c>
      <c r="D9" s="31">
        <f>MIN('Holt - Panamá'!M3:M64)</f>
        <v>-5.1550137350169001</v>
      </c>
      <c r="E9" s="31">
        <f>MAX('Holt - Panamá'!M3:M64)</f>
        <v>3.5780668626068444</v>
      </c>
      <c r="F9" s="32">
        <f t="shared" si="0"/>
        <v>3.6672914282663525E-2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253A-DFC4-4625-84D2-3662A80969F6}">
  <dimension ref="A1:P93"/>
  <sheetViews>
    <sheetView workbookViewId="0">
      <selection activeCell="N70" sqref="N70"/>
    </sheetView>
  </sheetViews>
  <sheetFormatPr defaultColWidth="9.140625" defaultRowHeight="15" x14ac:dyDescent="0.25"/>
  <cols>
    <col min="1" max="2" width="9.140625" style="2"/>
    <col min="3" max="3" width="11.140625" style="2" bestFit="1" customWidth="1"/>
    <col min="4" max="4" width="11.28515625" style="2" bestFit="1" customWidth="1"/>
    <col min="5" max="5" width="10.7109375" style="2" bestFit="1" customWidth="1"/>
    <col min="6" max="6" width="11.140625" style="2" bestFit="1" customWidth="1"/>
    <col min="7" max="7" width="10.7109375" style="2" bestFit="1" customWidth="1"/>
    <col min="8" max="8" width="10.140625" style="2" bestFit="1" customWidth="1"/>
    <col min="9" max="9" width="19.85546875" style="2" bestFit="1" customWidth="1"/>
    <col min="10" max="10" width="10.140625" style="2" bestFit="1" customWidth="1"/>
    <col min="11" max="14" width="9.140625" style="2"/>
    <col min="15" max="15" width="11.7109375" style="2" bestFit="1" customWidth="1"/>
    <col min="16" max="16" width="11.140625" style="2" bestFit="1" customWidth="1"/>
    <col min="17" max="16384" width="9.140625" style="2"/>
  </cols>
  <sheetData>
    <row r="1" spans="1:16" x14ac:dyDescent="0.25">
      <c r="A1" s="1" t="s">
        <v>557</v>
      </c>
      <c r="B1" s="1" t="s">
        <v>0</v>
      </c>
      <c r="C1" s="1" t="s">
        <v>1</v>
      </c>
      <c r="D1" s="1" t="s">
        <v>2</v>
      </c>
      <c r="E1" s="22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11">
        <f t="array" ref="O1:P1">LINEST(C3:C64,B3:B64)</f>
        <v>-9.7921658986175122E-2</v>
      </c>
      <c r="P1" s="11">
        <v>7.6951290322580643</v>
      </c>
    </row>
    <row r="2" spans="1:16" x14ac:dyDescent="0.25">
      <c r="B2" s="6">
        <v>0</v>
      </c>
      <c r="C2" s="6"/>
      <c r="D2" s="21">
        <f>P1</f>
        <v>7.6951290322580643</v>
      </c>
      <c r="E2" s="23">
        <f>O1</f>
        <v>-9.7921658986175122E-2</v>
      </c>
      <c r="F2" s="8"/>
      <c r="G2" s="8"/>
      <c r="H2" s="8"/>
      <c r="I2" s="8"/>
      <c r="J2" s="8"/>
      <c r="K2" s="6"/>
      <c r="L2" s="6"/>
      <c r="M2" s="6"/>
    </row>
    <row r="3" spans="1:16" x14ac:dyDescent="0.25">
      <c r="A3" s="6">
        <v>1960</v>
      </c>
      <c r="B3" s="6">
        <v>1</v>
      </c>
      <c r="C3" s="21">
        <f>'Filas x Columnas'!FQ2</f>
        <v>7.1589999999999998</v>
      </c>
      <c r="D3" s="21">
        <f t="shared" ref="D3:D64" si="0">($D$66*C3)+((1-$D$66)*(D2+E2))</f>
        <v>7.1589999999999998</v>
      </c>
      <c r="E3" s="23">
        <f t="shared" ref="E3:E64" si="1">($D$67*(D3-D2)+((1-$D$67)*E2))</f>
        <v>-0.2788442481081525</v>
      </c>
      <c r="F3" s="21">
        <f>D2+E2</f>
        <v>7.597207373271889</v>
      </c>
      <c r="G3" s="21">
        <f>F3-C3</f>
        <v>0.43820737327188919</v>
      </c>
      <c r="H3" s="21">
        <f>ABS(G3)</f>
        <v>0.43820737327188919</v>
      </c>
      <c r="I3" s="21">
        <f>SUMSQ($G$3:G3)/B3</f>
        <v>0.19202570198984883</v>
      </c>
      <c r="J3" s="21">
        <f>SUM($H$3:H3)/B3</f>
        <v>0.43820737327188919</v>
      </c>
      <c r="K3" s="18">
        <f>(H3/C3)</f>
        <v>6.1210696084912586E-2</v>
      </c>
      <c r="L3" s="21">
        <f>AVERAGE($K$3:K3)</f>
        <v>6.1210696084912586E-2</v>
      </c>
      <c r="M3" s="7">
        <f>SUM($G$3:G3)/J3</f>
        <v>1</v>
      </c>
    </row>
    <row r="4" spans="1:16" x14ac:dyDescent="0.25">
      <c r="A4" s="6">
        <f>A3+1</f>
        <v>1961</v>
      </c>
      <c r="B4" s="6">
        <v>2</v>
      </c>
      <c r="C4" s="21">
        <f>'Filas x Columnas'!FQ3</f>
        <v>7.149</v>
      </c>
      <c r="D4" s="21">
        <f t="shared" si="0"/>
        <v>7.149</v>
      </c>
      <c r="E4" s="23">
        <f t="shared" si="1"/>
        <v>-0.1678465780436208</v>
      </c>
      <c r="F4" s="21">
        <f t="shared" ref="F4:F64" si="2">D3+E3</f>
        <v>6.8801557518918477</v>
      </c>
      <c r="G4" s="21">
        <f t="shared" ref="G4:G64" si="3">F4-C4</f>
        <v>-0.26884424810815233</v>
      </c>
      <c r="H4" s="21">
        <f t="shared" ref="H4:H64" si="4">ABS(G4)</f>
        <v>0.26884424810815233</v>
      </c>
      <c r="I4" s="21">
        <f>SUMSQ($G$3:G4)/B4</f>
        <v>0.13215146586534329</v>
      </c>
      <c r="J4" s="21">
        <f>SUM($H$3:H4)/B4</f>
        <v>0.35352581069002076</v>
      </c>
      <c r="K4" s="18">
        <f t="shared" ref="K4:K64" si="5">(H4/C4)</f>
        <v>3.7605853700958501E-2</v>
      </c>
      <c r="L4" s="21">
        <f>AVERAGE($K$3:K4)</f>
        <v>4.9408274892935547E-2</v>
      </c>
      <c r="M4" s="7">
        <f>SUM($G$3:G4)/J4</f>
        <v>0.47906862820898299</v>
      </c>
    </row>
    <row r="5" spans="1:16" x14ac:dyDescent="0.25">
      <c r="A5" s="6">
        <f t="shared" ref="A5:A63" si="6">A4+1</f>
        <v>1962</v>
      </c>
      <c r="B5" s="6">
        <v>3</v>
      </c>
      <c r="C5" s="21">
        <f>'Filas x Columnas'!FQ4</f>
        <v>7.1280000000000001</v>
      </c>
      <c r="D5" s="21">
        <f t="shared" si="0"/>
        <v>7.1280000000000001</v>
      </c>
      <c r="E5" s="23">
        <f t="shared" si="1"/>
        <v>-0.1072180612183912</v>
      </c>
      <c r="F5" s="21">
        <f t="shared" si="2"/>
        <v>6.9811534219563791</v>
      </c>
      <c r="G5" s="21">
        <f t="shared" si="3"/>
        <v>-0.146846578043621</v>
      </c>
      <c r="H5" s="21">
        <f t="shared" si="4"/>
        <v>0.146846578043621</v>
      </c>
      <c r="I5" s="21">
        <f>SUMSQ($G$3:G5)/B5</f>
        <v>9.5288949737935946E-2</v>
      </c>
      <c r="J5" s="21">
        <f>SUM($H$3:H5)/B5</f>
        <v>0.28463273314122084</v>
      </c>
      <c r="K5" s="18">
        <f t="shared" si="5"/>
        <v>2.0601371779408108E-2</v>
      </c>
      <c r="L5" s="21">
        <f>AVERAGE($K$3:K5)</f>
        <v>3.9805973855093067E-2</v>
      </c>
      <c r="M5" s="7">
        <f>SUM($G$3:G5)/J5</f>
        <v>7.9107370651372869E-2</v>
      </c>
    </row>
    <row r="6" spans="1:16" x14ac:dyDescent="0.25">
      <c r="A6" s="6">
        <f t="shared" si="6"/>
        <v>1963</v>
      </c>
      <c r="B6" s="6">
        <v>4</v>
      </c>
      <c r="C6" s="21">
        <f>'Filas x Columnas'!FQ5</f>
        <v>7.1079999999999997</v>
      </c>
      <c r="D6" s="21">
        <f t="shared" si="0"/>
        <v>7.1079999999999997</v>
      </c>
      <c r="E6" s="23">
        <f t="shared" si="1"/>
        <v>-7.1208358013238326E-2</v>
      </c>
      <c r="F6" s="21">
        <f t="shared" si="2"/>
        <v>7.0207819387816093</v>
      </c>
      <c r="G6" s="21">
        <f t="shared" si="3"/>
        <v>-8.7218061218390375E-2</v>
      </c>
      <c r="H6" s="21">
        <f t="shared" si="4"/>
        <v>8.7218061218390375E-2</v>
      </c>
      <c r="I6" s="21">
        <f>SUMSQ($G$3:G6)/B6</f>
        <v>7.3368459854125684E-2</v>
      </c>
      <c r="J6" s="21">
        <f>SUM($H$3:H6)/B6</f>
        <v>0.23527906516051322</v>
      </c>
      <c r="K6" s="18">
        <f t="shared" si="5"/>
        <v>1.2270408162407201E-2</v>
      </c>
      <c r="L6" s="21">
        <f>AVERAGE($K$3:K6)</f>
        <v>3.2922082431921601E-2</v>
      </c>
      <c r="M6" s="7">
        <f>SUM($G$3:G6)/J6</f>
        <v>-0.27499902744909982</v>
      </c>
    </row>
    <row r="7" spans="1:16" x14ac:dyDescent="0.25">
      <c r="A7" s="6">
        <f t="shared" si="6"/>
        <v>1964</v>
      </c>
      <c r="B7" s="6">
        <v>5</v>
      </c>
      <c r="C7" s="21">
        <f>'Filas x Columnas'!FQ6</f>
        <v>7.069</v>
      </c>
      <c r="D7" s="21">
        <f t="shared" si="0"/>
        <v>7.069</v>
      </c>
      <c r="E7" s="23">
        <f t="shared" si="1"/>
        <v>-5.7910499787773975E-2</v>
      </c>
      <c r="F7" s="21">
        <f t="shared" si="2"/>
        <v>7.0367916419867615</v>
      </c>
      <c r="G7" s="21">
        <f t="shared" si="3"/>
        <v>-3.2208358013238403E-2</v>
      </c>
      <c r="H7" s="21">
        <f t="shared" si="4"/>
        <v>3.2208358013238403E-2</v>
      </c>
      <c r="I7" s="21">
        <f>SUMSQ($G$3:G7)/B7</f>
        <v>5.8902243548482336E-2</v>
      </c>
      <c r="J7" s="21">
        <f>SUM($H$3:H7)/B7</f>
        <v>0.19466492373105826</v>
      </c>
      <c r="K7" s="18">
        <f t="shared" si="5"/>
        <v>4.5562820785455373E-3</v>
      </c>
      <c r="L7" s="21">
        <f>AVERAGE($K$3:K7)</f>
        <v>2.7248922361246385E-2</v>
      </c>
      <c r="M7" s="7">
        <f>SUM($G$3:G7)/J7</f>
        <v>-0.49782914278588758</v>
      </c>
    </row>
    <row r="8" spans="1:16" x14ac:dyDescent="0.25">
      <c r="A8" s="6">
        <f t="shared" si="6"/>
        <v>1965</v>
      </c>
      <c r="B8" s="6">
        <v>6</v>
      </c>
      <c r="C8" s="21">
        <f>'Filas x Columnas'!FQ7</f>
        <v>7.0339999999999998</v>
      </c>
      <c r="D8" s="21">
        <f t="shared" si="0"/>
        <v>7.0339999999999998</v>
      </c>
      <c r="E8" s="23">
        <f t="shared" si="1"/>
        <v>-4.8451446397746373E-2</v>
      </c>
      <c r="F8" s="21">
        <f t="shared" si="2"/>
        <v>7.0110895002122255</v>
      </c>
      <c r="G8" s="21">
        <f t="shared" si="3"/>
        <v>-2.2910499787774263E-2</v>
      </c>
      <c r="H8" s="21">
        <f t="shared" si="4"/>
        <v>2.2910499787774263E-2</v>
      </c>
      <c r="I8" s="21">
        <f>SUMSQ($G$3:G8)/B8</f>
        <v>4.917268479048955E-2</v>
      </c>
      <c r="J8" s="21">
        <f>SUM($H$3:H8)/B8</f>
        <v>0.1660391864071776</v>
      </c>
      <c r="K8" s="18">
        <f t="shared" si="5"/>
        <v>3.2571083007924741E-3</v>
      </c>
      <c r="L8" s="21">
        <f>AVERAGE($K$3:K8)</f>
        <v>2.325028668450407E-2</v>
      </c>
      <c r="M8" s="7">
        <f>SUM($G$3:G8)/J8</f>
        <v>-0.72163911719882734</v>
      </c>
    </row>
    <row r="9" spans="1:16" x14ac:dyDescent="0.25">
      <c r="A9" s="6">
        <f t="shared" si="6"/>
        <v>1966</v>
      </c>
      <c r="B9" s="6">
        <v>7</v>
      </c>
      <c r="C9" s="21">
        <f>'Filas x Columnas'!FQ8</f>
        <v>6.9880000000000004</v>
      </c>
      <c r="D9" s="21">
        <f t="shared" si="0"/>
        <v>6.9880000000000004</v>
      </c>
      <c r="E9" s="23">
        <f t="shared" si="1"/>
        <v>-4.7439318221849741E-2</v>
      </c>
      <c r="F9" s="21">
        <f t="shared" si="2"/>
        <v>6.9855485536022535</v>
      </c>
      <c r="G9" s="21">
        <f t="shared" si="3"/>
        <v>-2.4514463977469703E-3</v>
      </c>
      <c r="H9" s="21">
        <f t="shared" si="4"/>
        <v>2.4514463977469703E-3</v>
      </c>
      <c r="I9" s="21">
        <f>SUMSQ($G$3:G9)/B9</f>
        <v>4.2148874047482618E-2</v>
      </c>
      <c r="J9" s="21">
        <f>SUM($H$3:H9)/B9</f>
        <v>0.14266950926297323</v>
      </c>
      <c r="K9" s="18">
        <f t="shared" si="5"/>
        <v>3.5080801341542218E-4</v>
      </c>
      <c r="L9" s="21">
        <f>AVERAGE($K$3:K9)</f>
        <v>1.9978932588634261E-2</v>
      </c>
      <c r="M9" s="7">
        <f>SUM($G$3:G9)/J9</f>
        <v>-0.85702837928501341</v>
      </c>
    </row>
    <row r="10" spans="1:16" x14ac:dyDescent="0.25">
      <c r="A10" s="6">
        <f t="shared" si="6"/>
        <v>1967</v>
      </c>
      <c r="B10" s="6">
        <v>8</v>
      </c>
      <c r="C10" s="21">
        <f>'Filas x Columnas'!FQ9</f>
        <v>6.9530000000000003</v>
      </c>
      <c r="D10" s="21">
        <f t="shared" si="0"/>
        <v>6.9530000000000003</v>
      </c>
      <c r="E10" s="23">
        <f t="shared" si="1"/>
        <v>-4.2303499436315874E-2</v>
      </c>
      <c r="F10" s="21">
        <f t="shared" si="2"/>
        <v>6.9405606817781509</v>
      </c>
      <c r="G10" s="21">
        <f t="shared" si="3"/>
        <v>-1.2439318221849405E-2</v>
      </c>
      <c r="H10" s="21">
        <f t="shared" si="4"/>
        <v>1.2439318221849405E-2</v>
      </c>
      <c r="I10" s="21">
        <f>SUMSQ($G$3:G10)/B10</f>
        <v>3.6899606871275345E-2</v>
      </c>
      <c r="J10" s="21">
        <f>SUM($H$3:H10)/B10</f>
        <v>0.12639073538283274</v>
      </c>
      <c r="K10" s="18">
        <f t="shared" si="5"/>
        <v>1.7890577048539343E-3</v>
      </c>
      <c r="L10" s="21">
        <f>AVERAGE($K$3:K10)</f>
        <v>1.7705198228161721E-2</v>
      </c>
      <c r="M10" s="7">
        <f>SUM($G$3:G10)/J10</f>
        <v>-1.0658307834893803</v>
      </c>
    </row>
    <row r="11" spans="1:16" x14ac:dyDescent="0.25">
      <c r="A11" s="6">
        <f t="shared" si="6"/>
        <v>1968</v>
      </c>
      <c r="B11" s="6">
        <v>9</v>
      </c>
      <c r="C11" s="21">
        <f>'Filas x Columnas'!FQ10</f>
        <v>6.907</v>
      </c>
      <c r="D11" s="21">
        <f t="shared" si="0"/>
        <v>6.907</v>
      </c>
      <c r="E11" s="23">
        <f t="shared" si="1"/>
        <v>-4.3829672872602803E-2</v>
      </c>
      <c r="F11" s="21">
        <f t="shared" si="2"/>
        <v>6.9106965005636845</v>
      </c>
      <c r="G11" s="21">
        <f t="shared" si="3"/>
        <v>3.6965005636844239E-3</v>
      </c>
      <c r="H11" s="21">
        <f t="shared" si="4"/>
        <v>3.6965005636844239E-3</v>
      </c>
      <c r="I11" s="21">
        <f>SUMSQ($G$3:G11)/B11</f>
        <v>3.2801168787402232E-2</v>
      </c>
      <c r="J11" s="21">
        <f>SUM($H$3:H11)/B11</f>
        <v>0.1127580426251496</v>
      </c>
      <c r="K11" s="18">
        <f t="shared" si="5"/>
        <v>5.3518178133551812E-4</v>
      </c>
      <c r="L11" s="21">
        <f>AVERAGE($K$3:K11)</f>
        <v>1.579741862295881E-2</v>
      </c>
      <c r="M11" s="7">
        <f>SUM($G$3:G11)/J11</f>
        <v>-1.1619094559023284</v>
      </c>
    </row>
    <row r="12" spans="1:16" x14ac:dyDescent="0.25">
      <c r="A12" s="6">
        <f t="shared" si="6"/>
        <v>1969</v>
      </c>
      <c r="B12" s="6">
        <v>10</v>
      </c>
      <c r="C12" s="21">
        <f>'Filas x Columnas'!FQ11</f>
        <v>6.8550000000000004</v>
      </c>
      <c r="D12" s="21">
        <f t="shared" si="0"/>
        <v>6.8550000000000004</v>
      </c>
      <c r="E12" s="23">
        <f t="shared" si="1"/>
        <v>-4.7202954172789864E-2</v>
      </c>
      <c r="F12" s="21">
        <f t="shared" si="2"/>
        <v>6.8631703271273974</v>
      </c>
      <c r="G12" s="21">
        <f t="shared" si="3"/>
        <v>8.1703271273969591E-3</v>
      </c>
      <c r="H12" s="21">
        <f t="shared" si="4"/>
        <v>8.1703271273969591E-3</v>
      </c>
      <c r="I12" s="21">
        <f>SUMSQ($G$3:G12)/B12</f>
        <v>2.9527727333198878E-2</v>
      </c>
      <c r="J12" s="21">
        <f>SUM($H$3:H12)/B12</f>
        <v>0.10229927107537433</v>
      </c>
      <c r="K12" s="18">
        <f t="shared" si="5"/>
        <v>1.1918785014437576E-3</v>
      </c>
      <c r="L12" s="21">
        <f>AVERAGE($K$3:K12)</f>
        <v>1.4336864610807304E-2</v>
      </c>
      <c r="M12" s="7">
        <f>SUM($G$3:G12)/J12</f>
        <v>-1.2008326895828048</v>
      </c>
    </row>
    <row r="13" spans="1:16" x14ac:dyDescent="0.25">
      <c r="A13" s="6">
        <f t="shared" si="6"/>
        <v>1970</v>
      </c>
      <c r="B13" s="6">
        <v>11</v>
      </c>
      <c r="C13" s="21">
        <f>'Filas x Columnas'!FQ12</f>
        <v>6.8109999999999999</v>
      </c>
      <c r="D13" s="21">
        <f t="shared" si="0"/>
        <v>6.8109999999999999</v>
      </c>
      <c r="E13" s="23">
        <f t="shared" si="1"/>
        <v>-4.5880551134581407E-2</v>
      </c>
      <c r="F13" s="21">
        <f t="shared" si="2"/>
        <v>6.8077970458272103</v>
      </c>
      <c r="G13" s="21">
        <f t="shared" si="3"/>
        <v>-3.202954172789596E-3</v>
      </c>
      <c r="H13" s="21">
        <f t="shared" si="4"/>
        <v>3.202954172789596E-3</v>
      </c>
      <c r="I13" s="21">
        <f>SUMSQ($G$3:G13)/B13</f>
        <v>2.684432111340198E-2</v>
      </c>
      <c r="J13" s="21">
        <f>SUM($H$3:H13)/B13</f>
        <v>9.329051499332118E-2</v>
      </c>
      <c r="K13" s="18">
        <f t="shared" si="5"/>
        <v>4.7026195460132082E-4</v>
      </c>
      <c r="L13" s="21">
        <f>AVERAGE($K$3:K13)</f>
        <v>1.3076264369334033E-2</v>
      </c>
      <c r="M13" s="7">
        <f>SUM($G$3:G13)/J13</f>
        <v>-1.3511262426798234</v>
      </c>
    </row>
    <row r="14" spans="1:16" x14ac:dyDescent="0.25">
      <c r="A14" s="6">
        <f t="shared" si="6"/>
        <v>1971</v>
      </c>
      <c r="B14" s="6">
        <v>12</v>
      </c>
      <c r="C14" s="21">
        <f>'Filas x Columnas'!FQ13</f>
        <v>6.7640000000000002</v>
      </c>
      <c r="D14" s="21">
        <f t="shared" si="0"/>
        <v>6.7640000000000002</v>
      </c>
      <c r="E14" s="23">
        <f t="shared" si="1"/>
        <v>-4.6342737760080008E-2</v>
      </c>
      <c r="F14" s="21">
        <f t="shared" si="2"/>
        <v>6.7651194488654189</v>
      </c>
      <c r="G14" s="21">
        <f t="shared" si="3"/>
        <v>1.119448865418704E-3</v>
      </c>
      <c r="H14" s="21">
        <f t="shared" si="4"/>
        <v>1.119448865418704E-3</v>
      </c>
      <c r="I14" s="21">
        <f>SUMSQ($G$3:G14)/B14</f>
        <v>2.4607398784432005E-2</v>
      </c>
      <c r="J14" s="21">
        <f>SUM($H$3:H14)/B14</f>
        <v>8.5609592815995963E-2</v>
      </c>
      <c r="K14" s="18">
        <f t="shared" si="5"/>
        <v>1.6550101499389474E-4</v>
      </c>
      <c r="L14" s="21">
        <f>AVERAGE($K$3:K14)</f>
        <v>1.2000367423139022E-2</v>
      </c>
      <c r="M14" s="7">
        <f>SUM($G$3:G14)/J14</f>
        <v>-1.4592735466419666</v>
      </c>
    </row>
    <row r="15" spans="1:16" x14ac:dyDescent="0.25">
      <c r="A15" s="6">
        <f t="shared" si="6"/>
        <v>1972</v>
      </c>
      <c r="B15" s="6">
        <v>13</v>
      </c>
      <c r="C15" s="21">
        <f>'Filas x Columnas'!FQ14</f>
        <v>6.7080000000000002</v>
      </c>
      <c r="D15" s="21">
        <f t="shared" si="0"/>
        <v>6.7080000000000002</v>
      </c>
      <c r="E15" s="23">
        <f t="shared" si="1"/>
        <v>-5.0329929657903609E-2</v>
      </c>
      <c r="F15" s="21">
        <f t="shared" si="2"/>
        <v>6.7176572622399204</v>
      </c>
      <c r="G15" s="21">
        <f t="shared" si="3"/>
        <v>9.6572622399202501E-3</v>
      </c>
      <c r="H15" s="21">
        <f t="shared" si="4"/>
        <v>9.6572622399202501E-3</v>
      </c>
      <c r="I15" s="21">
        <f>SUMSQ($G$3:G15)/B15</f>
        <v>2.2721696009781127E-2</v>
      </c>
      <c r="J15" s="21">
        <f>SUM($H$3:H15)/B15</f>
        <v>7.9767105848605524E-2</v>
      </c>
      <c r="K15" s="18">
        <f t="shared" si="5"/>
        <v>1.4396634227668828E-3</v>
      </c>
      <c r="L15" s="21">
        <f>AVERAGE($K$3:K15)</f>
        <v>1.1188005576956549E-2</v>
      </c>
      <c r="M15" s="7">
        <f>SUM($G$3:G15)/J15</f>
        <v>-1.4450888078355415</v>
      </c>
    </row>
    <row r="16" spans="1:16" x14ac:dyDescent="0.25">
      <c r="A16" s="6">
        <f>A15+1</f>
        <v>1973</v>
      </c>
      <c r="B16" s="6">
        <v>14</v>
      </c>
      <c r="C16" s="21">
        <f>'Filas x Columnas'!FQ15</f>
        <v>6.6520000000000001</v>
      </c>
      <c r="D16" s="21">
        <f t="shared" si="0"/>
        <v>6.6520000000000001</v>
      </c>
      <c r="E16" s="23">
        <f t="shared" si="1"/>
        <v>-5.2670930447407283E-2</v>
      </c>
      <c r="F16" s="21">
        <f t="shared" si="2"/>
        <v>6.657670070342097</v>
      </c>
      <c r="G16" s="21">
        <f t="shared" si="3"/>
        <v>5.6700703420968779E-3</v>
      </c>
      <c r="H16" s="21">
        <f t="shared" si="4"/>
        <v>5.6700703420968779E-3</v>
      </c>
      <c r="I16" s="21">
        <f>SUMSQ($G$3:G16)/B16</f>
        <v>2.1101014130345642E-2</v>
      </c>
      <c r="J16" s="21">
        <f>SUM($H$3:H16)/B16</f>
        <v>7.4474460455283484E-2</v>
      </c>
      <c r="K16" s="18">
        <f t="shared" si="5"/>
        <v>8.5238580007469605E-4</v>
      </c>
      <c r="L16" s="21">
        <f>AVERAGE($K$3:K16)</f>
        <v>1.0449747021464988E-2</v>
      </c>
      <c r="M16" s="7">
        <f>SUM($G$3:G16)/J16</f>
        <v>-1.471651904332534</v>
      </c>
    </row>
    <row r="17" spans="1:13" x14ac:dyDescent="0.25">
      <c r="A17" s="6">
        <f t="shared" si="6"/>
        <v>1974</v>
      </c>
      <c r="B17" s="6">
        <v>15</v>
      </c>
      <c r="C17" s="21">
        <f>'Filas x Columnas'!FQ16</f>
        <v>6.5759999999999996</v>
      </c>
      <c r="D17" s="21">
        <f t="shared" si="0"/>
        <v>6.5759999999999996</v>
      </c>
      <c r="E17" s="23">
        <f t="shared" si="1"/>
        <v>-6.2302798651147101E-2</v>
      </c>
      <c r="F17" s="21">
        <f t="shared" si="2"/>
        <v>6.599329069552593</v>
      </c>
      <c r="G17" s="21">
        <f t="shared" si="3"/>
        <v>2.3329069552593396E-2</v>
      </c>
      <c r="H17" s="21">
        <f t="shared" si="4"/>
        <v>2.3329069552593396E-2</v>
      </c>
      <c r="I17" s="21">
        <f>SUMSQ($G$3:G17)/B17</f>
        <v>1.9730562887401916E-2</v>
      </c>
      <c r="J17" s="21">
        <f>SUM($H$3:H17)/B17</f>
        <v>7.1064767728437478E-2</v>
      </c>
      <c r="K17" s="18">
        <f t="shared" si="5"/>
        <v>3.5476079003335459E-3</v>
      </c>
      <c r="L17" s="21">
        <f>AVERAGE($K$3:K17)</f>
        <v>9.9896044133895578E-3</v>
      </c>
      <c r="M17" s="7">
        <f>SUM($G$3:G17)/J17</f>
        <v>-1.21398288854239</v>
      </c>
    </row>
    <row r="18" spans="1:13" x14ac:dyDescent="0.25">
      <c r="A18" s="6">
        <f t="shared" si="6"/>
        <v>1975</v>
      </c>
      <c r="B18" s="6">
        <v>16</v>
      </c>
      <c r="C18" s="21">
        <f>'Filas x Columnas'!FQ17</f>
        <v>6.4989999999999997</v>
      </c>
      <c r="D18" s="21">
        <f t="shared" si="0"/>
        <v>6.4989999999999997</v>
      </c>
      <c r="E18" s="23">
        <f t="shared" si="1"/>
        <v>-6.8370829184334056E-2</v>
      </c>
      <c r="F18" s="21">
        <f t="shared" si="2"/>
        <v>6.5136972013488528</v>
      </c>
      <c r="G18" s="21">
        <f t="shared" si="3"/>
        <v>1.4697201348853106E-2</v>
      </c>
      <c r="H18" s="21">
        <f t="shared" si="4"/>
        <v>1.4697201348853106E-2</v>
      </c>
      <c r="I18" s="21">
        <f>SUMSQ($G$3:G18)/B18</f>
        <v>1.8510903189907342E-2</v>
      </c>
      <c r="J18" s="21">
        <f>SUM($H$3:H18)/B18</f>
        <v>6.7541794829713453E-2</v>
      </c>
      <c r="K18" s="18">
        <f t="shared" si="5"/>
        <v>2.2614558161029555E-3</v>
      </c>
      <c r="L18" s="21">
        <f>AVERAGE($K$3:K18)</f>
        <v>9.5065951260591454E-3</v>
      </c>
      <c r="M18" s="7">
        <f>SUM($G$3:G18)/J18</f>
        <v>-1.0597025268896469</v>
      </c>
    </row>
    <row r="19" spans="1:13" x14ac:dyDescent="0.25">
      <c r="A19" s="6">
        <f t="shared" si="6"/>
        <v>1976</v>
      </c>
      <c r="B19" s="6">
        <v>17</v>
      </c>
      <c r="C19" s="21">
        <f>'Filas x Columnas'!FQ18</f>
        <v>6.407</v>
      </c>
      <c r="D19" s="21">
        <f t="shared" si="0"/>
        <v>6.407</v>
      </c>
      <c r="E19" s="23">
        <f t="shared" si="1"/>
        <v>-7.8126600135552615E-2</v>
      </c>
      <c r="F19" s="21">
        <f t="shared" si="2"/>
        <v>6.4306291708156653</v>
      </c>
      <c r="G19" s="21">
        <f t="shared" si="3"/>
        <v>2.362917081566529E-2</v>
      </c>
      <c r="H19" s="21">
        <f t="shared" si="4"/>
        <v>2.362917081566529E-2</v>
      </c>
      <c r="I19" s="21">
        <f>SUMSQ($G$3:G19)/B19</f>
        <v>1.745486992658549E-2</v>
      </c>
      <c r="J19" s="21">
        <f>SUM($H$3:H19)/B19</f>
        <v>6.4958699299475328E-2</v>
      </c>
      <c r="K19" s="18">
        <f t="shared" si="5"/>
        <v>3.6880241635188528E-3</v>
      </c>
      <c r="L19" s="21">
        <f>AVERAGE($K$3:K19)</f>
        <v>9.1643262459097166E-3</v>
      </c>
      <c r="M19" s="7">
        <f>SUM($G$3:G19)/J19</f>
        <v>-0.73808497326902911</v>
      </c>
    </row>
    <row r="20" spans="1:13" x14ac:dyDescent="0.25">
      <c r="A20" s="6">
        <f t="shared" si="6"/>
        <v>1977</v>
      </c>
      <c r="B20" s="6">
        <v>18</v>
      </c>
      <c r="C20" s="21">
        <f>'Filas x Columnas'!FQ19</f>
        <v>6.3010000000000002</v>
      </c>
      <c r="D20" s="21">
        <f t="shared" si="0"/>
        <v>6.3010000000000002</v>
      </c>
      <c r="E20" s="23">
        <f t="shared" si="1"/>
        <v>-8.9634685071355469E-2</v>
      </c>
      <c r="F20" s="21">
        <f t="shared" si="2"/>
        <v>6.3288733998644471</v>
      </c>
      <c r="G20" s="21">
        <f t="shared" si="3"/>
        <v>2.7873399864446924E-2</v>
      </c>
      <c r="H20" s="21">
        <f t="shared" si="4"/>
        <v>2.7873399864446924E-2</v>
      </c>
      <c r="I20" s="21">
        <f>SUMSQ($G$3:G20)/B20</f>
        <v>1.652831750955315E-2</v>
      </c>
      <c r="J20" s="21">
        <f>SUM($H$3:H20)/B20</f>
        <v>6.2898404886418194E-2</v>
      </c>
      <c r="K20" s="18">
        <f t="shared" si="5"/>
        <v>4.4236470186394105E-3</v>
      </c>
      <c r="L20" s="21">
        <f>AVERAGE($K$3:K20)</f>
        <v>8.9009551777280323E-3</v>
      </c>
      <c r="M20" s="7">
        <f>SUM($G$3:G20)/J20</f>
        <v>-0.31911206663893221</v>
      </c>
    </row>
    <row r="21" spans="1:13" x14ac:dyDescent="0.25">
      <c r="A21" s="6">
        <f t="shared" si="6"/>
        <v>1978</v>
      </c>
      <c r="B21" s="6">
        <v>19</v>
      </c>
      <c r="C21" s="21">
        <f>'Filas x Columnas'!FQ20</f>
        <v>6.1859999999999999</v>
      </c>
      <c r="D21" s="21">
        <f t="shared" si="0"/>
        <v>6.1859999999999999</v>
      </c>
      <c r="E21" s="23">
        <f t="shared" si="1"/>
        <v>-0.10010725748956845</v>
      </c>
      <c r="F21" s="21">
        <f t="shared" si="2"/>
        <v>6.2113653149286447</v>
      </c>
      <c r="G21" s="21">
        <f t="shared" si="3"/>
        <v>2.53653149286448E-2</v>
      </c>
      <c r="H21" s="21">
        <f t="shared" si="4"/>
        <v>2.53653149286448E-2</v>
      </c>
      <c r="I21" s="21">
        <f>SUMSQ($G$3:G21)/B21</f>
        <v>1.5692269177546635E-2</v>
      </c>
      <c r="J21" s="21">
        <f>SUM($H$3:H21)/B21</f>
        <v>6.0922979099166961E-2</v>
      </c>
      <c r="K21" s="18">
        <f t="shared" si="5"/>
        <v>4.1004388827424508E-3</v>
      </c>
      <c r="L21" s="21">
        <f>AVERAGE($K$3:K21)</f>
        <v>8.64829642536037E-3</v>
      </c>
      <c r="M21" s="7">
        <f>SUM($G$3:G21)/J21</f>
        <v>8.6891268866396615E-2</v>
      </c>
    </row>
    <row r="22" spans="1:13" x14ac:dyDescent="0.25">
      <c r="A22" s="6">
        <f t="shared" si="6"/>
        <v>1979</v>
      </c>
      <c r="B22" s="6">
        <v>20</v>
      </c>
      <c r="C22" s="21">
        <f>'Filas x Columnas'!FQ21</f>
        <v>6.069</v>
      </c>
      <c r="D22" s="21">
        <f t="shared" si="0"/>
        <v>6.069</v>
      </c>
      <c r="E22" s="23">
        <f t="shared" si="1"/>
        <v>-0.1070817606558168</v>
      </c>
      <c r="F22" s="21">
        <f t="shared" si="2"/>
        <v>6.0858927425104312</v>
      </c>
      <c r="G22" s="21">
        <f t="shared" si="3"/>
        <v>1.6892742510431269E-2</v>
      </c>
      <c r="H22" s="21">
        <f t="shared" si="4"/>
        <v>1.6892742510431269E-2</v>
      </c>
      <c r="I22" s="21">
        <f>SUMSQ($G$3:G22)/B22</f>
        <v>1.4921923956145489E-2</v>
      </c>
      <c r="J22" s="21">
        <f>SUM($H$3:H22)/B22</f>
        <v>5.8721467269730175E-2</v>
      </c>
      <c r="K22" s="18">
        <f t="shared" si="5"/>
        <v>2.7834474395174278E-3</v>
      </c>
      <c r="L22" s="21">
        <f>AVERAGE($K$3:K22)</f>
        <v>8.3550539760682222E-3</v>
      </c>
      <c r="M22" s="7">
        <f>SUM($G$3:G22)/J22</f>
        <v>0.37782464401933519</v>
      </c>
    </row>
    <row r="23" spans="1:13" x14ac:dyDescent="0.25">
      <c r="A23" s="6">
        <f t="shared" si="6"/>
        <v>1980</v>
      </c>
      <c r="B23" s="6">
        <v>21</v>
      </c>
      <c r="C23" s="21">
        <f>'Filas x Columnas'!FQ22</f>
        <v>5.9589999999999996</v>
      </c>
      <c r="D23" s="21">
        <f t="shared" si="0"/>
        <v>5.9589999999999996</v>
      </c>
      <c r="E23" s="23">
        <f t="shared" si="1"/>
        <v>-0.10828661354061689</v>
      </c>
      <c r="F23" s="21">
        <f t="shared" si="2"/>
        <v>5.9619182393441834</v>
      </c>
      <c r="G23" s="21">
        <f t="shared" si="3"/>
        <v>2.9182393441837817E-3</v>
      </c>
      <c r="H23" s="21">
        <f t="shared" si="4"/>
        <v>2.9182393441837817E-3</v>
      </c>
      <c r="I23" s="21">
        <f>SUMSQ($G$3:G23)/B23</f>
        <v>1.4211761678275224E-2</v>
      </c>
      <c r="J23" s="21">
        <f>SUM($H$3:H23)/B23</f>
        <v>5.6064170701847015E-2</v>
      </c>
      <c r="K23" s="18">
        <f t="shared" si="5"/>
        <v>4.8971964158143685E-4</v>
      </c>
      <c r="L23" s="21">
        <f>AVERAGE($K$3:K23)</f>
        <v>7.9805142458545652E-3</v>
      </c>
      <c r="M23" s="7">
        <f>SUM($G$3:G23)/J23</f>
        <v>0.44778432459423795</v>
      </c>
    </row>
    <row r="24" spans="1:13" x14ac:dyDescent="0.25">
      <c r="A24" s="6">
        <f t="shared" si="6"/>
        <v>1981</v>
      </c>
      <c r="B24" s="6">
        <v>22</v>
      </c>
      <c r="C24" s="21">
        <f>'Filas x Columnas'!FQ23</f>
        <v>5.84</v>
      </c>
      <c r="D24" s="21">
        <f t="shared" si="0"/>
        <v>5.84</v>
      </c>
      <c r="E24" s="23">
        <f t="shared" si="1"/>
        <v>-0.11270984723023639</v>
      </c>
      <c r="F24" s="21">
        <f t="shared" si="2"/>
        <v>5.8507133864593825</v>
      </c>
      <c r="G24" s="21">
        <f t="shared" si="3"/>
        <v>1.071338645938269E-2</v>
      </c>
      <c r="H24" s="21">
        <f t="shared" si="4"/>
        <v>1.071338645938269E-2</v>
      </c>
      <c r="I24" s="21">
        <f>SUMSQ($G$3:G24)/B24</f>
        <v>1.3570989631509446E-2</v>
      </c>
      <c r="J24" s="21">
        <f>SUM($H$3:H24)/B24</f>
        <v>5.4002771418098637E-2</v>
      </c>
      <c r="K24" s="18">
        <f t="shared" si="5"/>
        <v>1.8344839827710087E-3</v>
      </c>
      <c r="L24" s="21">
        <f>AVERAGE($K$3:K24)</f>
        <v>7.701149233896221E-3</v>
      </c>
      <c r="M24" s="7">
        <f>SUM($G$3:G24)/J24</f>
        <v>0.66326305725563484</v>
      </c>
    </row>
    <row r="25" spans="1:13" x14ac:dyDescent="0.25">
      <c r="A25" s="6">
        <f t="shared" si="6"/>
        <v>1982</v>
      </c>
      <c r="B25" s="6">
        <v>23</v>
      </c>
      <c r="C25" s="21">
        <f>'Filas x Columnas'!FQ24</f>
        <v>5.7370000000000001</v>
      </c>
      <c r="D25" s="21">
        <f t="shared" si="0"/>
        <v>5.7370000000000001</v>
      </c>
      <c r="E25" s="23">
        <f t="shared" si="1"/>
        <v>-0.10870094457815049</v>
      </c>
      <c r="F25" s="21">
        <f t="shared" si="2"/>
        <v>5.7272901527697631</v>
      </c>
      <c r="G25" s="21">
        <f t="shared" si="3"/>
        <v>-9.7098472302370453E-3</v>
      </c>
      <c r="H25" s="21">
        <f t="shared" si="4"/>
        <v>9.7098472302370453E-3</v>
      </c>
      <c r="I25" s="21">
        <f>SUMSQ($G$3:G25)/B25</f>
        <v>1.2985045783758364E-2</v>
      </c>
      <c r="J25" s="21">
        <f>SUM($H$3:H25)/B25</f>
        <v>5.2076992105582913E-2</v>
      </c>
      <c r="K25" s="18">
        <f t="shared" si="5"/>
        <v>1.6924955953001647E-3</v>
      </c>
      <c r="L25" s="21">
        <f>AVERAGE($K$3:K25)</f>
        <v>7.4399034235224796E-3</v>
      </c>
      <c r="M25" s="7">
        <f>SUM($G$3:G25)/J25</f>
        <v>0.50133840272255936</v>
      </c>
    </row>
    <row r="26" spans="1:13" x14ac:dyDescent="0.25">
      <c r="A26" s="6">
        <f t="shared" si="6"/>
        <v>1983</v>
      </c>
      <c r="B26" s="6">
        <v>24</v>
      </c>
      <c r="C26" s="21">
        <f>'Filas x Columnas'!FQ25</f>
        <v>5.6109999999999998</v>
      </c>
      <c r="D26" s="21">
        <f t="shared" si="0"/>
        <v>5.6109999999999998</v>
      </c>
      <c r="E26" s="23">
        <f t="shared" si="1"/>
        <v>-0.11584320207353899</v>
      </c>
      <c r="F26" s="21">
        <f t="shared" si="2"/>
        <v>5.6282990554218495</v>
      </c>
      <c r="G26" s="21">
        <f t="shared" si="3"/>
        <v>1.7299055421849729E-2</v>
      </c>
      <c r="H26" s="21">
        <f t="shared" si="4"/>
        <v>1.7299055421849729E-2</v>
      </c>
      <c r="I26" s="21">
        <f>SUMSQ($G$3:G26)/B26</f>
        <v>1.2456471264372109E-2</v>
      </c>
      <c r="J26" s="21">
        <f>SUM($H$3:H26)/B26</f>
        <v>5.0627911410427363E-2</v>
      </c>
      <c r="K26" s="18">
        <f t="shared" si="5"/>
        <v>3.0830610268846427E-3</v>
      </c>
      <c r="L26" s="21">
        <f>AVERAGE($K$3:K26)</f>
        <v>7.2583683236625693E-3</v>
      </c>
      <c r="M26" s="7">
        <f>SUM($G$3:G26)/J26</f>
        <v>0.85737788214818222</v>
      </c>
    </row>
    <row r="27" spans="1:13" x14ac:dyDescent="0.25">
      <c r="A27" s="6">
        <f>A26+1</f>
        <v>1984</v>
      </c>
      <c r="B27" s="6">
        <v>25</v>
      </c>
      <c r="C27" s="21">
        <f>'Filas x Columnas'!FQ26</f>
        <v>5.4880000000000004</v>
      </c>
      <c r="D27" s="21">
        <f t="shared" si="0"/>
        <v>5.4880000000000004</v>
      </c>
      <c r="E27" s="23">
        <f t="shared" si="1"/>
        <v>-0.11879802777857024</v>
      </c>
      <c r="F27" s="21">
        <f t="shared" si="2"/>
        <v>5.4951567979264606</v>
      </c>
      <c r="G27" s="21">
        <f t="shared" si="3"/>
        <v>7.1567979264601789E-3</v>
      </c>
      <c r="H27" s="21">
        <f t="shared" si="4"/>
        <v>7.1567979264601789E-3</v>
      </c>
      <c r="I27" s="21">
        <f>SUMSQ($G$3:G27)/B27</f>
        <v>1.1960261204059632E-2</v>
      </c>
      <c r="J27" s="21">
        <f>SUM($H$3:H27)/B27</f>
        <v>4.8889066871068677E-2</v>
      </c>
      <c r="K27" s="18">
        <f t="shared" si="5"/>
        <v>1.3040812548214611E-3</v>
      </c>
      <c r="L27" s="21">
        <f>AVERAGE($K$3:K27)</f>
        <v>7.0201968409089243E-3</v>
      </c>
      <c r="M27" s="7">
        <f>SUM($G$3:G27)/J27</f>
        <v>1.0342608813227465</v>
      </c>
    </row>
    <row r="28" spans="1:13" x14ac:dyDescent="0.25">
      <c r="A28" s="6">
        <f t="shared" si="6"/>
        <v>1985</v>
      </c>
      <c r="B28" s="6">
        <v>26</v>
      </c>
      <c r="C28" s="21">
        <f>'Filas x Columnas'!FQ27</f>
        <v>5.359</v>
      </c>
      <c r="D28" s="21">
        <f t="shared" si="0"/>
        <v>5.359</v>
      </c>
      <c r="E28" s="23">
        <f t="shared" si="1"/>
        <v>-0.12301011397572882</v>
      </c>
      <c r="F28" s="21">
        <f t="shared" si="2"/>
        <v>5.3692019722214299</v>
      </c>
      <c r="G28" s="21">
        <f t="shared" si="3"/>
        <v>1.0201972221429934E-2</v>
      </c>
      <c r="H28" s="21">
        <f t="shared" si="4"/>
        <v>1.0201972221429934E-2</v>
      </c>
      <c r="I28" s="21">
        <f>SUMSQ($G$3:G28)/B28</f>
        <v>1.1504254243796062E-2</v>
      </c>
      <c r="J28" s="21">
        <f>SUM($H$3:H28)/B28</f>
        <v>4.7401101692236422E-2</v>
      </c>
      <c r="K28" s="18">
        <f t="shared" si="5"/>
        <v>1.9037081958257014E-3</v>
      </c>
      <c r="L28" s="21">
        <f>AVERAGE($K$3:K28)</f>
        <v>6.8234088160980307E-3</v>
      </c>
      <c r="M28" s="7">
        <f>SUM($G$3:G28)/J28</f>
        <v>1.2819537825320348</v>
      </c>
    </row>
    <row r="29" spans="1:13" x14ac:dyDescent="0.25">
      <c r="A29" s="6">
        <f t="shared" si="6"/>
        <v>1986</v>
      </c>
      <c r="B29" s="6">
        <v>27</v>
      </c>
      <c r="C29" s="21">
        <f>'Filas x Columnas'!FQ28</f>
        <v>5.2169999999999996</v>
      </c>
      <c r="D29" s="21">
        <f t="shared" si="0"/>
        <v>5.2169999999999996</v>
      </c>
      <c r="E29" s="23">
        <f t="shared" si="1"/>
        <v>-0.13085046435821943</v>
      </c>
      <c r="F29" s="21">
        <f t="shared" si="2"/>
        <v>5.2359898860242708</v>
      </c>
      <c r="G29" s="21">
        <f t="shared" si="3"/>
        <v>1.8989886024271208E-2</v>
      </c>
      <c r="H29" s="21">
        <f t="shared" si="4"/>
        <v>1.8989886024271208E-2</v>
      </c>
      <c r="I29" s="21">
        <f>SUMSQ($G$3:G29)/B29</f>
        <v>1.1091526892959721E-2</v>
      </c>
      <c r="J29" s="21">
        <f>SUM($H$3:H29)/B29</f>
        <v>4.6348834445274746E-2</v>
      </c>
      <c r="K29" s="18">
        <f t="shared" si="5"/>
        <v>3.6400011547385869E-3</v>
      </c>
      <c r="L29" s="21">
        <f>AVERAGE($K$3:K29)</f>
        <v>6.7055048286402737E-3</v>
      </c>
      <c r="M29" s="7">
        <f>SUM($G$3:G29)/J29</f>
        <v>1.7207748283074769</v>
      </c>
    </row>
    <row r="30" spans="1:13" x14ac:dyDescent="0.25">
      <c r="A30" s="6">
        <f t="shared" si="6"/>
        <v>1987</v>
      </c>
      <c r="B30" s="6">
        <v>28</v>
      </c>
      <c r="C30" s="21">
        <f>'Filas x Columnas'!FQ29</f>
        <v>5.0730000000000004</v>
      </c>
      <c r="D30" s="21">
        <f t="shared" si="0"/>
        <v>5.0730000000000004</v>
      </c>
      <c r="E30" s="23">
        <f t="shared" si="1"/>
        <v>-0.13627951046554365</v>
      </c>
      <c r="F30" s="21">
        <f t="shared" si="2"/>
        <v>5.0861495356417805</v>
      </c>
      <c r="G30" s="21">
        <f t="shared" si="3"/>
        <v>1.3149535641780119E-2</v>
      </c>
      <c r="H30" s="21">
        <f t="shared" si="4"/>
        <v>1.3149535641780119E-2</v>
      </c>
      <c r="I30" s="21">
        <f>SUMSQ($G$3:G30)/B30</f>
        <v>1.070157629991096E-2</v>
      </c>
      <c r="J30" s="21">
        <f>SUM($H$3:H30)/B30</f>
        <v>4.5163145202292795E-2</v>
      </c>
      <c r="K30" s="18">
        <f t="shared" si="5"/>
        <v>2.5920630084329032E-3</v>
      </c>
      <c r="L30" s="21">
        <f>AVERAGE($K$3:K30)</f>
        <v>6.5585961922042958E-3</v>
      </c>
      <c r="M30" s="7">
        <f>SUM($G$3:G30)/J30</f>
        <v>2.0571074680574486</v>
      </c>
    </row>
    <row r="31" spans="1:13" x14ac:dyDescent="0.25">
      <c r="A31" s="6">
        <f t="shared" si="6"/>
        <v>1988</v>
      </c>
      <c r="B31" s="6">
        <v>29</v>
      </c>
      <c r="C31" s="21">
        <f>'Filas x Columnas'!FQ30</f>
        <v>4.931</v>
      </c>
      <c r="D31" s="21">
        <f t="shared" si="0"/>
        <v>4.931</v>
      </c>
      <c r="E31" s="23">
        <f t="shared" si="1"/>
        <v>-0.13864132781674765</v>
      </c>
      <c r="F31" s="21">
        <f t="shared" si="2"/>
        <v>4.9367204895344567</v>
      </c>
      <c r="G31" s="21">
        <f t="shared" si="3"/>
        <v>5.7204895344566964E-3</v>
      </c>
      <c r="H31" s="21">
        <f t="shared" si="4"/>
        <v>5.7204895344566964E-3</v>
      </c>
      <c r="I31" s="21">
        <f>SUMSQ($G$3:G31)/B31</f>
        <v>1.033368484131106E-2</v>
      </c>
      <c r="J31" s="21">
        <f>SUM($H$3:H31)/B31</f>
        <v>4.3803053627539827E-2</v>
      </c>
      <c r="K31" s="18">
        <f t="shared" si="5"/>
        <v>1.1601073888575738E-3</v>
      </c>
      <c r="L31" s="21">
        <f>AVERAGE($K$3:K31)</f>
        <v>6.3724414058819951E-3</v>
      </c>
      <c r="M31" s="7">
        <f>SUM($G$3:G31)/J31</f>
        <v>2.2515766514745472</v>
      </c>
    </row>
    <row r="32" spans="1:13" x14ac:dyDescent="0.25">
      <c r="A32" s="6">
        <f t="shared" si="6"/>
        <v>1989</v>
      </c>
      <c r="B32" s="6">
        <v>30</v>
      </c>
      <c r="C32" s="21">
        <f>'Filas x Columnas'!FQ31</f>
        <v>4.7619999999999996</v>
      </c>
      <c r="D32" s="21">
        <f t="shared" si="0"/>
        <v>4.7619999999999996</v>
      </c>
      <c r="E32" s="23">
        <f t="shared" si="1"/>
        <v>-0.15117550662959833</v>
      </c>
      <c r="F32" s="21">
        <f t="shared" si="2"/>
        <v>4.7923586721832523</v>
      </c>
      <c r="G32" s="21">
        <f t="shared" si="3"/>
        <v>3.0358672183252722E-2</v>
      </c>
      <c r="H32" s="21">
        <f t="shared" si="4"/>
        <v>3.0358672183252722E-2</v>
      </c>
      <c r="I32" s="21">
        <f>SUMSQ($G$3:G32)/B32</f>
        <v>1.0019950312491697E-2</v>
      </c>
      <c r="J32" s="21">
        <f>SUM($H$3:H32)/B32</f>
        <v>4.3354907579396924E-2</v>
      </c>
      <c r="K32" s="18">
        <f t="shared" si="5"/>
        <v>6.3751936546099803E-3</v>
      </c>
      <c r="L32" s="21">
        <f>AVERAGE($K$3:K32)</f>
        <v>6.3725331475062612E-3</v>
      </c>
      <c r="M32" s="7">
        <f>SUM($G$3:G32)/J32</f>
        <v>2.9750866094708224</v>
      </c>
    </row>
    <row r="33" spans="1:13" x14ac:dyDescent="0.25">
      <c r="A33" s="6">
        <f t="shared" si="6"/>
        <v>1990</v>
      </c>
      <c r="B33" s="6">
        <v>31</v>
      </c>
      <c r="C33" s="21">
        <f>'Filas x Columnas'!FQ32</f>
        <v>4.5960000000000001</v>
      </c>
      <c r="D33" s="21">
        <f t="shared" si="0"/>
        <v>4.5960000000000001</v>
      </c>
      <c r="E33" s="23">
        <f t="shared" si="1"/>
        <v>-0.15729609219384544</v>
      </c>
      <c r="F33" s="21">
        <f t="shared" si="2"/>
        <v>4.6108244933704015</v>
      </c>
      <c r="G33" s="21">
        <f t="shared" si="3"/>
        <v>1.482449337040137E-2</v>
      </c>
      <c r="H33" s="21">
        <f t="shared" si="4"/>
        <v>1.482449337040137E-2</v>
      </c>
      <c r="I33" s="21">
        <f>SUMSQ($G$3:G33)/B33</f>
        <v>9.7038153218851602E-3</v>
      </c>
      <c r="J33" s="21">
        <f>SUM($H$3:H33)/B33</f>
        <v>4.2434571637171258E-2</v>
      </c>
      <c r="K33" s="18">
        <f t="shared" si="5"/>
        <v>3.2255207507400716E-3</v>
      </c>
      <c r="L33" s="21">
        <f>AVERAGE($K$3:K33)</f>
        <v>6.2710166185783196E-3</v>
      </c>
      <c r="M33" s="7">
        <f>SUM($G$3:G33)/J33</f>
        <v>3.3889607651591866</v>
      </c>
    </row>
    <row r="34" spans="1:13" x14ac:dyDescent="0.25">
      <c r="A34" s="6">
        <f t="shared" si="6"/>
        <v>1991</v>
      </c>
      <c r="B34" s="6">
        <v>32</v>
      </c>
      <c r="C34" s="21">
        <f>'Filas x Columnas'!FQ33</f>
        <v>4.4320000000000004</v>
      </c>
      <c r="D34" s="21">
        <f t="shared" si="0"/>
        <v>4.4320000000000004</v>
      </c>
      <c r="E34" s="23">
        <f t="shared" si="1"/>
        <v>-0.16006393324697149</v>
      </c>
      <c r="F34" s="21">
        <f t="shared" si="2"/>
        <v>4.438703907806155</v>
      </c>
      <c r="G34" s="21">
        <f t="shared" si="3"/>
        <v>6.7039078061545965E-3</v>
      </c>
      <c r="H34" s="21">
        <f t="shared" si="4"/>
        <v>6.7039078061545965E-3</v>
      </c>
      <c r="I34" s="21">
        <f>SUMSQ($G$3:G34)/B34</f>
        <v>9.4019755424472936E-3</v>
      </c>
      <c r="J34" s="21">
        <f>SUM($H$3:H34)/B34</f>
        <v>4.1317988392451988E-2</v>
      </c>
      <c r="K34" s="18">
        <f t="shared" si="5"/>
        <v>1.5126145772009468E-3</v>
      </c>
      <c r="L34" s="21">
        <f>AVERAGE($K$3:K34)</f>
        <v>6.1223165547852768E-3</v>
      </c>
      <c r="M34" s="7">
        <f>SUM($G$3:G34)/J34</f>
        <v>3.6427960805168507</v>
      </c>
    </row>
    <row r="35" spans="1:13" x14ac:dyDescent="0.25">
      <c r="A35" s="6">
        <f t="shared" si="6"/>
        <v>1992</v>
      </c>
      <c r="B35" s="6">
        <v>33</v>
      </c>
      <c r="C35" s="21">
        <f>'Filas x Columnas'!FQ34</f>
        <v>4.2670000000000003</v>
      </c>
      <c r="D35" s="21">
        <f t="shared" si="0"/>
        <v>4.2670000000000003</v>
      </c>
      <c r="E35" s="23">
        <f t="shared" si="1"/>
        <v>-0.16210188612386828</v>
      </c>
      <c r="F35" s="21">
        <f t="shared" si="2"/>
        <v>4.2719360667530291</v>
      </c>
      <c r="G35" s="21">
        <f t="shared" si="3"/>
        <v>4.9360667530287117E-3</v>
      </c>
      <c r="H35" s="21">
        <f t="shared" si="4"/>
        <v>4.9360667530287117E-3</v>
      </c>
      <c r="I35" s="21">
        <f>SUMSQ($G$3:G35)/B35</f>
        <v>9.1178055185849611E-3</v>
      </c>
      <c r="J35" s="21">
        <f>SUM($H$3:H35)/B35</f>
        <v>4.021550591853007E-2</v>
      </c>
      <c r="K35" s="18">
        <f t="shared" si="5"/>
        <v>1.1568002702199932E-3</v>
      </c>
      <c r="L35" s="21">
        <f>AVERAGE($K$3:K35)</f>
        <v>5.9718463643439051E-3</v>
      </c>
      <c r="M35" s="7">
        <f>SUM($G$3:G35)/J35</f>
        <v>3.8654014011114897</v>
      </c>
    </row>
    <row r="36" spans="1:13" x14ac:dyDescent="0.25">
      <c r="A36" s="6">
        <f t="shared" si="6"/>
        <v>1993</v>
      </c>
      <c r="B36" s="6">
        <v>34</v>
      </c>
      <c r="C36" s="21">
        <f>'Filas x Columnas'!FQ35</f>
        <v>4.1020000000000003</v>
      </c>
      <c r="D36" s="21">
        <f t="shared" si="0"/>
        <v>4.1020000000000003</v>
      </c>
      <c r="E36" s="23">
        <f t="shared" si="1"/>
        <v>-0.16329842981076503</v>
      </c>
      <c r="F36" s="21">
        <f t="shared" si="2"/>
        <v>4.104898113876132</v>
      </c>
      <c r="G36" s="21">
        <f t="shared" si="3"/>
        <v>2.8981138761317027E-3</v>
      </c>
      <c r="H36" s="21">
        <f t="shared" si="4"/>
        <v>2.8981138761317027E-3</v>
      </c>
      <c r="I36" s="21">
        <f>SUMSQ($G$3:G36)/B36</f>
        <v>8.8498817993336119E-3</v>
      </c>
      <c r="J36" s="21">
        <f>SUM($H$3:H36)/B36</f>
        <v>3.9117935564341885E-2</v>
      </c>
      <c r="K36" s="18">
        <f t="shared" si="5"/>
        <v>7.0651240276248229E-4</v>
      </c>
      <c r="L36" s="21">
        <f>AVERAGE($K$3:K36)</f>
        <v>5.8169836007679809E-3</v>
      </c>
      <c r="M36" s="7">
        <f>SUM($G$3:G36)/J36</f>
        <v>4.0479433414775414</v>
      </c>
    </row>
    <row r="37" spans="1:13" x14ac:dyDescent="0.25">
      <c r="A37" s="6">
        <f t="shared" si="6"/>
        <v>1994</v>
      </c>
      <c r="B37" s="6">
        <v>35</v>
      </c>
      <c r="C37" s="21">
        <f>'Filas x Columnas'!FQ36</f>
        <v>3.9369999999999998</v>
      </c>
      <c r="D37" s="21">
        <f t="shared" si="0"/>
        <v>3.9369999999999998</v>
      </c>
      <c r="E37" s="23">
        <f t="shared" si="1"/>
        <v>-0.16400095674889176</v>
      </c>
      <c r="F37" s="21">
        <f t="shared" si="2"/>
        <v>3.9387015701892354</v>
      </c>
      <c r="G37" s="21">
        <f t="shared" si="3"/>
        <v>1.7015701892355573E-3</v>
      </c>
      <c r="H37" s="21">
        <f t="shared" si="4"/>
        <v>1.7015701892355573E-3</v>
      </c>
      <c r="I37" s="21">
        <f>SUMSQ($G$3:G37)/B37</f>
        <v>8.5971107576700481E-3</v>
      </c>
      <c r="J37" s="21">
        <f>SUM($H$3:H37)/B37</f>
        <v>3.8048896553624562E-2</v>
      </c>
      <c r="K37" s="18">
        <f t="shared" si="5"/>
        <v>4.3219969246521649E-4</v>
      </c>
      <c r="L37" s="21">
        <f>AVERAGE($K$3:K37)</f>
        <v>5.6631326319593299E-3</v>
      </c>
      <c r="M37" s="7">
        <f>SUM($G$3:G37)/J37</f>
        <v>4.2063968074263238</v>
      </c>
    </row>
    <row r="38" spans="1:13" x14ac:dyDescent="0.25">
      <c r="A38" s="6">
        <f t="shared" si="6"/>
        <v>1995</v>
      </c>
      <c r="B38" s="6">
        <v>36</v>
      </c>
      <c r="C38" s="21">
        <f>'Filas x Columnas'!FQ37</f>
        <v>3.7749999999999999</v>
      </c>
      <c r="D38" s="21">
        <f t="shared" si="0"/>
        <v>3.7749999999999999</v>
      </c>
      <c r="E38" s="23">
        <f t="shared" si="1"/>
        <v>-0.16317482214274037</v>
      </c>
      <c r="F38" s="21">
        <f t="shared" si="2"/>
        <v>3.772999043251108</v>
      </c>
      <c r="G38" s="21">
        <f t="shared" si="3"/>
        <v>-2.0009567488918911E-3</v>
      </c>
      <c r="H38" s="21">
        <f t="shared" si="4"/>
        <v>2.0009567488918911E-3</v>
      </c>
      <c r="I38" s="21">
        <f>SUMSQ($G$3:G38)/B38</f>
        <v>8.3584133429545175E-3</v>
      </c>
      <c r="J38" s="21">
        <f>SUM($H$3:H38)/B38</f>
        <v>3.7047564892381986E-2</v>
      </c>
      <c r="K38" s="18">
        <f t="shared" si="5"/>
        <v>5.3005476791838173E-4</v>
      </c>
      <c r="L38" s="21">
        <f>AVERAGE($K$3:K38)</f>
        <v>5.52054713573597E-3</v>
      </c>
      <c r="M38" s="7">
        <f>SUM($G$3:G38)/J38</f>
        <v>4.2660779648939346</v>
      </c>
    </row>
    <row r="39" spans="1:13" x14ac:dyDescent="0.25">
      <c r="A39" s="6">
        <f>A38+1</f>
        <v>1996</v>
      </c>
      <c r="B39" s="6">
        <v>37</v>
      </c>
      <c r="C39" s="21">
        <f>'Filas x Columnas'!FQ38</f>
        <v>3.62</v>
      </c>
      <c r="D39" s="21">
        <f t="shared" si="0"/>
        <v>3.62</v>
      </c>
      <c r="E39" s="23">
        <f t="shared" si="1"/>
        <v>-0.15979968498648212</v>
      </c>
      <c r="F39" s="21">
        <f t="shared" si="2"/>
        <v>3.6118251778572596</v>
      </c>
      <c r="G39" s="21">
        <f t="shared" si="3"/>
        <v>-8.1748221427404566E-3</v>
      </c>
      <c r="H39" s="21">
        <f t="shared" si="4"/>
        <v>8.1748221427404566E-3</v>
      </c>
      <c r="I39" s="21">
        <f>SUMSQ($G$3:G39)/B39</f>
        <v>8.1343164341467055E-3</v>
      </c>
      <c r="J39" s="21">
        <f>SUM($H$3:H39)/B39</f>
        <v>3.6267220493743021E-2</v>
      </c>
      <c r="K39" s="18">
        <f t="shared" si="5"/>
        <v>2.2582381609780266E-3</v>
      </c>
      <c r="L39" s="21">
        <f>AVERAGE($K$3:K39)</f>
        <v>5.4323766229046749E-3</v>
      </c>
      <c r="M39" s="7">
        <f>SUM($G$3:G39)/J39</f>
        <v>4.1324638628837072</v>
      </c>
    </row>
    <row r="40" spans="1:13" x14ac:dyDescent="0.25">
      <c r="A40" s="6">
        <f t="shared" si="6"/>
        <v>1997</v>
      </c>
      <c r="B40" s="6">
        <v>38</v>
      </c>
      <c r="C40" s="21">
        <f>'Filas x Columnas'!FQ39</f>
        <v>3.4729999999999999</v>
      </c>
      <c r="D40" s="21">
        <f t="shared" si="0"/>
        <v>3.4729999999999999</v>
      </c>
      <c r="E40" s="23">
        <f t="shared" si="1"/>
        <v>-0.15451508164809152</v>
      </c>
      <c r="F40" s="21">
        <f t="shared" si="2"/>
        <v>3.4602003150135179</v>
      </c>
      <c r="G40" s="21">
        <f t="shared" si="3"/>
        <v>-1.2799684986481985E-2</v>
      </c>
      <c r="H40" s="21">
        <f t="shared" si="4"/>
        <v>1.2799684986481985E-2</v>
      </c>
      <c r="I40" s="21">
        <f>SUMSQ($G$3:G40)/B40</f>
        <v>7.9245668420837162E-3</v>
      </c>
      <c r="J40" s="21">
        <f>SUM($H$3:H40)/B40</f>
        <v>3.5649653769867735E-2</v>
      </c>
      <c r="K40" s="18">
        <f t="shared" si="5"/>
        <v>3.6854837277517953E-3</v>
      </c>
      <c r="L40" s="21">
        <f>AVERAGE($K$3:K40)</f>
        <v>5.3864057572427567E-3</v>
      </c>
      <c r="M40" s="7">
        <f>SUM($G$3:G40)/J40</f>
        <v>3.8450105012521982</v>
      </c>
    </row>
    <row r="41" spans="1:13" x14ac:dyDescent="0.25">
      <c r="A41" s="6">
        <f t="shared" si="6"/>
        <v>1998</v>
      </c>
      <c r="B41" s="6">
        <v>39</v>
      </c>
      <c r="C41" s="21">
        <f>'Filas x Columnas'!FQ40</f>
        <v>3.339</v>
      </c>
      <c r="D41" s="21">
        <f t="shared" si="0"/>
        <v>3.339</v>
      </c>
      <c r="E41" s="23">
        <f t="shared" si="1"/>
        <v>-0.14604502405844302</v>
      </c>
      <c r="F41" s="21">
        <f t="shared" si="2"/>
        <v>3.3184849183519085</v>
      </c>
      <c r="G41" s="21">
        <f t="shared" si="3"/>
        <v>-2.051508164809146E-2</v>
      </c>
      <c r="H41" s="21">
        <f t="shared" si="4"/>
        <v>2.051508164809146E-2</v>
      </c>
      <c r="I41" s="21">
        <f>SUMSQ($G$3:G41)/B41</f>
        <v>7.7321643224156182E-3</v>
      </c>
      <c r="J41" s="21">
        <f>SUM($H$3:H41)/B41</f>
        <v>3.5261587818027317E-2</v>
      </c>
      <c r="K41" s="18">
        <f t="shared" si="5"/>
        <v>6.1440795591768379E-3</v>
      </c>
      <c r="L41" s="21">
        <f>AVERAGE($K$3:K41)</f>
        <v>5.405833290625682E-3</v>
      </c>
      <c r="M41" s="7">
        <f>SUM($G$3:G41)/J41</f>
        <v>3.305529293365093</v>
      </c>
    </row>
    <row r="42" spans="1:13" x14ac:dyDescent="0.25">
      <c r="A42" s="6">
        <f t="shared" si="6"/>
        <v>1999</v>
      </c>
      <c r="B42" s="6">
        <v>40</v>
      </c>
      <c r="C42" s="21">
        <f>'Filas x Columnas'!FQ41</f>
        <v>3.218</v>
      </c>
      <c r="D42" s="21">
        <f t="shared" si="0"/>
        <v>3.218</v>
      </c>
      <c r="E42" s="23">
        <f t="shared" si="1"/>
        <v>-0.13570469006670002</v>
      </c>
      <c r="F42" s="21">
        <f t="shared" si="2"/>
        <v>3.1929549759415568</v>
      </c>
      <c r="G42" s="21">
        <f t="shared" si="3"/>
        <v>-2.5045024058443222E-2</v>
      </c>
      <c r="H42" s="21">
        <f t="shared" si="4"/>
        <v>2.5045024058443222E-2</v>
      </c>
      <c r="I42" s="21">
        <f>SUMSQ($G$3:G42)/B42</f>
        <v>7.5545415451074276E-3</v>
      </c>
      <c r="J42" s="21">
        <f>SUM($H$3:H42)/B42</f>
        <v>3.5006173724037713E-2</v>
      </c>
      <c r="K42" s="18">
        <f t="shared" si="5"/>
        <v>7.7827918143080245E-3</v>
      </c>
      <c r="L42" s="21">
        <f>AVERAGE($K$3:K42)</f>
        <v>5.4652572537177407E-3</v>
      </c>
      <c r="M42" s="7">
        <f>SUM($G$3:G42)/J42</f>
        <v>2.6142013727644948</v>
      </c>
    </row>
    <row r="43" spans="1:13" x14ac:dyDescent="0.25">
      <c r="A43" s="6">
        <f>A42+1</f>
        <v>2000</v>
      </c>
      <c r="B43" s="6">
        <v>41</v>
      </c>
      <c r="C43" s="21">
        <f>'Filas x Columnas'!FQ42</f>
        <v>3.1110000000000002</v>
      </c>
      <c r="D43" s="21">
        <f t="shared" si="0"/>
        <v>3.1110000000000002</v>
      </c>
      <c r="E43" s="23">
        <f t="shared" si="1"/>
        <v>-0.12385339051408142</v>
      </c>
      <c r="F43" s="21">
        <f t="shared" si="2"/>
        <v>3.0822953099333001</v>
      </c>
      <c r="G43" s="21">
        <f t="shared" si="3"/>
        <v>-2.8704690066700067E-2</v>
      </c>
      <c r="H43" s="21">
        <f t="shared" si="4"/>
        <v>2.8704690066700067E-2</v>
      </c>
      <c r="I43" s="21">
        <f>SUMSQ($G$3:G43)/B43</f>
        <v>7.3903810008810354E-3</v>
      </c>
      <c r="J43" s="21">
        <f>SUM($H$3:H43)/B43</f>
        <v>3.4852479000688018E-2</v>
      </c>
      <c r="K43" s="18">
        <f t="shared" si="5"/>
        <v>9.2268370513339977E-3</v>
      </c>
      <c r="L43" s="21">
        <f>AVERAGE($K$3:K43)</f>
        <v>5.5570031024400881E-3</v>
      </c>
      <c r="M43" s="7">
        <f>SUM($G$3:G43)/J43</f>
        <v>1.8021242430609261</v>
      </c>
    </row>
    <row r="44" spans="1:13" x14ac:dyDescent="0.25">
      <c r="A44" s="6">
        <f t="shared" si="6"/>
        <v>2001</v>
      </c>
      <c r="B44" s="6">
        <v>42</v>
      </c>
      <c r="C44" s="21">
        <f>'Filas x Columnas'!FQ43</f>
        <v>3.0190000000000001</v>
      </c>
      <c r="D44" s="21">
        <f t="shared" si="0"/>
        <v>3.0190000000000001</v>
      </c>
      <c r="E44" s="23">
        <f t="shared" si="1"/>
        <v>-0.11070208764783473</v>
      </c>
      <c r="F44" s="21">
        <f t="shared" si="2"/>
        <v>2.9871466094859187</v>
      </c>
      <c r="G44" s="21">
        <f t="shared" si="3"/>
        <v>-3.1853390514081426E-2</v>
      </c>
      <c r="H44" s="21">
        <f t="shared" si="4"/>
        <v>3.1853390514081426E-2</v>
      </c>
      <c r="I44" s="21">
        <f>SUMSQ($G$3:G44)/B44</f>
        <v>7.2385776076991674E-3</v>
      </c>
      <c r="J44" s="21">
        <f>SUM($H$3:H44)/B44</f>
        <v>3.4781072131959287E-2</v>
      </c>
      <c r="K44" s="18">
        <f t="shared" si="5"/>
        <v>1.0550974002676855E-2</v>
      </c>
      <c r="L44" s="21">
        <f>AVERAGE($K$3:K44)</f>
        <v>5.6759071714933447E-3</v>
      </c>
      <c r="M44" s="7">
        <f>SUM($G$3:G44)/J44</f>
        <v>0.88999863794844236</v>
      </c>
    </row>
    <row r="45" spans="1:13" x14ac:dyDescent="0.25">
      <c r="A45" s="6">
        <f t="shared" si="6"/>
        <v>2002</v>
      </c>
      <c r="B45" s="6">
        <v>43</v>
      </c>
      <c r="C45" s="21">
        <f>'Filas x Columnas'!FQ44</f>
        <v>2.9409999999999998</v>
      </c>
      <c r="D45" s="21">
        <f t="shared" si="0"/>
        <v>2.9409999999999998</v>
      </c>
      <c r="E45" s="23">
        <f t="shared" si="1"/>
        <v>-9.7200383368502424E-2</v>
      </c>
      <c r="F45" s="21">
        <f t="shared" si="2"/>
        <v>2.9082979123521655</v>
      </c>
      <c r="G45" s="21">
        <f t="shared" si="3"/>
        <v>-3.2702087647834333E-2</v>
      </c>
      <c r="H45" s="21">
        <f t="shared" si="4"/>
        <v>3.2702087647834333E-2</v>
      </c>
      <c r="I45" s="21">
        <f>SUMSQ($G$3:G45)/B45</f>
        <v>7.095108978137016E-3</v>
      </c>
      <c r="J45" s="21">
        <f>SUM($H$3:H45)/B45</f>
        <v>3.4732723655584288E-2</v>
      </c>
      <c r="K45" s="18">
        <f t="shared" si="5"/>
        <v>1.1119376962881447E-2</v>
      </c>
      <c r="L45" s="21">
        <f>AVERAGE($K$3:K45)</f>
        <v>5.8024994922233003E-3</v>
      </c>
      <c r="M45" s="7">
        <f>SUM($G$3:G45)/J45</f>
        <v>-5.0297835589497832E-2</v>
      </c>
    </row>
    <row r="46" spans="1:13" x14ac:dyDescent="0.25">
      <c r="A46" s="6">
        <f t="shared" si="6"/>
        <v>2003</v>
      </c>
      <c r="B46" s="6">
        <v>44</v>
      </c>
      <c r="C46" s="21">
        <f>'Filas x Columnas'!FQ45</f>
        <v>2.8740000000000001</v>
      </c>
      <c r="D46" s="21">
        <f t="shared" si="0"/>
        <v>2.8740000000000001</v>
      </c>
      <c r="E46" s="23">
        <f t="shared" si="1"/>
        <v>-8.4731557226419979E-2</v>
      </c>
      <c r="F46" s="21">
        <f t="shared" si="2"/>
        <v>2.8437996166314976</v>
      </c>
      <c r="G46" s="21">
        <f t="shared" si="3"/>
        <v>-3.0200383368502504E-2</v>
      </c>
      <c r="H46" s="21">
        <f t="shared" si="4"/>
        <v>3.0200383368502504E-2</v>
      </c>
      <c r="I46" s="21">
        <f>SUMSQ($G$3:G46)/B46</f>
        <v>6.9545852094430958E-3</v>
      </c>
      <c r="J46" s="21">
        <f>SUM($H$3:H46)/B46</f>
        <v>3.4629715921786978E-2</v>
      </c>
      <c r="K46" s="18">
        <f t="shared" si="5"/>
        <v>1.050813617554019E-2</v>
      </c>
      <c r="L46" s="21">
        <f>AVERAGE($K$3:K46)</f>
        <v>5.9094457804805024E-3</v>
      </c>
      <c r="M46" s="7">
        <f>SUM($G$3:G46)/J46</f>
        <v>-0.92254190778409317</v>
      </c>
    </row>
    <row r="47" spans="1:13" x14ac:dyDescent="0.25">
      <c r="A47" s="6">
        <f t="shared" si="6"/>
        <v>2004</v>
      </c>
      <c r="B47" s="6">
        <v>45</v>
      </c>
      <c r="C47" s="21">
        <f>'Filas x Columnas'!FQ46</f>
        <v>2.8159999999999998</v>
      </c>
      <c r="D47" s="21">
        <f t="shared" si="0"/>
        <v>2.8159999999999998</v>
      </c>
      <c r="E47" s="23">
        <f t="shared" si="1"/>
        <v>-7.3694904628460595E-2</v>
      </c>
      <c r="F47" s="21">
        <f t="shared" si="2"/>
        <v>2.7892684427735803</v>
      </c>
      <c r="G47" s="21">
        <f t="shared" si="3"/>
        <v>-2.6731557226419511E-2</v>
      </c>
      <c r="H47" s="21">
        <f t="shared" si="4"/>
        <v>2.6731557226419511E-2</v>
      </c>
      <c r="I47" s="21">
        <f>SUMSQ($G$3:G47)/B47</f>
        <v>6.8159183414943465E-3</v>
      </c>
      <c r="J47" s="21">
        <f>SUM($H$3:H47)/B47</f>
        <v>3.445420128411214E-2</v>
      </c>
      <c r="K47" s="18">
        <f t="shared" si="5"/>
        <v>9.4927404923364749E-3</v>
      </c>
      <c r="L47" s="21">
        <f>AVERAGE($K$3:K47)</f>
        <v>5.9890745518550795E-3</v>
      </c>
      <c r="M47" s="7">
        <f>SUM($G$3:G47)/J47</f>
        <v>-1.703099164454718</v>
      </c>
    </row>
    <row r="48" spans="1:13" x14ac:dyDescent="0.25">
      <c r="A48" s="6">
        <f t="shared" si="6"/>
        <v>2005</v>
      </c>
      <c r="B48" s="6">
        <v>46</v>
      </c>
      <c r="C48" s="21">
        <f>'Filas x Columnas'!FQ47</f>
        <v>2.7669999999999999</v>
      </c>
      <c r="D48" s="21">
        <f t="shared" si="0"/>
        <v>2.7669999999999999</v>
      </c>
      <c r="E48" s="23">
        <f t="shared" si="1"/>
        <v>-6.3499124374600549E-2</v>
      </c>
      <c r="F48" s="21">
        <f t="shared" si="2"/>
        <v>2.7423050953715391</v>
      </c>
      <c r="G48" s="21">
        <f t="shared" si="3"/>
        <v>-2.4694904628460801E-2</v>
      </c>
      <c r="H48" s="21">
        <f t="shared" si="4"/>
        <v>2.4694904628460801E-2</v>
      </c>
      <c r="I48" s="21">
        <f>SUMSQ($G$3:G48)/B48</f>
        <v>6.6810035583011809E-3</v>
      </c>
      <c r="J48" s="21">
        <f>SUM($H$3:H48)/B48</f>
        <v>3.4242042661163201E-2</v>
      </c>
      <c r="K48" s="18">
        <f t="shared" si="5"/>
        <v>8.9247938664477056E-3</v>
      </c>
      <c r="L48" s="21">
        <f>AVERAGE($K$3:K48)</f>
        <v>6.0528945369549194E-3</v>
      </c>
      <c r="M48" s="7">
        <f>SUM($G$3:G48)/J48</f>
        <v>-2.4348379818458721</v>
      </c>
    </row>
    <row r="49" spans="1:13" x14ac:dyDescent="0.25">
      <c r="A49" s="6">
        <f t="shared" si="6"/>
        <v>2006</v>
      </c>
      <c r="B49" s="6">
        <v>47</v>
      </c>
      <c r="C49" s="21">
        <f>'Filas x Columnas'!FQ48</f>
        <v>2.7250000000000001</v>
      </c>
      <c r="D49" s="21">
        <f t="shared" si="0"/>
        <v>2.7250000000000001</v>
      </c>
      <c r="E49" s="23">
        <f t="shared" si="1"/>
        <v>-5.4622785264498916E-2</v>
      </c>
      <c r="F49" s="21">
        <f t="shared" si="2"/>
        <v>2.7035008756253993</v>
      </c>
      <c r="G49" s="21">
        <f t="shared" si="3"/>
        <v>-2.1499124374600775E-2</v>
      </c>
      <c r="H49" s="21">
        <f t="shared" si="4"/>
        <v>2.1499124374600775E-2</v>
      </c>
      <c r="I49" s="21">
        <f>SUMSQ($G$3:G49)/B49</f>
        <v>6.5486888517176361E-3</v>
      </c>
      <c r="J49" s="21">
        <f>SUM($H$3:H49)/B49</f>
        <v>3.397091674017251E-2</v>
      </c>
      <c r="K49" s="18">
        <f t="shared" si="5"/>
        <v>7.8895869264590003E-3</v>
      </c>
      <c r="L49" s="21">
        <f>AVERAGE($K$3:K49)</f>
        <v>6.0919730984337304E-3</v>
      </c>
      <c r="M49" s="7">
        <f>SUM($G$3:G49)/J49</f>
        <v>-3.0871392498504315</v>
      </c>
    </row>
    <row r="50" spans="1:13" x14ac:dyDescent="0.25">
      <c r="A50" s="6">
        <f t="shared" si="6"/>
        <v>2007</v>
      </c>
      <c r="B50" s="6">
        <v>48</v>
      </c>
      <c r="C50" s="21">
        <f>'Filas x Columnas'!FQ49</f>
        <v>2.6890000000000001</v>
      </c>
      <c r="D50" s="21">
        <f t="shared" si="0"/>
        <v>2.6890000000000001</v>
      </c>
      <c r="E50" s="23">
        <f t="shared" si="1"/>
        <v>-4.6933999698069731E-2</v>
      </c>
      <c r="F50" s="21">
        <f t="shared" si="2"/>
        <v>2.6703772147355012</v>
      </c>
      <c r="G50" s="21">
        <f t="shared" si="3"/>
        <v>-1.8622785264498898E-2</v>
      </c>
      <c r="H50" s="21">
        <f t="shared" si="4"/>
        <v>1.8622785264498898E-2</v>
      </c>
      <c r="I50" s="21">
        <f>SUMSQ($G$3:G50)/B50</f>
        <v>6.4194830033695105E-3</v>
      </c>
      <c r="J50" s="21">
        <f>SUM($H$3:H50)/B50</f>
        <v>3.3651164001095975E-2</v>
      </c>
      <c r="K50" s="18">
        <f t="shared" si="5"/>
        <v>6.9255430511338404E-3</v>
      </c>
      <c r="L50" s="21">
        <f>AVERAGE($K$3:K50)</f>
        <v>6.1093391391149826E-3</v>
      </c>
      <c r="M50" s="7">
        <f>SUM($G$3:G50)/J50</f>
        <v>-3.6698800577140345</v>
      </c>
    </row>
    <row r="51" spans="1:13" x14ac:dyDescent="0.25">
      <c r="A51" s="6">
        <f t="shared" si="6"/>
        <v>2008</v>
      </c>
      <c r="B51" s="6">
        <v>49</v>
      </c>
      <c r="C51" s="21">
        <f>'Filas x Columnas'!FQ50</f>
        <v>2.657</v>
      </c>
      <c r="D51" s="21">
        <f t="shared" si="0"/>
        <v>2.657</v>
      </c>
      <c r="E51" s="23">
        <f t="shared" si="1"/>
        <v>-4.0768202278579066E-2</v>
      </c>
      <c r="F51" s="21">
        <f t="shared" si="2"/>
        <v>2.6420660003019303</v>
      </c>
      <c r="G51" s="21">
        <f t="shared" si="3"/>
        <v>-1.4933999698069744E-2</v>
      </c>
      <c r="H51" s="21">
        <f t="shared" si="4"/>
        <v>1.4933999698069744E-2</v>
      </c>
      <c r="I51" s="21">
        <f>SUMSQ($G$3:G51)/B51</f>
        <v>6.2930246634432339E-3</v>
      </c>
      <c r="J51" s="21">
        <f>SUM($H$3:H51)/B51</f>
        <v>3.3269181056136257E-2</v>
      </c>
      <c r="K51" s="18">
        <f t="shared" si="5"/>
        <v>5.6206246511365243E-3</v>
      </c>
      <c r="L51" s="21">
        <f>AVERAGE($K$3:K51)</f>
        <v>6.0993653740541972E-3</v>
      </c>
      <c r="M51" s="7">
        <f>SUM($G$3:G51)/J51</f>
        <v>-4.1608999978382073</v>
      </c>
    </row>
    <row r="52" spans="1:13" x14ac:dyDescent="0.25">
      <c r="A52" s="6">
        <f>A51+1</f>
        <v>2009</v>
      </c>
      <c r="B52" s="6">
        <v>50</v>
      </c>
      <c r="C52" s="21">
        <f>'Filas x Columnas'!FQ51</f>
        <v>2.6280000000000001</v>
      </c>
      <c r="D52" s="21">
        <f t="shared" si="0"/>
        <v>2.6280000000000001</v>
      </c>
      <c r="E52" s="23">
        <f t="shared" si="1"/>
        <v>-3.5909466996115767E-2</v>
      </c>
      <c r="F52" s="21">
        <f t="shared" si="2"/>
        <v>2.6162317977214209</v>
      </c>
      <c r="G52" s="21">
        <f t="shared" si="3"/>
        <v>-1.1768202278579221E-2</v>
      </c>
      <c r="H52" s="21">
        <f t="shared" si="4"/>
        <v>1.1768202278579221E-2</v>
      </c>
      <c r="I52" s="21">
        <f>SUMSQ($G$3:G52)/B52</f>
        <v>6.16993398187176E-3</v>
      </c>
      <c r="J52" s="21">
        <f>SUM($H$3:H52)/B52</f>
        <v>3.2839161480585119E-2</v>
      </c>
      <c r="K52" s="18">
        <f t="shared" si="5"/>
        <v>4.478006955319338E-3</v>
      </c>
      <c r="L52" s="21">
        <f>AVERAGE($K$3:K52)</f>
        <v>6.0669382056795004E-3</v>
      </c>
      <c r="M52" s="7">
        <f>SUM($G$3:G52)/J52</f>
        <v>-4.5737446052614406</v>
      </c>
    </row>
    <row r="53" spans="1:13" x14ac:dyDescent="0.25">
      <c r="A53" s="6">
        <f t="shared" si="6"/>
        <v>2010</v>
      </c>
      <c r="B53" s="6">
        <v>51</v>
      </c>
      <c r="C53" s="21">
        <f>'Filas x Columnas'!FQ52</f>
        <v>2.601</v>
      </c>
      <c r="D53" s="21">
        <f t="shared" si="0"/>
        <v>2.601</v>
      </c>
      <c r="E53" s="23">
        <f t="shared" si="1"/>
        <v>-3.2231017168586472E-2</v>
      </c>
      <c r="F53" s="21">
        <f t="shared" si="2"/>
        <v>2.5920905330038844</v>
      </c>
      <c r="G53" s="21">
        <f t="shared" si="3"/>
        <v>-8.9094669961156114E-3</v>
      </c>
      <c r="H53" s="21">
        <f t="shared" si="4"/>
        <v>8.9094669961156114E-3</v>
      </c>
      <c r="I53" s="21">
        <f>SUMSQ($G$3:G53)/B53</f>
        <v>6.0505113273675078E-3</v>
      </c>
      <c r="J53" s="21">
        <f>SUM($H$3:H53)/B53</f>
        <v>3.2369951784811203E-2</v>
      </c>
      <c r="K53" s="18">
        <f t="shared" si="5"/>
        <v>3.4254006136545988E-3</v>
      </c>
      <c r="L53" s="21">
        <f>AVERAGE($K$3:K53)</f>
        <v>6.0151433509339144E-3</v>
      </c>
      <c r="M53" s="7">
        <f>SUM($G$3:G53)/J53</f>
        <v>-4.9152808665568761</v>
      </c>
    </row>
    <row r="54" spans="1:13" x14ac:dyDescent="0.25">
      <c r="A54" s="6">
        <f t="shared" si="6"/>
        <v>2011</v>
      </c>
      <c r="B54" s="6">
        <v>52</v>
      </c>
      <c r="C54" s="21">
        <f>'Filas x Columnas'!FQ53</f>
        <v>2.5750000000000002</v>
      </c>
      <c r="D54" s="21">
        <f t="shared" si="0"/>
        <v>2.5750000000000002</v>
      </c>
      <c r="E54" s="23">
        <f t="shared" si="1"/>
        <v>-2.9658418376861596E-2</v>
      </c>
      <c r="F54" s="21">
        <f t="shared" si="2"/>
        <v>2.5687689828314135</v>
      </c>
      <c r="G54" s="21">
        <f t="shared" si="3"/>
        <v>-6.23101716858665E-3</v>
      </c>
      <c r="H54" s="21">
        <f t="shared" si="4"/>
        <v>6.23101716858665E-3</v>
      </c>
      <c r="I54" s="21">
        <f>SUMSQ($G$3:G54)/B54</f>
        <v>5.9349019859749642E-3</v>
      </c>
      <c r="J54" s="21">
        <f>SUM($H$3:H54)/B54</f>
        <v>3.1867279965268426E-2</v>
      </c>
      <c r="K54" s="18">
        <f t="shared" si="5"/>
        <v>2.4198124926550096E-3</v>
      </c>
      <c r="L54" s="21">
        <f>AVERAGE($K$3:K54)</f>
        <v>5.9460023728900892E-3</v>
      </c>
      <c r="M54" s="7">
        <f>SUM($G$3:G54)/J54</f>
        <v>-5.1883443459258878</v>
      </c>
    </row>
    <row r="55" spans="1:13" x14ac:dyDescent="0.25">
      <c r="A55" s="6">
        <f t="shared" si="6"/>
        <v>2012</v>
      </c>
      <c r="B55" s="6">
        <v>53</v>
      </c>
      <c r="C55" s="21">
        <f>'Filas x Columnas'!FQ54</f>
        <v>2.5499999999999998</v>
      </c>
      <c r="D55" s="21">
        <f t="shared" si="0"/>
        <v>2.5499999999999998</v>
      </c>
      <c r="E55" s="23">
        <f t="shared" si="1"/>
        <v>-2.7735098128591366E-2</v>
      </c>
      <c r="F55" s="21">
        <f t="shared" si="2"/>
        <v>2.5453415816231386</v>
      </c>
      <c r="G55" s="21">
        <f t="shared" si="3"/>
        <v>-4.6584183768612064E-3</v>
      </c>
      <c r="H55" s="21">
        <f t="shared" si="4"/>
        <v>4.6584183768612064E-3</v>
      </c>
      <c r="I55" s="21">
        <f>SUMSQ($G$3:G55)/B55</f>
        <v>5.8233321534428683E-3</v>
      </c>
      <c r="J55" s="21">
        <f>SUM($H$3:H55)/B55</f>
        <v>3.1353905218317345E-2</v>
      </c>
      <c r="K55" s="18">
        <f t="shared" si="5"/>
        <v>1.8268307360240026E-3</v>
      </c>
      <c r="L55" s="21">
        <f>AVERAGE($K$3:K55)</f>
        <v>5.8682821533265778E-3</v>
      </c>
      <c r="M55" s="7">
        <f>SUM($G$3:G55)/J55</f>
        <v>-5.4218713433306123</v>
      </c>
    </row>
    <row r="56" spans="1:13" x14ac:dyDescent="0.25">
      <c r="A56" s="6">
        <f t="shared" si="6"/>
        <v>2013</v>
      </c>
      <c r="B56" s="6">
        <v>54</v>
      </c>
      <c r="C56" s="21">
        <f>'Filas x Columnas'!FQ55</f>
        <v>2.5259999999999998</v>
      </c>
      <c r="D56" s="21">
        <f t="shared" si="0"/>
        <v>2.5259999999999998</v>
      </c>
      <c r="E56" s="23">
        <f t="shared" si="1"/>
        <v>-2.6192988923527592E-2</v>
      </c>
      <c r="F56" s="21">
        <f t="shared" si="2"/>
        <v>2.5222649018714085</v>
      </c>
      <c r="G56" s="21">
        <f t="shared" si="3"/>
        <v>-3.7350981285912965E-3</v>
      </c>
      <c r="H56" s="21">
        <f t="shared" si="4"/>
        <v>3.7350981285912965E-3</v>
      </c>
      <c r="I56" s="21">
        <f>SUMSQ($G$3:G56)/B56</f>
        <v>5.7157510201944857E-3</v>
      </c>
      <c r="J56" s="21">
        <f>SUM($H$3:H56)/B56</f>
        <v>3.0842445827766865E-2</v>
      </c>
      <c r="K56" s="18">
        <f t="shared" si="5"/>
        <v>1.4786611752142902E-3</v>
      </c>
      <c r="L56" s="21">
        <f>AVERAGE($K$3:K56)</f>
        <v>5.7869928759541282E-3</v>
      </c>
      <c r="M56" s="7">
        <f>SUM($G$3:G56)/J56</f>
        <v>-5.6328846066054439</v>
      </c>
    </row>
    <row r="57" spans="1:13" x14ac:dyDescent="0.25">
      <c r="A57" s="6">
        <f t="shared" si="6"/>
        <v>2014</v>
      </c>
      <c r="B57" s="6">
        <v>55</v>
      </c>
      <c r="C57" s="21">
        <f>'Filas x Columnas'!FQ56</f>
        <v>2.5030000000000001</v>
      </c>
      <c r="D57" s="21">
        <f t="shared" si="0"/>
        <v>2.5030000000000001</v>
      </c>
      <c r="E57" s="23">
        <f t="shared" si="1"/>
        <v>-2.4874700235755935E-2</v>
      </c>
      <c r="F57" s="21">
        <f t="shared" si="2"/>
        <v>2.4998070110764723</v>
      </c>
      <c r="G57" s="21">
        <f t="shared" si="3"/>
        <v>-3.1929889235278175E-3</v>
      </c>
      <c r="H57" s="21">
        <f t="shared" si="4"/>
        <v>3.1929889235278175E-3</v>
      </c>
      <c r="I57" s="21">
        <f>SUMSQ($G$3:G57)/B57</f>
        <v>5.612013641250327E-3</v>
      </c>
      <c r="J57" s="21">
        <f>SUM($H$3:H57)/B57</f>
        <v>3.0339728429507971E-2</v>
      </c>
      <c r="K57" s="18">
        <f t="shared" si="5"/>
        <v>1.2756647716851048E-3</v>
      </c>
      <c r="L57" s="21">
        <f>AVERAGE($K$3:K57)</f>
        <v>5.7049687286037827E-3</v>
      </c>
      <c r="M57" s="7">
        <f>SUM($G$3:G57)/J57</f>
        <v>-5.8314604782270729</v>
      </c>
    </row>
    <row r="58" spans="1:13" x14ac:dyDescent="0.25">
      <c r="A58" s="6">
        <f t="shared" si="6"/>
        <v>2015</v>
      </c>
      <c r="B58" s="6">
        <v>56</v>
      </c>
      <c r="C58" s="21">
        <f>'Filas x Columnas'!FQ57</f>
        <v>2.48</v>
      </c>
      <c r="D58" s="21">
        <f t="shared" si="0"/>
        <v>2.48</v>
      </c>
      <c r="E58" s="23">
        <f t="shared" si="1"/>
        <v>-2.4100693130517027E-2</v>
      </c>
      <c r="F58" s="21">
        <f t="shared" si="2"/>
        <v>2.478125299764244</v>
      </c>
      <c r="G58" s="21">
        <f t="shared" si="3"/>
        <v>-1.8747002357559772E-3</v>
      </c>
      <c r="H58" s="21">
        <f t="shared" si="4"/>
        <v>1.8747002357559772E-3</v>
      </c>
      <c r="I58" s="21">
        <f>SUMSQ($G$3:G58)/B58</f>
        <v>5.5118618708882494E-3</v>
      </c>
      <c r="J58" s="21">
        <f>SUM($H$3:H58)/B58</f>
        <v>2.9831424354619544E-2</v>
      </c>
      <c r="K58" s="18">
        <f t="shared" si="5"/>
        <v>7.5592751441773279E-4</v>
      </c>
      <c r="L58" s="21">
        <f>AVERAGE($K$3:K58)</f>
        <v>5.6165929926361739E-3</v>
      </c>
      <c r="M58" s="7">
        <f>SUM($G$3:G58)/J58</f>
        <v>-5.9936671265542856</v>
      </c>
    </row>
    <row r="59" spans="1:13" x14ac:dyDescent="0.25">
      <c r="A59" s="6">
        <f>A58+1</f>
        <v>2016</v>
      </c>
      <c r="B59" s="6">
        <v>57</v>
      </c>
      <c r="C59" s="21">
        <f>'Filas x Columnas'!FQ58</f>
        <v>2.4550000000000001</v>
      </c>
      <c r="D59" s="21">
        <f t="shared" si="0"/>
        <v>2.4550000000000001</v>
      </c>
      <c r="E59" s="23">
        <f t="shared" si="1"/>
        <v>-2.4471989774905237E-2</v>
      </c>
      <c r="F59" s="21">
        <f t="shared" si="2"/>
        <v>2.4558993068694828</v>
      </c>
      <c r="G59" s="21">
        <f t="shared" si="3"/>
        <v>8.9930686948269667E-4</v>
      </c>
      <c r="H59" s="21">
        <f t="shared" si="4"/>
        <v>8.9930686948269667E-4</v>
      </c>
      <c r="I59" s="21">
        <f>SUMSQ($G$3:G59)/B59</f>
        <v>5.4151767284664459E-3</v>
      </c>
      <c r="J59" s="21">
        <f>SUM($H$3:H59)/B59</f>
        <v>2.932384334610837E-2</v>
      </c>
      <c r="K59" s="18">
        <f t="shared" si="5"/>
        <v>3.6631644378113916E-4</v>
      </c>
      <c r="L59" s="21">
        <f>AVERAGE($K$3:K59)</f>
        <v>5.5244828777439806E-3</v>
      </c>
      <c r="M59" s="7">
        <f>SUM($G$3:G59)/J59</f>
        <v>-6.0667463852994867</v>
      </c>
    </row>
    <row r="60" spans="1:13" x14ac:dyDescent="0.25">
      <c r="A60" s="6">
        <f t="shared" si="6"/>
        <v>2017</v>
      </c>
      <c r="B60" s="6">
        <v>58</v>
      </c>
      <c r="C60" s="21">
        <f>'Filas x Columnas'!FQ59</f>
        <v>2.4300000000000002</v>
      </c>
      <c r="D60" s="21">
        <f t="shared" si="0"/>
        <v>2.4300000000000002</v>
      </c>
      <c r="E60" s="23">
        <f t="shared" si="1"/>
        <v>-2.4689989249203757E-2</v>
      </c>
      <c r="F60" s="21">
        <f t="shared" si="2"/>
        <v>2.4305280102250948</v>
      </c>
      <c r="G60" s="21">
        <f t="shared" si="3"/>
        <v>5.280102250946328E-4</v>
      </c>
      <c r="H60" s="21">
        <f t="shared" si="4"/>
        <v>5.280102250946328E-4</v>
      </c>
      <c r="I60" s="21">
        <f>SUMSQ($G$3:G60)/B60</f>
        <v>5.3218164192652623E-3</v>
      </c>
      <c r="J60" s="21">
        <f>SUM($H$3:H60)/B60</f>
        <v>2.8827363464711583E-2</v>
      </c>
      <c r="K60" s="18">
        <f t="shared" si="5"/>
        <v>2.1728815847515753E-4</v>
      </c>
      <c r="L60" s="21">
        <f>AVERAGE($K$3:K60)</f>
        <v>5.4329795205152083E-3</v>
      </c>
      <c r="M60" s="7">
        <f>SUM($G$3:G60)/J60</f>
        <v>-6.1529147684672356</v>
      </c>
    </row>
    <row r="61" spans="1:13" x14ac:dyDescent="0.25">
      <c r="A61" s="6">
        <f t="shared" si="6"/>
        <v>2018</v>
      </c>
      <c r="B61" s="6">
        <v>59</v>
      </c>
      <c r="C61" s="21">
        <f>'Filas x Columnas'!FQ60</f>
        <v>2.4039999999999999</v>
      </c>
      <c r="D61" s="21">
        <f t="shared" si="0"/>
        <v>2.4039999999999999</v>
      </c>
      <c r="E61" s="23">
        <f t="shared" si="1"/>
        <v>-2.523085312158016E-2</v>
      </c>
      <c r="F61" s="21">
        <f t="shared" si="2"/>
        <v>2.4053100107507963</v>
      </c>
      <c r="G61" s="21">
        <f t="shared" si="3"/>
        <v>1.3100107507963976E-3</v>
      </c>
      <c r="H61" s="21">
        <f t="shared" si="4"/>
        <v>1.3100107507963976E-3</v>
      </c>
      <c r="I61" s="21">
        <f>SUMSQ($G$3:G61)/B61</f>
        <v>5.2316452278907194E-3</v>
      </c>
      <c r="J61" s="21">
        <f>SUM($H$3:H61)/B61</f>
        <v>2.8360967656001154E-2</v>
      </c>
      <c r="K61" s="18">
        <f t="shared" si="5"/>
        <v>5.4492959683710381E-4</v>
      </c>
      <c r="L61" s="21">
        <f>AVERAGE($K$3:K61)</f>
        <v>5.3501312167240538E-3</v>
      </c>
      <c r="M61" s="7">
        <f>SUM($G$3:G61)/J61</f>
        <v>-6.2079087632944612</v>
      </c>
    </row>
    <row r="62" spans="1:13" x14ac:dyDescent="0.25">
      <c r="A62" s="6">
        <f t="shared" si="6"/>
        <v>2019</v>
      </c>
      <c r="B62" s="6">
        <v>60</v>
      </c>
      <c r="C62" s="21">
        <f>'Filas x Columnas'!FQ61</f>
        <v>2.3769999999999998</v>
      </c>
      <c r="D62" s="21">
        <f t="shared" si="0"/>
        <v>2.3769999999999998</v>
      </c>
      <c r="E62" s="23">
        <f t="shared" si="1"/>
        <v>-2.5961280433633192E-2</v>
      </c>
      <c r="F62" s="21">
        <f t="shared" si="2"/>
        <v>2.3787691468784198</v>
      </c>
      <c r="G62" s="21">
        <f t="shared" si="3"/>
        <v>1.7691468784200026E-3</v>
      </c>
      <c r="H62" s="21">
        <f t="shared" si="4"/>
        <v>1.7691468784200026E-3</v>
      </c>
      <c r="I62" s="21">
        <f>SUMSQ($G$3:G62)/B62</f>
        <v>5.1445033054371642E-3</v>
      </c>
      <c r="J62" s="21">
        <f>SUM($H$3:H62)/B62</f>
        <v>2.7917770643041469E-2</v>
      </c>
      <c r="K62" s="18">
        <f t="shared" si="5"/>
        <v>7.4427718907025783E-4</v>
      </c>
      <c r="L62" s="21">
        <f>AVERAGE($K$3:K62)</f>
        <v>5.2733669829298242E-3</v>
      </c>
      <c r="M62" s="7">
        <f>SUM($G$3:G62)/J62</f>
        <v>-6.2430899299698579</v>
      </c>
    </row>
    <row r="63" spans="1:13" x14ac:dyDescent="0.25">
      <c r="A63" s="6">
        <f t="shared" si="6"/>
        <v>2020</v>
      </c>
      <c r="B63" s="6">
        <v>61</v>
      </c>
      <c r="C63" s="21">
        <f>'Filas x Columnas'!FQ62</f>
        <v>2.3490000000000002</v>
      </c>
      <c r="D63" s="21">
        <f t="shared" si="0"/>
        <v>2.3490000000000002</v>
      </c>
      <c r="E63" s="23">
        <f t="shared" si="1"/>
        <v>-2.6803006166558702E-2</v>
      </c>
      <c r="F63" s="21">
        <f t="shared" si="2"/>
        <v>2.3510387195663665</v>
      </c>
      <c r="G63" s="21">
        <f t="shared" si="3"/>
        <v>2.0387195663662538E-3</v>
      </c>
      <c r="H63" s="21">
        <f t="shared" si="4"/>
        <v>2.0387195663662538E-3</v>
      </c>
      <c r="I63" s="21">
        <f>SUMSQ($G$3:G63)/B63</f>
        <v>5.0602353230114775E-3</v>
      </c>
      <c r="J63" s="21">
        <f>SUM($H$3:H63)/B63</f>
        <v>2.7493523904079581E-2</v>
      </c>
      <c r="K63" s="18">
        <f t="shared" si="5"/>
        <v>8.6790956422573594E-4</v>
      </c>
      <c r="L63" s="21">
        <f>AVERAGE($K$3:K63)</f>
        <v>5.2011463695084458E-3</v>
      </c>
      <c r="M63" s="7">
        <f>SUM($G$3:G63)/J63</f>
        <v>-6.2652730076865257</v>
      </c>
    </row>
    <row r="64" spans="1:13" x14ac:dyDescent="0.25">
      <c r="A64" s="6">
        <f>A63+1</f>
        <v>2021</v>
      </c>
      <c r="B64" s="6">
        <v>62</v>
      </c>
      <c r="C64" s="21">
        <f>'Filas x Columnas'!FQ63</f>
        <v>2.3210000000000002</v>
      </c>
      <c r="D64" s="21">
        <f t="shared" si="0"/>
        <v>2.3210000000000002</v>
      </c>
      <c r="E64" s="23">
        <f t="shared" si="1"/>
        <v>-2.729720876724127E-2</v>
      </c>
      <c r="F64" s="21">
        <f t="shared" si="2"/>
        <v>2.3221969938334417</v>
      </c>
      <c r="G64" s="21">
        <f t="shared" si="3"/>
        <v>1.1969938334415176E-3</v>
      </c>
      <c r="H64" s="21">
        <f t="shared" si="4"/>
        <v>1.1969938334415176E-3</v>
      </c>
      <c r="I64" s="21">
        <f>SUMSQ($G$3:G64)/B64</f>
        <v>4.9786417338377005E-3</v>
      </c>
      <c r="J64" s="21">
        <f>SUM($H$3:H64)/B64</f>
        <v>2.7069386322295094E-2</v>
      </c>
      <c r="K64" s="18">
        <f t="shared" si="5"/>
        <v>5.1572332332680635E-4</v>
      </c>
      <c r="L64" s="21">
        <f>AVERAGE($K$3:K64)</f>
        <v>5.1255750300539032E-3</v>
      </c>
      <c r="M64" s="7">
        <f>SUM($G$3:G64)/J64</f>
        <v>-6.3192211796868447</v>
      </c>
    </row>
    <row r="65" spans="1:6" x14ac:dyDescent="0.25">
      <c r="A65" s="6">
        <f>A64+1</f>
        <v>2022</v>
      </c>
      <c r="F65" s="7">
        <f>$D$64+B3*$E$64</f>
        <v>2.293702791232759</v>
      </c>
    </row>
    <row r="66" spans="1:6" x14ac:dyDescent="0.25">
      <c r="A66" s="6">
        <f t="shared" ref="A66:A93" si="7">A65+1</f>
        <v>2023</v>
      </c>
      <c r="C66" s="2" t="s">
        <v>20</v>
      </c>
      <c r="D66" s="24">
        <v>1</v>
      </c>
      <c r="F66" s="7">
        <f t="shared" ref="F66:F93" si="8">$D$64+B4*$E$64</f>
        <v>2.2664055824655178</v>
      </c>
    </row>
    <row r="67" spans="1:6" x14ac:dyDescent="0.25">
      <c r="A67" s="6">
        <f t="shared" si="7"/>
        <v>2024</v>
      </c>
      <c r="C67" s="2" t="s">
        <v>21</v>
      </c>
      <c r="D67" s="24">
        <v>0.41286979671545254</v>
      </c>
      <c r="F67" s="7">
        <f t="shared" si="8"/>
        <v>2.2391083736982762</v>
      </c>
    </row>
    <row r="68" spans="1:6" x14ac:dyDescent="0.25">
      <c r="A68" s="6">
        <f t="shared" si="7"/>
        <v>2025</v>
      </c>
      <c r="F68" s="7">
        <f t="shared" si="8"/>
        <v>2.211811164931035</v>
      </c>
    </row>
    <row r="69" spans="1:6" x14ac:dyDescent="0.25">
      <c r="A69" s="6">
        <f t="shared" si="7"/>
        <v>2026</v>
      </c>
      <c r="F69" s="7">
        <f t="shared" si="8"/>
        <v>2.1845139561637938</v>
      </c>
    </row>
    <row r="70" spans="1:6" x14ac:dyDescent="0.25">
      <c r="A70" s="6">
        <f t="shared" si="7"/>
        <v>2027</v>
      </c>
      <c r="F70" s="7">
        <f t="shared" si="8"/>
        <v>2.1572167473965527</v>
      </c>
    </row>
    <row r="71" spans="1:6" x14ac:dyDescent="0.25">
      <c r="A71" s="6">
        <f t="shared" si="7"/>
        <v>2028</v>
      </c>
      <c r="F71" s="7">
        <f t="shared" si="8"/>
        <v>2.129919538629311</v>
      </c>
    </row>
    <row r="72" spans="1:6" x14ac:dyDescent="0.25">
      <c r="A72" s="6">
        <f t="shared" si="7"/>
        <v>2029</v>
      </c>
      <c r="F72" s="7">
        <f t="shared" si="8"/>
        <v>2.1026223298620699</v>
      </c>
    </row>
    <row r="73" spans="1:6" x14ac:dyDescent="0.25">
      <c r="A73" s="6">
        <f t="shared" si="7"/>
        <v>2030</v>
      </c>
      <c r="F73" s="7">
        <f t="shared" si="8"/>
        <v>2.0753251210948287</v>
      </c>
    </row>
    <row r="74" spans="1:6" x14ac:dyDescent="0.25">
      <c r="A74" s="6">
        <f t="shared" si="7"/>
        <v>2031</v>
      </c>
      <c r="F74" s="7">
        <f t="shared" si="8"/>
        <v>2.0480279123275875</v>
      </c>
    </row>
    <row r="75" spans="1:6" x14ac:dyDescent="0.25">
      <c r="A75" s="6">
        <f t="shared" si="7"/>
        <v>2032</v>
      </c>
      <c r="F75" s="7">
        <f t="shared" si="8"/>
        <v>2.0207307035603463</v>
      </c>
    </row>
    <row r="76" spans="1:6" x14ac:dyDescent="0.25">
      <c r="A76" s="6">
        <f t="shared" si="7"/>
        <v>2033</v>
      </c>
      <c r="F76" s="7">
        <f t="shared" si="8"/>
        <v>1.9934334947931049</v>
      </c>
    </row>
    <row r="77" spans="1:6" x14ac:dyDescent="0.25">
      <c r="A77" s="6">
        <f t="shared" si="7"/>
        <v>2034</v>
      </c>
      <c r="F77" s="7">
        <f t="shared" si="8"/>
        <v>1.9661362860258635</v>
      </c>
    </row>
    <row r="78" spans="1:6" x14ac:dyDescent="0.25">
      <c r="A78" s="6">
        <f t="shared" si="7"/>
        <v>2035</v>
      </c>
      <c r="F78" s="7">
        <f t="shared" si="8"/>
        <v>1.9388390772586224</v>
      </c>
    </row>
    <row r="79" spans="1:6" x14ac:dyDescent="0.25">
      <c r="A79" s="6">
        <f t="shared" si="7"/>
        <v>2036</v>
      </c>
      <c r="F79" s="7">
        <f t="shared" si="8"/>
        <v>1.9115418684913812</v>
      </c>
    </row>
    <row r="80" spans="1:6" x14ac:dyDescent="0.25">
      <c r="A80" s="6">
        <f t="shared" si="7"/>
        <v>2037</v>
      </c>
      <c r="F80" s="7">
        <f t="shared" si="8"/>
        <v>1.8842446597241398</v>
      </c>
    </row>
    <row r="81" spans="1:6" x14ac:dyDescent="0.25">
      <c r="A81" s="6">
        <f t="shared" si="7"/>
        <v>2038</v>
      </c>
      <c r="F81" s="7">
        <f t="shared" si="8"/>
        <v>1.8569474509568986</v>
      </c>
    </row>
    <row r="82" spans="1:6" x14ac:dyDescent="0.25">
      <c r="A82" s="6">
        <f t="shared" si="7"/>
        <v>2039</v>
      </c>
      <c r="F82" s="7">
        <f t="shared" si="8"/>
        <v>1.8296502421896572</v>
      </c>
    </row>
    <row r="83" spans="1:6" x14ac:dyDescent="0.25">
      <c r="A83" s="6">
        <f t="shared" si="7"/>
        <v>2040</v>
      </c>
      <c r="F83" s="7">
        <f t="shared" si="8"/>
        <v>1.802353033422416</v>
      </c>
    </row>
    <row r="84" spans="1:6" x14ac:dyDescent="0.25">
      <c r="A84" s="6">
        <f t="shared" si="7"/>
        <v>2041</v>
      </c>
      <c r="F84" s="7">
        <f t="shared" si="8"/>
        <v>1.7750558246551749</v>
      </c>
    </row>
    <row r="85" spans="1:6" x14ac:dyDescent="0.25">
      <c r="A85" s="6">
        <f t="shared" si="7"/>
        <v>2042</v>
      </c>
      <c r="F85" s="7">
        <f t="shared" si="8"/>
        <v>1.7477586158879335</v>
      </c>
    </row>
    <row r="86" spans="1:6" x14ac:dyDescent="0.25">
      <c r="A86" s="6">
        <f t="shared" si="7"/>
        <v>2043</v>
      </c>
      <c r="F86" s="7">
        <f t="shared" si="8"/>
        <v>1.7204614071206921</v>
      </c>
    </row>
    <row r="87" spans="1:6" x14ac:dyDescent="0.25">
      <c r="A87" s="6">
        <f t="shared" si="7"/>
        <v>2044</v>
      </c>
      <c r="F87" s="7">
        <f t="shared" si="8"/>
        <v>1.6931641983534509</v>
      </c>
    </row>
    <row r="88" spans="1:6" x14ac:dyDescent="0.25">
      <c r="A88" s="6">
        <f t="shared" si="7"/>
        <v>2045</v>
      </c>
      <c r="F88" s="7">
        <f t="shared" si="8"/>
        <v>1.6658669895862097</v>
      </c>
    </row>
    <row r="89" spans="1:6" x14ac:dyDescent="0.25">
      <c r="A89" s="6">
        <f t="shared" si="7"/>
        <v>2046</v>
      </c>
      <c r="F89" s="7">
        <f t="shared" si="8"/>
        <v>1.6385697808189685</v>
      </c>
    </row>
    <row r="90" spans="1:6" x14ac:dyDescent="0.25">
      <c r="A90" s="6">
        <f t="shared" si="7"/>
        <v>2047</v>
      </c>
      <c r="F90" s="7">
        <f t="shared" si="8"/>
        <v>1.6112725720517271</v>
      </c>
    </row>
    <row r="91" spans="1:6" x14ac:dyDescent="0.25">
      <c r="A91" s="6">
        <f t="shared" si="7"/>
        <v>2048</v>
      </c>
      <c r="F91" s="7">
        <f t="shared" si="8"/>
        <v>1.5839753632844857</v>
      </c>
    </row>
    <row r="92" spans="1:6" x14ac:dyDescent="0.25">
      <c r="A92" s="6">
        <f t="shared" si="7"/>
        <v>2049</v>
      </c>
      <c r="F92" s="7">
        <f t="shared" si="8"/>
        <v>1.5566781545172446</v>
      </c>
    </row>
    <row r="93" spans="1:6" x14ac:dyDescent="0.25">
      <c r="A93" s="6">
        <f t="shared" si="7"/>
        <v>2050</v>
      </c>
      <c r="F93" s="7">
        <f t="shared" si="8"/>
        <v>1.5293809457500034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df648bd-d7a9-4bee-825b-eb814f9e47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B7EADD3E5EF4885A747EAB16B49AC" ma:contentTypeVersion="5" ma:contentTypeDescription="Create a new document." ma:contentTypeScope="" ma:versionID="96a7161341c4e4e25650c8a8c1d204f0">
  <xsd:schema xmlns:xsd="http://www.w3.org/2001/XMLSchema" xmlns:xs="http://www.w3.org/2001/XMLSchema" xmlns:p="http://schemas.microsoft.com/office/2006/metadata/properties" xmlns:ns2="6df648bd-d7a9-4bee-825b-eb814f9e4760" targetNamespace="http://schemas.microsoft.com/office/2006/metadata/properties" ma:root="true" ma:fieldsID="68ab03e9acdf29cd4331b39feea49b8b" ns2:_="">
    <xsd:import namespace="6df648bd-d7a9-4bee-825b-eb814f9e47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48bd-d7a9-4bee-825b-eb814f9e47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294823-5C00-4E4D-8351-FBA8FA35B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BCE5B1-BD62-4A80-8C19-B593C4F6AB51}">
  <ds:schemaRefs>
    <ds:schemaRef ds:uri="http://schemas.microsoft.com/office/2006/metadata/properties"/>
    <ds:schemaRef ds:uri="http://schemas.microsoft.com/office/infopath/2007/PartnerControls"/>
    <ds:schemaRef ds:uri="3864821a-378e-43a0-9ecc-bb6a23cfd6d6"/>
    <ds:schemaRef ds:uri="f4f1b1da-8cc6-4e30-9ef5-660935993fef"/>
    <ds:schemaRef ds:uri="6df648bd-d7a9-4bee-825b-eb814f9e4760"/>
  </ds:schemaRefs>
</ds:datastoreItem>
</file>

<file path=customXml/itemProps3.xml><?xml version="1.0" encoding="utf-8"?>
<ds:datastoreItem xmlns:ds="http://schemas.openxmlformats.org/officeDocument/2006/customXml" ds:itemID="{23CE937B-8808-42B6-A58F-A409C6CEC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48bd-d7a9-4bee-825b-eb814f9e47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3</vt:i4>
      </vt:variant>
    </vt:vector>
  </HeadingPairs>
  <TitlesOfParts>
    <vt:vector size="15" baseType="lpstr">
      <vt:lpstr>API_SP.DYN.TFRT.IN_DS2_en_csv_v</vt:lpstr>
      <vt:lpstr>Filas x Columnas</vt:lpstr>
      <vt:lpstr>country-codes</vt:lpstr>
      <vt:lpstr>Regresion Lineal</vt:lpstr>
      <vt:lpstr>Regresion Exponencial</vt:lpstr>
      <vt:lpstr>Regresion Logaritmica</vt:lpstr>
      <vt:lpstr>Regresion Potencial</vt:lpstr>
      <vt:lpstr>Promedio Movil</vt:lpstr>
      <vt:lpstr>Suav Expo</vt:lpstr>
      <vt:lpstr>Holt - Panamá</vt:lpstr>
      <vt:lpstr>RESUMEN</vt:lpstr>
      <vt:lpstr>Holt - Nicaragua</vt:lpstr>
      <vt:lpstr>Holt - Graph - Pred - Panamá</vt:lpstr>
      <vt:lpstr>Holt - Graph - Pred - Nicaragua</vt:lpstr>
      <vt:lpstr>Holt - Graph - Pred - Comp.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CASTILLO</dc:creator>
  <cp:keywords/>
  <dc:description/>
  <cp:lastModifiedBy>RICARDO ACHON</cp:lastModifiedBy>
  <cp:revision/>
  <dcterms:created xsi:type="dcterms:W3CDTF">2024-05-30T22:01:10Z</dcterms:created>
  <dcterms:modified xsi:type="dcterms:W3CDTF">2024-09-07T07:29:57Z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0x010100718B7EADD3E5EF4885A747EAB16B49AC</vt:lpwstr>
  </property>
</Properties>
</file>