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2018\Downloads\Archivos_tesis\Data\"/>
    </mc:Choice>
  </mc:AlternateContent>
  <xr:revisionPtr revIDLastSave="0" documentId="13_ncr:1_{11E0A37C-E5AA-4C38-AD22-C1A526016F5E}" xr6:coauthVersionLast="47" xr6:coauthVersionMax="47" xr10:uidLastSave="{00000000-0000-0000-0000-000000000000}"/>
  <bookViews>
    <workbookView xWindow="-120" yWindow="-120" windowWidth="20730" windowHeight="11040" xr2:uid="{D26C677B-5C90-462E-A744-29AB67D038B6}"/>
  </bookViews>
  <sheets>
    <sheet name="data" sheetId="1" r:id="rId1"/>
  </sheets>
  <externalReferences>
    <externalReference r:id="rId2"/>
  </externalReferences>
  <definedNames>
    <definedName name="_xlnm._FilterDatabase" localSheetId="0" hidden="1">data!$A$1:$AE$131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M128" i="1"/>
  <c r="M126" i="1"/>
  <c r="M125" i="1"/>
  <c r="M121" i="1"/>
  <c r="M120" i="1"/>
  <c r="M115" i="1"/>
  <c r="M113" i="1"/>
  <c r="M112" i="1"/>
  <c r="M108" i="1"/>
  <c r="M107" i="1"/>
  <c r="M102" i="1"/>
  <c r="M100" i="1"/>
  <c r="M99" i="1"/>
  <c r="M95" i="1"/>
  <c r="M94" i="1"/>
  <c r="M89" i="1"/>
  <c r="M87" i="1"/>
  <c r="M86" i="1"/>
  <c r="M82" i="1"/>
  <c r="M81" i="1"/>
  <c r="M76" i="1"/>
  <c r="M74" i="1"/>
  <c r="M73" i="1"/>
  <c r="M69" i="1"/>
  <c r="M68" i="1"/>
  <c r="M63" i="1"/>
  <c r="M61" i="1"/>
  <c r="M60" i="1"/>
  <c r="M56" i="1"/>
  <c r="M55" i="1"/>
  <c r="M50" i="1"/>
  <c r="M48" i="1"/>
  <c r="M47" i="1"/>
  <c r="M43" i="1"/>
  <c r="M42" i="1"/>
  <c r="M37" i="1"/>
  <c r="M35" i="1"/>
  <c r="M34" i="1"/>
  <c r="M30" i="1"/>
  <c r="M29" i="1"/>
  <c r="M24" i="1"/>
  <c r="M22" i="1"/>
  <c r="M21" i="1"/>
  <c r="M17" i="1"/>
  <c r="M16" i="1"/>
  <c r="M11" i="1"/>
  <c r="M9" i="1"/>
  <c r="M8" i="1"/>
  <c r="M4" i="1"/>
  <c r="M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Rick Abrahan</author>
  </authors>
  <commentList>
    <comment ref="D1" authorId="0" shapeId="0" xr:uid="{F1425414-1879-49C8-A95B-E7F939FD20B0}">
      <text>
        <r>
          <rPr>
            <b/>
            <sz val="9"/>
            <color indexed="81"/>
            <rFont val="Tahoma"/>
            <family val="2"/>
          </rPr>
          <t>Rick Abrahan:</t>
        </r>
        <r>
          <rPr>
            <sz val="9"/>
            <color indexed="81"/>
            <rFont val="Tahoma"/>
            <family val="2"/>
          </rPr>
          <t xml:space="preserve">
Índice de pobreza monetaria = no puede comprar la canasta básica con sus ingresos mensuales.</t>
        </r>
      </text>
    </comment>
    <comment ref="F1" authorId="0" shapeId="0" xr:uid="{ADB9FA1A-A446-46C9-844A-CCC5FE101E92}">
      <text>
        <r>
          <rPr>
            <b/>
            <sz val="9"/>
            <color indexed="81"/>
            <rFont val="Tahoma"/>
            <family val="2"/>
          </rPr>
          <t>Rick Abrahan:</t>
        </r>
        <r>
          <rPr>
            <sz val="9"/>
            <color indexed="81"/>
            <rFont val="Tahoma"/>
            <family val="2"/>
          </rPr>
          <t xml:space="preserve">
Índice de pobreza extrema = no pueden comprar la parte de alimentos de la canasta básica.</t>
        </r>
      </text>
    </comment>
    <comment ref="G1" authorId="0" shapeId="0" xr:uid="{209AD189-BF7A-40E5-AADE-75960EB9B0F7}">
      <text>
        <r>
          <rPr>
            <sz val="9"/>
            <color indexed="81"/>
            <rFont val="Tahoma"/>
            <family val="2"/>
          </rPr>
          <t>Ingreso per cápita.</t>
        </r>
      </text>
    </comment>
    <comment ref="H1" authorId="0" shapeId="0" xr:uid="{478F6463-87DC-4B48-8C4D-138C9D84855A}">
      <text>
        <r>
          <rPr>
            <sz val="9"/>
            <color indexed="81"/>
            <rFont val="Tahoma"/>
            <family val="2"/>
          </rPr>
          <t>Esperanza de vida</t>
        </r>
      </text>
    </comment>
    <comment ref="I1" authorId="0" shapeId="0" xr:uid="{FAD4D8F4-871A-41E0-8346-F5A7031F15A0}">
      <text>
        <r>
          <rPr>
            <sz val="9"/>
            <color indexed="81"/>
            <rFont val="Tahoma"/>
            <family val="2"/>
          </rPr>
          <t>Población con 18 con secundaria completa.</t>
        </r>
      </text>
    </comment>
    <comment ref="J1" authorId="0" shapeId="0" xr:uid="{1980E286-04C9-4286-B197-C63498FF8864}">
      <text>
        <r>
          <rPr>
            <sz val="9"/>
            <color indexed="81"/>
            <rFont val="Tahoma"/>
            <family val="2"/>
          </rPr>
          <t>Años promedio de educación (personas de 25 años a más).</t>
        </r>
      </text>
    </comment>
    <comment ref="K1" authorId="0" shapeId="0" xr:uid="{01BE229A-5F6D-43FD-B43C-E20ABBCAA65B}">
      <text>
        <r>
          <rPr>
            <sz val="9"/>
            <color indexed="81"/>
            <rFont val="Tahoma"/>
            <family val="2"/>
          </rPr>
          <t>Logro educativo</t>
        </r>
      </text>
    </comment>
    <comment ref="M1" authorId="0" shapeId="0" xr:uid="{F973F8A4-6D04-409A-9F01-F9832AE54841}">
      <text>
        <r>
          <rPr>
            <b/>
            <sz val="9"/>
            <color indexed="81"/>
            <rFont val="Tahoma"/>
            <family val="2"/>
          </rPr>
          <t>Rick Abrahan:</t>
        </r>
        <r>
          <rPr>
            <sz val="9"/>
            <color indexed="81"/>
            <rFont val="Tahoma"/>
            <family val="2"/>
          </rPr>
          <t xml:space="preserve">
IDH antiguo.</t>
        </r>
      </text>
    </comment>
    <comment ref="N1" authorId="0" shapeId="0" xr:uid="{9C8BD572-506C-42DB-8F55-788C8D3026BF}">
      <text>
        <r>
          <rPr>
            <b/>
            <sz val="9"/>
            <color indexed="81"/>
            <rFont val="Tahoma"/>
            <family val="2"/>
          </rPr>
          <t>log. Edu afectado</t>
        </r>
      </text>
    </comment>
    <comment ref="O1" authorId="0" shapeId="0" xr:uid="{93667FB8-3C55-4354-9D3E-7EDDB0B91A02}">
      <text>
        <r>
          <rPr>
            <sz val="9"/>
            <color indexed="81"/>
            <rFont val="Tahoma"/>
            <family val="2"/>
          </rPr>
          <t>Nuevos pesos.</t>
        </r>
      </text>
    </comment>
    <comment ref="P1" authorId="0" shapeId="0" xr:uid="{56D81D5D-8DD1-466E-8E01-749547AFBD74}">
      <text>
        <r>
          <rPr>
            <b/>
            <sz val="9"/>
            <color indexed="81"/>
            <rFont val="Tahoma"/>
            <family val="2"/>
          </rPr>
          <t>Rick Abrahan:</t>
        </r>
        <r>
          <rPr>
            <sz val="9"/>
            <color indexed="81"/>
            <rFont val="Tahoma"/>
            <family val="2"/>
          </rPr>
          <t xml:space="preserve">
Tasa de actividad</t>
        </r>
      </text>
    </comment>
    <comment ref="Q1" authorId="0" shapeId="0" xr:uid="{051BB6EF-7339-4921-8ADA-E921709018FF}">
      <text>
        <r>
          <rPr>
            <b/>
            <sz val="9"/>
            <color indexed="81"/>
            <rFont val="Tahoma"/>
            <family val="2"/>
          </rPr>
          <t>Rick Abrahan:</t>
        </r>
        <r>
          <rPr>
            <sz val="9"/>
            <color indexed="81"/>
            <rFont val="Tahoma"/>
            <family val="2"/>
          </rPr>
          <t xml:space="preserve">
Exportaciones de productos agropecuarios no tradicionales en toneladas.</t>
        </r>
      </text>
    </comment>
    <comment ref="S1" authorId="0" shapeId="0" xr:uid="{E2DB6B0C-0714-4204-B809-103012621B91}">
      <text>
        <r>
          <rPr>
            <b/>
            <sz val="9"/>
            <color indexed="81"/>
            <rFont val="Tahoma"/>
            <family val="2"/>
          </rPr>
          <t>Rick Abrahan:</t>
        </r>
        <r>
          <rPr>
            <sz val="9"/>
            <color indexed="81"/>
            <rFont val="Tahoma"/>
            <family val="2"/>
          </rPr>
          <t xml:space="preserve">
Exportaciones de productos tradicionales en toneladas</t>
        </r>
      </text>
    </comment>
    <comment ref="T1" authorId="0" shapeId="0" xr:uid="{3BB87784-835B-4D67-95FE-A0061948094D}">
      <text>
        <r>
          <rPr>
            <b/>
            <sz val="9"/>
            <color indexed="81"/>
            <rFont val="Tahoma"/>
            <family val="2"/>
          </rPr>
          <t>Rick Abrahan:</t>
        </r>
        <r>
          <rPr>
            <sz val="9"/>
            <color indexed="81"/>
            <rFont val="Tahoma"/>
            <family val="2"/>
          </rPr>
          <t xml:space="preserve">
Exportaciones tradicionales totales en valores FOB (BCR). Incluye pesqueros agrícolas, minteros y petróleo y gas natural.</t>
        </r>
      </text>
    </comment>
    <comment ref="U1" authorId="0" shapeId="0" xr:uid="{B9A74B00-ED6E-4BEC-8AC5-0019DB1D9629}">
      <text>
        <r>
          <rPr>
            <b/>
            <sz val="9"/>
            <color indexed="81"/>
            <rFont val="Tahoma"/>
            <family val="2"/>
          </rPr>
          <t>Rick Abrahan:</t>
        </r>
        <r>
          <rPr>
            <sz val="9"/>
            <color indexed="81"/>
            <rFont val="Tahoma"/>
            <family val="2"/>
          </rPr>
          <t xml:space="preserve">
Exportaciones tradicionales, solo agrícolas.</t>
        </r>
      </text>
    </comment>
    <comment ref="V1" authorId="0" shapeId="0" xr:uid="{AD572055-5460-4F2C-8D27-BF3777E45166}">
      <text>
        <r>
          <rPr>
            <b/>
            <sz val="9"/>
            <color indexed="81"/>
            <rFont val="Tahoma"/>
            <family val="2"/>
          </rPr>
          <t>Rick Abrahan:</t>
        </r>
        <r>
          <rPr>
            <sz val="9"/>
            <color indexed="81"/>
            <rFont val="Tahoma"/>
            <family val="2"/>
          </rPr>
          <t xml:space="preserve">
Exportaciones de productos agropecuarios no tradicionales. Valores FOB.</t>
        </r>
      </text>
    </comment>
    <comment ref="W1" authorId="0" shapeId="0" xr:uid="{E60712FF-C84B-4CA9-A68B-4EB53DEE7EE1}">
      <text>
        <r>
          <rPr>
            <b/>
            <sz val="9"/>
            <color indexed="81"/>
            <rFont val="Tahoma"/>
            <family val="2"/>
          </rPr>
          <t>Rick Abrahan:</t>
        </r>
        <r>
          <rPr>
            <sz val="9"/>
            <color indexed="81"/>
            <rFont val="Tahoma"/>
            <family val="2"/>
          </rPr>
          <t xml:space="preserve">
% de participación del departamento con respecto al total de exportaciones (agro) del Perú.</t>
        </r>
      </text>
    </comment>
    <comment ref="Y1" authorId="0" shapeId="0" xr:uid="{405A3D50-F8DA-4F4B-BC06-77F333062662}">
      <text>
        <r>
          <rPr>
            <b/>
            <sz val="9"/>
            <color indexed="81"/>
            <rFont val="Tahoma"/>
            <family val="2"/>
          </rPr>
          <t>Rick Abrahan:</t>
        </r>
        <r>
          <rPr>
            <sz val="9"/>
            <color indexed="81"/>
            <rFont val="Tahoma"/>
            <family val="2"/>
          </rPr>
          <t xml:space="preserve">
Tasa de inflación</t>
        </r>
      </text>
    </comment>
    <comment ref="AC1" authorId="0" shapeId="0" xr:uid="{1534FF1F-F6F2-47A1-8E21-926B8F4A88FF}">
      <text>
        <r>
          <rPr>
            <sz val="9"/>
            <color indexed="81"/>
            <rFont val="Tahoma"/>
            <family val="2"/>
          </rPr>
          <t>Personas mínimamente afectadas que incluye: 
fallecidos, desaparecidos, heridos, damnificados y afectados.</t>
        </r>
      </text>
    </comment>
    <comment ref="AD1" authorId="0" shapeId="0" xr:uid="{F0B4C6CB-8F36-4340-A56F-9A94C3EA49EC}">
      <text>
        <r>
          <rPr>
            <sz val="9"/>
            <color indexed="81"/>
            <rFont val="Tahoma"/>
            <family val="2"/>
          </rPr>
          <t>Incluye toda la infraestructura afectada y destruida (viviendas y centros educativos).</t>
        </r>
      </text>
    </comment>
    <comment ref="AE1" authorId="0" shapeId="0" xr:uid="{67D37BDE-683C-485E-BDAD-2B737E0C6AD3}">
      <text>
        <r>
          <rPr>
            <sz val="9"/>
            <color indexed="81"/>
            <rFont val="Tahoma"/>
            <family val="2"/>
          </rPr>
          <t>Incluyen las hectáreas de cultivo destruido y afectado.</t>
        </r>
      </text>
    </comment>
    <comment ref="AF1" authorId="0" shapeId="0" xr:uid="{7B84FF0C-92C0-4B01-93D3-12799CB05104}">
      <text>
        <r>
          <rPr>
            <sz val="9"/>
            <color indexed="81"/>
            <rFont val="Tahoma"/>
            <family val="2"/>
          </rPr>
          <t>Animales mínimamente afectados (pérdida y afectados) por los desastres.</t>
        </r>
      </text>
    </comment>
  </commentList>
</comments>
</file>

<file path=xl/sharedStrings.xml><?xml version="1.0" encoding="utf-8"?>
<sst xmlns="http://schemas.openxmlformats.org/spreadsheetml/2006/main" count="162" uniqueCount="42">
  <si>
    <t>time</t>
  </si>
  <si>
    <t>pobr</t>
  </si>
  <si>
    <t>idh</t>
  </si>
  <si>
    <t>taac</t>
  </si>
  <si>
    <t>inf</t>
  </si>
  <si>
    <t>ipc</t>
  </si>
  <si>
    <t>credp</t>
  </si>
  <si>
    <t>gasf</t>
  </si>
  <si>
    <t>Ancash</t>
  </si>
  <si>
    <t>Ica</t>
  </si>
  <si>
    <t>La Libertad</t>
  </si>
  <si>
    <t>Lambayeque</t>
  </si>
  <si>
    <t>Lima</t>
  </si>
  <si>
    <t>Piura</t>
  </si>
  <si>
    <t>Tacna</t>
  </si>
  <si>
    <t>Moquegua</t>
  </si>
  <si>
    <t>Arequipa</t>
  </si>
  <si>
    <t>Tumbes</t>
  </si>
  <si>
    <t>dep</t>
  </si>
  <si>
    <t>pobr_ex</t>
  </si>
  <si>
    <t>expat_ton</t>
  </si>
  <si>
    <t>expant_ton</t>
  </si>
  <si>
    <t>part_expant</t>
  </si>
  <si>
    <t>expant_usd</t>
  </si>
  <si>
    <t>expat_usd</t>
  </si>
  <si>
    <t>expaTT_usd</t>
  </si>
  <si>
    <t>idh_new</t>
  </si>
  <si>
    <t>part_expat</t>
  </si>
  <si>
    <t>min_afec</t>
  </si>
  <si>
    <t>infra_des</t>
  </si>
  <si>
    <t>has_afec</t>
  </si>
  <si>
    <t>anim_afec</t>
  </si>
  <si>
    <t>idh_2</t>
  </si>
  <si>
    <t>ing</t>
  </si>
  <si>
    <t>esp</t>
  </si>
  <si>
    <t>educ</t>
  </si>
  <si>
    <t>edu01</t>
  </si>
  <si>
    <t>edu02</t>
  </si>
  <si>
    <t>idh_n2</t>
  </si>
  <si>
    <t>pobr2</t>
  </si>
  <si>
    <t>pobr_ex2</t>
  </si>
  <si>
    <t>expant_ton2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</si>
</sst>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0.000%"/>
    <numFmt numFmtId="166" formatCode="0.0000%"/>
    <numFmt numFmtId="167" formatCode="0.000000%"/>
    <numFmt numFmtId="168" formatCode="_-* #,##0.000_-;\-* #,##0.0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3">
    <xf numFmtId="0" fontId="0" fillId="0" borderId="0" xfId="0"/>
    <xf numFmtId="2" fontId="2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10" fontId="3" fillId="0" borderId="1" xfId="1" applyNumberFormat="1" applyFont="1" applyBorder="1" applyAlignment="1">
      <alignment horizontal="center" vertical="center"/>
    </xf>
    <xf numFmtId="10" fontId="3" fillId="0" borderId="4" xfId="1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2" fontId="3" fillId="0" borderId="1" xfId="1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165" fontId="3" fillId="0" borderId="4" xfId="1" applyNumberFormat="1" applyFont="1" applyBorder="1" applyAlignment="1">
      <alignment horizontal="center" vertical="center"/>
    </xf>
    <xf numFmtId="165" fontId="3" fillId="0" borderId="6" xfId="1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66" fontId="2" fillId="0" borderId="1" xfId="1" applyNumberFormat="1" applyFont="1" applyBorder="1" applyAlignment="1">
      <alignment horizontal="center" vertical="center" wrapText="1"/>
    </xf>
    <xf numFmtId="166" fontId="3" fillId="0" borderId="1" xfId="1" applyNumberFormat="1" applyFont="1" applyBorder="1"/>
    <xf numFmtId="167" fontId="3" fillId="0" borderId="1" xfId="1" applyNumberFormat="1" applyFont="1" applyBorder="1"/>
    <xf numFmtId="43" fontId="3" fillId="0" borderId="1" xfId="2" applyFont="1" applyBorder="1"/>
    <xf numFmtId="2" fontId="2" fillId="0" borderId="3" xfId="0" applyNumberFormat="1" applyFont="1" applyBorder="1" applyAlignment="1">
      <alignment horizontal="center" vertical="center"/>
    </xf>
    <xf numFmtId="166" fontId="3" fillId="0" borderId="3" xfId="1" applyNumberFormat="1" applyFont="1" applyBorder="1"/>
    <xf numFmtId="166" fontId="3" fillId="0" borderId="0" xfId="1" applyNumberFormat="1" applyFont="1" applyBorder="1"/>
    <xf numFmtId="43" fontId="3" fillId="0" borderId="3" xfId="2" applyFont="1" applyBorder="1"/>
    <xf numFmtId="0" fontId="3" fillId="0" borderId="0" xfId="0" applyFont="1"/>
    <xf numFmtId="43" fontId="3" fillId="0" borderId="5" xfId="2" applyFont="1" applyBorder="1" applyAlignment="1">
      <alignment horizontal="center" vertical="center"/>
    </xf>
    <xf numFmtId="43" fontId="3" fillId="0" borderId="10" xfId="2" applyFont="1" applyBorder="1" applyAlignment="1">
      <alignment horizontal="center" vertical="center"/>
    </xf>
    <xf numFmtId="2" fontId="0" fillId="0" borderId="0" xfId="0" applyNumberFormat="1"/>
    <xf numFmtId="165" fontId="0" fillId="0" borderId="0" xfId="0" applyNumberFormat="1"/>
    <xf numFmtId="168" fontId="3" fillId="0" borderId="5" xfId="2" applyNumberFormat="1" applyFont="1" applyBorder="1" applyAlignment="1">
      <alignment horizontal="center" vertical="center"/>
    </xf>
    <xf numFmtId="2" fontId="3" fillId="0" borderId="2" xfId="1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2018\Downloads\Archivos_tesis\Data\data_tesis.xlsx" TargetMode="External"/><Relationship Id="rId1" Type="http://schemas.openxmlformats.org/officeDocument/2006/relationships/externalLinkPath" Target="data_te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Panel"/>
      <sheetName val="DataPanel_v2"/>
      <sheetName val="DataPanel_v3"/>
      <sheetName val="DataPanel_v4"/>
      <sheetName val="Construcc_IDH"/>
      <sheetName val="DataPanel_v5"/>
      <sheetName val="data_tot"/>
      <sheetName val="data_nlima"/>
      <sheetName val="data_sixd"/>
      <sheetName val="data_sixdnlima"/>
      <sheetName val="data_nmt"/>
      <sheetName val="data_nmtl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L2">
            <v>0.38170998436756359</v>
          </cell>
        </row>
        <row r="3">
          <cell r="L3">
            <v>0.43280181913674021</v>
          </cell>
        </row>
        <row r="4">
          <cell r="L4">
            <v>0.45276966555252218</v>
          </cell>
        </row>
        <row r="5">
          <cell r="L5">
            <v>0.46731599445949118</v>
          </cell>
        </row>
        <row r="6">
          <cell r="L6">
            <v>0.48683463618598199</v>
          </cell>
        </row>
        <row r="7">
          <cell r="L7">
            <v>0.43308862544015919</v>
          </cell>
        </row>
        <row r="8">
          <cell r="L8">
            <v>0.48709838379160103</v>
          </cell>
        </row>
        <row r="9">
          <cell r="L9">
            <v>0.5228523134059363</v>
          </cell>
        </row>
        <row r="10">
          <cell r="L10">
            <v>0.55786113294342055</v>
          </cell>
        </row>
        <row r="12">
          <cell r="L12">
            <v>0.39205137789163091</v>
          </cell>
        </row>
        <row r="13">
          <cell r="L13">
            <v>0.4288345605165369</v>
          </cell>
        </row>
        <row r="14">
          <cell r="L14">
            <v>0.45798719049534203</v>
          </cell>
        </row>
        <row r="15">
          <cell r="L15">
            <v>0.48688553110989835</v>
          </cell>
        </row>
        <row r="16">
          <cell r="L16">
            <v>0.51556487187473099</v>
          </cell>
        </row>
        <row r="17">
          <cell r="L17">
            <v>0.37715542620820552</v>
          </cell>
        </row>
        <row r="18">
          <cell r="L18">
            <v>0.39449597544609244</v>
          </cell>
        </row>
        <row r="19">
          <cell r="L19">
            <v>0.43809587275311351</v>
          </cell>
        </row>
        <row r="20">
          <cell r="L20">
            <v>0.47848264849805405</v>
          </cell>
        </row>
        <row r="21">
          <cell r="L21">
            <v>0.52703978307263788</v>
          </cell>
        </row>
        <row r="22">
          <cell r="L22">
            <v>0.46802503605636081</v>
          </cell>
        </row>
        <row r="23">
          <cell r="L23">
            <v>0.56482543289459652</v>
          </cell>
        </row>
        <row r="24">
          <cell r="L24">
            <v>0.62412662520179518</v>
          </cell>
        </row>
        <row r="25">
          <cell r="L25">
            <v>0.64307574179655269</v>
          </cell>
        </row>
        <row r="26">
          <cell r="L26">
            <v>0.67975500821988155</v>
          </cell>
        </row>
        <row r="27">
          <cell r="L27">
            <v>0.35935953475061305</v>
          </cell>
        </row>
        <row r="28">
          <cell r="L28">
            <v>0.38465390562223123</v>
          </cell>
        </row>
        <row r="29">
          <cell r="L29">
            <v>0.43014109268224399</v>
          </cell>
        </row>
        <row r="30">
          <cell r="L30">
            <v>0.44681695931682758</v>
          </cell>
        </row>
        <row r="31">
          <cell r="L31">
            <v>0.45374068136761719</v>
          </cell>
        </row>
        <row r="32">
          <cell r="L32">
            <v>0.43945973230689617</v>
          </cell>
        </row>
        <row r="33">
          <cell r="L33">
            <v>0.51618251293292472</v>
          </cell>
        </row>
        <row r="34">
          <cell r="L34">
            <v>0.55470622021818294</v>
          </cell>
        </row>
        <row r="35">
          <cell r="L35">
            <v>0.56632957158419184</v>
          </cell>
        </row>
        <row r="36">
          <cell r="L36">
            <v>0.58893634467307843</v>
          </cell>
        </row>
        <row r="37">
          <cell r="L37">
            <v>0.44469998034723218</v>
          </cell>
        </row>
        <row r="38">
          <cell r="L38">
            <v>0.55016042629014195</v>
          </cell>
        </row>
        <row r="39">
          <cell r="L39">
            <v>0.6142516757328268</v>
          </cell>
        </row>
        <row r="40">
          <cell r="L40">
            <v>0.61220106326521073</v>
          </cell>
        </row>
        <row r="41">
          <cell r="L41">
            <v>0.62595453264218959</v>
          </cell>
        </row>
        <row r="42">
          <cell r="L42">
            <v>0.45261889657109627</v>
          </cell>
        </row>
        <row r="43">
          <cell r="L43">
            <v>0.51086449001001322</v>
          </cell>
        </row>
        <row r="44">
          <cell r="L44">
            <v>0.58084171191915768</v>
          </cell>
        </row>
        <row r="45">
          <cell r="L45">
            <v>0.57986396802000606</v>
          </cell>
        </row>
        <row r="46">
          <cell r="L46">
            <v>0.59574839101645627</v>
          </cell>
        </row>
        <row r="47">
          <cell r="L47">
            <v>0.41036957414775466</v>
          </cell>
        </row>
        <row r="48">
          <cell r="L48">
            <v>0.4415966698054532</v>
          </cell>
        </row>
        <row r="49">
          <cell r="L49">
            <v>0.49798797084854041</v>
          </cell>
        </row>
        <row r="50">
          <cell r="L50">
            <v>0.51186626897269316</v>
          </cell>
        </row>
        <row r="51">
          <cell r="L51">
            <v>0.52033193263751998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E701C-93DA-4763-80DB-0FD6CE349920}">
  <dimension ref="A1:AF144"/>
  <sheetViews>
    <sheetView tabSelected="1" topLeftCell="I1" zoomScale="90" zoomScaleNormal="90" workbookViewId="0">
      <selection activeCell="R4" sqref="R4"/>
    </sheetView>
  </sheetViews>
  <sheetFormatPr baseColWidth="10" defaultColWidth="10.85546875" defaultRowHeight="15" x14ac:dyDescent="0.25"/>
  <cols>
    <col min="1" max="1" width="18.85546875" customWidth="1"/>
    <col min="3" max="3" width="15.42578125" customWidth="1"/>
    <col min="7" max="7" width="15.7109375" customWidth="1"/>
    <col min="8" max="10" width="15.42578125" customWidth="1"/>
    <col min="11" max="11" width="16.5703125" customWidth="1"/>
    <col min="17" max="17" width="17" style="34" customWidth="1"/>
    <col min="18" max="18" width="17" style="42" customWidth="1"/>
    <col min="19" max="19" width="17" style="37" customWidth="1"/>
    <col min="20" max="20" width="13.42578125" customWidth="1"/>
    <col min="21" max="21" width="12.85546875" customWidth="1"/>
    <col min="22" max="23" width="13.85546875" customWidth="1"/>
    <col min="24" max="24" width="12.7109375" style="32" customWidth="1"/>
    <col min="29" max="30" width="11" style="37" bestFit="1" customWidth="1"/>
    <col min="31" max="31" width="11.42578125" style="37" customWidth="1"/>
    <col min="32" max="32" width="11.5703125" style="37" bestFit="1" customWidth="1"/>
  </cols>
  <sheetData>
    <row r="1" spans="1:32" ht="42.6" customHeight="1" x14ac:dyDescent="0.25">
      <c r="A1" s="1" t="s">
        <v>18</v>
      </c>
      <c r="B1" s="1" t="s">
        <v>0</v>
      </c>
      <c r="C1" s="1" t="s">
        <v>1</v>
      </c>
      <c r="D1" s="1" t="s">
        <v>39</v>
      </c>
      <c r="E1" s="1" t="s">
        <v>19</v>
      </c>
      <c r="F1" s="1" t="s">
        <v>40</v>
      </c>
      <c r="G1" s="1" t="s">
        <v>33</v>
      </c>
      <c r="H1" s="1" t="s">
        <v>34</v>
      </c>
      <c r="I1" s="1" t="s">
        <v>36</v>
      </c>
      <c r="J1" s="1" t="s">
        <v>37</v>
      </c>
      <c r="K1" s="1" t="s">
        <v>35</v>
      </c>
      <c r="L1" s="1" t="s">
        <v>32</v>
      </c>
      <c r="M1" s="7" t="s">
        <v>2</v>
      </c>
      <c r="N1" s="7" t="s">
        <v>38</v>
      </c>
      <c r="O1" s="7" t="s">
        <v>26</v>
      </c>
      <c r="P1" s="15" t="s">
        <v>3</v>
      </c>
      <c r="Q1" s="1" t="s">
        <v>21</v>
      </c>
      <c r="R1" s="21" t="s">
        <v>41</v>
      </c>
      <c r="S1" s="21" t="s">
        <v>20</v>
      </c>
      <c r="T1" s="1" t="s">
        <v>25</v>
      </c>
      <c r="U1" s="1" t="s">
        <v>24</v>
      </c>
      <c r="V1" s="1" t="s">
        <v>23</v>
      </c>
      <c r="W1" s="15" t="s">
        <v>22</v>
      </c>
      <c r="X1" s="26" t="s">
        <v>27</v>
      </c>
      <c r="Y1" s="24" t="s">
        <v>4</v>
      </c>
      <c r="Z1" s="1" t="s">
        <v>5</v>
      </c>
      <c r="AA1" s="1" t="s">
        <v>6</v>
      </c>
      <c r="AB1" s="1" t="s">
        <v>7</v>
      </c>
      <c r="AC1" s="30" t="s">
        <v>28</v>
      </c>
      <c r="AD1" s="30" t="s">
        <v>29</v>
      </c>
      <c r="AE1" s="30" t="s">
        <v>30</v>
      </c>
      <c r="AF1" s="30" t="s">
        <v>31</v>
      </c>
    </row>
    <row r="2" spans="1:32" ht="18" customHeight="1" x14ac:dyDescent="0.25">
      <c r="A2" s="8" t="s">
        <v>8</v>
      </c>
      <c r="B2" s="9">
        <v>2007</v>
      </c>
      <c r="C2" s="41">
        <v>43.650000000000006</v>
      </c>
      <c r="D2" s="11">
        <v>0.43650000000000005</v>
      </c>
      <c r="E2" s="14">
        <v>13.100000000000001</v>
      </c>
      <c r="F2" s="14">
        <v>0.13100000000000001</v>
      </c>
      <c r="G2" s="14">
        <v>320.77164467901429</v>
      </c>
      <c r="H2" s="14">
        <v>72.34</v>
      </c>
      <c r="I2" s="14">
        <v>51.43</v>
      </c>
      <c r="J2" s="14">
        <v>7.36</v>
      </c>
      <c r="K2" s="14">
        <v>0.44874692513364528</v>
      </c>
      <c r="L2" s="14">
        <v>0.34495324378689496</v>
      </c>
      <c r="M2" s="3">
        <v>0.33489999999999998</v>
      </c>
      <c r="N2" s="3">
        <v>0.24282720574057595</v>
      </c>
      <c r="O2" s="13">
        <v>0.24087622426555874</v>
      </c>
      <c r="P2" s="16">
        <v>74.634562555312797</v>
      </c>
      <c r="Q2" s="29">
        <v>13168660.609544998</v>
      </c>
      <c r="R2" s="35">
        <v>13.168660609544999</v>
      </c>
      <c r="S2" s="35">
        <v>912011.53221584274</v>
      </c>
      <c r="T2" s="2">
        <v>3886.6163166199995</v>
      </c>
      <c r="U2" s="2">
        <v>1.8128312</v>
      </c>
      <c r="V2" s="2">
        <v>17.70828281</v>
      </c>
      <c r="W2" s="22">
        <v>1.1715667457062057E-2</v>
      </c>
      <c r="X2" s="28">
        <v>3.9372730625244984E-3</v>
      </c>
      <c r="Y2" s="25">
        <f>+(Z2-168.16)/168.16</f>
        <v>8.4919124643196967E-2</v>
      </c>
      <c r="Z2" s="2">
        <v>182.44</v>
      </c>
      <c r="AA2" s="2">
        <v>1117.8411978199999</v>
      </c>
      <c r="AB2" s="16">
        <v>894.68699902000003</v>
      </c>
      <c r="AC2" s="2">
        <v>2067</v>
      </c>
      <c r="AD2" s="2">
        <v>369</v>
      </c>
      <c r="AE2" s="2">
        <v>7</v>
      </c>
      <c r="AF2" s="2">
        <v>770</v>
      </c>
    </row>
    <row r="3" spans="1:32" ht="18" customHeight="1" x14ac:dyDescent="0.25">
      <c r="A3" s="8" t="s">
        <v>8</v>
      </c>
      <c r="B3" s="9">
        <v>2008</v>
      </c>
      <c r="C3" s="41">
        <v>37.5</v>
      </c>
      <c r="D3" s="11">
        <v>0.375</v>
      </c>
      <c r="E3" s="14">
        <v>10.4</v>
      </c>
      <c r="F3" s="14">
        <v>0.104</v>
      </c>
      <c r="G3" s="14">
        <v>390.7</v>
      </c>
      <c r="H3" s="14">
        <v>71.5</v>
      </c>
      <c r="I3" s="14">
        <v>59.5</v>
      </c>
      <c r="J3" s="14">
        <v>7.42</v>
      </c>
      <c r="K3" s="14">
        <v>0.48526891049495202</v>
      </c>
      <c r="L3" s="14">
        <v>0.37860269771135574</v>
      </c>
      <c r="M3" s="3">
        <f>+[1]Construcc_IDH!L2</f>
        <v>0.38170998436756359</v>
      </c>
      <c r="N3" s="3">
        <v>0.28321418968808143</v>
      </c>
      <c r="O3" s="3">
        <v>0.27419626063034153</v>
      </c>
      <c r="P3" s="17">
        <v>76.497723792832176</v>
      </c>
      <c r="Q3" s="29">
        <v>9904303.310262356</v>
      </c>
      <c r="R3" s="35">
        <v>9.9043033102623568</v>
      </c>
      <c r="S3" s="35">
        <v>557489.57994608209</v>
      </c>
      <c r="T3" s="2">
        <v>3829.7142541200001</v>
      </c>
      <c r="U3" s="2">
        <v>1.25589409</v>
      </c>
      <c r="V3" s="2">
        <v>14.245685180000001</v>
      </c>
      <c r="W3" s="22">
        <v>7.4512524246956461E-3</v>
      </c>
      <c r="X3" s="27">
        <v>1.8309242552009824E-3</v>
      </c>
      <c r="Y3" s="25">
        <f t="shared" ref="Y3:Y14" si="0">+(Z3-Z2)/Z2</f>
        <v>9.4442008331506191E-2</v>
      </c>
      <c r="Z3" s="2">
        <v>199.67</v>
      </c>
      <c r="AA3" s="2">
        <v>1536.3230024699999</v>
      </c>
      <c r="AB3" s="16">
        <v>766.57907105000004</v>
      </c>
      <c r="AC3" s="2">
        <v>1275</v>
      </c>
      <c r="AD3" s="2">
        <v>290</v>
      </c>
      <c r="AE3" s="2">
        <v>48</v>
      </c>
      <c r="AF3" s="2">
        <v>133</v>
      </c>
    </row>
    <row r="4" spans="1:32" ht="18" customHeight="1" x14ac:dyDescent="0.25">
      <c r="A4" s="8" t="s">
        <v>8</v>
      </c>
      <c r="B4" s="9">
        <v>2009</v>
      </c>
      <c r="C4" s="41">
        <v>33.5</v>
      </c>
      <c r="D4" s="11">
        <v>0.33500000000000002</v>
      </c>
      <c r="E4" s="14">
        <v>5.4</v>
      </c>
      <c r="F4" s="14">
        <v>5.3999999999999999E-2</v>
      </c>
      <c r="G4" s="14">
        <v>510.05</v>
      </c>
      <c r="H4" s="14">
        <v>72.760000000000005</v>
      </c>
      <c r="I4" s="14">
        <v>63.5</v>
      </c>
      <c r="J4" s="14">
        <v>7.66</v>
      </c>
      <c r="K4" s="14">
        <v>0.51190750705049048</v>
      </c>
      <c r="L4" s="14">
        <v>0.42822858615367687</v>
      </c>
      <c r="M4" s="3">
        <f>+[1]Construcc_IDH!L3</f>
        <v>0.43280181913674021</v>
      </c>
      <c r="N4" s="3">
        <v>0.33982787178811885</v>
      </c>
      <c r="O4" s="5">
        <v>0.32545882697064782</v>
      </c>
      <c r="P4" s="16">
        <v>74.98627787321702</v>
      </c>
      <c r="Q4" s="29">
        <v>10205015.411877604</v>
      </c>
      <c r="R4" s="35">
        <v>10.205015411877604</v>
      </c>
      <c r="S4" s="35">
        <v>49224.139043646392</v>
      </c>
      <c r="T4" s="2">
        <v>2820.6935421799999</v>
      </c>
      <c r="U4" s="2">
        <v>0.10292092</v>
      </c>
      <c r="V4" s="2">
        <v>13.710711420000001</v>
      </c>
      <c r="W4" s="22">
        <v>7.5042820459399247E-3</v>
      </c>
      <c r="X4" s="27">
        <v>1.622423509845177E-4</v>
      </c>
      <c r="Y4" s="25">
        <f t="shared" si="0"/>
        <v>-1.7528922722492114E-2</v>
      </c>
      <c r="Z4" s="2">
        <v>196.17</v>
      </c>
      <c r="AA4" s="2">
        <v>1504.74049788</v>
      </c>
      <c r="AB4" s="16">
        <v>947.70180645000005</v>
      </c>
      <c r="AC4" s="2">
        <v>17837</v>
      </c>
      <c r="AD4" s="2">
        <v>1881</v>
      </c>
      <c r="AE4" s="2">
        <v>55</v>
      </c>
      <c r="AF4" s="2">
        <v>37</v>
      </c>
    </row>
    <row r="5" spans="1:32" ht="18" customHeight="1" x14ac:dyDescent="0.25">
      <c r="A5" s="8" t="s">
        <v>8</v>
      </c>
      <c r="B5" s="9">
        <v>2010</v>
      </c>
      <c r="C5" s="41">
        <v>28.550000000000004</v>
      </c>
      <c r="D5" s="11">
        <v>0.28550000000000003</v>
      </c>
      <c r="E5" s="14">
        <v>4.3999999999999995</v>
      </c>
      <c r="F5" s="14">
        <v>4.3999999999999997E-2</v>
      </c>
      <c r="G5" s="14">
        <v>538.5</v>
      </c>
      <c r="H5" s="14">
        <v>73.424467282179435</v>
      </c>
      <c r="I5" s="14">
        <v>61.93</v>
      </c>
      <c r="J5" s="14">
        <v>7.96</v>
      </c>
      <c r="K5" s="14">
        <v>0.51831851646168525</v>
      </c>
      <c r="L5" s="14">
        <v>0.44045102552105048</v>
      </c>
      <c r="M5" s="3">
        <v>0.44040000000000001</v>
      </c>
      <c r="N5" s="3">
        <v>0.35146241110177151</v>
      </c>
      <c r="O5" s="3">
        <v>0.33800883386895675</v>
      </c>
      <c r="P5" s="16">
        <v>74.553236125325796</v>
      </c>
      <c r="Q5" s="29">
        <v>13441044.231048185</v>
      </c>
      <c r="R5" s="35">
        <v>13.441044231048185</v>
      </c>
      <c r="S5" s="35">
        <v>501512.88698521751</v>
      </c>
      <c r="T5" s="2">
        <v>3781.84640838</v>
      </c>
      <c r="U5" s="2">
        <v>1.3310298000000003</v>
      </c>
      <c r="V5" s="2">
        <v>18.74008869</v>
      </c>
      <c r="W5" s="22">
        <v>8.5123208329180976E-3</v>
      </c>
      <c r="X5" s="27">
        <v>1.365021695885431E-3</v>
      </c>
      <c r="Y5" s="25">
        <f t="shared" si="0"/>
        <v>-0.47035734312076255</v>
      </c>
      <c r="Z5" s="2">
        <v>103.9</v>
      </c>
      <c r="AA5" s="2">
        <v>1666.84277838</v>
      </c>
      <c r="AB5" s="16">
        <v>1254.9638451599999</v>
      </c>
      <c r="AC5" s="2">
        <v>2497</v>
      </c>
      <c r="AD5" s="2">
        <v>503</v>
      </c>
      <c r="AE5" s="2">
        <v>54</v>
      </c>
      <c r="AF5" s="2">
        <v>0</v>
      </c>
    </row>
    <row r="6" spans="1:32" ht="18" customHeight="1" x14ac:dyDescent="0.25">
      <c r="A6" s="8" t="s">
        <v>8</v>
      </c>
      <c r="B6" s="9">
        <v>2011</v>
      </c>
      <c r="C6" s="41">
        <v>28.499999999999996</v>
      </c>
      <c r="D6" s="11">
        <v>0.28499999999999998</v>
      </c>
      <c r="E6" s="14">
        <v>6.4</v>
      </c>
      <c r="F6" s="14">
        <v>6.4000000000000001E-2</v>
      </c>
      <c r="G6" s="14">
        <v>536.19647485214102</v>
      </c>
      <c r="H6" s="14">
        <v>73.925380678277818</v>
      </c>
      <c r="I6" s="14">
        <v>55.31</v>
      </c>
      <c r="J6" s="14">
        <v>7.67</v>
      </c>
      <c r="K6" s="14">
        <v>0.47816381481958348</v>
      </c>
      <c r="L6" s="14">
        <v>0.4295861307277386</v>
      </c>
      <c r="M6" s="3">
        <v>0.42959999999999998</v>
      </c>
      <c r="N6" s="3">
        <v>0.33613729078030685</v>
      </c>
      <c r="O6" s="3">
        <v>0.3294190919055483</v>
      </c>
      <c r="P6" s="16">
        <v>73.963943523661882</v>
      </c>
      <c r="Q6" s="29">
        <v>23549229.848962825</v>
      </c>
      <c r="R6" s="35">
        <v>23.549229848962824</v>
      </c>
      <c r="S6" s="35">
        <v>82477.258684196669</v>
      </c>
      <c r="T6" s="2">
        <v>4343.3291216899997</v>
      </c>
      <c r="U6" s="2">
        <v>0.36250464999999998</v>
      </c>
      <c r="V6" s="2">
        <v>36.361012790000004</v>
      </c>
      <c r="W6" s="22">
        <v>1.2829066038028218E-2</v>
      </c>
      <c r="X6" s="27">
        <v>2.1458228808279809E-4</v>
      </c>
      <c r="Y6" s="25">
        <f t="shared" si="0"/>
        <v>6.3137632338787178E-2</v>
      </c>
      <c r="Z6" s="2">
        <v>110.46</v>
      </c>
      <c r="AA6" s="2">
        <v>2021.3048558800001</v>
      </c>
      <c r="AB6" s="16">
        <v>1389.1829675700001</v>
      </c>
      <c r="AC6" s="2">
        <v>1377</v>
      </c>
      <c r="AD6" s="2">
        <v>272</v>
      </c>
      <c r="AE6" s="2">
        <v>2</v>
      </c>
      <c r="AF6" s="2">
        <v>25</v>
      </c>
    </row>
    <row r="7" spans="1:32" ht="18" customHeight="1" x14ac:dyDescent="0.25">
      <c r="A7" s="8" t="s">
        <v>8</v>
      </c>
      <c r="B7" s="9">
        <v>2012</v>
      </c>
      <c r="C7" s="41">
        <v>26.450000000000003</v>
      </c>
      <c r="D7" s="11">
        <v>0.26450000000000001</v>
      </c>
      <c r="E7" s="14">
        <v>5.4</v>
      </c>
      <c r="F7" s="14">
        <v>5.3999999999999999E-2</v>
      </c>
      <c r="G7" s="14">
        <v>564.22424063193841</v>
      </c>
      <c r="H7" s="14">
        <v>74.302865740634161</v>
      </c>
      <c r="I7" s="14">
        <v>57.01</v>
      </c>
      <c r="J7" s="14">
        <v>7.89</v>
      </c>
      <c r="K7" s="14">
        <v>0.49447005349446277</v>
      </c>
      <c r="L7" s="14">
        <v>0.44350096674688533</v>
      </c>
      <c r="M7" s="3">
        <v>0.44350000000000001</v>
      </c>
      <c r="N7" s="3">
        <v>0.35195801944016175</v>
      </c>
      <c r="O7" s="3">
        <v>0.34318769275830913</v>
      </c>
      <c r="P7" s="16">
        <v>75.063832894874309</v>
      </c>
      <c r="Q7" s="29">
        <v>22182626.47036887</v>
      </c>
      <c r="R7" s="35">
        <v>22.18262647036887</v>
      </c>
      <c r="S7" s="39">
        <v>0</v>
      </c>
      <c r="T7" s="2">
        <v>4872.8055902999995</v>
      </c>
      <c r="U7" s="2">
        <v>0</v>
      </c>
      <c r="V7" s="2">
        <v>35.692952450000007</v>
      </c>
      <c r="W7" s="22">
        <v>1.1673052470592667E-2</v>
      </c>
      <c r="X7" s="27">
        <v>0</v>
      </c>
      <c r="Y7" s="25">
        <f t="shared" si="0"/>
        <v>1.1225783088901042E-2</v>
      </c>
      <c r="Z7" s="2">
        <v>111.7</v>
      </c>
      <c r="AA7" s="2">
        <v>2100.4538903600001</v>
      </c>
      <c r="AB7" s="16">
        <v>1545.96298185</v>
      </c>
      <c r="AC7" s="2">
        <v>1909</v>
      </c>
      <c r="AD7" s="2">
        <v>280</v>
      </c>
      <c r="AE7" s="2">
        <v>20</v>
      </c>
      <c r="AF7" s="2">
        <v>12</v>
      </c>
    </row>
    <row r="8" spans="1:32" ht="18" customHeight="1" x14ac:dyDescent="0.25">
      <c r="A8" s="8" t="s">
        <v>8</v>
      </c>
      <c r="B8" s="9">
        <v>2013</v>
      </c>
      <c r="C8" s="41">
        <v>21.45</v>
      </c>
      <c r="D8" s="11">
        <v>0.2145</v>
      </c>
      <c r="E8" s="14">
        <v>3.8</v>
      </c>
      <c r="F8" s="14">
        <v>3.7999999999999999E-2</v>
      </c>
      <c r="G8" s="14">
        <v>580.22</v>
      </c>
      <c r="H8" s="14">
        <v>71.5</v>
      </c>
      <c r="I8" s="14">
        <v>58.04</v>
      </c>
      <c r="J8" s="14">
        <v>7.82</v>
      </c>
      <c r="K8" s="14">
        <v>0.49604122954493485</v>
      </c>
      <c r="L8" s="14">
        <v>0.43973541538984889</v>
      </c>
      <c r="M8" s="3">
        <f>+[1]Construcc_IDH!L4</f>
        <v>0.45276966555252218</v>
      </c>
      <c r="N8" s="3">
        <v>0.35175407766737049</v>
      </c>
      <c r="O8" s="3">
        <v>0.34196678078089793</v>
      </c>
      <c r="P8" s="16">
        <v>73.633067180443135</v>
      </c>
      <c r="Q8" s="29">
        <v>32729199.831770897</v>
      </c>
      <c r="R8" s="35">
        <v>32.729199831770899</v>
      </c>
      <c r="S8" s="35">
        <v>61147.358966822692</v>
      </c>
      <c r="T8" s="2">
        <v>4167.1603328499996</v>
      </c>
      <c r="U8" s="2">
        <v>0.13066803999999999</v>
      </c>
      <c r="V8" s="2">
        <v>55.820474829999995</v>
      </c>
      <c r="W8" s="22">
        <v>1.6386390014166207E-2</v>
      </c>
      <c r="X8" s="27">
        <v>1.6626958806683064E-4</v>
      </c>
      <c r="Y8" s="25">
        <f t="shared" si="0"/>
        <v>1.5398388540734099E-2</v>
      </c>
      <c r="Z8" s="2">
        <v>113.42</v>
      </c>
      <c r="AA8" s="2">
        <v>2448.3580726199998</v>
      </c>
      <c r="AB8" s="16">
        <v>1226.2697847500001</v>
      </c>
      <c r="AC8" s="2">
        <v>6314</v>
      </c>
      <c r="AD8" s="2">
        <v>1178</v>
      </c>
      <c r="AE8" s="2">
        <v>87</v>
      </c>
      <c r="AF8" s="2">
        <v>1120</v>
      </c>
    </row>
    <row r="9" spans="1:32" ht="18" customHeight="1" x14ac:dyDescent="0.25">
      <c r="A9" s="8" t="s">
        <v>8</v>
      </c>
      <c r="B9" s="9">
        <v>2014</v>
      </c>
      <c r="C9" s="41">
        <v>21.2</v>
      </c>
      <c r="D9" s="11">
        <v>0.21199999999999999</v>
      </c>
      <c r="E9" s="14">
        <v>5.3</v>
      </c>
      <c r="F9" s="14">
        <v>5.2999999999999999E-2</v>
      </c>
      <c r="G9" s="14">
        <v>600.77</v>
      </c>
      <c r="H9" s="14">
        <v>72.8</v>
      </c>
      <c r="I9" s="14">
        <v>58.55</v>
      </c>
      <c r="J9" s="14">
        <v>7.85</v>
      </c>
      <c r="K9" s="14">
        <v>0.49945568964172682</v>
      </c>
      <c r="L9" s="14">
        <v>0.45033137000536411</v>
      </c>
      <c r="M9" s="3">
        <f>+[1]Construcc_IDH!L5</f>
        <v>0.46731599445949118</v>
      </c>
      <c r="N9" s="3">
        <v>0.36298708181160294</v>
      </c>
      <c r="O9" s="3">
        <v>0.35237306132475149</v>
      </c>
      <c r="P9" s="16">
        <v>75.859066564668638</v>
      </c>
      <c r="Q9" s="29">
        <v>36542156.766980648</v>
      </c>
      <c r="R9" s="35">
        <v>36.542156766980646</v>
      </c>
      <c r="S9" s="35">
        <v>267958.14656663634</v>
      </c>
      <c r="T9" s="2">
        <v>3154.6001705999997</v>
      </c>
      <c r="U9" s="2">
        <v>0.65355293000000003</v>
      </c>
      <c r="V9" s="2">
        <v>65.26252009000001</v>
      </c>
      <c r="W9" s="22">
        <v>1.5533049373122963E-2</v>
      </c>
      <c r="X9" s="27">
        <v>7.7121665299114577E-4</v>
      </c>
      <c r="Y9" s="25">
        <f t="shared" si="0"/>
        <v>1.974960324457763E-2</v>
      </c>
      <c r="Z9" s="2">
        <v>115.66</v>
      </c>
      <c r="AA9" s="2">
        <v>2705.6571913900002</v>
      </c>
      <c r="AB9" s="16">
        <v>1125.87771853599</v>
      </c>
      <c r="AC9" s="2">
        <v>1758</v>
      </c>
      <c r="AD9" s="2">
        <v>264</v>
      </c>
      <c r="AE9" s="2">
        <v>55</v>
      </c>
      <c r="AF9" s="2">
        <v>200</v>
      </c>
    </row>
    <row r="10" spans="1:32" ht="18" customHeight="1" x14ac:dyDescent="0.25">
      <c r="A10" s="8" t="s">
        <v>8</v>
      </c>
      <c r="B10" s="9">
        <v>2015</v>
      </c>
      <c r="C10" s="41">
        <v>26.899999999999995</v>
      </c>
      <c r="D10" s="11">
        <v>0.26899999999999996</v>
      </c>
      <c r="E10" s="14">
        <v>3.5999999999999996</v>
      </c>
      <c r="F10" s="14">
        <v>3.5999999999999997E-2</v>
      </c>
      <c r="G10" s="14">
        <v>654.78907092658915</v>
      </c>
      <c r="H10" s="14">
        <v>75.393351409248226</v>
      </c>
      <c r="I10" s="14">
        <v>59.86</v>
      </c>
      <c r="J10" s="14">
        <v>7.83</v>
      </c>
      <c r="K10" s="14">
        <v>0.5041767798620963</v>
      </c>
      <c r="L10" s="14">
        <v>0.47396245536416021</v>
      </c>
      <c r="M10" s="3">
        <v>0.47399999999999998</v>
      </c>
      <c r="N10" s="3">
        <v>0.38931865212798578</v>
      </c>
      <c r="O10" s="3">
        <v>0.37654345718705884</v>
      </c>
      <c r="P10" s="16">
        <v>74.844028201331696</v>
      </c>
      <c r="Q10" s="29">
        <v>48294961.414047331</v>
      </c>
      <c r="R10" s="35">
        <v>48.294961414047329</v>
      </c>
      <c r="S10" s="35">
        <v>13517.693742835163</v>
      </c>
      <c r="T10" s="2">
        <v>2608.22562651</v>
      </c>
      <c r="U10" s="2">
        <v>3.3223530000000001E-2</v>
      </c>
      <c r="V10" s="2">
        <v>87.536975610000013</v>
      </c>
      <c r="W10" s="22">
        <v>1.9943217044531947E-2</v>
      </c>
      <c r="X10" s="27">
        <v>4.5968104166238546E-5</v>
      </c>
      <c r="Y10" s="25">
        <f t="shared" si="0"/>
        <v>4.5132284281514778E-2</v>
      </c>
      <c r="Z10" s="2">
        <v>120.88</v>
      </c>
      <c r="AA10" s="2">
        <v>3080.1509149200001</v>
      </c>
      <c r="AB10" s="16">
        <v>1044.97954104</v>
      </c>
      <c r="AC10" s="2">
        <v>1282</v>
      </c>
      <c r="AD10" s="2">
        <v>174</v>
      </c>
      <c r="AE10" s="2">
        <v>50</v>
      </c>
      <c r="AF10" s="2">
        <v>0</v>
      </c>
    </row>
    <row r="11" spans="1:32" ht="18" customHeight="1" x14ac:dyDescent="0.25">
      <c r="A11" s="8" t="s">
        <v>8</v>
      </c>
      <c r="B11" s="9">
        <v>2016</v>
      </c>
      <c r="C11" s="41">
        <v>22.65</v>
      </c>
      <c r="D11" s="11">
        <v>0.22649999999999998</v>
      </c>
      <c r="E11" s="14">
        <v>4.3999999999999995</v>
      </c>
      <c r="F11" s="14">
        <v>4.3999999999999997E-2</v>
      </c>
      <c r="G11" s="14">
        <v>700.11</v>
      </c>
      <c r="H11" s="14">
        <v>72.3</v>
      </c>
      <c r="I11" s="14">
        <v>60.05</v>
      </c>
      <c r="J11" s="14">
        <v>7.7</v>
      </c>
      <c r="K11" s="14">
        <v>0.49950327439042935</v>
      </c>
      <c r="L11" s="14">
        <v>0.47363260816166036</v>
      </c>
      <c r="M11" s="3">
        <f>+[1]Construcc_IDH!L6</f>
        <v>0.48683463618598199</v>
      </c>
      <c r="N11" s="3">
        <v>0.39385875964350664</v>
      </c>
      <c r="O11" s="3">
        <v>0.38073343778192836</v>
      </c>
      <c r="P11" s="16">
        <v>74.65704712474971</v>
      </c>
      <c r="Q11" s="29">
        <v>76425068.229753122</v>
      </c>
      <c r="R11" s="35">
        <v>76.425068229753123</v>
      </c>
      <c r="S11" s="35">
        <v>448480.79247224785</v>
      </c>
      <c r="T11" s="2">
        <v>2514.980145810001</v>
      </c>
      <c r="U11" s="2">
        <v>1.0271399999999999</v>
      </c>
      <c r="V11" s="2">
        <v>136.16194465999999</v>
      </c>
      <c r="W11" s="22">
        <v>2.9062877441933817E-2</v>
      </c>
      <c r="X11" s="27">
        <v>1.1699635311691885E-3</v>
      </c>
      <c r="Y11" s="25">
        <f t="shared" si="0"/>
        <v>2.3577101257445471E-2</v>
      </c>
      <c r="Z11" s="2">
        <v>123.73</v>
      </c>
      <c r="AA11" s="2">
        <v>3261.69754152</v>
      </c>
      <c r="AB11" s="16">
        <v>1160.9442205099999</v>
      </c>
      <c r="AC11" s="2">
        <v>216</v>
      </c>
      <c r="AD11" s="2">
        <v>38</v>
      </c>
      <c r="AE11" s="2">
        <v>34</v>
      </c>
      <c r="AF11" s="2">
        <v>2409</v>
      </c>
    </row>
    <row r="12" spans="1:32" ht="18" customHeight="1" x14ac:dyDescent="0.25">
      <c r="A12" s="8" t="s">
        <v>8</v>
      </c>
      <c r="B12" s="9">
        <v>2017</v>
      </c>
      <c r="C12" s="41">
        <v>24.6</v>
      </c>
      <c r="D12" s="11">
        <v>0.24600000000000002</v>
      </c>
      <c r="E12" s="14">
        <v>4.1000000000000005</v>
      </c>
      <c r="F12" s="14">
        <v>4.1000000000000002E-2</v>
      </c>
      <c r="G12" s="14">
        <v>712.66230000000007</v>
      </c>
      <c r="H12" s="14">
        <v>75.743888810552335</v>
      </c>
      <c r="I12" s="14">
        <v>61.11</v>
      </c>
      <c r="J12" s="14">
        <v>7.63</v>
      </c>
      <c r="K12" s="14">
        <v>0.50089448159282102</v>
      </c>
      <c r="L12" s="14">
        <v>0.48834309173732343</v>
      </c>
      <c r="M12" s="3">
        <v>0.4884</v>
      </c>
      <c r="N12" s="3">
        <v>0.40854868410170458</v>
      </c>
      <c r="O12" s="3">
        <v>0.39378374240319358</v>
      </c>
      <c r="P12" s="16">
        <v>74.206233626509317</v>
      </c>
      <c r="Q12" s="29">
        <v>51619751.050607011</v>
      </c>
      <c r="R12" s="35">
        <v>51.619751050607007</v>
      </c>
      <c r="S12" s="35">
        <v>41991.403344069186</v>
      </c>
      <c r="T12" s="2">
        <v>3545.5634873600002</v>
      </c>
      <c r="U12" s="2">
        <v>8.7862079999999995E-2</v>
      </c>
      <c r="V12" s="2">
        <v>94.091477780000019</v>
      </c>
      <c r="W12" s="22">
        <v>1.8502060827087302E-2</v>
      </c>
      <c r="X12" s="27">
        <v>1.0625639562842772E-4</v>
      </c>
      <c r="Y12" s="25">
        <f t="shared" si="0"/>
        <v>4.2026994261698536E-3</v>
      </c>
      <c r="Z12" s="2">
        <v>124.25</v>
      </c>
      <c r="AA12" s="2">
        <v>3388.2213436299999</v>
      </c>
      <c r="AB12" s="16">
        <v>256.96670125999998</v>
      </c>
      <c r="AC12" s="2">
        <v>152859</v>
      </c>
      <c r="AD12" s="2">
        <v>33724</v>
      </c>
      <c r="AE12" s="2">
        <v>11011</v>
      </c>
      <c r="AF12" s="2">
        <v>177035</v>
      </c>
    </row>
    <row r="13" spans="1:32" ht="18" customHeight="1" x14ac:dyDescent="0.25">
      <c r="A13" s="8" t="s">
        <v>8</v>
      </c>
      <c r="B13" s="9">
        <v>2018</v>
      </c>
      <c r="C13" s="41">
        <v>23.1</v>
      </c>
      <c r="D13" s="11">
        <v>0.23100000000000001</v>
      </c>
      <c r="E13" s="14">
        <v>3.4000000000000004</v>
      </c>
      <c r="F13" s="14">
        <v>3.4000000000000002E-2</v>
      </c>
      <c r="G13" s="14">
        <v>764.64261729634438</v>
      </c>
      <c r="H13" s="14">
        <v>76.205407595215505</v>
      </c>
      <c r="I13" s="14">
        <v>61.75</v>
      </c>
      <c r="J13" s="14">
        <v>7.67</v>
      </c>
      <c r="K13" s="14">
        <v>0.50523491956085342</v>
      </c>
      <c r="L13" s="14">
        <v>0.50348175242143589</v>
      </c>
      <c r="M13" s="3">
        <v>0.50349999999999995</v>
      </c>
      <c r="N13" s="3">
        <v>0.42717526114949228</v>
      </c>
      <c r="O13" s="3">
        <v>0.4110228313878404</v>
      </c>
      <c r="P13" s="16">
        <v>74.058197178550657</v>
      </c>
      <c r="Q13" s="29">
        <v>76114526.702715307</v>
      </c>
      <c r="R13" s="35">
        <v>76.11452670271531</v>
      </c>
      <c r="S13" s="35">
        <v>83461.392721265845</v>
      </c>
      <c r="T13" s="2">
        <v>4310.4825024100001</v>
      </c>
      <c r="U13" s="2">
        <v>0.18047546</v>
      </c>
      <c r="V13" s="2">
        <v>144.06809508000001</v>
      </c>
      <c r="W13" s="22">
        <v>2.3813114482599998E-2</v>
      </c>
      <c r="X13" s="27">
        <v>2.3676304627826534E-4</v>
      </c>
      <c r="Y13" s="25">
        <f t="shared" si="0"/>
        <v>3.0905432595573469E-2</v>
      </c>
      <c r="Z13" s="2">
        <v>128.09</v>
      </c>
      <c r="AA13" s="2">
        <v>3582.23103782</v>
      </c>
      <c r="AB13" s="16">
        <v>239.02372500000001</v>
      </c>
      <c r="AC13" s="2">
        <v>952</v>
      </c>
      <c r="AD13" s="2">
        <v>249</v>
      </c>
      <c r="AE13" s="2">
        <v>375</v>
      </c>
      <c r="AF13" s="2">
        <v>64</v>
      </c>
    </row>
    <row r="14" spans="1:32" ht="18" customHeight="1" x14ac:dyDescent="0.25">
      <c r="A14" s="8" t="s">
        <v>8</v>
      </c>
      <c r="B14" s="9">
        <v>2019</v>
      </c>
      <c r="C14" s="41">
        <v>13.3</v>
      </c>
      <c r="D14" s="11">
        <v>0.13300000000000001</v>
      </c>
      <c r="E14" s="14">
        <v>2.8000000000000003</v>
      </c>
      <c r="F14" s="14">
        <v>2.8000000000000001E-2</v>
      </c>
      <c r="G14" s="14">
        <v>807.82687255479311</v>
      </c>
      <c r="H14" s="14">
        <v>74.932589869776905</v>
      </c>
      <c r="I14" s="14">
        <v>63.24</v>
      </c>
      <c r="J14" s="14">
        <v>8.02</v>
      </c>
      <c r="K14" s="14">
        <v>0.52631645811669914</v>
      </c>
      <c r="L14" s="14">
        <v>0.51591920494019183</v>
      </c>
      <c r="M14" s="3">
        <v>0.51590000000000003</v>
      </c>
      <c r="N14" s="3">
        <v>0.44370249763896763</v>
      </c>
      <c r="O14" s="3">
        <v>0.42523197141416558</v>
      </c>
      <c r="P14" s="16">
        <v>75.32795013125218</v>
      </c>
      <c r="Q14" s="29">
        <v>77950516.903757244</v>
      </c>
      <c r="R14" s="35">
        <v>77.950516903757247</v>
      </c>
      <c r="S14" s="35">
        <v>3779422.620269658</v>
      </c>
      <c r="T14" s="2">
        <v>3650.0570917599998</v>
      </c>
      <c r="U14" s="2">
        <v>8.3766463800000004</v>
      </c>
      <c r="V14" s="2">
        <v>151.75254952</v>
      </c>
      <c r="W14" s="22">
        <v>2.4105670800601837E-2</v>
      </c>
      <c r="X14" s="27">
        <v>1.0818563104912754E-2</v>
      </c>
      <c r="Y14" s="25">
        <f t="shared" si="0"/>
        <v>1.9205246311187509E-2</v>
      </c>
      <c r="Z14" s="2">
        <v>130.55000000000001</v>
      </c>
      <c r="AA14" s="2">
        <v>3763.4854644699999</v>
      </c>
      <c r="AB14" s="16">
        <v>272.45110899999997</v>
      </c>
      <c r="AC14" s="2">
        <v>4777</v>
      </c>
      <c r="AD14" s="2">
        <v>1983</v>
      </c>
      <c r="AE14" s="2">
        <v>503.7</v>
      </c>
      <c r="AF14" s="2">
        <v>836.04</v>
      </c>
    </row>
    <row r="15" spans="1:32" ht="18" customHeight="1" x14ac:dyDescent="0.25">
      <c r="A15" s="8" t="s">
        <v>9</v>
      </c>
      <c r="B15" s="9">
        <v>2007</v>
      </c>
      <c r="C15" s="41">
        <v>25.35</v>
      </c>
      <c r="D15" s="11">
        <v>0.2535</v>
      </c>
      <c r="E15" s="14">
        <v>0.3</v>
      </c>
      <c r="F15" s="14">
        <v>3.0000000000000001E-3</v>
      </c>
      <c r="G15" s="14">
        <v>371.88217257305399</v>
      </c>
      <c r="H15" s="14">
        <v>75.91</v>
      </c>
      <c r="I15" s="14">
        <v>73.67</v>
      </c>
      <c r="J15" s="14">
        <v>9.7200000000000006</v>
      </c>
      <c r="K15" s="14">
        <v>0.64100844845127858</v>
      </c>
      <c r="L15" s="14">
        <v>0.42046085450835663</v>
      </c>
      <c r="M15" s="3">
        <v>0.42049999999999998</v>
      </c>
      <c r="N15" s="3">
        <v>0.32298685760310203</v>
      </c>
      <c r="O15" s="3">
        <v>0.30176515228933409</v>
      </c>
      <c r="P15" s="16">
        <v>70.320090380512212</v>
      </c>
      <c r="Q15" s="29">
        <v>183922825.80294222</v>
      </c>
      <c r="R15" s="35">
        <v>183.92282580294221</v>
      </c>
      <c r="S15" s="35">
        <v>1288002.9653392227</v>
      </c>
      <c r="T15" s="2">
        <v>1444.2353144899998</v>
      </c>
      <c r="U15" s="2">
        <v>2.5602000399999998</v>
      </c>
      <c r="V15" s="2">
        <v>247.32639947999996</v>
      </c>
      <c r="W15" s="22">
        <v>0.16362929600513682</v>
      </c>
      <c r="X15" s="27">
        <v>5.5604772535722807E-3</v>
      </c>
      <c r="Y15" s="25">
        <f>+(181.56-168.42)/168.42</f>
        <v>7.8019237620235216E-2</v>
      </c>
      <c r="Z15" s="2">
        <v>181.56</v>
      </c>
      <c r="AA15" s="2">
        <v>1110.7061125600001</v>
      </c>
      <c r="AB15" s="16">
        <v>405.25363252</v>
      </c>
      <c r="AC15" s="2">
        <v>7343</v>
      </c>
      <c r="AD15" s="2">
        <v>1379</v>
      </c>
      <c r="AE15" s="2">
        <v>0</v>
      </c>
      <c r="AF15" s="2">
        <v>0</v>
      </c>
    </row>
    <row r="16" spans="1:32" ht="18" customHeight="1" x14ac:dyDescent="0.25">
      <c r="A16" s="8" t="s">
        <v>9</v>
      </c>
      <c r="B16" s="9">
        <v>2008</v>
      </c>
      <c r="C16" s="41">
        <v>16.850000000000001</v>
      </c>
      <c r="D16" s="11">
        <v>0.16850000000000001</v>
      </c>
      <c r="E16" s="14">
        <v>0.2</v>
      </c>
      <c r="F16" s="14">
        <v>2E-3</v>
      </c>
      <c r="G16" s="14">
        <v>420.8</v>
      </c>
      <c r="H16" s="14">
        <v>75.989999999999995</v>
      </c>
      <c r="I16" s="14">
        <v>74.599999999999994</v>
      </c>
      <c r="J16" s="14">
        <v>10.1</v>
      </c>
      <c r="K16" s="14">
        <v>0.66033495554992905</v>
      </c>
      <c r="L16" s="14">
        <v>0.44450957087446635</v>
      </c>
      <c r="M16" s="3">
        <f>+[1]Construcc_IDH!L7</f>
        <v>0.43308862544015919</v>
      </c>
      <c r="N16" s="3">
        <v>0.34999549758127574</v>
      </c>
      <c r="O16" s="3">
        <v>0.326316223570985</v>
      </c>
      <c r="P16" s="16">
        <v>71.559517104134585</v>
      </c>
      <c r="Q16" s="29">
        <v>240597670.83918348</v>
      </c>
      <c r="R16" s="35">
        <v>240.59767083918348</v>
      </c>
      <c r="S16" s="35">
        <v>400837.2759877143</v>
      </c>
      <c r="T16" s="2">
        <v>1785.11504158</v>
      </c>
      <c r="U16" s="2">
        <v>0.90299296000000007</v>
      </c>
      <c r="V16" s="2">
        <v>346.0595426500002</v>
      </c>
      <c r="W16" s="22">
        <v>0.18100758044829127</v>
      </c>
      <c r="X16" s="27">
        <v>1.3164419881454578E-3</v>
      </c>
      <c r="Y16" s="25">
        <f t="shared" ref="Y16:Y27" si="1">+(Z16-Z15)/Z15</f>
        <v>8.3939193654990141E-2</v>
      </c>
      <c r="Z16" s="2">
        <v>196.8</v>
      </c>
      <c r="AA16" s="2">
        <v>1516.5305551500001</v>
      </c>
      <c r="AB16" s="16">
        <v>425.29062955000001</v>
      </c>
      <c r="AC16" s="2">
        <v>2203</v>
      </c>
      <c r="AD16" s="2">
        <v>42256</v>
      </c>
      <c r="AE16" s="2">
        <v>44</v>
      </c>
      <c r="AF16" s="2">
        <v>0</v>
      </c>
    </row>
    <row r="17" spans="1:32" ht="18" customHeight="1" x14ac:dyDescent="0.25">
      <c r="A17" s="8" t="s">
        <v>9</v>
      </c>
      <c r="B17" s="9">
        <v>2009</v>
      </c>
      <c r="C17" s="41">
        <v>16.899999999999999</v>
      </c>
      <c r="D17" s="11">
        <v>0.16899999999999998</v>
      </c>
      <c r="E17" s="14">
        <v>0.1</v>
      </c>
      <c r="F17" s="14">
        <v>1E-3</v>
      </c>
      <c r="G17" s="14">
        <v>555.9</v>
      </c>
      <c r="H17" s="14">
        <v>76.05</v>
      </c>
      <c r="I17" s="14">
        <v>75.7</v>
      </c>
      <c r="J17" s="14">
        <v>10.5</v>
      </c>
      <c r="K17" s="14">
        <v>0.68102553156830126</v>
      </c>
      <c r="L17" s="14">
        <v>0.49657148209748642</v>
      </c>
      <c r="M17" s="3">
        <f>+[1]Construcc_IDH!$L$8</f>
        <v>0.48709838379160103</v>
      </c>
      <c r="N17" s="3">
        <v>0.41205448615548407</v>
      </c>
      <c r="O17" s="3">
        <v>0.38324045479792507</v>
      </c>
      <c r="P17" s="16">
        <v>72.489677919613797</v>
      </c>
      <c r="Q17" s="29">
        <v>285842834.30028272</v>
      </c>
      <c r="R17" s="35">
        <v>285.84283430028273</v>
      </c>
      <c r="S17" s="35">
        <v>989420.9815617631</v>
      </c>
      <c r="T17" s="2">
        <v>1927.3188274700001</v>
      </c>
      <c r="U17" s="2">
        <v>2.0687435000000001</v>
      </c>
      <c r="V17" s="2">
        <v>384.03750061999995</v>
      </c>
      <c r="W17" s="22">
        <v>0.21019519940200945</v>
      </c>
      <c r="X17" s="27">
        <v>3.2611232878985109E-3</v>
      </c>
      <c r="Y17" s="25">
        <f t="shared" si="1"/>
        <v>-1.5345528455284604E-2</v>
      </c>
      <c r="Z17" s="2">
        <v>193.78</v>
      </c>
      <c r="AA17" s="2">
        <v>1678.0199600599999</v>
      </c>
      <c r="AB17" s="16">
        <v>450.74497894000001</v>
      </c>
      <c r="AC17" s="2">
        <v>2958</v>
      </c>
      <c r="AD17" s="2">
        <v>1122</v>
      </c>
      <c r="AE17" s="2">
        <v>0</v>
      </c>
      <c r="AF17" s="2">
        <v>0</v>
      </c>
    </row>
    <row r="18" spans="1:32" ht="18" customHeight="1" x14ac:dyDescent="0.25">
      <c r="A18" s="8" t="s">
        <v>9</v>
      </c>
      <c r="B18" s="9">
        <v>2010</v>
      </c>
      <c r="C18" s="41">
        <v>15.7</v>
      </c>
      <c r="D18" s="11">
        <v>0.157</v>
      </c>
      <c r="E18" s="14">
        <v>0.2</v>
      </c>
      <c r="F18" s="14">
        <v>2E-3</v>
      </c>
      <c r="G18" s="14">
        <v>604.40000000000009</v>
      </c>
      <c r="H18" s="14">
        <v>78.051141880155669</v>
      </c>
      <c r="I18" s="14">
        <v>76.42</v>
      </c>
      <c r="J18" s="14">
        <v>10.220000000000001</v>
      </c>
      <c r="K18" s="14">
        <v>0.67315548713440265</v>
      </c>
      <c r="L18" s="14">
        <v>0.51612291137404831</v>
      </c>
      <c r="M18" s="3">
        <v>0.5161</v>
      </c>
      <c r="N18" s="3">
        <v>0.43536654545371728</v>
      </c>
      <c r="O18" s="3">
        <v>0.40428400709837792</v>
      </c>
      <c r="P18" s="16">
        <v>72.388143025673543</v>
      </c>
      <c r="Q18" s="29">
        <v>337740936.71673864</v>
      </c>
      <c r="R18" s="35">
        <v>337.74093671673864</v>
      </c>
      <c r="S18" s="35">
        <v>241535.05254102047</v>
      </c>
      <c r="T18" s="2">
        <v>3240.1338389200005</v>
      </c>
      <c r="U18" s="2">
        <v>0.64104106000000005</v>
      </c>
      <c r="V18" s="2">
        <v>470.89310915999999</v>
      </c>
      <c r="W18" s="22">
        <v>0.21389403697535236</v>
      </c>
      <c r="X18" s="27">
        <v>6.5741199397143033E-4</v>
      </c>
      <c r="Y18" s="25">
        <f t="shared" si="1"/>
        <v>-0.46815976880999072</v>
      </c>
      <c r="Z18" s="2">
        <v>103.06</v>
      </c>
      <c r="AA18" s="2">
        <v>1907.21951231</v>
      </c>
      <c r="AB18" s="16">
        <v>500.08888452999997</v>
      </c>
      <c r="AC18" s="2">
        <v>13841</v>
      </c>
      <c r="AD18" s="2">
        <v>2888</v>
      </c>
      <c r="AE18" s="2">
        <v>0</v>
      </c>
      <c r="AF18" s="2">
        <v>0</v>
      </c>
    </row>
    <row r="19" spans="1:32" ht="18" customHeight="1" x14ac:dyDescent="0.25">
      <c r="A19" s="8" t="s">
        <v>9</v>
      </c>
      <c r="B19" s="9">
        <v>2011</v>
      </c>
      <c r="C19" s="41">
        <v>11.8</v>
      </c>
      <c r="D19" s="11">
        <v>0.11800000000000001</v>
      </c>
      <c r="E19" s="14">
        <v>0.2</v>
      </c>
      <c r="F19" s="14">
        <v>2E-3</v>
      </c>
      <c r="G19" s="14">
        <v>630.91267349233624</v>
      </c>
      <c r="H19" s="14">
        <v>78.859924092389278</v>
      </c>
      <c r="I19" s="14">
        <v>77.48</v>
      </c>
      <c r="J19" s="14">
        <v>9.9</v>
      </c>
      <c r="K19" s="14">
        <v>0.66480326434343728</v>
      </c>
      <c r="L19" s="14">
        <v>0.52447457861257007</v>
      </c>
      <c r="M19" s="3">
        <v>0.52439999999999998</v>
      </c>
      <c r="N19" s="3">
        <v>0.44680461241426284</v>
      </c>
      <c r="O19" s="3">
        <v>0.4139539767144772</v>
      </c>
      <c r="P19" s="16">
        <v>73.085376557860585</v>
      </c>
      <c r="Q19" s="29">
        <v>387944806.74102366</v>
      </c>
      <c r="R19" s="35">
        <v>387.94480674102368</v>
      </c>
      <c r="S19" s="35">
        <v>539177.81225531641</v>
      </c>
      <c r="T19" s="2">
        <v>3760.0031121999996</v>
      </c>
      <c r="U19" s="2">
        <v>2.36979826</v>
      </c>
      <c r="V19" s="2">
        <v>599.00328673999979</v>
      </c>
      <c r="W19" s="22">
        <v>0.21134319791820652</v>
      </c>
      <c r="X19" s="27">
        <v>1.4027867861155262E-3</v>
      </c>
      <c r="Y19" s="25">
        <f t="shared" si="1"/>
        <v>6.8794876770813154E-2</v>
      </c>
      <c r="Z19" s="2">
        <v>110.15</v>
      </c>
      <c r="AA19" s="2">
        <v>2374.1731578899999</v>
      </c>
      <c r="AB19" s="16">
        <v>538.64707624000005</v>
      </c>
      <c r="AC19" s="2">
        <v>20606</v>
      </c>
      <c r="AD19" s="2">
        <v>4258</v>
      </c>
      <c r="AE19" s="2">
        <v>0</v>
      </c>
      <c r="AF19" s="2">
        <v>30</v>
      </c>
    </row>
    <row r="20" spans="1:32" ht="18" customHeight="1" x14ac:dyDescent="0.25">
      <c r="A20" s="8" t="s">
        <v>9</v>
      </c>
      <c r="B20" s="9">
        <v>2012</v>
      </c>
      <c r="C20" s="41">
        <v>8.35</v>
      </c>
      <c r="D20" s="11">
        <v>8.3499999999999991E-2</v>
      </c>
      <c r="E20" s="14">
        <v>0.1</v>
      </c>
      <c r="F20" s="14">
        <v>1E-3</v>
      </c>
      <c r="G20" s="14">
        <v>647.73602064752276</v>
      </c>
      <c r="H20" s="14">
        <v>79.376609343883231</v>
      </c>
      <c r="I20" s="14">
        <v>79.989999999999995</v>
      </c>
      <c r="J20" s="14">
        <v>10.06</v>
      </c>
      <c r="K20" s="14">
        <v>0.68212458074898008</v>
      </c>
      <c r="L20" s="14">
        <v>0.53562440121042421</v>
      </c>
      <c r="M20" s="3">
        <v>0.53559999999999997</v>
      </c>
      <c r="N20" s="3">
        <v>0.46086780576068875</v>
      </c>
      <c r="O20" s="3">
        <v>0.42472038086395869</v>
      </c>
      <c r="P20" s="16">
        <v>73.59446224388013</v>
      </c>
      <c r="Q20" s="29">
        <v>401256208.92814201</v>
      </c>
      <c r="R20" s="35">
        <v>401.25620892814203</v>
      </c>
      <c r="S20" s="35">
        <v>536711.51925885701</v>
      </c>
      <c r="T20" s="2">
        <v>3195.0480114299999</v>
      </c>
      <c r="U20" s="2">
        <v>1.6832205200000001</v>
      </c>
      <c r="V20" s="2">
        <v>645.64125464000051</v>
      </c>
      <c r="W20" s="22">
        <v>0.2111510459424604</v>
      </c>
      <c r="X20" s="27">
        <v>1.5374612889122916E-3</v>
      </c>
      <c r="Y20" s="25">
        <f t="shared" si="1"/>
        <v>4.1488878801634071E-2</v>
      </c>
      <c r="Z20" s="2">
        <v>114.72</v>
      </c>
      <c r="AA20" s="2">
        <v>2852.2685427699998</v>
      </c>
      <c r="AB20" s="16">
        <v>635.25860229</v>
      </c>
      <c r="AC20" s="2">
        <v>34830</v>
      </c>
      <c r="AD20" s="2">
        <v>7218</v>
      </c>
      <c r="AE20" s="2">
        <v>9</v>
      </c>
      <c r="AF20" s="2">
        <v>0</v>
      </c>
    </row>
    <row r="21" spans="1:32" ht="18" customHeight="1" x14ac:dyDescent="0.25">
      <c r="A21" s="8" t="s">
        <v>9</v>
      </c>
      <c r="B21" s="9">
        <v>2013</v>
      </c>
      <c r="C21" s="41">
        <v>4.55</v>
      </c>
      <c r="D21" s="11">
        <v>4.5499999999999999E-2</v>
      </c>
      <c r="E21" s="14">
        <v>0</v>
      </c>
      <c r="F21" s="14">
        <v>0</v>
      </c>
      <c r="G21" s="14">
        <v>670.47</v>
      </c>
      <c r="H21" s="14">
        <v>80.05</v>
      </c>
      <c r="I21" s="14">
        <v>78.400000000000006</v>
      </c>
      <c r="J21" s="14">
        <v>9.85</v>
      </c>
      <c r="K21" s="14">
        <v>0.6666713614858164</v>
      </c>
      <c r="L21" s="14">
        <v>0.54025484101150678</v>
      </c>
      <c r="M21" s="3">
        <f>+[1]Construcc_IDH!L9</f>
        <v>0.5228523134059363</v>
      </c>
      <c r="N21" s="3">
        <v>0.46612065966414551</v>
      </c>
      <c r="O21" s="3">
        <v>0.43100107690507866</v>
      </c>
      <c r="P21" s="16">
        <v>72.857582340182773</v>
      </c>
      <c r="Q21" s="29">
        <v>467863383.78422779</v>
      </c>
      <c r="R21" s="35">
        <v>467.86338378422778</v>
      </c>
      <c r="S21" s="35">
        <v>422964.45597295597</v>
      </c>
      <c r="T21" s="2">
        <v>4290.5990972399995</v>
      </c>
      <c r="U21" s="2">
        <v>0.90384829999999994</v>
      </c>
      <c r="V21" s="2">
        <v>797.9527875</v>
      </c>
      <c r="W21" s="22">
        <v>0.23424318099563698</v>
      </c>
      <c r="X21" s="27">
        <v>1.1501089670887018E-3</v>
      </c>
      <c r="Y21" s="25">
        <f t="shared" si="1"/>
        <v>3.016039051603912E-2</v>
      </c>
      <c r="Z21" s="2">
        <v>118.18</v>
      </c>
      <c r="AA21" s="2">
        <v>3219.2722103199999</v>
      </c>
      <c r="AB21" s="16">
        <v>789.67652897999994</v>
      </c>
      <c r="AC21" s="2">
        <v>11290</v>
      </c>
      <c r="AD21" s="2">
        <v>2923</v>
      </c>
      <c r="AE21" s="2">
        <v>13</v>
      </c>
      <c r="AF21" s="2">
        <v>0</v>
      </c>
    </row>
    <row r="22" spans="1:32" ht="18" customHeight="1" x14ac:dyDescent="0.25">
      <c r="A22" s="8" t="s">
        <v>9</v>
      </c>
      <c r="B22" s="9">
        <v>2014</v>
      </c>
      <c r="C22" s="41">
        <v>4.0999999999999996</v>
      </c>
      <c r="D22" s="11">
        <v>4.0999999999999995E-2</v>
      </c>
      <c r="E22" s="14">
        <v>0</v>
      </c>
      <c r="F22" s="14">
        <v>0</v>
      </c>
      <c r="G22" s="14">
        <v>790.66</v>
      </c>
      <c r="H22" s="14">
        <v>80.77</v>
      </c>
      <c r="I22" s="14">
        <v>78.2</v>
      </c>
      <c r="J22" s="14">
        <v>9.92</v>
      </c>
      <c r="K22" s="14">
        <v>0.66870907798976043</v>
      </c>
      <c r="L22" s="14">
        <v>0.57543822517409093</v>
      </c>
      <c r="M22" s="3">
        <f>+[1]Construcc_IDH!L10</f>
        <v>0.55786113294342055</v>
      </c>
      <c r="N22" s="3">
        <v>0.51080139151869974</v>
      </c>
      <c r="O22" s="3">
        <v>0.47251647943782382</v>
      </c>
      <c r="P22" s="16">
        <v>71.634919866632231</v>
      </c>
      <c r="Q22" s="29">
        <v>498043017.96268058</v>
      </c>
      <c r="R22" s="35">
        <v>498.04301796268055</v>
      </c>
      <c r="S22" s="35">
        <v>533614.86872024485</v>
      </c>
      <c r="T22" s="2">
        <v>3268.19777978</v>
      </c>
      <c r="U22" s="2">
        <v>1.3014926600000001</v>
      </c>
      <c r="V22" s="2">
        <v>889.48068042999989</v>
      </c>
      <c r="W22" s="22">
        <v>0.21170416506296141</v>
      </c>
      <c r="X22" s="27">
        <v>1.535809522172509E-3</v>
      </c>
      <c r="Y22" s="25">
        <f t="shared" si="1"/>
        <v>5.7962430191233663E-2</v>
      </c>
      <c r="Z22" s="2">
        <v>125.03</v>
      </c>
      <c r="AA22" s="2">
        <v>3412.89291641</v>
      </c>
      <c r="AB22" s="16">
        <v>784.21791982000002</v>
      </c>
      <c r="AC22" s="2">
        <v>6911</v>
      </c>
      <c r="AD22" s="2">
        <v>1402</v>
      </c>
      <c r="AE22" s="2">
        <v>0</v>
      </c>
      <c r="AF22" s="2">
        <v>0</v>
      </c>
    </row>
    <row r="23" spans="1:32" ht="18" customHeight="1" x14ac:dyDescent="0.25">
      <c r="A23" s="8" t="s">
        <v>9</v>
      </c>
      <c r="B23" s="9">
        <v>2015</v>
      </c>
      <c r="C23" s="41">
        <v>4.95</v>
      </c>
      <c r="D23" s="11">
        <v>4.9500000000000002E-2</v>
      </c>
      <c r="E23" s="14">
        <v>0</v>
      </c>
      <c r="F23" s="14">
        <v>0</v>
      </c>
      <c r="G23" s="14">
        <v>810.79151225916041</v>
      </c>
      <c r="H23" s="14">
        <v>81.098906684501344</v>
      </c>
      <c r="I23" s="14">
        <v>76.510000000000005</v>
      </c>
      <c r="J23" s="14">
        <v>9.99</v>
      </c>
      <c r="K23" s="14">
        <v>0.66428872265171979</v>
      </c>
      <c r="L23" s="14">
        <v>0.58035808936644773</v>
      </c>
      <c r="M23" s="3">
        <v>0.58040000000000003</v>
      </c>
      <c r="N23" s="3">
        <v>0.51555034199249827</v>
      </c>
      <c r="O23" s="3">
        <v>0.47864926052007295</v>
      </c>
      <c r="P23" s="16">
        <v>67.709081789239548</v>
      </c>
      <c r="Q23" s="29">
        <v>527178948.20450121</v>
      </c>
      <c r="R23" s="35">
        <v>527.17894820450124</v>
      </c>
      <c r="S23" s="35">
        <v>1198744.2351172355</v>
      </c>
      <c r="T23" s="2">
        <v>1857.2758192499996</v>
      </c>
      <c r="U23" s="2">
        <v>2.94625073</v>
      </c>
      <c r="V23" s="2">
        <v>955.53758363000009</v>
      </c>
      <c r="W23" s="22">
        <v>0.21769650244077796</v>
      </c>
      <c r="X23" s="27">
        <v>4.0764349982225353E-3</v>
      </c>
      <c r="Y23" s="25">
        <f t="shared" si="1"/>
        <v>4.6628809085819505E-2</v>
      </c>
      <c r="Z23" s="2">
        <v>130.86000000000001</v>
      </c>
      <c r="AA23" s="2">
        <v>3606.9921194399999</v>
      </c>
      <c r="AB23" s="16">
        <v>844.50946433000001</v>
      </c>
      <c r="AC23" s="2">
        <v>22729</v>
      </c>
      <c r="AD23" s="2">
        <v>3591</v>
      </c>
      <c r="AE23" s="2">
        <v>1498</v>
      </c>
      <c r="AF23" s="2">
        <v>0</v>
      </c>
    </row>
    <row r="24" spans="1:32" ht="18" customHeight="1" x14ac:dyDescent="0.25">
      <c r="A24" s="8" t="s">
        <v>9</v>
      </c>
      <c r="B24" s="9">
        <v>2016</v>
      </c>
      <c r="C24" s="41">
        <v>3.05</v>
      </c>
      <c r="D24" s="11">
        <v>3.0499999999999999E-2</v>
      </c>
      <c r="E24" s="14">
        <v>0</v>
      </c>
      <c r="F24" s="14">
        <v>0</v>
      </c>
      <c r="G24" s="14">
        <v>900.79</v>
      </c>
      <c r="H24" s="14">
        <v>81.55</v>
      </c>
      <c r="I24" s="14">
        <v>74.5</v>
      </c>
      <c r="J24" s="14">
        <v>9.9499999999999993</v>
      </c>
      <c r="K24" s="14">
        <v>0.65390215488941006</v>
      </c>
      <c r="L24" s="14">
        <v>0.60043120709790065</v>
      </c>
      <c r="M24" s="3">
        <f>+[1]Construcc_IDH!L6</f>
        <v>0.48683463618598199</v>
      </c>
      <c r="N24" s="3">
        <v>0.54082392469888174</v>
      </c>
      <c r="O24" s="3">
        <v>0.50434671526062469</v>
      </c>
      <c r="P24" s="16">
        <v>70.069185698192271</v>
      </c>
      <c r="Q24" s="29">
        <v>590890799.09317636</v>
      </c>
      <c r="R24" s="35">
        <v>590.89079909317638</v>
      </c>
      <c r="S24" s="35">
        <v>382113.13650069863</v>
      </c>
      <c r="T24" s="2">
        <v>1604.0298344500002</v>
      </c>
      <c r="U24" s="2">
        <v>0.87514046000000001</v>
      </c>
      <c r="V24" s="2">
        <v>1052.7545758199992</v>
      </c>
      <c r="W24" s="22">
        <v>0.22470358579183691</v>
      </c>
      <c r="X24" s="27">
        <v>9.968284974303679E-4</v>
      </c>
      <c r="Y24" s="25">
        <f t="shared" si="1"/>
        <v>4.1112639462020442E-2</v>
      </c>
      <c r="Z24" s="2">
        <v>136.24</v>
      </c>
      <c r="AA24" s="2">
        <v>3745.8206538499999</v>
      </c>
      <c r="AB24" s="16">
        <v>834.99624329999995</v>
      </c>
      <c r="AC24" s="2">
        <v>1393</v>
      </c>
      <c r="AD24" s="2">
        <v>320</v>
      </c>
      <c r="AE24" s="2">
        <v>9249</v>
      </c>
      <c r="AF24" s="2">
        <v>17009</v>
      </c>
    </row>
    <row r="25" spans="1:32" ht="18" customHeight="1" x14ac:dyDescent="0.25">
      <c r="A25" s="8" t="s">
        <v>9</v>
      </c>
      <c r="B25" s="9">
        <v>2017</v>
      </c>
      <c r="C25" s="41">
        <v>3.45</v>
      </c>
      <c r="D25" s="11">
        <v>3.4500000000000003E-2</v>
      </c>
      <c r="E25" s="14">
        <v>0</v>
      </c>
      <c r="F25" s="14">
        <v>0</v>
      </c>
      <c r="G25" s="14">
        <v>958.99739999999974</v>
      </c>
      <c r="H25" s="14">
        <v>81.66341845362561</v>
      </c>
      <c r="I25" s="14">
        <v>73.53</v>
      </c>
      <c r="J25" s="14">
        <v>9.91</v>
      </c>
      <c r="K25" s="14">
        <v>0.64803511250722645</v>
      </c>
      <c r="L25" s="14">
        <v>0.6121642472786476</v>
      </c>
      <c r="M25" s="3">
        <v>0.61209999999999998</v>
      </c>
      <c r="N25" s="3">
        <v>0.55618808401325248</v>
      </c>
      <c r="O25" s="3">
        <v>0.51980876602737847</v>
      </c>
      <c r="P25" s="16">
        <v>68.810430269469563</v>
      </c>
      <c r="Q25" s="29">
        <v>495444874.36277246</v>
      </c>
      <c r="R25" s="35">
        <v>495.44487436277245</v>
      </c>
      <c r="S25" s="35">
        <v>465219.2380631158</v>
      </c>
      <c r="T25" s="2">
        <v>1937.7539016199999</v>
      </c>
      <c r="U25" s="2">
        <v>0.97341661999999995</v>
      </c>
      <c r="V25" s="2">
        <v>903.08727644999988</v>
      </c>
      <c r="W25" s="22">
        <v>0.17758224352809715</v>
      </c>
      <c r="X25" s="27">
        <v>1.1772057010943388E-3</v>
      </c>
      <c r="Y25" s="25">
        <f t="shared" si="1"/>
        <v>1.8643570170287668E-2</v>
      </c>
      <c r="Z25" s="2">
        <v>138.78</v>
      </c>
      <c r="AA25" s="2">
        <v>4269.40721665</v>
      </c>
      <c r="AB25" s="16">
        <v>153.48251587999999</v>
      </c>
      <c r="AC25" s="2">
        <v>120033</v>
      </c>
      <c r="AD25" s="2">
        <v>25620</v>
      </c>
      <c r="AE25" s="2">
        <v>6990</v>
      </c>
      <c r="AF25" s="2">
        <v>6713</v>
      </c>
    </row>
    <row r="26" spans="1:32" ht="18" customHeight="1" x14ac:dyDescent="0.25">
      <c r="A26" s="8" t="s">
        <v>9</v>
      </c>
      <c r="B26" s="9">
        <v>2018</v>
      </c>
      <c r="C26" s="41">
        <v>3.1</v>
      </c>
      <c r="D26" s="11">
        <v>3.1E-2</v>
      </c>
      <c r="E26" s="14">
        <v>0</v>
      </c>
      <c r="F26" s="14">
        <v>0</v>
      </c>
      <c r="G26" s="14">
        <v>1019.2516996327172</v>
      </c>
      <c r="H26" s="14">
        <v>82.398193529096744</v>
      </c>
      <c r="I26" s="14">
        <v>73.528182728497328</v>
      </c>
      <c r="J26" s="14">
        <v>9.9080389321140316</v>
      </c>
      <c r="K26" s="14">
        <v>0.64794875045676759</v>
      </c>
      <c r="L26" s="14">
        <v>0.62785442599147268</v>
      </c>
      <c r="M26" s="3">
        <v>0.62790000000000001</v>
      </c>
      <c r="N26" s="3">
        <v>0.57647895891463996</v>
      </c>
      <c r="O26" s="3">
        <v>0.53877466856011047</v>
      </c>
      <c r="P26" s="16">
        <v>69.542873186822575</v>
      </c>
      <c r="Q26" s="29">
        <v>599354772.12771928</v>
      </c>
      <c r="R26" s="35">
        <v>599.35477212771923</v>
      </c>
      <c r="S26" s="35">
        <v>640623.29489596374</v>
      </c>
      <c r="T26" s="2">
        <v>1897.5443103999996</v>
      </c>
      <c r="U26" s="2">
        <v>1.3852726400000002</v>
      </c>
      <c r="V26" s="2">
        <v>1134.4470502300007</v>
      </c>
      <c r="W26" s="22">
        <v>0.18751353286495384</v>
      </c>
      <c r="X26" s="27">
        <v>1.8173183776472148E-3</v>
      </c>
      <c r="Y26" s="25">
        <f t="shared" si="1"/>
        <v>4.1864822020464057E-2</v>
      </c>
      <c r="Z26" s="2">
        <v>144.59</v>
      </c>
      <c r="AA26" s="2">
        <v>4758.1430781999998</v>
      </c>
      <c r="AB26" s="16">
        <v>129.019126</v>
      </c>
      <c r="AC26" s="2">
        <v>14351</v>
      </c>
      <c r="AD26" s="2">
        <v>2903</v>
      </c>
      <c r="AE26" s="2">
        <v>20</v>
      </c>
      <c r="AF26" s="2">
        <v>0</v>
      </c>
    </row>
    <row r="27" spans="1:32" ht="18" customHeight="1" x14ac:dyDescent="0.25">
      <c r="A27" s="8" t="s">
        <v>9</v>
      </c>
      <c r="B27" s="9">
        <v>2019</v>
      </c>
      <c r="C27" s="41">
        <v>2.6</v>
      </c>
      <c r="D27" s="11">
        <v>2.6000000000000002E-2</v>
      </c>
      <c r="E27" s="14">
        <v>0</v>
      </c>
      <c r="F27" s="14">
        <v>0</v>
      </c>
      <c r="G27" s="14">
        <v>979.40588637145754</v>
      </c>
      <c r="H27" s="14">
        <v>76.81296988048301</v>
      </c>
      <c r="I27" s="14">
        <v>73.498498887843468</v>
      </c>
      <c r="J27" s="14">
        <v>10.033795546235938</v>
      </c>
      <c r="K27" s="14">
        <v>0.65282248131562792</v>
      </c>
      <c r="L27" s="14">
        <v>0.5999863451144487</v>
      </c>
      <c r="M27" s="3">
        <v>0.6</v>
      </c>
      <c r="N27" s="3">
        <v>0.54707313902607213</v>
      </c>
      <c r="O27" s="3">
        <v>0.51132653034170306</v>
      </c>
      <c r="P27" s="16">
        <v>71.946744770913199</v>
      </c>
      <c r="Q27" s="29">
        <v>617084765.51249087</v>
      </c>
      <c r="R27" s="35">
        <v>617.08476551249089</v>
      </c>
      <c r="S27" s="35">
        <v>498464.16871335264</v>
      </c>
      <c r="T27" s="2">
        <v>2177.5558149100002</v>
      </c>
      <c r="U27" s="2">
        <v>1.10478729</v>
      </c>
      <c r="V27" s="2">
        <v>1201.3286140500009</v>
      </c>
      <c r="W27" s="22">
        <v>0.19082929535767698</v>
      </c>
      <c r="X27" s="27">
        <v>1.4268491795126424E-3</v>
      </c>
      <c r="Y27" s="25">
        <f t="shared" si="1"/>
        <v>2.5036309564976864E-2</v>
      </c>
      <c r="Z27" s="2">
        <v>148.21</v>
      </c>
      <c r="AA27" s="2">
        <v>4951.9125758800001</v>
      </c>
      <c r="AB27" s="16">
        <v>150.08956800000001</v>
      </c>
      <c r="AC27" s="2">
        <v>817</v>
      </c>
      <c r="AD27" s="2">
        <v>668</v>
      </c>
      <c r="AE27" s="2">
        <v>590.95000000000005</v>
      </c>
      <c r="AF27" s="2">
        <v>1939</v>
      </c>
    </row>
    <row r="28" spans="1:32" ht="18" customHeight="1" x14ac:dyDescent="0.25">
      <c r="A28" s="8" t="s">
        <v>10</v>
      </c>
      <c r="B28" s="9">
        <v>2007</v>
      </c>
      <c r="C28" s="41">
        <v>43.650000000000006</v>
      </c>
      <c r="D28" s="11">
        <v>0.43650000000000005</v>
      </c>
      <c r="E28" s="14">
        <v>10</v>
      </c>
      <c r="F28" s="14">
        <v>0.1</v>
      </c>
      <c r="G28" s="14">
        <v>381.2943299186781</v>
      </c>
      <c r="H28" s="14">
        <v>73.540000000000006</v>
      </c>
      <c r="I28" s="14">
        <v>60.89</v>
      </c>
      <c r="J28" s="14">
        <v>8.2100000000000009</v>
      </c>
      <c r="K28" s="14">
        <v>0.52427340733037653</v>
      </c>
      <c r="L28" s="14">
        <v>0.39058144045043791</v>
      </c>
      <c r="M28" s="3">
        <v>0.3906</v>
      </c>
      <c r="N28" s="3">
        <v>0.29199449333735783</v>
      </c>
      <c r="O28" s="3">
        <v>0.28161104159886918</v>
      </c>
      <c r="P28" s="16">
        <v>69.928429485605378</v>
      </c>
      <c r="Q28" s="29">
        <v>246587369.6162681</v>
      </c>
      <c r="R28" s="35">
        <v>246.58736961626809</v>
      </c>
      <c r="S28" s="35">
        <v>6079507.923754327</v>
      </c>
      <c r="T28" s="2">
        <v>1022.1662764199999</v>
      </c>
      <c r="U28" s="2">
        <v>12.084410400000001</v>
      </c>
      <c r="V28" s="2">
        <v>331.59324308000004</v>
      </c>
      <c r="W28" s="22">
        <v>0.21937960945260199</v>
      </c>
      <c r="X28" s="27">
        <v>2.6246030818760677E-2</v>
      </c>
      <c r="Y28" s="25">
        <f>+(Z28-177.48)/177.48</f>
        <v>6.9867027270678422E-2</v>
      </c>
      <c r="Z28" s="2">
        <v>189.88</v>
      </c>
      <c r="AA28" s="2">
        <v>2366.26994642</v>
      </c>
      <c r="AB28" s="16">
        <v>748.19414302999996</v>
      </c>
      <c r="AC28" s="2">
        <v>5758</v>
      </c>
      <c r="AD28" s="2">
        <v>105</v>
      </c>
      <c r="AE28" s="2">
        <v>186</v>
      </c>
      <c r="AF28" s="2">
        <v>0</v>
      </c>
    </row>
    <row r="29" spans="1:32" ht="18" customHeight="1" x14ac:dyDescent="0.25">
      <c r="A29" s="8" t="s">
        <v>10</v>
      </c>
      <c r="B29" s="9">
        <v>2008</v>
      </c>
      <c r="C29" s="41">
        <v>37.5</v>
      </c>
      <c r="D29" s="11">
        <v>0.375</v>
      </c>
      <c r="E29" s="14">
        <v>13.5</v>
      </c>
      <c r="F29" s="14">
        <v>0.13500000000000001</v>
      </c>
      <c r="G29" s="14">
        <v>410.89</v>
      </c>
      <c r="H29" s="14">
        <v>73.77</v>
      </c>
      <c r="I29" s="14">
        <v>60.8</v>
      </c>
      <c r="J29" s="14">
        <v>8.35</v>
      </c>
      <c r="K29" s="14">
        <v>0.52957596643479976</v>
      </c>
      <c r="L29" s="14">
        <v>0.40338945429603967</v>
      </c>
      <c r="M29" s="3">
        <f>+[1]Construcc_IDH!L12</f>
        <v>0.39205137789163091</v>
      </c>
      <c r="N29" s="3">
        <v>0.30564439196937249</v>
      </c>
      <c r="O29" s="3">
        <v>0.29484822328820726</v>
      </c>
      <c r="P29" s="16">
        <v>69.135498473007033</v>
      </c>
      <c r="Q29" s="29">
        <v>275577410.96989423</v>
      </c>
      <c r="R29" s="35">
        <v>275.57741096989423</v>
      </c>
      <c r="S29" s="35">
        <v>8421547.9373985324</v>
      </c>
      <c r="T29" s="2">
        <v>1432.5578838699998</v>
      </c>
      <c r="U29" s="2">
        <v>18.971784700000001</v>
      </c>
      <c r="V29" s="2">
        <v>396.37205328000005</v>
      </c>
      <c r="W29" s="22">
        <v>0.20732370438949937</v>
      </c>
      <c r="X29" s="27">
        <v>2.7658304190029983E-2</v>
      </c>
      <c r="Y29" s="25">
        <f t="shared" ref="Y29:Y40" si="2">+(Z29-Z28)/Z28</f>
        <v>8.3210448704444981E-2</v>
      </c>
      <c r="Z29" s="2">
        <v>205.68</v>
      </c>
      <c r="AA29" s="2">
        <v>3489.9289711699998</v>
      </c>
      <c r="AB29" s="16">
        <v>871.91908598999999</v>
      </c>
      <c r="AC29" s="2">
        <v>2573</v>
      </c>
      <c r="AD29" s="2">
        <v>263</v>
      </c>
      <c r="AE29" s="2">
        <v>0</v>
      </c>
      <c r="AF29" s="2">
        <v>0</v>
      </c>
    </row>
    <row r="30" spans="1:32" ht="18" customHeight="1" x14ac:dyDescent="0.25">
      <c r="A30" s="8" t="s">
        <v>10</v>
      </c>
      <c r="B30" s="9">
        <v>2009</v>
      </c>
      <c r="C30" s="41">
        <v>33.5</v>
      </c>
      <c r="D30" s="11">
        <v>0.33500000000000002</v>
      </c>
      <c r="E30" s="14">
        <v>10.9</v>
      </c>
      <c r="F30" s="14">
        <v>0.109</v>
      </c>
      <c r="G30" s="14">
        <v>520.48</v>
      </c>
      <c r="H30" s="14">
        <v>74.2</v>
      </c>
      <c r="I30" s="14">
        <v>60.79</v>
      </c>
      <c r="J30" s="14">
        <v>8.6</v>
      </c>
      <c r="K30" s="14">
        <v>0.53954336457185825</v>
      </c>
      <c r="L30" s="14">
        <v>0.44333451378594646</v>
      </c>
      <c r="M30" s="3">
        <f>+[1]Construcc_IDH!L13</f>
        <v>0.4288345605165369</v>
      </c>
      <c r="N30" s="3">
        <v>0.35053384485537087</v>
      </c>
      <c r="O30" s="3">
        <v>0.33816133232627821</v>
      </c>
      <c r="P30" s="16">
        <v>73.17373874922913</v>
      </c>
      <c r="Q30" s="29">
        <v>241663502.6387623</v>
      </c>
      <c r="R30" s="35">
        <v>241.66350263876228</v>
      </c>
      <c r="S30" s="35">
        <v>15712081.978466989</v>
      </c>
      <c r="T30" s="2">
        <v>1682.5171673299999</v>
      </c>
      <c r="U30" s="2">
        <v>32.851807339999993</v>
      </c>
      <c r="V30" s="2">
        <v>324.68138574000011</v>
      </c>
      <c r="W30" s="22">
        <v>0.17770782412540764</v>
      </c>
      <c r="X30" s="27">
        <v>5.1786890915200071E-2</v>
      </c>
      <c r="Y30" s="25">
        <f t="shared" si="2"/>
        <v>1.2154803578374174E-2</v>
      </c>
      <c r="Z30" s="2">
        <v>208.18</v>
      </c>
      <c r="AA30" s="2">
        <v>3650.10898288</v>
      </c>
      <c r="AB30" s="16">
        <v>899.65184915999998</v>
      </c>
      <c r="AC30" s="2">
        <v>3997</v>
      </c>
      <c r="AD30" s="2">
        <v>474</v>
      </c>
      <c r="AE30" s="2">
        <v>251</v>
      </c>
      <c r="AF30" s="2">
        <v>0</v>
      </c>
    </row>
    <row r="31" spans="1:32" ht="18" customHeight="1" x14ac:dyDescent="0.25">
      <c r="A31" s="8" t="s">
        <v>10</v>
      </c>
      <c r="B31" s="9">
        <v>2010</v>
      </c>
      <c r="C31" s="41">
        <v>28.550000000000004</v>
      </c>
      <c r="D31" s="11">
        <v>0.28550000000000003</v>
      </c>
      <c r="E31" s="14">
        <v>9.7000000000000011</v>
      </c>
      <c r="F31" s="14">
        <v>9.7000000000000003E-2</v>
      </c>
      <c r="G31" s="14">
        <v>548.29999999999984</v>
      </c>
      <c r="H31" s="14">
        <v>74.727761675863121</v>
      </c>
      <c r="I31" s="14">
        <v>60.76</v>
      </c>
      <c r="J31" s="14">
        <v>8.7100000000000009</v>
      </c>
      <c r="K31" s="14">
        <v>0.54375558925409717</v>
      </c>
      <c r="L31" s="14">
        <v>0.4544316576706498</v>
      </c>
      <c r="M31" s="3">
        <v>0.45440000000000003</v>
      </c>
      <c r="N31" s="3">
        <v>0.36263071217172727</v>
      </c>
      <c r="O31" s="3">
        <v>0.34986000823425129</v>
      </c>
      <c r="P31" s="16">
        <v>73.568032835567308</v>
      </c>
      <c r="Q31" s="29">
        <v>266702791.96476057</v>
      </c>
      <c r="R31" s="35">
        <v>266.70279196476059</v>
      </c>
      <c r="S31" s="35">
        <v>18306694.341462344</v>
      </c>
      <c r="T31" s="2">
        <v>1852.1022680100002</v>
      </c>
      <c r="U31" s="2">
        <v>48.58649965</v>
      </c>
      <c r="V31" s="2">
        <v>371.84863685999994</v>
      </c>
      <c r="W31" s="22">
        <v>0.16890501163554383</v>
      </c>
      <c r="X31" s="27">
        <v>4.9827303753364416E-2</v>
      </c>
      <c r="Y31" s="25">
        <f t="shared" si="2"/>
        <v>-0.50446728792391204</v>
      </c>
      <c r="Z31" s="2">
        <v>103.16</v>
      </c>
      <c r="AA31" s="2">
        <v>4190.5658416599999</v>
      </c>
      <c r="AB31" s="16">
        <v>959.31017726000005</v>
      </c>
      <c r="AC31" s="2">
        <v>11267</v>
      </c>
      <c r="AD31" s="2">
        <v>2290</v>
      </c>
      <c r="AE31" s="2">
        <v>0</v>
      </c>
      <c r="AF31" s="2">
        <v>0</v>
      </c>
    </row>
    <row r="32" spans="1:32" ht="18" customHeight="1" x14ac:dyDescent="0.25">
      <c r="A32" s="8" t="s">
        <v>10</v>
      </c>
      <c r="B32" s="9">
        <v>2011</v>
      </c>
      <c r="C32" s="41">
        <v>28.499999999999996</v>
      </c>
      <c r="D32" s="11">
        <v>0.28499999999999998</v>
      </c>
      <c r="E32" s="14">
        <v>8.2000000000000011</v>
      </c>
      <c r="F32" s="14">
        <v>8.2000000000000003E-2</v>
      </c>
      <c r="G32" s="14">
        <v>535.84744664477535</v>
      </c>
      <c r="H32" s="14">
        <v>75.088177895602968</v>
      </c>
      <c r="I32" s="14">
        <v>58.52</v>
      </c>
      <c r="J32" s="14">
        <v>8.1999999999999993</v>
      </c>
      <c r="K32" s="14">
        <v>0.51356802146946057</v>
      </c>
      <c r="L32" s="14">
        <v>0.44329227749377964</v>
      </c>
      <c r="M32" s="3">
        <v>0.44330000000000003</v>
      </c>
      <c r="N32" s="3">
        <v>0.35009799903348587</v>
      </c>
      <c r="O32" s="3">
        <v>0.33988989701505129</v>
      </c>
      <c r="P32" s="16">
        <v>70.982570782405602</v>
      </c>
      <c r="Q32" s="29">
        <v>328300761.65616739</v>
      </c>
      <c r="R32" s="35">
        <v>328.30076165616737</v>
      </c>
      <c r="S32" s="35">
        <v>8420456.205588052</v>
      </c>
      <c r="T32" s="2">
        <v>2002.7303700300001</v>
      </c>
      <c r="U32" s="2">
        <v>37.009650639999997</v>
      </c>
      <c r="V32" s="2">
        <v>506.91034357000007</v>
      </c>
      <c r="W32" s="22">
        <v>0.17885052626497816</v>
      </c>
      <c r="X32" s="27">
        <v>2.1907623848345648E-2</v>
      </c>
      <c r="Y32" s="25">
        <f t="shared" si="2"/>
        <v>5.2151996898022586E-2</v>
      </c>
      <c r="Z32" s="2">
        <v>108.54</v>
      </c>
      <c r="AA32" s="2">
        <v>4992.9260832600003</v>
      </c>
      <c r="AB32" s="16">
        <v>1004.07820666</v>
      </c>
      <c r="AC32" s="2">
        <v>4436</v>
      </c>
      <c r="AD32" s="2">
        <v>914</v>
      </c>
      <c r="AE32" s="2">
        <v>0</v>
      </c>
      <c r="AF32" s="2">
        <v>28947</v>
      </c>
    </row>
    <row r="33" spans="1:32" ht="18" customHeight="1" x14ac:dyDescent="0.25">
      <c r="A33" s="8" t="s">
        <v>10</v>
      </c>
      <c r="B33" s="9">
        <v>2012</v>
      </c>
      <c r="C33" s="41">
        <v>26.450000000000003</v>
      </c>
      <c r="D33" s="11">
        <v>0.26450000000000001</v>
      </c>
      <c r="E33" s="14">
        <v>8.4</v>
      </c>
      <c r="F33" s="14">
        <v>8.4000000000000005E-2</v>
      </c>
      <c r="G33" s="14">
        <v>600.08881750939156</v>
      </c>
      <c r="H33" s="14">
        <v>75.570106493821953</v>
      </c>
      <c r="I33" s="14">
        <v>58.52</v>
      </c>
      <c r="J33" s="14">
        <v>8.42</v>
      </c>
      <c r="K33" s="14">
        <v>0.52232039166520761</v>
      </c>
      <c r="L33" s="14">
        <v>0.46557872809593714</v>
      </c>
      <c r="M33" s="3">
        <v>0.46560000000000001</v>
      </c>
      <c r="N33" s="3">
        <v>0.3751697386178352</v>
      </c>
      <c r="O33" s="3">
        <v>0.36423059878666469</v>
      </c>
      <c r="P33" s="16">
        <v>72.705604843650164</v>
      </c>
      <c r="Q33" s="29">
        <v>286755889.3962115</v>
      </c>
      <c r="R33" s="35">
        <v>286.7558893962115</v>
      </c>
      <c r="S33" s="35">
        <v>11522450.985267337</v>
      </c>
      <c r="T33" s="2">
        <v>2362.8313876400002</v>
      </c>
      <c r="U33" s="2">
        <v>36.136407069999997</v>
      </c>
      <c r="V33" s="2">
        <v>461.40452928999991</v>
      </c>
      <c r="W33" s="22">
        <v>0.15089811603890668</v>
      </c>
      <c r="X33" s="27">
        <v>3.3007158794916211E-2</v>
      </c>
      <c r="Y33" s="25">
        <f t="shared" si="2"/>
        <v>2.3862170628339681E-2</v>
      </c>
      <c r="Z33" s="2">
        <v>111.13</v>
      </c>
      <c r="AA33" s="2">
        <v>5662.3400441800004</v>
      </c>
      <c r="AB33" s="16">
        <v>1098.6505987</v>
      </c>
      <c r="AC33" s="2">
        <v>2132</v>
      </c>
      <c r="AD33" s="2">
        <v>449</v>
      </c>
      <c r="AE33" s="2">
        <v>2</v>
      </c>
      <c r="AF33" s="2">
        <v>0</v>
      </c>
    </row>
    <row r="34" spans="1:32" ht="18" customHeight="1" x14ac:dyDescent="0.25">
      <c r="A34" s="8" t="s">
        <v>10</v>
      </c>
      <c r="B34" s="9">
        <v>2013</v>
      </c>
      <c r="C34" s="41">
        <v>30.599999999999998</v>
      </c>
      <c r="D34" s="11">
        <v>0.30599999999999999</v>
      </c>
      <c r="E34" s="14">
        <v>7.5</v>
      </c>
      <c r="F34" s="14">
        <v>7.4999999999999997E-2</v>
      </c>
      <c r="G34" s="14">
        <v>570.24</v>
      </c>
      <c r="H34" s="14">
        <v>76.09</v>
      </c>
      <c r="I34" s="14">
        <v>59.1</v>
      </c>
      <c r="J34" s="14">
        <v>8.34</v>
      </c>
      <c r="K34" s="14">
        <v>0.52172114941458803</v>
      </c>
      <c r="L34" s="14">
        <v>0.45861850861320586</v>
      </c>
      <c r="M34" s="3">
        <f>+[1]Construcc_IDH!L14</f>
        <v>0.45798719049534203</v>
      </c>
      <c r="N34" s="3">
        <v>0.36683611405125366</v>
      </c>
      <c r="O34" s="3">
        <v>0.35555504951682171</v>
      </c>
      <c r="P34" s="16">
        <v>71.047745757990384</v>
      </c>
      <c r="Q34" s="29">
        <v>265195544.92537823</v>
      </c>
      <c r="R34" s="35">
        <v>265.19554492537821</v>
      </c>
      <c r="S34" s="35">
        <v>20636546.869167615</v>
      </c>
      <c r="T34" s="2">
        <v>2321.6627260400001</v>
      </c>
      <c r="U34" s="2">
        <v>44.098995889999998</v>
      </c>
      <c r="V34" s="2">
        <v>452.29768270000011</v>
      </c>
      <c r="W34" s="22">
        <v>0.13277433152973767</v>
      </c>
      <c r="X34" s="27">
        <v>5.6114118500523599E-2</v>
      </c>
      <c r="Y34" s="25">
        <f t="shared" si="2"/>
        <v>3.1404661207594789E-2</v>
      </c>
      <c r="Z34" s="2">
        <v>114.62</v>
      </c>
      <c r="AA34" s="2">
        <v>6320.3237749200098</v>
      </c>
      <c r="AB34" s="16">
        <v>1351.66355862</v>
      </c>
      <c r="AC34" s="2">
        <v>6356</v>
      </c>
      <c r="AD34" s="2">
        <v>1299</v>
      </c>
      <c r="AE34" s="2">
        <v>30</v>
      </c>
      <c r="AF34" s="2">
        <v>82</v>
      </c>
    </row>
    <row r="35" spans="1:32" ht="18" customHeight="1" x14ac:dyDescent="0.25">
      <c r="A35" s="8" t="s">
        <v>10</v>
      </c>
      <c r="B35" s="9">
        <v>2014</v>
      </c>
      <c r="C35" s="41">
        <v>29.549999999999997</v>
      </c>
      <c r="D35" s="11">
        <v>0.29549999999999998</v>
      </c>
      <c r="E35" s="14">
        <v>5.5</v>
      </c>
      <c r="F35" s="14">
        <v>5.5E-2</v>
      </c>
      <c r="G35" s="14">
        <v>700.45</v>
      </c>
      <c r="H35" s="14">
        <v>76.44</v>
      </c>
      <c r="I35" s="14">
        <v>59.9</v>
      </c>
      <c r="J35" s="14">
        <v>8.3000000000000007</v>
      </c>
      <c r="K35" s="14">
        <v>0.52363168434031038</v>
      </c>
      <c r="L35" s="14">
        <v>0.49487028570206815</v>
      </c>
      <c r="M35" s="3">
        <f>+[1]Construcc_IDH!L15</f>
        <v>0.48688553110989835</v>
      </c>
      <c r="N35" s="3">
        <v>0.41138291598236976</v>
      </c>
      <c r="O35" s="3">
        <v>0.39783940360271108</v>
      </c>
      <c r="P35" s="16">
        <v>70.696036482451007</v>
      </c>
      <c r="Q35" s="29">
        <v>365333569.86637235</v>
      </c>
      <c r="R35" s="35">
        <v>365.33356986637233</v>
      </c>
      <c r="S35" s="35">
        <v>27364173.399779417</v>
      </c>
      <c r="T35" s="2">
        <v>1971.6191583200002</v>
      </c>
      <c r="U35" s="2">
        <v>66.741526359999995</v>
      </c>
      <c r="V35" s="2">
        <v>652.46804108999993</v>
      </c>
      <c r="W35" s="22">
        <v>0.1552930883248059</v>
      </c>
      <c r="X35" s="27">
        <v>7.8757471984525443E-2</v>
      </c>
      <c r="Y35" s="25">
        <f t="shared" si="2"/>
        <v>3.0710172744721653E-2</v>
      </c>
      <c r="Z35" s="2">
        <v>118.14</v>
      </c>
      <c r="AA35" s="2">
        <v>6789.6788647399999</v>
      </c>
      <c r="AB35" s="16">
        <v>1370.2301774800001</v>
      </c>
      <c r="AC35" s="2">
        <v>10655</v>
      </c>
      <c r="AD35" s="2">
        <v>606</v>
      </c>
      <c r="AE35" s="2">
        <v>866</v>
      </c>
      <c r="AF35" s="2">
        <v>0</v>
      </c>
    </row>
    <row r="36" spans="1:32" ht="18" customHeight="1" x14ac:dyDescent="0.25">
      <c r="A36" s="8" t="s">
        <v>10</v>
      </c>
      <c r="B36" s="9">
        <v>2015</v>
      </c>
      <c r="C36" s="41">
        <v>26.899999999999995</v>
      </c>
      <c r="D36" s="11">
        <v>0.26899999999999996</v>
      </c>
      <c r="E36" s="14">
        <v>6.3</v>
      </c>
      <c r="F36" s="14">
        <v>6.3E-2</v>
      </c>
      <c r="G36" s="14">
        <v>745.51110964990744</v>
      </c>
      <c r="H36" s="14">
        <v>76.604187134490417</v>
      </c>
      <c r="I36" s="14">
        <v>60.45</v>
      </c>
      <c r="J36" s="14">
        <v>8.2899999999999991</v>
      </c>
      <c r="K36" s="14">
        <v>0.52562538204839493</v>
      </c>
      <c r="L36" s="14">
        <v>0.50697668784363425</v>
      </c>
      <c r="M36" s="3">
        <v>0.50700000000000001</v>
      </c>
      <c r="N36" s="3">
        <v>0.42672395040469713</v>
      </c>
      <c r="O36" s="3">
        <v>0.41204721329888999</v>
      </c>
      <c r="P36" s="16">
        <v>69.338687713674531</v>
      </c>
      <c r="Q36" s="29">
        <v>382979524.3109116</v>
      </c>
      <c r="R36" s="35">
        <v>382.97952431091159</v>
      </c>
      <c r="S36" s="35">
        <v>20723745.763106015</v>
      </c>
      <c r="T36" s="2">
        <v>1796.91961818</v>
      </c>
      <c r="U36" s="2">
        <v>50.934427290000002</v>
      </c>
      <c r="V36" s="2">
        <v>694.16908714999943</v>
      </c>
      <c r="W36" s="22">
        <v>0.15814990950013524</v>
      </c>
      <c r="X36" s="27">
        <v>7.0472916614051043E-2</v>
      </c>
      <c r="Y36" s="25">
        <f t="shared" si="2"/>
        <v>2.9795158286778364E-2</v>
      </c>
      <c r="Z36" s="2">
        <v>121.66</v>
      </c>
      <c r="AA36" s="2">
        <v>7588.72989332</v>
      </c>
      <c r="AB36" s="16">
        <v>1778.65026556</v>
      </c>
      <c r="AC36" s="2">
        <v>827</v>
      </c>
      <c r="AD36" s="2">
        <v>146</v>
      </c>
      <c r="AE36" s="2">
        <v>5</v>
      </c>
      <c r="AF36" s="2">
        <v>8</v>
      </c>
    </row>
    <row r="37" spans="1:32" ht="18" customHeight="1" x14ac:dyDescent="0.25">
      <c r="A37" s="8" t="s">
        <v>10</v>
      </c>
      <c r="B37" s="9">
        <v>2016</v>
      </c>
      <c r="C37" s="41">
        <v>22.65</v>
      </c>
      <c r="D37" s="11">
        <v>0.22649999999999998</v>
      </c>
      <c r="E37" s="14">
        <v>4.3999999999999995</v>
      </c>
      <c r="F37" s="14">
        <v>4.3999999999999997E-2</v>
      </c>
      <c r="G37" s="14">
        <v>800.32</v>
      </c>
      <c r="H37" s="14">
        <v>77.099999999999994</v>
      </c>
      <c r="I37" s="14">
        <v>60.5</v>
      </c>
      <c r="J37" s="14">
        <v>8.1</v>
      </c>
      <c r="K37" s="14">
        <v>0.51808830613877632</v>
      </c>
      <c r="L37" s="14">
        <v>0.51884639154730205</v>
      </c>
      <c r="M37" s="3">
        <f>+[1]Construcc_IDH!L16</f>
        <v>0.51556487187473099</v>
      </c>
      <c r="N37" s="3">
        <v>0.44221795610282699</v>
      </c>
      <c r="O37" s="3">
        <v>0.42694948156237167</v>
      </c>
      <c r="P37" s="16">
        <v>69.982211198055737</v>
      </c>
      <c r="Q37" s="29">
        <v>639681225.19184303</v>
      </c>
      <c r="R37" s="35">
        <v>639.68122519184305</v>
      </c>
      <c r="S37" s="35">
        <v>28482255.217951849</v>
      </c>
      <c r="T37" s="2">
        <v>1664.3032046600001</v>
      </c>
      <c r="U37" s="2">
        <v>65.231920999999986</v>
      </c>
      <c r="V37" s="2">
        <v>1139.6815416999998</v>
      </c>
      <c r="W37" s="22">
        <v>0.24325757870136813</v>
      </c>
      <c r="X37" s="27">
        <v>7.4302401462419468E-2</v>
      </c>
      <c r="Y37" s="25">
        <f t="shared" si="2"/>
        <v>4.0933749794509325E-2</v>
      </c>
      <c r="Z37" s="2">
        <v>126.64</v>
      </c>
      <c r="AA37" s="2">
        <v>7596.4143761100004</v>
      </c>
      <c r="AB37" s="16">
        <v>1905.06761749</v>
      </c>
      <c r="AC37" s="2">
        <v>324</v>
      </c>
      <c r="AD37" s="2">
        <v>413</v>
      </c>
      <c r="AE37" s="2">
        <v>5</v>
      </c>
      <c r="AF37" s="2">
        <v>134</v>
      </c>
    </row>
    <row r="38" spans="1:32" ht="18" customHeight="1" x14ac:dyDescent="0.25">
      <c r="A38" s="8" t="s">
        <v>10</v>
      </c>
      <c r="B38" s="9">
        <v>2017</v>
      </c>
      <c r="C38" s="41">
        <v>24.6</v>
      </c>
      <c r="D38" s="11">
        <v>0.24600000000000002</v>
      </c>
      <c r="E38" s="14">
        <v>4.3</v>
      </c>
      <c r="F38" s="14">
        <v>4.2999999999999997E-2</v>
      </c>
      <c r="G38" s="14">
        <v>892.14880000000005</v>
      </c>
      <c r="H38" s="14">
        <v>77.214338492545906</v>
      </c>
      <c r="I38" s="14">
        <v>60.85</v>
      </c>
      <c r="J38" s="14">
        <v>8.0299999999999994</v>
      </c>
      <c r="K38" s="14">
        <v>0.51669010245197367</v>
      </c>
      <c r="L38" s="14">
        <v>0.53872772103119704</v>
      </c>
      <c r="M38" s="3">
        <v>0.53879999999999995</v>
      </c>
      <c r="N38" s="3">
        <v>0.46836736161219522</v>
      </c>
      <c r="O38" s="3">
        <v>0.45176148920905634</v>
      </c>
      <c r="P38" s="16">
        <v>70.716932663162453</v>
      </c>
      <c r="Q38" s="29">
        <v>459735797.42639846</v>
      </c>
      <c r="R38" s="35">
        <v>459.73579742639845</v>
      </c>
      <c r="S38" s="35">
        <v>18284158.448434457</v>
      </c>
      <c r="T38" s="2">
        <v>1648.0015637199999</v>
      </c>
      <c r="U38" s="2">
        <v>38.257454250000002</v>
      </c>
      <c r="V38" s="2">
        <v>837.99746585000014</v>
      </c>
      <c r="W38" s="22">
        <v>0.16478304360734969</v>
      </c>
      <c r="X38" s="27">
        <v>4.6266821756603918E-2</v>
      </c>
      <c r="Y38" s="25">
        <f t="shared" si="2"/>
        <v>2.3136449778900763E-2</v>
      </c>
      <c r="Z38" s="2">
        <v>129.57</v>
      </c>
      <c r="AA38" s="2">
        <v>8037.1770814900001</v>
      </c>
      <c r="AB38" s="16">
        <v>303.98502676999999</v>
      </c>
      <c r="AC38" s="2">
        <v>478640</v>
      </c>
      <c r="AD38" s="2">
        <v>116605</v>
      </c>
      <c r="AE38" s="2">
        <v>28530</v>
      </c>
      <c r="AF38" s="2">
        <v>5502</v>
      </c>
    </row>
    <row r="39" spans="1:32" ht="18" customHeight="1" x14ac:dyDescent="0.25">
      <c r="A39" s="8" t="s">
        <v>10</v>
      </c>
      <c r="B39" s="9">
        <v>2018</v>
      </c>
      <c r="C39" s="41">
        <v>23.1</v>
      </c>
      <c r="D39" s="11">
        <v>0.23100000000000001</v>
      </c>
      <c r="E39" s="14">
        <v>3.2</v>
      </c>
      <c r="F39" s="14">
        <v>3.2000000000000001E-2</v>
      </c>
      <c r="G39" s="14">
        <v>963.95057013426094</v>
      </c>
      <c r="H39" s="14">
        <v>77.619049802915171</v>
      </c>
      <c r="I39" s="14">
        <v>61.209820628766479</v>
      </c>
      <c r="J39" s="14">
        <v>8.0364112955259124</v>
      </c>
      <c r="K39" s="14">
        <v>0.51848208626636538</v>
      </c>
      <c r="L39" s="14">
        <v>0.55543562266470914</v>
      </c>
      <c r="M39" s="3">
        <v>0.5554</v>
      </c>
      <c r="N39" s="3">
        <v>0.48989218837818305</v>
      </c>
      <c r="O39" s="3">
        <v>0.47205906656825741</v>
      </c>
      <c r="P39" s="16">
        <v>71.442124657575604</v>
      </c>
      <c r="Q39" s="29">
        <v>698183721.096452</v>
      </c>
      <c r="R39" s="35">
        <v>698.18372109645202</v>
      </c>
      <c r="S39" s="35">
        <v>8081275.2185750883</v>
      </c>
      <c r="T39" s="2">
        <v>1424.5203915400002</v>
      </c>
      <c r="U39" s="2">
        <v>17.474808589999999</v>
      </c>
      <c r="V39" s="2">
        <v>1321.5085617899999</v>
      </c>
      <c r="W39" s="22">
        <v>0.21843305871551016</v>
      </c>
      <c r="X39" s="27">
        <v>2.292493901884499E-2</v>
      </c>
      <c r="Y39" s="25">
        <f t="shared" si="2"/>
        <v>3.3418229528440327E-2</v>
      </c>
      <c r="Z39" s="2">
        <v>133.9</v>
      </c>
      <c r="AA39" s="2">
        <v>8610.8029558599992</v>
      </c>
      <c r="AB39" s="16">
        <v>296.70525099999998</v>
      </c>
      <c r="AC39" s="2">
        <v>835</v>
      </c>
      <c r="AD39" s="2">
        <v>248</v>
      </c>
      <c r="AE39" s="2">
        <v>0</v>
      </c>
      <c r="AF39" s="2">
        <v>80</v>
      </c>
    </row>
    <row r="40" spans="1:32" ht="18" customHeight="1" x14ac:dyDescent="0.25">
      <c r="A40" s="8" t="s">
        <v>10</v>
      </c>
      <c r="B40" s="9">
        <v>2019</v>
      </c>
      <c r="C40" s="41">
        <v>23.6</v>
      </c>
      <c r="D40" s="11">
        <v>0.23600000000000002</v>
      </c>
      <c r="E40" s="14">
        <v>6.3</v>
      </c>
      <c r="F40" s="14">
        <v>6.3E-2</v>
      </c>
      <c r="G40" s="14">
        <v>923.8469049363141</v>
      </c>
      <c r="H40" s="14">
        <v>76.889759067022467</v>
      </c>
      <c r="I40" s="14">
        <v>60.840682288616705</v>
      </c>
      <c r="J40" s="14">
        <v>8.3157398314447821</v>
      </c>
      <c r="K40" s="14">
        <v>0.5283658416741569</v>
      </c>
      <c r="L40" s="14">
        <v>0.5482244400091113</v>
      </c>
      <c r="M40" s="3">
        <v>0.54820000000000002</v>
      </c>
      <c r="N40" s="3">
        <v>0.47950491749770885</v>
      </c>
      <c r="O40" s="3">
        <v>0.46251596986395555</v>
      </c>
      <c r="P40" s="16">
        <v>72.791617148264294</v>
      </c>
      <c r="Q40" s="29">
        <v>754095324.10045099</v>
      </c>
      <c r="R40" s="35">
        <v>754.09532410045097</v>
      </c>
      <c r="S40" s="35">
        <v>27994857.335476309</v>
      </c>
      <c r="T40" s="2">
        <v>1314.7652877700002</v>
      </c>
      <c r="U40" s="2">
        <v>62.047313549999998</v>
      </c>
      <c r="V40" s="2">
        <v>1468.0581035100013</v>
      </c>
      <c r="W40" s="22">
        <v>0.23319888510145897</v>
      </c>
      <c r="X40" s="27">
        <v>8.0135026200184797E-2</v>
      </c>
      <c r="Y40" s="25">
        <f t="shared" si="2"/>
        <v>5.3024645257655559E-3</v>
      </c>
      <c r="Z40" s="2">
        <v>134.61000000000001</v>
      </c>
      <c r="AA40" s="2">
        <v>9374.9547628799992</v>
      </c>
      <c r="AB40" s="16">
        <v>313.18823400000002</v>
      </c>
      <c r="AC40" s="2">
        <v>1716</v>
      </c>
      <c r="AD40" s="2">
        <v>564</v>
      </c>
      <c r="AE40" s="2">
        <v>1218.06</v>
      </c>
      <c r="AF40" s="2">
        <v>438</v>
      </c>
    </row>
    <row r="41" spans="1:32" ht="18" customHeight="1" x14ac:dyDescent="0.25">
      <c r="A41" s="8" t="s">
        <v>11</v>
      </c>
      <c r="B41" s="9">
        <v>2007</v>
      </c>
      <c r="C41" s="41">
        <v>43.650000000000006</v>
      </c>
      <c r="D41" s="11">
        <v>0.43650000000000005</v>
      </c>
      <c r="E41" s="14">
        <v>6.2</v>
      </c>
      <c r="F41" s="14">
        <v>6.2E-2</v>
      </c>
      <c r="G41" s="14">
        <v>318.37670792412081</v>
      </c>
      <c r="H41" s="14">
        <v>73.540000000000006</v>
      </c>
      <c r="I41" s="14">
        <v>57.2</v>
      </c>
      <c r="J41" s="14">
        <v>7.88</v>
      </c>
      <c r="K41" s="14">
        <v>0.49488652846520087</v>
      </c>
      <c r="L41" s="14">
        <v>0.35837177149902039</v>
      </c>
      <c r="M41" s="3">
        <v>0.35870000000000002</v>
      </c>
      <c r="N41" s="3">
        <v>0.25642379468438559</v>
      </c>
      <c r="O41" s="3">
        <v>0.24989543999178271</v>
      </c>
      <c r="P41" s="16">
        <v>72.254616357121321</v>
      </c>
      <c r="Q41" s="29">
        <v>51114047.876146562</v>
      </c>
      <c r="R41" s="35">
        <v>51.114047876146564</v>
      </c>
      <c r="S41" s="35">
        <v>62526130.026478291</v>
      </c>
      <c r="T41" s="2">
        <v>124.28496277000001</v>
      </c>
      <c r="U41" s="2">
        <v>124.28496277000001</v>
      </c>
      <c r="V41" s="2">
        <v>68.734554120000013</v>
      </c>
      <c r="W41" s="22">
        <v>4.5474266902074345E-2</v>
      </c>
      <c r="X41" s="27">
        <v>0.26993348083990454</v>
      </c>
      <c r="Y41" s="25">
        <f>+(Z41-166.63)/166.63</f>
        <v>6.7994958890956081E-2</v>
      </c>
      <c r="Z41" s="2">
        <v>177.96</v>
      </c>
      <c r="AA41" s="2">
        <v>1461.00290303</v>
      </c>
      <c r="AB41" s="16">
        <v>532.24982222000006</v>
      </c>
      <c r="AC41" s="2">
        <v>64</v>
      </c>
      <c r="AD41" s="2">
        <v>14</v>
      </c>
      <c r="AE41" s="2">
        <v>0</v>
      </c>
      <c r="AF41" s="2">
        <v>0</v>
      </c>
    </row>
    <row r="42" spans="1:32" ht="18" customHeight="1" x14ac:dyDescent="0.25">
      <c r="A42" s="8" t="s">
        <v>11</v>
      </c>
      <c r="B42" s="9">
        <v>2008</v>
      </c>
      <c r="C42" s="41">
        <v>37.5</v>
      </c>
      <c r="D42" s="11">
        <v>0.375</v>
      </c>
      <c r="E42" s="14">
        <v>6.8000000000000007</v>
      </c>
      <c r="F42" s="14">
        <v>6.8000000000000005E-2</v>
      </c>
      <c r="G42" s="14">
        <v>345.38</v>
      </c>
      <c r="H42" s="14">
        <v>74.2</v>
      </c>
      <c r="I42" s="14">
        <v>62.5</v>
      </c>
      <c r="J42" s="14">
        <v>7.9</v>
      </c>
      <c r="K42" s="14">
        <v>0.51815626551548877</v>
      </c>
      <c r="L42" s="14">
        <v>0.37680541660748407</v>
      </c>
      <c r="M42" s="3">
        <f>+[1]Construcc_IDH!L17</f>
        <v>0.37715542620820552</v>
      </c>
      <c r="N42" s="3">
        <v>0.27780747527177069</v>
      </c>
      <c r="O42" s="3">
        <v>0.26676566904310417</v>
      </c>
      <c r="P42" s="16">
        <v>71.73622843289948</v>
      </c>
      <c r="Q42" s="29">
        <v>60610973.517369583</v>
      </c>
      <c r="R42" s="35">
        <v>60.610973517369587</v>
      </c>
      <c r="S42" s="35">
        <v>55161750.293766879</v>
      </c>
      <c r="T42" s="2">
        <v>124.26656690999998</v>
      </c>
      <c r="U42" s="2">
        <v>124.26656690999998</v>
      </c>
      <c r="V42" s="2">
        <v>87.178756560000011</v>
      </c>
      <c r="W42" s="22">
        <v>4.5599134965556752E-2</v>
      </c>
      <c r="X42" s="27">
        <v>0.18116390010727318</v>
      </c>
      <c r="Y42" s="25">
        <f t="shared" ref="Y42:Y53" si="3">+(Z42-Z41)/Z41</f>
        <v>8.3839064958417545E-2</v>
      </c>
      <c r="Z42" s="2">
        <v>192.88</v>
      </c>
      <c r="AA42" s="2">
        <v>2066.44581423</v>
      </c>
      <c r="AB42" s="16">
        <v>599.71181279999996</v>
      </c>
      <c r="AC42" s="2">
        <v>66533</v>
      </c>
      <c r="AD42" s="2">
        <v>13143</v>
      </c>
      <c r="AE42" s="2">
        <v>17250</v>
      </c>
      <c r="AF42" s="2">
        <v>4100</v>
      </c>
    </row>
    <row r="43" spans="1:32" ht="18" customHeight="1" x14ac:dyDescent="0.25">
      <c r="A43" s="8" t="s">
        <v>11</v>
      </c>
      <c r="B43" s="9">
        <v>2009</v>
      </c>
      <c r="C43" s="41">
        <v>33.5</v>
      </c>
      <c r="D43" s="11">
        <v>0.33500000000000002</v>
      </c>
      <c r="E43" s="14">
        <v>5.2</v>
      </c>
      <c r="F43" s="14">
        <v>5.1999999999999998E-2</v>
      </c>
      <c r="G43" s="14">
        <v>410.6</v>
      </c>
      <c r="H43" s="14">
        <v>74.55</v>
      </c>
      <c r="I43" s="14">
        <v>64.400000000000006</v>
      </c>
      <c r="J43" s="14">
        <v>8.4</v>
      </c>
      <c r="K43" s="14">
        <v>0.54710505724401037</v>
      </c>
      <c r="L43" s="14">
        <v>0.40984904980953329</v>
      </c>
      <c r="M43" s="3">
        <f>+[1]Construcc_IDH!L18</f>
        <v>0.39449597544609244</v>
      </c>
      <c r="N43" s="3">
        <v>0.3134899869532824</v>
      </c>
      <c r="O43" s="3">
        <v>0.29953118355598063</v>
      </c>
      <c r="P43" s="16">
        <v>73.176561013954284</v>
      </c>
      <c r="Q43" s="29">
        <v>80204866.596443683</v>
      </c>
      <c r="R43" s="35">
        <v>80.204866596443679</v>
      </c>
      <c r="S43" s="35">
        <v>48934637.232724488</v>
      </c>
      <c r="T43" s="2">
        <v>102.31561144000001</v>
      </c>
      <c r="U43" s="2">
        <v>102.31561144000001</v>
      </c>
      <c r="V43" s="2">
        <v>107.75738555999999</v>
      </c>
      <c r="W43" s="22">
        <v>5.8978836984035506E-2</v>
      </c>
      <c r="X43" s="27">
        <v>0.16128815543471645</v>
      </c>
      <c r="Y43" s="25">
        <f t="shared" si="3"/>
        <v>-9.8506843633345978E-4</v>
      </c>
      <c r="Z43" s="2">
        <v>192.69</v>
      </c>
      <c r="AA43" s="2">
        <v>2381.5323610400001</v>
      </c>
      <c r="AB43" s="16">
        <v>586.78846533000001</v>
      </c>
      <c r="AC43" s="2">
        <v>14881</v>
      </c>
      <c r="AD43" s="2">
        <v>3069</v>
      </c>
      <c r="AE43" s="2">
        <v>140</v>
      </c>
      <c r="AF43" s="2">
        <v>0</v>
      </c>
    </row>
    <row r="44" spans="1:32" ht="18" customHeight="1" x14ac:dyDescent="0.25">
      <c r="A44" s="8" t="s">
        <v>11</v>
      </c>
      <c r="B44" s="9">
        <v>2010</v>
      </c>
      <c r="C44" s="41">
        <v>37.5</v>
      </c>
      <c r="D44" s="11">
        <v>0.375</v>
      </c>
      <c r="E44" s="14">
        <v>4.5999999999999996</v>
      </c>
      <c r="F44" s="14">
        <v>4.5999999999999999E-2</v>
      </c>
      <c r="G44" s="14">
        <v>460.3</v>
      </c>
      <c r="H44" s="14">
        <v>74.662767286022031</v>
      </c>
      <c r="I44" s="14">
        <v>66.069999999999993</v>
      </c>
      <c r="J44" s="14">
        <v>9.02</v>
      </c>
      <c r="K44" s="14">
        <v>0.57959760203238431</v>
      </c>
      <c r="L44" s="14">
        <v>0.43580770215418224</v>
      </c>
      <c r="M44" s="3">
        <v>0.43580000000000002</v>
      </c>
      <c r="N44" s="3">
        <v>0.34177688116451616</v>
      </c>
      <c r="O44" s="3">
        <v>0.32516813334121081</v>
      </c>
      <c r="P44" s="16">
        <v>72.784363846150541</v>
      </c>
      <c r="Q44" s="29">
        <v>101777579.86155544</v>
      </c>
      <c r="R44" s="35">
        <v>101.77757986155544</v>
      </c>
      <c r="S44" s="35">
        <v>67023404.68182002</v>
      </c>
      <c r="T44" s="2">
        <v>179.25854173000002</v>
      </c>
      <c r="U44" s="2">
        <v>177.88206692999998</v>
      </c>
      <c r="V44" s="2">
        <v>141.90273021000002</v>
      </c>
      <c r="W44" s="22">
        <v>6.4456555494270665E-2</v>
      </c>
      <c r="X44" s="27">
        <v>0.18242482675323593</v>
      </c>
      <c r="Y44" s="25">
        <f t="shared" si="3"/>
        <v>-0.46670818412994963</v>
      </c>
      <c r="Z44" s="2">
        <v>102.76</v>
      </c>
      <c r="AA44" s="2">
        <v>2712.8641753799998</v>
      </c>
      <c r="AB44" s="16">
        <v>595.97220988000004</v>
      </c>
      <c r="AC44" s="2">
        <v>14639</v>
      </c>
      <c r="AD44" s="2">
        <v>2811</v>
      </c>
      <c r="AE44" s="2">
        <v>37</v>
      </c>
      <c r="AF44" s="2">
        <v>142</v>
      </c>
    </row>
    <row r="45" spans="1:32" ht="18" customHeight="1" x14ac:dyDescent="0.25">
      <c r="A45" s="8" t="s">
        <v>11</v>
      </c>
      <c r="B45" s="9">
        <v>2011</v>
      </c>
      <c r="C45" s="41">
        <v>28.499999999999996</v>
      </c>
      <c r="D45" s="11">
        <v>0.28499999999999998</v>
      </c>
      <c r="E45" s="14">
        <v>2.6</v>
      </c>
      <c r="F45" s="14">
        <v>2.5999999999999999E-2</v>
      </c>
      <c r="G45" s="14">
        <v>479.34116333955797</v>
      </c>
      <c r="H45" s="14">
        <v>75.087532696239634</v>
      </c>
      <c r="I45" s="14">
        <v>69.44</v>
      </c>
      <c r="J45" s="14">
        <v>8.1300000000000008</v>
      </c>
      <c r="K45" s="14">
        <v>0.55636850692051021</v>
      </c>
      <c r="L45" s="14">
        <v>0.43746856395886413</v>
      </c>
      <c r="M45" s="3">
        <v>0.43740000000000001</v>
      </c>
      <c r="N45" s="3">
        <v>0.34847026575478807</v>
      </c>
      <c r="O45" s="3">
        <v>0.32879872229403306</v>
      </c>
      <c r="P45" s="16">
        <v>71.222989873555406</v>
      </c>
      <c r="Q45" s="29">
        <v>113108480.07374845</v>
      </c>
      <c r="R45" s="35">
        <v>113.10848007374845</v>
      </c>
      <c r="S45" s="35">
        <v>58150600.585818827</v>
      </c>
      <c r="T45" s="2">
        <v>255.58394458000004</v>
      </c>
      <c r="U45" s="2">
        <v>255.58394458000004</v>
      </c>
      <c r="V45" s="2">
        <v>174.64430543999998</v>
      </c>
      <c r="W45" s="22">
        <v>6.1618837203333304E-2</v>
      </c>
      <c r="X45" s="27">
        <v>0.15129126654017672</v>
      </c>
      <c r="Y45" s="25">
        <f t="shared" si="3"/>
        <v>6.4421954067730533E-2</v>
      </c>
      <c r="Z45" s="2">
        <v>109.38</v>
      </c>
      <c r="AA45" s="2">
        <v>3125.7395244200002</v>
      </c>
      <c r="AB45" s="16">
        <v>666.75864885999999</v>
      </c>
      <c r="AC45" s="2">
        <v>1555</v>
      </c>
      <c r="AD45" s="2">
        <v>317</v>
      </c>
      <c r="AE45" s="2">
        <v>0</v>
      </c>
      <c r="AF45" s="2">
        <v>0</v>
      </c>
    </row>
    <row r="46" spans="1:32" ht="18" customHeight="1" x14ac:dyDescent="0.25">
      <c r="A46" s="8" t="s">
        <v>11</v>
      </c>
      <c r="B46" s="9">
        <v>2012</v>
      </c>
      <c r="C46" s="41">
        <v>26.450000000000003</v>
      </c>
      <c r="D46" s="11">
        <v>0.26450000000000001</v>
      </c>
      <c r="E46" s="14">
        <v>4.1000000000000005</v>
      </c>
      <c r="F46" s="14">
        <v>4.1000000000000002E-2</v>
      </c>
      <c r="G46" s="14">
        <v>526.94119822506718</v>
      </c>
      <c r="H46" s="14">
        <v>75.49110388246919</v>
      </c>
      <c r="I46" s="14">
        <v>73.36</v>
      </c>
      <c r="J46" s="14">
        <v>8.4600000000000009</v>
      </c>
      <c r="K46" s="14">
        <v>0.58657372289795451</v>
      </c>
      <c r="L46" s="14">
        <v>0.46184278498197218</v>
      </c>
      <c r="M46" s="3">
        <v>0.46189999999999998</v>
      </c>
      <c r="N46" s="3">
        <v>0.37761921257625414</v>
      </c>
      <c r="O46" s="3">
        <v>0.35305595558185882</v>
      </c>
      <c r="P46" s="16">
        <v>70.426568037873167</v>
      </c>
      <c r="Q46" s="29">
        <v>93453128.422038555</v>
      </c>
      <c r="R46" s="35">
        <v>93.45312842203856</v>
      </c>
      <c r="S46" s="35">
        <v>57823269.788894027</v>
      </c>
      <c r="T46" s="2">
        <v>181.3438146</v>
      </c>
      <c r="U46" s="2">
        <v>181.3438146</v>
      </c>
      <c r="V46" s="2">
        <v>150.37074503000002</v>
      </c>
      <c r="W46" s="22">
        <v>4.917737189816869E-2</v>
      </c>
      <c r="X46" s="27">
        <v>0.16564026615549318</v>
      </c>
      <c r="Y46" s="25">
        <f t="shared" si="3"/>
        <v>2.6604498080087868E-2</v>
      </c>
      <c r="Z46" s="2">
        <v>112.29</v>
      </c>
      <c r="AA46" s="2">
        <v>3730.1800031100001</v>
      </c>
      <c r="AB46" s="16">
        <v>755.62527181999997</v>
      </c>
      <c r="AC46" s="2">
        <v>19113</v>
      </c>
      <c r="AD46" s="2">
        <v>3675</v>
      </c>
      <c r="AE46" s="2">
        <v>1432</v>
      </c>
      <c r="AF46" s="2">
        <v>39</v>
      </c>
    </row>
    <row r="47" spans="1:32" ht="18" customHeight="1" x14ac:dyDescent="0.25">
      <c r="A47" s="8" t="s">
        <v>11</v>
      </c>
      <c r="B47" s="9">
        <v>2013</v>
      </c>
      <c r="C47" s="41">
        <v>21.45</v>
      </c>
      <c r="D47" s="11">
        <v>0.2145</v>
      </c>
      <c r="E47" s="14">
        <v>1.9</v>
      </c>
      <c r="F47" s="14">
        <v>1.9E-2</v>
      </c>
      <c r="G47" s="14">
        <v>500.26</v>
      </c>
      <c r="H47" s="14">
        <v>76.2</v>
      </c>
      <c r="I47" s="14">
        <v>71.5</v>
      </c>
      <c r="J47" s="14">
        <v>8.4499999999999993</v>
      </c>
      <c r="K47" s="14">
        <v>0.57865494838960341</v>
      </c>
      <c r="L47" s="14">
        <v>0.45339047447903003</v>
      </c>
      <c r="M47" s="3">
        <f>+[1]Construcc_IDH!L19</f>
        <v>0.43809587275311351</v>
      </c>
      <c r="N47" s="3">
        <v>0.36571029312941172</v>
      </c>
      <c r="O47" s="3">
        <v>0.34338832370779282</v>
      </c>
      <c r="P47" s="16">
        <v>70.689706902076495</v>
      </c>
      <c r="Q47" s="29">
        <v>113493940.35212831</v>
      </c>
      <c r="R47" s="35">
        <v>113.49394035212831</v>
      </c>
      <c r="S47" s="35">
        <v>44821188.568647131</v>
      </c>
      <c r="T47" s="2">
        <v>95.921046099999998</v>
      </c>
      <c r="U47" s="2">
        <v>95.780046099999993</v>
      </c>
      <c r="V47" s="2">
        <v>193.56677442000003</v>
      </c>
      <c r="W47" s="22">
        <v>5.6822530963595012E-2</v>
      </c>
      <c r="X47" s="27">
        <v>0.12187608239986648</v>
      </c>
      <c r="Y47" s="25">
        <f t="shared" si="3"/>
        <v>2.6627482411612741E-2</v>
      </c>
      <c r="Z47" s="2">
        <v>115.28</v>
      </c>
      <c r="AA47" s="2">
        <v>4216.2697107800004</v>
      </c>
      <c r="AB47" s="16">
        <v>914.93255756999997</v>
      </c>
      <c r="AC47" s="2">
        <v>9094</v>
      </c>
      <c r="AD47" s="2">
        <v>260</v>
      </c>
      <c r="AE47" s="2">
        <v>50</v>
      </c>
      <c r="AF47" s="2">
        <v>0</v>
      </c>
    </row>
    <row r="48" spans="1:32" ht="18" customHeight="1" x14ac:dyDescent="0.25">
      <c r="A48" s="8" t="s">
        <v>11</v>
      </c>
      <c r="B48" s="9">
        <v>2014</v>
      </c>
      <c r="C48" s="41">
        <v>21.2</v>
      </c>
      <c r="D48" s="11">
        <v>0.21199999999999999</v>
      </c>
      <c r="E48" s="14">
        <v>2.5</v>
      </c>
      <c r="F48" s="14">
        <v>2.5000000000000001E-2</v>
      </c>
      <c r="G48" s="14">
        <v>620.77</v>
      </c>
      <c r="H48" s="14">
        <v>76.400000000000006</v>
      </c>
      <c r="I48" s="14">
        <v>70.5</v>
      </c>
      <c r="J48" s="14">
        <v>8.48</v>
      </c>
      <c r="K48" s="14">
        <v>0.57588878034212798</v>
      </c>
      <c r="L48" s="14">
        <v>0.48942584135020445</v>
      </c>
      <c r="M48" s="3">
        <f>+[1]Construcc_IDH!L20</f>
        <v>0.47848264849805405</v>
      </c>
      <c r="N48" s="3">
        <v>0.40926452584344303</v>
      </c>
      <c r="O48" s="3">
        <v>0.38518727354645349</v>
      </c>
      <c r="P48" s="16">
        <v>67.819269722909127</v>
      </c>
      <c r="Q48" s="29">
        <v>155006927.16932493</v>
      </c>
      <c r="R48" s="35">
        <v>155.00692716932494</v>
      </c>
      <c r="S48" s="35">
        <v>60090528.532073848</v>
      </c>
      <c r="T48" s="2">
        <v>152.73936480999998</v>
      </c>
      <c r="U48" s="2">
        <v>146.56147420999997</v>
      </c>
      <c r="V48" s="2">
        <v>276.83485578</v>
      </c>
      <c r="W48" s="22">
        <v>6.5889111807237805E-2</v>
      </c>
      <c r="X48" s="27">
        <v>0.17294796551165995</v>
      </c>
      <c r="Y48" s="25">
        <f t="shared" si="3"/>
        <v>3.990284524635665E-2</v>
      </c>
      <c r="Z48" s="2">
        <v>119.88</v>
      </c>
      <c r="AA48" s="2">
        <v>4555.4138807899999</v>
      </c>
      <c r="AB48" s="16">
        <v>1003.41705396</v>
      </c>
      <c r="AC48" s="2">
        <v>406</v>
      </c>
      <c r="AD48" s="2">
        <v>82</v>
      </c>
      <c r="AE48" s="2">
        <v>0</v>
      </c>
      <c r="AF48" s="2">
        <v>19257</v>
      </c>
    </row>
    <row r="49" spans="1:32" ht="18" customHeight="1" x14ac:dyDescent="0.25">
      <c r="A49" s="8" t="s">
        <v>11</v>
      </c>
      <c r="B49" s="9">
        <v>2015</v>
      </c>
      <c r="C49" s="41">
        <v>18.8</v>
      </c>
      <c r="D49" s="11">
        <v>0.188</v>
      </c>
      <c r="E49" s="14">
        <v>2.7</v>
      </c>
      <c r="F49" s="14">
        <v>2.7E-2</v>
      </c>
      <c r="G49" s="14">
        <v>660.12623928224434</v>
      </c>
      <c r="H49" s="14">
        <v>76.629787557937902</v>
      </c>
      <c r="I49" s="14">
        <v>69.08</v>
      </c>
      <c r="J49" s="14">
        <v>8.4600000000000009</v>
      </c>
      <c r="K49" s="14">
        <v>0.56920552490068543</v>
      </c>
      <c r="L49" s="14">
        <v>0.49894920288603783</v>
      </c>
      <c r="M49" s="3">
        <v>0.49890000000000001</v>
      </c>
      <c r="N49" s="3">
        <v>0.42034657078976312</v>
      </c>
      <c r="O49" s="3">
        <v>0.39696126779511842</v>
      </c>
      <c r="P49" s="16">
        <v>67.429584258321697</v>
      </c>
      <c r="Q49" s="29">
        <v>177775010.76824012</v>
      </c>
      <c r="R49" s="35">
        <v>177.77501076824012</v>
      </c>
      <c r="S49" s="35">
        <v>58601966.763137437</v>
      </c>
      <c r="T49" s="2">
        <v>144.32115618999998</v>
      </c>
      <c r="U49" s="2">
        <v>144.03079681</v>
      </c>
      <c r="V49" s="2">
        <v>322.22588704999998</v>
      </c>
      <c r="W49" s="22">
        <v>7.3411501345848076E-2</v>
      </c>
      <c r="X49" s="27">
        <v>0.19928113210451803</v>
      </c>
      <c r="Y49" s="25">
        <f t="shared" si="3"/>
        <v>3.787120453787126E-2</v>
      </c>
      <c r="Z49" s="2">
        <v>124.42</v>
      </c>
      <c r="AA49" s="2">
        <v>4992.19561961</v>
      </c>
      <c r="AB49" s="16">
        <v>1080.47519285</v>
      </c>
      <c r="AC49" s="2">
        <v>5918</v>
      </c>
      <c r="AD49" s="2">
        <v>1187</v>
      </c>
      <c r="AE49" s="2">
        <v>4</v>
      </c>
      <c r="AF49" s="2">
        <v>72</v>
      </c>
    </row>
    <row r="50" spans="1:32" ht="18" customHeight="1" x14ac:dyDescent="0.25">
      <c r="A50" s="8" t="s">
        <v>11</v>
      </c>
      <c r="B50" s="9">
        <v>2016</v>
      </c>
      <c r="C50" s="41">
        <v>16.05</v>
      </c>
      <c r="D50" s="11">
        <v>0.1605</v>
      </c>
      <c r="E50" s="14">
        <v>1.2</v>
      </c>
      <c r="F50" s="14">
        <v>1.2E-2</v>
      </c>
      <c r="G50" s="14">
        <v>800.27</v>
      </c>
      <c r="H50" s="14">
        <v>77.099999999999994</v>
      </c>
      <c r="I50" s="14">
        <v>68.3</v>
      </c>
      <c r="J50" s="14">
        <v>8.48</v>
      </c>
      <c r="K50" s="14">
        <v>0.56683206644410633</v>
      </c>
      <c r="L50" s="14">
        <v>0.53462124906001818</v>
      </c>
      <c r="M50" s="3">
        <f>+[1]Construcc_IDH!L21</f>
        <v>0.52703978307263788</v>
      </c>
      <c r="N50" s="3">
        <v>0.46496109385403595</v>
      </c>
      <c r="O50" s="3">
        <v>0.43992554127244582</v>
      </c>
      <c r="P50" s="16">
        <v>68.398803985394323</v>
      </c>
      <c r="Q50" s="29">
        <v>167531033.33558083</v>
      </c>
      <c r="R50" s="35">
        <v>167.53103333558082</v>
      </c>
      <c r="S50" s="35">
        <v>52020619.099910907</v>
      </c>
      <c r="T50" s="2">
        <v>120.41118547000001</v>
      </c>
      <c r="U50" s="2">
        <v>119.14101918999999</v>
      </c>
      <c r="V50" s="2">
        <v>298.47995975999999</v>
      </c>
      <c r="W50" s="22">
        <v>6.3708597222514277E-2</v>
      </c>
      <c r="X50" s="27">
        <v>0.13570754475400476</v>
      </c>
      <c r="Y50" s="25">
        <f t="shared" si="3"/>
        <v>3.3676257836360808E-2</v>
      </c>
      <c r="Z50" s="2">
        <v>128.61000000000001</v>
      </c>
      <c r="AA50" s="2">
        <v>5461.2201503200004</v>
      </c>
      <c r="AB50" s="16">
        <v>1122.2217577500001</v>
      </c>
      <c r="AC50" s="2">
        <v>21587</v>
      </c>
      <c r="AD50" s="2">
        <v>3567</v>
      </c>
      <c r="AE50" s="2">
        <v>204</v>
      </c>
      <c r="AF50" s="2">
        <v>0</v>
      </c>
    </row>
    <row r="51" spans="1:32" ht="18" customHeight="1" x14ac:dyDescent="0.25">
      <c r="A51" s="8" t="s">
        <v>11</v>
      </c>
      <c r="B51" s="9">
        <v>2017</v>
      </c>
      <c r="C51" s="41">
        <v>13.350000000000001</v>
      </c>
      <c r="D51" s="11">
        <v>0.13350000000000001</v>
      </c>
      <c r="E51" s="14">
        <v>1.6</v>
      </c>
      <c r="F51" s="14">
        <v>1.6E-2</v>
      </c>
      <c r="G51" s="14">
        <v>827.63469999999995</v>
      </c>
      <c r="H51" s="14">
        <v>77.288576270259881</v>
      </c>
      <c r="I51" s="14">
        <v>67.09</v>
      </c>
      <c r="J51" s="14">
        <v>8.4499999999999993</v>
      </c>
      <c r="K51" s="14">
        <v>0.56052572153920133</v>
      </c>
      <c r="L51" s="14">
        <v>0.5395550438560307</v>
      </c>
      <c r="M51" s="3">
        <v>0.53949999999999998</v>
      </c>
      <c r="N51" s="3">
        <v>0.47060376961309175</v>
      </c>
      <c r="O51" s="3">
        <v>0.44659286778289653</v>
      </c>
      <c r="P51" s="16">
        <v>67.272913671992796</v>
      </c>
      <c r="Q51" s="29">
        <v>159487875.30199525</v>
      </c>
      <c r="R51" s="35">
        <v>159.48787530199525</v>
      </c>
      <c r="S51" s="35">
        <v>54397579.343736075</v>
      </c>
      <c r="T51" s="2">
        <v>113.82054628999998</v>
      </c>
      <c r="U51" s="2">
        <v>113.82054628999998</v>
      </c>
      <c r="V51" s="2">
        <v>290.71139572999999</v>
      </c>
      <c r="W51" s="22">
        <v>5.7165218931944671E-2</v>
      </c>
      <c r="X51" s="27">
        <v>0.13764938181789013</v>
      </c>
      <c r="Y51" s="25">
        <f t="shared" si="3"/>
        <v>2.6747531296166686E-2</v>
      </c>
      <c r="Z51" s="2">
        <v>132.05000000000001</v>
      </c>
      <c r="AA51" s="2">
        <v>5824.9406054000001</v>
      </c>
      <c r="AB51" s="16">
        <v>176.30001669999999</v>
      </c>
      <c r="AC51" s="2">
        <v>157395</v>
      </c>
      <c r="AD51" s="2">
        <v>32357</v>
      </c>
      <c r="AE51" s="2">
        <v>6850</v>
      </c>
      <c r="AF51" s="2">
        <v>9359</v>
      </c>
    </row>
    <row r="52" spans="1:32" ht="18" customHeight="1" x14ac:dyDescent="0.25">
      <c r="A52" s="8" t="s">
        <v>11</v>
      </c>
      <c r="B52" s="9">
        <v>2018</v>
      </c>
      <c r="C52" s="41">
        <v>12.55</v>
      </c>
      <c r="D52" s="11">
        <v>0.1255</v>
      </c>
      <c r="E52" s="14">
        <v>0.70000000000000007</v>
      </c>
      <c r="F52" s="14">
        <v>7.0000000000000001E-3</v>
      </c>
      <c r="G52" s="14">
        <v>871.80023657790116</v>
      </c>
      <c r="H52" s="14">
        <v>77.710273863739943</v>
      </c>
      <c r="I52" s="14">
        <v>67.284244626180111</v>
      </c>
      <c r="J52" s="14">
        <v>8.4428643662738008</v>
      </c>
      <c r="K52" s="14">
        <v>0.56103533006103201</v>
      </c>
      <c r="L52" s="14">
        <v>0.55103565541465238</v>
      </c>
      <c r="M52" s="3">
        <v>0.55100000000000005</v>
      </c>
      <c r="N52" s="3">
        <v>0.48521408202277666</v>
      </c>
      <c r="O52" s="3">
        <v>0.46023592220001835</v>
      </c>
      <c r="P52" s="16">
        <v>68.933229704469269</v>
      </c>
      <c r="Q52" s="29">
        <v>229162342.95777181</v>
      </c>
      <c r="R52" s="35">
        <v>229.16234295777181</v>
      </c>
      <c r="S52" s="35">
        <v>39927297.413888738</v>
      </c>
      <c r="T52" s="2">
        <v>86.338258029999992</v>
      </c>
      <c r="U52" s="2">
        <v>86.338091569999989</v>
      </c>
      <c r="V52" s="2">
        <v>433.75402363000001</v>
      </c>
      <c r="W52" s="22">
        <v>7.1695500771728357E-2</v>
      </c>
      <c r="X52" s="27">
        <v>0.11326564603279037</v>
      </c>
      <c r="Y52" s="25">
        <f t="shared" si="3"/>
        <v>1.9007951533509964E-2</v>
      </c>
      <c r="Z52" s="2">
        <v>134.56</v>
      </c>
      <c r="AA52" s="2">
        <v>6214.3211059300002</v>
      </c>
      <c r="AB52" s="16">
        <v>182.470169</v>
      </c>
      <c r="AC52" s="2">
        <v>575</v>
      </c>
      <c r="AD52" s="2">
        <v>115</v>
      </c>
      <c r="AE52" s="2">
        <v>1578</v>
      </c>
      <c r="AF52" s="2">
        <v>0</v>
      </c>
    </row>
    <row r="53" spans="1:32" ht="18" customHeight="1" x14ac:dyDescent="0.25">
      <c r="A53" s="8" t="s">
        <v>11</v>
      </c>
      <c r="B53" s="9">
        <v>2019</v>
      </c>
      <c r="C53" s="41">
        <v>13.3</v>
      </c>
      <c r="D53" s="11">
        <v>0.13300000000000001</v>
      </c>
      <c r="E53" s="14">
        <v>0.3</v>
      </c>
      <c r="F53" s="14">
        <v>3.0000000000000001E-3</v>
      </c>
      <c r="G53" s="14">
        <v>785.55055424489706</v>
      </c>
      <c r="H53" s="14">
        <v>77.576801468321136</v>
      </c>
      <c r="I53" s="14">
        <v>69.248633563341542</v>
      </c>
      <c r="J53" s="14">
        <v>8.497954202603708</v>
      </c>
      <c r="K53" s="14">
        <v>0.57152142899712943</v>
      </c>
      <c r="L53" s="14">
        <v>0.53425199463491257</v>
      </c>
      <c r="M53" s="3">
        <v>0.5343</v>
      </c>
      <c r="N53" s="3">
        <v>0.46420432026437186</v>
      </c>
      <c r="O53" s="3">
        <v>0.43820095866631542</v>
      </c>
      <c r="P53" s="16">
        <v>68.767328095014051</v>
      </c>
      <c r="Q53" s="29">
        <v>289591165.84934098</v>
      </c>
      <c r="R53" s="35">
        <v>289.591165849341</v>
      </c>
      <c r="S53" s="35">
        <v>38263916.245873339</v>
      </c>
      <c r="T53" s="2">
        <v>84.88451753999999</v>
      </c>
      <c r="U53" s="2">
        <v>84.807476619999989</v>
      </c>
      <c r="V53" s="2">
        <v>563.77044671000033</v>
      </c>
      <c r="W53" s="22">
        <v>8.9554111864910885E-2</v>
      </c>
      <c r="X53" s="27">
        <v>0.10953011455425468</v>
      </c>
      <c r="Y53" s="25">
        <f t="shared" si="3"/>
        <v>1.3153983353151086E-2</v>
      </c>
      <c r="Z53" s="2">
        <v>136.33000000000001</v>
      </c>
      <c r="AA53" s="2">
        <v>6533.5640463399995</v>
      </c>
      <c r="AB53" s="16">
        <v>238.54931099999999</v>
      </c>
      <c r="AC53" s="2">
        <v>5716</v>
      </c>
      <c r="AD53" s="2">
        <v>1576</v>
      </c>
      <c r="AE53" s="2">
        <v>0</v>
      </c>
      <c r="AF53" s="2">
        <v>0</v>
      </c>
    </row>
    <row r="54" spans="1:32" ht="18" customHeight="1" x14ac:dyDescent="0.25">
      <c r="A54" s="8" t="s">
        <v>12</v>
      </c>
      <c r="B54" s="9">
        <v>2007</v>
      </c>
      <c r="C54" s="41">
        <v>25.35</v>
      </c>
      <c r="D54" s="11">
        <v>0.2535</v>
      </c>
      <c r="E54" s="14">
        <v>5.3</v>
      </c>
      <c r="F54" s="14">
        <v>5.2999999999999999E-2</v>
      </c>
      <c r="G54" s="14">
        <v>534.58038717307329</v>
      </c>
      <c r="H54" s="14">
        <v>75.67</v>
      </c>
      <c r="I54" s="14">
        <v>76.64</v>
      </c>
      <c r="J54" s="14">
        <v>10.57</v>
      </c>
      <c r="K54" s="14">
        <v>0.6879919750596506</v>
      </c>
      <c r="L54" s="14">
        <v>0.49014415462999117</v>
      </c>
      <c r="M54" s="3">
        <v>0.49009999999999998</v>
      </c>
      <c r="N54" s="3">
        <v>0.40472976030198471</v>
      </c>
      <c r="O54" s="3">
        <v>0.37565447820157427</v>
      </c>
      <c r="P54" s="16">
        <v>70.22495075699689</v>
      </c>
      <c r="Q54" s="29">
        <v>382710363.93587208</v>
      </c>
      <c r="R54" s="35">
        <v>382.71036393587207</v>
      </c>
      <c r="S54" s="35">
        <v>49851724.952050857</v>
      </c>
      <c r="T54" s="2">
        <v>3612.80269834</v>
      </c>
      <c r="U54" s="2">
        <v>99.091688180000006</v>
      </c>
      <c r="V54" s="2">
        <v>514.64181209000037</v>
      </c>
      <c r="W54" s="22">
        <v>0.34048317358820546</v>
      </c>
      <c r="X54" s="27">
        <v>0.21521641650430068</v>
      </c>
      <c r="Y54" s="25">
        <f>+(Z54-90.09)/90.09</f>
        <v>3.9294039294039206E-2</v>
      </c>
      <c r="Z54" s="2">
        <v>93.63</v>
      </c>
      <c r="AA54" s="2">
        <v>53110.748173370099</v>
      </c>
      <c r="AB54" s="16">
        <v>370.10808709999998</v>
      </c>
      <c r="AC54" s="2">
        <v>984</v>
      </c>
      <c r="AD54" s="2">
        <v>141</v>
      </c>
      <c r="AE54" s="2">
        <v>14</v>
      </c>
      <c r="AF54" s="2">
        <v>3</v>
      </c>
    </row>
    <row r="55" spans="1:32" ht="18" customHeight="1" x14ac:dyDescent="0.25">
      <c r="A55" s="8" t="s">
        <v>12</v>
      </c>
      <c r="B55" s="9">
        <v>2008</v>
      </c>
      <c r="C55" s="41">
        <v>21.799999999999997</v>
      </c>
      <c r="D55" s="11">
        <v>0.21799999999999997</v>
      </c>
      <c r="E55" s="14">
        <v>3.9</v>
      </c>
      <c r="F55" s="14">
        <v>3.9E-2</v>
      </c>
      <c r="G55" s="14">
        <v>510.37</v>
      </c>
      <c r="H55" s="14">
        <v>77.099999999999994</v>
      </c>
      <c r="I55" s="14">
        <v>77.849999999999994</v>
      </c>
      <c r="J55" s="14">
        <v>11.1</v>
      </c>
      <c r="K55" s="14">
        <v>0.71404669038959767</v>
      </c>
      <c r="L55" s="14">
        <v>0.49265471481515022</v>
      </c>
      <c r="M55" s="3">
        <f>+[1]Construcc_IDH!L22</f>
        <v>0.46802503605636081</v>
      </c>
      <c r="N55" s="3">
        <v>0.40450342890048924</v>
      </c>
      <c r="O55" s="3">
        <v>0.37446547657245621</v>
      </c>
      <c r="P55" s="16">
        <v>70.671639232302937</v>
      </c>
      <c r="Q55" s="29">
        <v>417953400.98879272</v>
      </c>
      <c r="R55" s="35">
        <v>417.95340098879274</v>
      </c>
      <c r="S55" s="35">
        <v>85733579.237382501</v>
      </c>
      <c r="T55" s="2">
        <v>4032.2548383200005</v>
      </c>
      <c r="U55" s="2">
        <v>193.13777217000001</v>
      </c>
      <c r="V55" s="2">
        <v>601.1561221300002</v>
      </c>
      <c r="W55" s="22">
        <v>0.31443668423408161</v>
      </c>
      <c r="X55" s="27">
        <v>0.28156883170103481</v>
      </c>
      <c r="Y55" s="25">
        <f t="shared" ref="Y55:Y66" si="4">+(Z55-Z54)/Z54</f>
        <v>6.6538502616682732E-2</v>
      </c>
      <c r="Z55" s="2">
        <v>99.86</v>
      </c>
      <c r="AA55" s="2">
        <v>70854.928427140097</v>
      </c>
      <c r="AB55" s="16">
        <v>534.54332480999994</v>
      </c>
      <c r="AC55" s="2">
        <v>3028</v>
      </c>
      <c r="AD55" s="2">
        <v>177</v>
      </c>
      <c r="AE55" s="2">
        <v>1</v>
      </c>
      <c r="AF55" s="2">
        <v>0</v>
      </c>
    </row>
    <row r="56" spans="1:32" ht="18" customHeight="1" x14ac:dyDescent="0.25">
      <c r="A56" s="8" t="s">
        <v>12</v>
      </c>
      <c r="B56" s="9">
        <v>2009</v>
      </c>
      <c r="C56" s="41">
        <v>16.899999999999999</v>
      </c>
      <c r="D56" s="11">
        <v>0.16899999999999998</v>
      </c>
      <c r="E56" s="14">
        <v>4.5999999999999996</v>
      </c>
      <c r="F56" s="14">
        <v>4.5999999999999999E-2</v>
      </c>
      <c r="G56" s="14">
        <v>870.54</v>
      </c>
      <c r="H56" s="14">
        <v>77.56</v>
      </c>
      <c r="I56" s="14">
        <v>79.2</v>
      </c>
      <c r="J56" s="14">
        <v>11.15</v>
      </c>
      <c r="K56" s="14">
        <v>0.72214469308198814</v>
      </c>
      <c r="L56" s="14">
        <v>0.59853959320290828</v>
      </c>
      <c r="M56" s="3">
        <f>+[1]Construcc_IDH!L23</f>
        <v>0.56482543289459652</v>
      </c>
      <c r="N56" s="3">
        <v>0.54142643312550542</v>
      </c>
      <c r="O56" s="3">
        <v>0.49978659610441428</v>
      </c>
      <c r="P56" s="16">
        <v>70.27398168963586</v>
      </c>
      <c r="Q56" s="29">
        <v>380484494.92010754</v>
      </c>
      <c r="R56" s="35">
        <v>380.48449492010752</v>
      </c>
      <c r="S56" s="35">
        <v>68115627.005499005</v>
      </c>
      <c r="T56" s="2">
        <v>3478.5850142099998</v>
      </c>
      <c r="U56" s="2">
        <v>142.42042896000001</v>
      </c>
      <c r="V56" s="2">
        <v>511.19110546000007</v>
      </c>
      <c r="W56" s="22">
        <v>0.27979016677076712</v>
      </c>
      <c r="X56" s="27">
        <v>0.22450853745471658</v>
      </c>
      <c r="Y56" s="25">
        <f t="shared" si="4"/>
        <v>2.5035049068696173E-3</v>
      </c>
      <c r="Z56" s="2">
        <v>100.11</v>
      </c>
      <c r="AA56" s="2">
        <v>73025.938932479999</v>
      </c>
      <c r="AB56" s="16">
        <v>602.95630908999999</v>
      </c>
      <c r="AC56" s="2">
        <v>1875</v>
      </c>
      <c r="AD56" s="2">
        <v>400</v>
      </c>
      <c r="AE56" s="2">
        <v>0</v>
      </c>
      <c r="AF56" s="2">
        <v>0</v>
      </c>
    </row>
    <row r="57" spans="1:32" ht="18" customHeight="1" x14ac:dyDescent="0.25">
      <c r="A57" s="8" t="s">
        <v>12</v>
      </c>
      <c r="B57" s="9">
        <v>2010</v>
      </c>
      <c r="C57" s="41">
        <v>15.7</v>
      </c>
      <c r="D57" s="11">
        <v>0.157</v>
      </c>
      <c r="E57" s="14">
        <v>2</v>
      </c>
      <c r="F57" s="14">
        <v>0.02</v>
      </c>
      <c r="G57" s="14">
        <v>897.5368870195631</v>
      </c>
      <c r="H57" s="14">
        <v>77.696740424155237</v>
      </c>
      <c r="I57" s="14">
        <v>80.69</v>
      </c>
      <c r="J57" s="14">
        <v>11.21</v>
      </c>
      <c r="K57" s="14">
        <v>0.73124093830908765</v>
      </c>
      <c r="L57" s="14">
        <v>0.60797340816745249</v>
      </c>
      <c r="M57" s="3">
        <v>0.60799999999999998</v>
      </c>
      <c r="N57" s="3">
        <v>0.55460270371772147</v>
      </c>
      <c r="O57" s="3">
        <v>0.51036166219503376</v>
      </c>
      <c r="P57" s="16">
        <v>70.836932236789991</v>
      </c>
      <c r="Q57" s="29">
        <v>440573250.25228852</v>
      </c>
      <c r="R57" s="35">
        <v>440.57325025228852</v>
      </c>
      <c r="S57" s="35">
        <v>82261035.716465473</v>
      </c>
      <c r="T57" s="2">
        <v>4367.2769593100002</v>
      </c>
      <c r="U57" s="2">
        <v>218.32318323000001</v>
      </c>
      <c r="V57" s="2">
        <v>614.26639494999938</v>
      </c>
      <c r="W57" s="22">
        <v>0.27901856374268708</v>
      </c>
      <c r="X57" s="27">
        <v>0.22389873000868968</v>
      </c>
      <c r="Y57" s="25">
        <f t="shared" si="4"/>
        <v>2.0677255019478646E-2</v>
      </c>
      <c r="Z57" s="2">
        <v>102.18</v>
      </c>
      <c r="AA57" s="2">
        <v>85139.527424960106</v>
      </c>
      <c r="AB57" s="16">
        <v>652.43591320999997</v>
      </c>
      <c r="AC57" s="2">
        <v>1258</v>
      </c>
      <c r="AD57" s="2">
        <v>314</v>
      </c>
      <c r="AE57" s="2">
        <v>0</v>
      </c>
      <c r="AF57" s="2">
        <v>10</v>
      </c>
    </row>
    <row r="58" spans="1:32" ht="18" customHeight="1" x14ac:dyDescent="0.25">
      <c r="A58" s="8" t="s">
        <v>12</v>
      </c>
      <c r="B58" s="9">
        <v>2011</v>
      </c>
      <c r="C58" s="41">
        <v>15.85</v>
      </c>
      <c r="D58" s="11">
        <v>0.1585</v>
      </c>
      <c r="E58" s="14">
        <v>2.8000000000000003</v>
      </c>
      <c r="F58" s="14">
        <v>2.8000000000000001E-2</v>
      </c>
      <c r="G58" s="14">
        <v>995.35163102312242</v>
      </c>
      <c r="H58" s="14">
        <v>78.193290418422862</v>
      </c>
      <c r="I58" s="14">
        <v>79.099999999999994</v>
      </c>
      <c r="J58" s="14">
        <v>10.55</v>
      </c>
      <c r="K58" s="14">
        <v>0.69814896106130953</v>
      </c>
      <c r="L58" s="14">
        <v>0.6224278530399876</v>
      </c>
      <c r="M58" s="3">
        <v>0.62250000000000005</v>
      </c>
      <c r="N58" s="3">
        <v>0.57613108976961447</v>
      </c>
      <c r="O58" s="3">
        <v>0.53193419695850075</v>
      </c>
      <c r="P58" s="16">
        <v>70.864149479212401</v>
      </c>
      <c r="Q58" s="29">
        <v>507271589.91838151</v>
      </c>
      <c r="R58" s="35">
        <v>507.27158991838149</v>
      </c>
      <c r="S58" s="35">
        <v>82123001.091466174</v>
      </c>
      <c r="T58" s="2">
        <v>7479.9302683248543</v>
      </c>
      <c r="U58" s="2">
        <v>360.94761444</v>
      </c>
      <c r="V58" s="2">
        <v>783.24891672999979</v>
      </c>
      <c r="W58" s="22">
        <v>0.27634962026433779</v>
      </c>
      <c r="X58" s="27">
        <v>0.21366061093164684</v>
      </c>
      <c r="Y58" s="25">
        <f t="shared" si="4"/>
        <v>4.7465257388921454E-2</v>
      </c>
      <c r="Z58" s="2">
        <v>107.03</v>
      </c>
      <c r="AA58" s="2">
        <v>103368.17840925</v>
      </c>
      <c r="AB58" s="16">
        <v>642.45494957999995</v>
      </c>
      <c r="AC58" s="2">
        <v>568</v>
      </c>
      <c r="AD58" s="2">
        <v>118</v>
      </c>
      <c r="AE58" s="2">
        <v>0</v>
      </c>
      <c r="AF58" s="2">
        <v>0</v>
      </c>
    </row>
    <row r="59" spans="1:32" ht="18" customHeight="1" x14ac:dyDescent="0.25">
      <c r="A59" s="8" t="s">
        <v>12</v>
      </c>
      <c r="B59" s="9">
        <v>2012</v>
      </c>
      <c r="C59" s="41">
        <v>14.05</v>
      </c>
      <c r="D59" s="11">
        <v>0.14050000000000001</v>
      </c>
      <c r="E59" s="14">
        <v>2</v>
      </c>
      <c r="F59" s="14">
        <v>0.02</v>
      </c>
      <c r="G59" s="14">
        <v>1016.9592874968926</v>
      </c>
      <c r="H59" s="14">
        <v>78.787502864640402</v>
      </c>
      <c r="I59" s="14">
        <v>80.900000000000006</v>
      </c>
      <c r="J59" s="14">
        <v>10.75</v>
      </c>
      <c r="K59" s="14">
        <v>0.71407134610201506</v>
      </c>
      <c r="L59" s="14">
        <v>0.63413652080782401</v>
      </c>
      <c r="M59" s="3">
        <v>0.6341</v>
      </c>
      <c r="N59" s="3">
        <v>0.59136315951654117</v>
      </c>
      <c r="O59" s="3">
        <v>0.54395402158414352</v>
      </c>
      <c r="P59" s="16">
        <v>71.123402940047839</v>
      </c>
      <c r="Q59" s="29">
        <v>587854401.71136928</v>
      </c>
      <c r="R59" s="35">
        <v>587.85440171136929</v>
      </c>
      <c r="S59" s="35">
        <v>72354881.633093759</v>
      </c>
      <c r="T59" s="2">
        <v>6720.1949998397322</v>
      </c>
      <c r="U59" s="2">
        <v>226.91747264</v>
      </c>
      <c r="V59" s="2">
        <v>945.88705426000001</v>
      </c>
      <c r="W59" s="22">
        <v>0.30934367873037383</v>
      </c>
      <c r="X59" s="27">
        <v>0.20726745296677709</v>
      </c>
      <c r="Y59" s="25">
        <f t="shared" si="4"/>
        <v>2.6441184714565993E-2</v>
      </c>
      <c r="Z59" s="2">
        <v>109.86</v>
      </c>
      <c r="AA59" s="2">
        <v>115674.90141495</v>
      </c>
      <c r="AB59" s="16">
        <v>804.25305700000001</v>
      </c>
      <c r="AC59" s="2">
        <v>24230</v>
      </c>
      <c r="AD59" s="2">
        <v>2852</v>
      </c>
      <c r="AE59" s="2">
        <v>173</v>
      </c>
      <c r="AF59" s="2">
        <v>334</v>
      </c>
    </row>
    <row r="60" spans="1:32" ht="18" customHeight="1" x14ac:dyDescent="0.25">
      <c r="A60" s="8" t="s">
        <v>12</v>
      </c>
      <c r="B60" s="9">
        <v>2013</v>
      </c>
      <c r="C60" s="41">
        <v>12.830769569954468</v>
      </c>
      <c r="D60" s="11">
        <v>0.12830769569954467</v>
      </c>
      <c r="E60" s="14">
        <v>2.4</v>
      </c>
      <c r="F60" s="14">
        <v>2.4E-2</v>
      </c>
      <c r="G60" s="14">
        <v>1125.79</v>
      </c>
      <c r="H60" s="14">
        <v>79.150000000000006</v>
      </c>
      <c r="I60" s="14">
        <v>79.400000000000006</v>
      </c>
      <c r="J60" s="14">
        <v>10.6</v>
      </c>
      <c r="K60" s="14">
        <v>0.70146727509426199</v>
      </c>
      <c r="L60" s="14">
        <v>0.65432415043718684</v>
      </c>
      <c r="M60" s="3">
        <f>+[1]Construcc_IDH!L24</f>
        <v>0.62412662520179518</v>
      </c>
      <c r="N60" s="3">
        <v>0.61903859173939613</v>
      </c>
      <c r="O60" s="3">
        <v>0.57118963852025784</v>
      </c>
      <c r="P60" s="16">
        <v>69.359373727893185</v>
      </c>
      <c r="Q60" s="29">
        <v>553198477.04176915</v>
      </c>
      <c r="R60" s="35">
        <v>553.19847704176914</v>
      </c>
      <c r="S60" s="35">
        <v>91205773.893287748</v>
      </c>
      <c r="T60" s="2">
        <v>4616.9375015003379</v>
      </c>
      <c r="U60" s="2">
        <v>194.90097222000003</v>
      </c>
      <c r="V60" s="2">
        <v>943.49393882000004</v>
      </c>
      <c r="W60" s="22">
        <v>0.27696754111445437</v>
      </c>
      <c r="X60" s="27">
        <v>0.24800329418612393</v>
      </c>
      <c r="Y60" s="25">
        <f t="shared" si="4"/>
        <v>2.8581831421809582E-2</v>
      </c>
      <c r="Z60" s="2">
        <v>113</v>
      </c>
      <c r="AA60" s="2">
        <v>136942.33714717999</v>
      </c>
      <c r="AB60" s="16">
        <v>927.79451434999999</v>
      </c>
      <c r="AC60" s="2">
        <v>627</v>
      </c>
      <c r="AD60" s="2">
        <v>282</v>
      </c>
      <c r="AE60" s="2">
        <v>128</v>
      </c>
      <c r="AF60" s="2">
        <v>0</v>
      </c>
    </row>
    <row r="61" spans="1:32" ht="18" customHeight="1" x14ac:dyDescent="0.25">
      <c r="A61" s="8" t="s">
        <v>12</v>
      </c>
      <c r="B61" s="9">
        <v>2014</v>
      </c>
      <c r="C61" s="41">
        <v>11.782214896158008</v>
      </c>
      <c r="D61" s="11">
        <v>0.11782214896158008</v>
      </c>
      <c r="E61" s="14">
        <v>0.8</v>
      </c>
      <c r="F61" s="14">
        <v>8.0000000000000002E-3</v>
      </c>
      <c r="G61" s="14">
        <v>1200.55</v>
      </c>
      <c r="H61" s="14">
        <v>80.55</v>
      </c>
      <c r="I61" s="14">
        <v>79.099999999999994</v>
      </c>
      <c r="J61" s="14">
        <v>10.59</v>
      </c>
      <c r="K61" s="14">
        <v>0.69974291053576976</v>
      </c>
      <c r="L61" s="14">
        <v>0.67410637618278901</v>
      </c>
      <c r="M61" s="3">
        <f>+[1]Construcc_IDH!L25</f>
        <v>0.64307574179655269</v>
      </c>
      <c r="N61" s="3">
        <v>0.64443259669290298</v>
      </c>
      <c r="O61" s="3">
        <v>0.59499607277364464</v>
      </c>
      <c r="P61" s="16">
        <v>67.825896597759382</v>
      </c>
      <c r="Q61" s="29">
        <v>636818586.82643461</v>
      </c>
      <c r="R61" s="35">
        <v>636.81858682643463</v>
      </c>
      <c r="S61" s="35">
        <v>79771758.298511252</v>
      </c>
      <c r="T61" s="2">
        <v>3745.5791551674456</v>
      </c>
      <c r="U61" s="2">
        <v>194.56421473000003</v>
      </c>
      <c r="V61" s="2">
        <v>1137.3271173199992</v>
      </c>
      <c r="W61" s="22">
        <v>0.27069378017215268</v>
      </c>
      <c r="X61" s="27">
        <v>0.22959297646469307</v>
      </c>
      <c r="Y61" s="25">
        <f t="shared" si="4"/>
        <v>3.2300884955752264E-2</v>
      </c>
      <c r="Z61" s="2">
        <v>116.65</v>
      </c>
      <c r="AA61" s="2">
        <v>158730.66033143</v>
      </c>
      <c r="AB61" s="16">
        <v>1040.2710629000001</v>
      </c>
      <c r="AC61" s="2">
        <v>511</v>
      </c>
      <c r="AD61" s="2">
        <v>71</v>
      </c>
      <c r="AE61" s="2">
        <v>0</v>
      </c>
      <c r="AF61" s="2">
        <v>0</v>
      </c>
    </row>
    <row r="62" spans="1:32" ht="18" customHeight="1" x14ac:dyDescent="0.25">
      <c r="A62" s="8" t="s">
        <v>12</v>
      </c>
      <c r="B62" s="9">
        <v>2015</v>
      </c>
      <c r="C62" s="41">
        <v>10.95287733362246</v>
      </c>
      <c r="D62" s="11">
        <v>0.1095287733362246</v>
      </c>
      <c r="E62" s="14">
        <v>0.6</v>
      </c>
      <c r="F62" s="14">
        <v>6.0000000000000001E-3</v>
      </c>
      <c r="G62" s="14">
        <v>1241.7015987650248</v>
      </c>
      <c r="H62" s="14">
        <v>81.302757429923304</v>
      </c>
      <c r="I62" s="14">
        <v>78.39</v>
      </c>
      <c r="J62" s="14">
        <v>10.59</v>
      </c>
      <c r="K62" s="14">
        <v>0.69659539249486169</v>
      </c>
      <c r="L62" s="14">
        <v>0.68398617795971073</v>
      </c>
      <c r="M62" s="3">
        <v>0.68389999999999995</v>
      </c>
      <c r="N62" s="3">
        <v>0.65668220892021112</v>
      </c>
      <c r="O62" s="3">
        <v>0.60721778925355252</v>
      </c>
      <c r="P62" s="16">
        <v>68.135347855575688</v>
      </c>
      <c r="Q62" s="29">
        <v>657901332.55004418</v>
      </c>
      <c r="R62" s="35">
        <v>657.90133255004423</v>
      </c>
      <c r="S62" s="35">
        <v>73512532.888444901</v>
      </c>
      <c r="T62" s="2">
        <v>2950.0939915399995</v>
      </c>
      <c r="U62" s="2">
        <v>180.67770199999998</v>
      </c>
      <c r="V62" s="2">
        <v>1192.4782879000002</v>
      </c>
      <c r="W62" s="22">
        <v>0.2716778041594205</v>
      </c>
      <c r="X62" s="27">
        <v>0.2499858210747806</v>
      </c>
      <c r="Y62" s="25">
        <f t="shared" si="4"/>
        <v>4.3977711101585902E-2</v>
      </c>
      <c r="Z62" s="2">
        <v>121.78</v>
      </c>
      <c r="AA62" s="2">
        <v>184816.23642991</v>
      </c>
      <c r="AB62" s="16">
        <v>1020.08098122</v>
      </c>
      <c r="AC62" s="2">
        <v>3551</v>
      </c>
      <c r="AD62" s="2">
        <v>162</v>
      </c>
      <c r="AE62" s="2">
        <v>75</v>
      </c>
      <c r="AF62" s="2">
        <v>385</v>
      </c>
    </row>
    <row r="63" spans="1:32" ht="18" customHeight="1" x14ac:dyDescent="0.25">
      <c r="A63" s="8" t="s">
        <v>12</v>
      </c>
      <c r="B63" s="9">
        <v>2016</v>
      </c>
      <c r="C63" s="41">
        <v>10.998219397859334</v>
      </c>
      <c r="D63" s="11">
        <v>0.10998219397859334</v>
      </c>
      <c r="E63" s="14">
        <v>0.3</v>
      </c>
      <c r="F63" s="14">
        <v>3.0000000000000001E-3</v>
      </c>
      <c r="G63" s="14">
        <v>1385.54</v>
      </c>
      <c r="H63" s="14">
        <v>81.2</v>
      </c>
      <c r="I63" s="14">
        <v>76.400000000000006</v>
      </c>
      <c r="J63" s="14">
        <v>10.45</v>
      </c>
      <c r="K63" s="14">
        <v>0.68219818689086464</v>
      </c>
      <c r="L63" s="14">
        <v>0.70479376160682716</v>
      </c>
      <c r="M63" s="3">
        <f>+[1]Construcc_IDH!L26</f>
        <v>0.67975500821988155</v>
      </c>
      <c r="N63" s="3">
        <v>0.68653078924443589</v>
      </c>
      <c r="O63" s="3">
        <v>0.63754445469099819</v>
      </c>
      <c r="P63" s="16">
        <v>69.499475237806649</v>
      </c>
      <c r="Q63" s="29">
        <v>708923149.05655539</v>
      </c>
      <c r="R63" s="35">
        <v>708.92314905655542</v>
      </c>
      <c r="S63" s="35">
        <v>94102206.910645589</v>
      </c>
      <c r="T63" s="2">
        <v>3358.0828927400003</v>
      </c>
      <c r="U63" s="2">
        <v>215.51901982999999</v>
      </c>
      <c r="V63" s="2">
        <v>1263.0457103400015</v>
      </c>
      <c r="W63" s="22">
        <v>0.26958885446908032</v>
      </c>
      <c r="X63" s="27">
        <v>0.24548687956308701</v>
      </c>
      <c r="Y63" s="25">
        <f t="shared" si="4"/>
        <v>3.2353424207587432E-2</v>
      </c>
      <c r="Z63" s="2">
        <v>125.72</v>
      </c>
      <c r="AA63" s="2">
        <v>194079.81336874</v>
      </c>
      <c r="AB63" s="16">
        <v>1054.85609961</v>
      </c>
      <c r="AC63" s="2">
        <v>2737</v>
      </c>
      <c r="AD63" s="2">
        <v>160</v>
      </c>
      <c r="AE63" s="2">
        <v>152</v>
      </c>
      <c r="AF63" s="2">
        <v>3021</v>
      </c>
    </row>
    <row r="64" spans="1:32" ht="18" customHeight="1" x14ac:dyDescent="0.25">
      <c r="A64" s="8" t="s">
        <v>12</v>
      </c>
      <c r="B64" s="9">
        <v>2017</v>
      </c>
      <c r="C64" s="41">
        <v>13.294880043382157</v>
      </c>
      <c r="D64" s="11">
        <v>0.13294880043382157</v>
      </c>
      <c r="E64" s="14">
        <v>1.0999999999999999</v>
      </c>
      <c r="F64" s="14">
        <v>1.0999999999999999E-2</v>
      </c>
      <c r="G64" s="14">
        <v>1464.2608000000002</v>
      </c>
      <c r="H64" s="14">
        <v>81.153517702679196</v>
      </c>
      <c r="I64" s="14">
        <v>75.709999999999994</v>
      </c>
      <c r="J64" s="14">
        <v>10.36</v>
      </c>
      <c r="K64" s="14">
        <v>0.67556840960508058</v>
      </c>
      <c r="L64" s="14">
        <v>0.7156981091016994</v>
      </c>
      <c r="M64" s="3">
        <v>0.7157</v>
      </c>
      <c r="N64" s="3">
        <v>0.70270302643622407</v>
      </c>
      <c r="O64" s="3">
        <v>0.65355021664619672</v>
      </c>
      <c r="P64" s="16">
        <v>70.172683733537227</v>
      </c>
      <c r="Q64" s="29">
        <v>719175609.86878908</v>
      </c>
      <c r="R64" s="35">
        <v>719.17560986878902</v>
      </c>
      <c r="S64" s="35">
        <v>111188106.56768286</v>
      </c>
      <c r="T64" s="2">
        <v>4560.05828045</v>
      </c>
      <c r="U64" s="2">
        <v>232.64805498999999</v>
      </c>
      <c r="V64" s="2">
        <v>1310.8993077000007</v>
      </c>
      <c r="W64" s="22">
        <v>0.25777402270120925</v>
      </c>
      <c r="X64" s="27">
        <v>0.28135395580438849</v>
      </c>
      <c r="Y64" s="25">
        <f t="shared" si="4"/>
        <v>1.3601654470251415E-2</v>
      </c>
      <c r="Z64" s="2">
        <v>127.43</v>
      </c>
      <c r="AA64" s="2">
        <v>201727.71994144001</v>
      </c>
      <c r="AB64" s="16">
        <v>315.21123389000002</v>
      </c>
      <c r="AC64" s="2">
        <v>80778</v>
      </c>
      <c r="AD64" s="2">
        <v>13343</v>
      </c>
      <c r="AE64" s="2">
        <v>25779</v>
      </c>
      <c r="AF64" s="2">
        <v>522320</v>
      </c>
    </row>
    <row r="65" spans="1:32" ht="18" customHeight="1" x14ac:dyDescent="0.25">
      <c r="A65" s="8" t="s">
        <v>12</v>
      </c>
      <c r="B65" s="9">
        <v>2018</v>
      </c>
      <c r="C65" s="41">
        <v>13.127340442365171</v>
      </c>
      <c r="D65" s="11">
        <v>0.13127340442365171</v>
      </c>
      <c r="E65" s="14">
        <v>1.9</v>
      </c>
      <c r="F65" s="14">
        <v>1.9E-2</v>
      </c>
      <c r="G65" s="14">
        <v>1555.4484322778915</v>
      </c>
      <c r="H65" s="14">
        <v>82.315533033829553</v>
      </c>
      <c r="I65" s="14">
        <v>75.596685777678644</v>
      </c>
      <c r="J65" s="14">
        <v>10.327245776629853</v>
      </c>
      <c r="K65" s="14">
        <v>0.67376988565857499</v>
      </c>
      <c r="L65" s="14">
        <v>0.73495793702416334</v>
      </c>
      <c r="M65" s="3">
        <v>0.73499999999999999</v>
      </c>
      <c r="N65" s="3">
        <v>0.72890801480664724</v>
      </c>
      <c r="O65" s="3">
        <v>0.67809146742758053</v>
      </c>
      <c r="P65" s="16">
        <v>69.36898149844977</v>
      </c>
      <c r="Q65" s="29">
        <v>730746901.18186367</v>
      </c>
      <c r="R65" s="35">
        <v>730.74690118186368</v>
      </c>
      <c r="S65" s="35">
        <v>89807041.75576815</v>
      </c>
      <c r="T65" s="2">
        <v>5316.64124894</v>
      </c>
      <c r="U65" s="2">
        <v>194.19718079999998</v>
      </c>
      <c r="V65" s="2">
        <v>1383.1435154299982</v>
      </c>
      <c r="W65" s="22">
        <v>0.22862074257670098</v>
      </c>
      <c r="X65" s="27">
        <v>0.25476436577504252</v>
      </c>
      <c r="Y65" s="25">
        <f t="shared" si="4"/>
        <v>2.1972847838028588E-2</v>
      </c>
      <c r="Z65" s="2">
        <v>130.22999999999999</v>
      </c>
      <c r="AA65" s="2">
        <v>224918.95263595</v>
      </c>
      <c r="AB65" s="16">
        <v>210.048666</v>
      </c>
      <c r="AC65" s="2">
        <v>1527</v>
      </c>
      <c r="AD65" s="2">
        <v>877</v>
      </c>
      <c r="AE65" s="2">
        <v>99</v>
      </c>
      <c r="AF65" s="2">
        <v>2426</v>
      </c>
    </row>
    <row r="66" spans="1:32" ht="18" customHeight="1" x14ac:dyDescent="0.25">
      <c r="A66" s="8" t="s">
        <v>12</v>
      </c>
      <c r="B66" s="9">
        <v>2019</v>
      </c>
      <c r="C66" s="41">
        <v>14.199567052775846</v>
      </c>
      <c r="D66" s="11">
        <v>0.14199567052775847</v>
      </c>
      <c r="E66" s="14">
        <v>1.2</v>
      </c>
      <c r="F66" s="14">
        <v>1.2E-2</v>
      </c>
      <c r="G66" s="14">
        <v>1497.0031397951577</v>
      </c>
      <c r="H66" s="14">
        <v>77.656370525146485</v>
      </c>
      <c r="I66" s="14">
        <v>75.523154358646167</v>
      </c>
      <c r="J66" s="14">
        <v>10.491627137468551</v>
      </c>
      <c r="K66" s="14">
        <v>0.67990217706213274</v>
      </c>
      <c r="L66" s="14">
        <v>0.7073361072895944</v>
      </c>
      <c r="M66" s="3">
        <v>0.70730000000000004</v>
      </c>
      <c r="N66" s="3">
        <v>0.69683250099963612</v>
      </c>
      <c r="O66" s="3">
        <v>0.64835728000785653</v>
      </c>
      <c r="P66" s="16">
        <v>69.526101732940049</v>
      </c>
      <c r="Q66" s="29">
        <v>748121615.11210728</v>
      </c>
      <c r="R66" s="35">
        <v>748.12161511210729</v>
      </c>
      <c r="S66" s="35">
        <v>83366760.841916755</v>
      </c>
      <c r="T66" s="2">
        <v>6538.8606337000001</v>
      </c>
      <c r="U66" s="2">
        <v>184.77263476000002</v>
      </c>
      <c r="V66" s="2">
        <v>1456.4286030899982</v>
      </c>
      <c r="W66" s="22">
        <v>0.23135155594892237</v>
      </c>
      <c r="X66" s="27">
        <v>0.2386365997238212</v>
      </c>
      <c r="Y66" s="25">
        <f t="shared" si="4"/>
        <v>1.8966443983721101E-2</v>
      </c>
      <c r="Z66" s="2">
        <v>132.69999999999999</v>
      </c>
      <c r="AA66" s="2">
        <v>239356.93037968999</v>
      </c>
      <c r="AB66" s="16">
        <v>240.15627900000001</v>
      </c>
      <c r="AC66" s="2">
        <v>309</v>
      </c>
      <c r="AD66" s="2">
        <v>214</v>
      </c>
      <c r="AE66" s="2">
        <v>1.5</v>
      </c>
      <c r="AF66" s="2">
        <v>1</v>
      </c>
    </row>
    <row r="67" spans="1:32" ht="18" customHeight="1" x14ac:dyDescent="0.25">
      <c r="A67" s="10" t="s">
        <v>13</v>
      </c>
      <c r="B67" s="9">
        <v>2007</v>
      </c>
      <c r="C67" s="41">
        <v>56.55</v>
      </c>
      <c r="D67" s="11">
        <v>0.5655</v>
      </c>
      <c r="E67" s="14">
        <v>13.3</v>
      </c>
      <c r="F67" s="14">
        <v>0.13300000000000001</v>
      </c>
      <c r="G67" s="14">
        <v>313.83941777140217</v>
      </c>
      <c r="H67" s="14">
        <v>71.739999999999995</v>
      </c>
      <c r="I67" s="14">
        <v>59.47</v>
      </c>
      <c r="J67" s="14">
        <v>7.6</v>
      </c>
      <c r="K67" s="14">
        <v>0.49285457672909655</v>
      </c>
      <c r="L67" s="14">
        <v>0.35150472319834519</v>
      </c>
      <c r="M67" s="3">
        <v>0.35149999999999998</v>
      </c>
      <c r="N67" s="3">
        <v>0.25246684261322144</v>
      </c>
      <c r="O67" s="3">
        <v>0.24444849755382458</v>
      </c>
      <c r="P67" s="16">
        <v>74.198612391479188</v>
      </c>
      <c r="Q67" s="29">
        <v>90976456.998962879</v>
      </c>
      <c r="R67" s="35">
        <v>90.976456998962874</v>
      </c>
      <c r="S67" s="35">
        <v>1341356.3718645943</v>
      </c>
      <c r="T67" s="2">
        <v>1095.71530405</v>
      </c>
      <c r="U67" s="2">
        <v>2.6662521199999998</v>
      </c>
      <c r="V67" s="2">
        <v>122.33870075000002</v>
      </c>
      <c r="W67" s="22">
        <v>8.0938369377444391E-2</v>
      </c>
      <c r="X67" s="27">
        <v>5.7908108873980296E-3</v>
      </c>
      <c r="Y67" s="25">
        <f>+(Z67-184.33)/184.33</f>
        <v>5.8753322844897649E-2</v>
      </c>
      <c r="Z67" s="2">
        <v>195.16</v>
      </c>
      <c r="AA67" s="2">
        <v>1742.8959649000001</v>
      </c>
      <c r="AB67" s="16">
        <v>741.58329357000002</v>
      </c>
      <c r="AC67" s="2">
        <v>9096</v>
      </c>
      <c r="AD67" s="2">
        <v>1840</v>
      </c>
      <c r="AE67" s="2">
        <v>0</v>
      </c>
      <c r="AF67" s="2">
        <v>100</v>
      </c>
    </row>
    <row r="68" spans="1:32" ht="18" customHeight="1" x14ac:dyDescent="0.25">
      <c r="A68" s="10" t="s">
        <v>13</v>
      </c>
      <c r="B68" s="9">
        <v>2008</v>
      </c>
      <c r="C68" s="41">
        <v>49.45</v>
      </c>
      <c r="D68" s="11">
        <v>0.49450000000000005</v>
      </c>
      <c r="E68" s="14">
        <v>11.3</v>
      </c>
      <c r="F68" s="14">
        <v>0.113</v>
      </c>
      <c r="G68" s="14">
        <v>340.17</v>
      </c>
      <c r="H68" s="14">
        <v>71.55</v>
      </c>
      <c r="I68" s="14">
        <v>58.5</v>
      </c>
      <c r="J68" s="14">
        <v>7.7</v>
      </c>
      <c r="K68" s="14">
        <v>0.49301458424846845</v>
      </c>
      <c r="L68" s="14">
        <v>0.36178540151303196</v>
      </c>
      <c r="M68" s="3">
        <f>+[1]Construcc_IDH!L27</f>
        <v>0.35935953475061305</v>
      </c>
      <c r="N68" s="3">
        <v>0.26306626287730211</v>
      </c>
      <c r="O68" s="3">
        <v>0.25541036883611079</v>
      </c>
      <c r="P68" s="16">
        <v>71.581972729969394</v>
      </c>
      <c r="Q68" s="29">
        <v>109109558.64392163</v>
      </c>
      <c r="R68" s="35">
        <v>109.10955864392163</v>
      </c>
      <c r="S68" s="35">
        <v>2956992.9799463507</v>
      </c>
      <c r="T68" s="2">
        <v>1235.1704999799999</v>
      </c>
      <c r="U68" s="2">
        <v>6.661416</v>
      </c>
      <c r="V68" s="2">
        <v>156.9358665499999</v>
      </c>
      <c r="W68" s="22">
        <v>8.208582046963353E-2</v>
      </c>
      <c r="X68" s="27">
        <v>9.7114463914579827E-3</v>
      </c>
      <c r="Y68" s="25">
        <f t="shared" ref="Y68:Y79" si="5">+(Z68-Z67)/Z67</f>
        <v>7.168477146956348E-2</v>
      </c>
      <c r="Z68" s="2">
        <v>209.15</v>
      </c>
      <c r="AA68" s="2">
        <v>2510.5413646400002</v>
      </c>
      <c r="AB68" s="16">
        <v>779.29211070999997</v>
      </c>
      <c r="AC68" s="2">
        <v>157031</v>
      </c>
      <c r="AD68" s="2">
        <v>48172</v>
      </c>
      <c r="AE68" s="2">
        <v>3142</v>
      </c>
      <c r="AF68" s="2">
        <v>39322</v>
      </c>
    </row>
    <row r="69" spans="1:32" ht="18" customHeight="1" x14ac:dyDescent="0.25">
      <c r="A69" s="10" t="s">
        <v>13</v>
      </c>
      <c r="B69" s="9">
        <v>2009</v>
      </c>
      <c r="C69" s="41">
        <v>41.599999999999994</v>
      </c>
      <c r="D69" s="11">
        <v>0.41599999999999993</v>
      </c>
      <c r="E69" s="14">
        <v>9.3000000000000007</v>
      </c>
      <c r="F69" s="14">
        <v>9.2999999999999999E-2</v>
      </c>
      <c r="G69" s="14">
        <v>420.65</v>
      </c>
      <c r="H69" s="14">
        <v>71.599999999999994</v>
      </c>
      <c r="I69" s="14">
        <v>57.5</v>
      </c>
      <c r="J69" s="14">
        <v>7.82</v>
      </c>
      <c r="K69" s="14">
        <v>0.49372827104977773</v>
      </c>
      <c r="L69" s="14">
        <v>0.39147108666960118</v>
      </c>
      <c r="M69" s="3">
        <f>+[1]Construcc_IDH!L28</f>
        <v>0.38465390562223123</v>
      </c>
      <c r="N69" s="3">
        <v>0.29512616934702535</v>
      </c>
      <c r="O69" s="3">
        <v>0.28736183840427743</v>
      </c>
      <c r="P69" s="16">
        <v>73.44733753462242</v>
      </c>
      <c r="Q69" s="29">
        <v>146416534.67663199</v>
      </c>
      <c r="R69" s="35">
        <v>146.41653467663198</v>
      </c>
      <c r="S69" s="35">
        <v>3617758.6292803618</v>
      </c>
      <c r="T69" s="2">
        <v>730.90143298999988</v>
      </c>
      <c r="U69" s="2">
        <v>7.5642368499999995</v>
      </c>
      <c r="V69" s="2">
        <v>196.71453427999992</v>
      </c>
      <c r="W69" s="22">
        <v>0.10766774258113859</v>
      </c>
      <c r="X69" s="27">
        <v>1.1924102213113937E-2</v>
      </c>
      <c r="Y69" s="25">
        <f t="shared" si="5"/>
        <v>8.9887640449437985E-3</v>
      </c>
      <c r="Z69" s="2">
        <v>211.03</v>
      </c>
      <c r="AA69" s="2">
        <v>2828.40184383</v>
      </c>
      <c r="AB69" s="16">
        <v>861.72745994000002</v>
      </c>
      <c r="AC69" s="2">
        <v>4929</v>
      </c>
      <c r="AD69" s="2">
        <v>1031</v>
      </c>
      <c r="AE69" s="2">
        <v>0</v>
      </c>
      <c r="AF69" s="2">
        <v>110</v>
      </c>
    </row>
    <row r="70" spans="1:32" ht="18" customHeight="1" x14ac:dyDescent="0.25">
      <c r="A70" s="10" t="s">
        <v>13</v>
      </c>
      <c r="B70" s="9">
        <v>2010</v>
      </c>
      <c r="C70" s="41">
        <v>48.8</v>
      </c>
      <c r="D70" s="11">
        <v>0.48799999999999999</v>
      </c>
      <c r="E70" s="14">
        <v>9.6</v>
      </c>
      <c r="F70" s="14">
        <v>9.6000000000000002E-2</v>
      </c>
      <c r="G70" s="14">
        <v>465.95721543413964</v>
      </c>
      <c r="H70" s="14">
        <v>71.660563868759226</v>
      </c>
      <c r="I70" s="14">
        <v>56.62</v>
      </c>
      <c r="J70" s="14">
        <v>7.93</v>
      </c>
      <c r="K70" s="14">
        <v>0.49439150250229713</v>
      </c>
      <c r="L70" s="14">
        <v>0.40659526888058545</v>
      </c>
      <c r="M70" s="3">
        <v>0.40660000000000002</v>
      </c>
      <c r="N70" s="3">
        <v>0.3114541752151111</v>
      </c>
      <c r="O70" s="3">
        <v>0.30404079518174809</v>
      </c>
      <c r="P70" s="16">
        <v>72.97691458607629</v>
      </c>
      <c r="Q70" s="29">
        <v>174064222.10856515</v>
      </c>
      <c r="R70" s="35">
        <v>174.06422210856516</v>
      </c>
      <c r="S70" s="35">
        <v>3664849.0144218355</v>
      </c>
      <c r="T70" s="2">
        <v>1054.5314836500002</v>
      </c>
      <c r="U70" s="2">
        <v>9.7266159600000019</v>
      </c>
      <c r="V70" s="2">
        <v>242.6879120399999</v>
      </c>
      <c r="W70" s="22">
        <v>0.11023626428501634</v>
      </c>
      <c r="X70" s="27">
        <v>9.9750146938449458E-3</v>
      </c>
      <c r="Y70" s="25">
        <f t="shared" si="5"/>
        <v>-0.50874283277259158</v>
      </c>
      <c r="Z70" s="2">
        <v>103.67</v>
      </c>
      <c r="AA70" s="2">
        <v>3432.6126516600002</v>
      </c>
      <c r="AB70" s="16">
        <v>1031.6838524100001</v>
      </c>
      <c r="AC70" s="2">
        <v>9933</v>
      </c>
      <c r="AD70" s="2">
        <v>2935</v>
      </c>
      <c r="AE70" s="2">
        <v>10</v>
      </c>
      <c r="AF70" s="2">
        <v>434</v>
      </c>
    </row>
    <row r="71" spans="1:32" ht="18" customHeight="1" x14ac:dyDescent="0.25">
      <c r="A71" s="10" t="s">
        <v>13</v>
      </c>
      <c r="B71" s="9">
        <v>2011</v>
      </c>
      <c r="C71" s="41">
        <v>40.099999999999994</v>
      </c>
      <c r="D71" s="11">
        <v>0.40099999999999997</v>
      </c>
      <c r="E71" s="14">
        <v>8.3000000000000007</v>
      </c>
      <c r="F71" s="14">
        <v>8.3000000000000004E-2</v>
      </c>
      <c r="G71" s="14">
        <v>503.44636423295321</v>
      </c>
      <c r="H71" s="14">
        <v>71.972483348562463</v>
      </c>
      <c r="I71" s="14">
        <v>64.83</v>
      </c>
      <c r="J71" s="14">
        <v>7.79</v>
      </c>
      <c r="K71" s="14">
        <v>0.52294648690761281</v>
      </c>
      <c r="L71" s="14">
        <v>0.4269045889156669</v>
      </c>
      <c r="M71" s="3">
        <v>0.42599999999999999</v>
      </c>
      <c r="N71" s="3">
        <v>0.33915740598272964</v>
      </c>
      <c r="O71" s="3">
        <v>0.32369648342963714</v>
      </c>
      <c r="P71" s="16">
        <v>69.889016998143688</v>
      </c>
      <c r="Q71" s="29">
        <v>208828887.60633448</v>
      </c>
      <c r="R71" s="35">
        <v>208.82888760633449</v>
      </c>
      <c r="S71" s="35">
        <v>6859582.9563004198</v>
      </c>
      <c r="T71" s="2">
        <v>1236.02787003</v>
      </c>
      <c r="U71" s="2">
        <v>30.14928913</v>
      </c>
      <c r="V71" s="2">
        <v>322.44068709999988</v>
      </c>
      <c r="W71" s="22">
        <v>0.11376506182717612</v>
      </c>
      <c r="X71" s="27">
        <v>1.7846677126997498E-2</v>
      </c>
      <c r="Y71" s="25">
        <f t="shared" si="5"/>
        <v>6.4242307321307965E-2</v>
      </c>
      <c r="Z71" s="2">
        <v>110.33</v>
      </c>
      <c r="AA71" s="2">
        <v>4197.3403466</v>
      </c>
      <c r="AB71" s="16">
        <v>964.98927293999998</v>
      </c>
      <c r="AC71" s="2">
        <v>6343</v>
      </c>
      <c r="AD71" s="2">
        <v>1077</v>
      </c>
      <c r="AE71" s="2">
        <v>610</v>
      </c>
      <c r="AF71" s="2">
        <v>1013320</v>
      </c>
    </row>
    <row r="72" spans="1:32" ht="18" customHeight="1" x14ac:dyDescent="0.25">
      <c r="A72" s="10" t="s">
        <v>13</v>
      </c>
      <c r="B72" s="9">
        <v>2012</v>
      </c>
      <c r="C72" s="41">
        <v>38.85</v>
      </c>
      <c r="D72" s="11">
        <v>0.38850000000000001</v>
      </c>
      <c r="E72" s="14">
        <v>6.9</v>
      </c>
      <c r="F72" s="14">
        <v>6.9000000000000006E-2</v>
      </c>
      <c r="G72" s="14">
        <v>537.35273344619156</v>
      </c>
      <c r="H72" s="14">
        <v>72.105059604974954</v>
      </c>
      <c r="I72" s="14">
        <v>65.150000000000006</v>
      </c>
      <c r="J72" s="14">
        <v>7.84</v>
      </c>
      <c r="K72" s="14">
        <v>0.52641894096665132</v>
      </c>
      <c r="L72" s="14">
        <v>0.43834213660931076</v>
      </c>
      <c r="M72" s="3">
        <v>0.43830000000000002</v>
      </c>
      <c r="N72" s="3">
        <v>0.35261294441755187</v>
      </c>
      <c r="O72" s="3">
        <v>0.33626256997767989</v>
      </c>
      <c r="P72" s="16">
        <v>70.716131612221915</v>
      </c>
      <c r="Q72" s="29">
        <v>251674725.24598572</v>
      </c>
      <c r="R72" s="35">
        <v>251.67472524598571</v>
      </c>
      <c r="S72" s="35">
        <v>6086282.1831760509</v>
      </c>
      <c r="T72" s="2">
        <v>1310.7301406199999</v>
      </c>
      <c r="U72" s="2">
        <v>19.08763776</v>
      </c>
      <c r="V72" s="2">
        <v>404.95718634000013</v>
      </c>
      <c r="W72" s="22">
        <v>0.13243753066133346</v>
      </c>
      <c r="X72" s="27">
        <v>1.7434735261414546E-2</v>
      </c>
      <c r="Y72" s="25">
        <f t="shared" si="5"/>
        <v>2.4290764071422159E-2</v>
      </c>
      <c r="Z72" s="2">
        <v>113.01</v>
      </c>
      <c r="AA72" s="2">
        <v>4767.3444288000001</v>
      </c>
      <c r="AB72" s="16">
        <v>1209.19051631</v>
      </c>
      <c r="AC72" s="2">
        <v>78118</v>
      </c>
      <c r="AD72" s="2">
        <v>17040</v>
      </c>
      <c r="AE72" s="2">
        <v>3906</v>
      </c>
      <c r="AF72" s="2">
        <v>8020</v>
      </c>
    </row>
    <row r="73" spans="1:32" ht="18" customHeight="1" x14ac:dyDescent="0.25">
      <c r="A73" s="10" t="s">
        <v>13</v>
      </c>
      <c r="B73" s="9">
        <v>2013</v>
      </c>
      <c r="C73" s="41">
        <v>37.6</v>
      </c>
      <c r="D73" s="11">
        <v>0.376</v>
      </c>
      <c r="E73" s="14">
        <v>6.3</v>
      </c>
      <c r="F73" s="14">
        <v>6.3E-2</v>
      </c>
      <c r="G73" s="14">
        <v>550.55999999999995</v>
      </c>
      <c r="H73" s="14">
        <v>73.150000000000006</v>
      </c>
      <c r="I73" s="14">
        <v>64.5</v>
      </c>
      <c r="J73" s="14">
        <v>7.83</v>
      </c>
      <c r="K73" s="14">
        <v>0.52335254592286418</v>
      </c>
      <c r="L73" s="14">
        <v>0.44452947016216504</v>
      </c>
      <c r="M73" s="3">
        <f>+[1]Construcc_IDH!L29</f>
        <v>0.43014109268224399</v>
      </c>
      <c r="N73" s="3">
        <v>0.35854049375728997</v>
      </c>
      <c r="O73" s="3">
        <v>0.34248714335347197</v>
      </c>
      <c r="P73" s="16">
        <v>71.266071402504991</v>
      </c>
      <c r="Q73" s="29">
        <v>287080864.79818612</v>
      </c>
      <c r="R73" s="35">
        <v>287.0808647981861</v>
      </c>
      <c r="S73" s="35">
        <v>6512887.4940583492</v>
      </c>
      <c r="T73" s="2">
        <v>1275.2378299299999</v>
      </c>
      <c r="U73" s="2">
        <v>13.91762879</v>
      </c>
      <c r="V73" s="2">
        <v>489.62364707999973</v>
      </c>
      <c r="W73" s="22">
        <v>0.14373156204145007</v>
      </c>
      <c r="X73" s="27">
        <v>1.7709597586222023E-2</v>
      </c>
      <c r="Y73" s="25">
        <f t="shared" si="5"/>
        <v>2.8316078223165991E-2</v>
      </c>
      <c r="Z73" s="2">
        <v>116.21</v>
      </c>
      <c r="AA73" s="2">
        <v>5103.6828051599996</v>
      </c>
      <c r="AB73" s="16">
        <v>1365.5757374899999</v>
      </c>
      <c r="AC73" s="2">
        <v>11152</v>
      </c>
      <c r="AD73" s="2">
        <v>1488</v>
      </c>
      <c r="AE73" s="2">
        <v>12</v>
      </c>
      <c r="AF73" s="2">
        <v>7518</v>
      </c>
    </row>
    <row r="74" spans="1:32" ht="18" customHeight="1" x14ac:dyDescent="0.25">
      <c r="A74" s="10" t="s">
        <v>13</v>
      </c>
      <c r="B74" s="9">
        <v>2014</v>
      </c>
      <c r="C74" s="41">
        <v>29.549999999999997</v>
      </c>
      <c r="D74" s="11">
        <v>0.29549999999999998</v>
      </c>
      <c r="E74" s="14">
        <v>7.8</v>
      </c>
      <c r="F74" s="14">
        <v>7.8E-2</v>
      </c>
      <c r="G74" s="14">
        <v>600.69000000000005</v>
      </c>
      <c r="H74" s="14">
        <v>73</v>
      </c>
      <c r="I74" s="14">
        <v>63.8</v>
      </c>
      <c r="J74" s="14">
        <v>7.82</v>
      </c>
      <c r="K74" s="14">
        <v>0.52007312595252231</v>
      </c>
      <c r="L74" s="14">
        <v>0.45705871318870006</v>
      </c>
      <c r="M74" s="3">
        <f>+[1]Construcc_IDH!L30</f>
        <v>0.44681695931682758</v>
      </c>
      <c r="N74" s="3">
        <v>0.37371140793577112</v>
      </c>
      <c r="O74" s="3">
        <v>0.35762861069708035</v>
      </c>
      <c r="P74" s="16">
        <v>70.539652923417975</v>
      </c>
      <c r="Q74" s="29">
        <v>318679770.89093643</v>
      </c>
      <c r="R74" s="35">
        <v>318.67977089093642</v>
      </c>
      <c r="S74" s="35">
        <v>30096423.966823336</v>
      </c>
      <c r="T74" s="2">
        <v>1304.0673193100001</v>
      </c>
      <c r="U74" s="2">
        <v>73.40551619</v>
      </c>
      <c r="V74" s="2">
        <v>569.14661832000002</v>
      </c>
      <c r="W74" s="22">
        <v>0.13546186250115627</v>
      </c>
      <c r="X74" s="27">
        <v>8.6621226695654405E-2</v>
      </c>
      <c r="Y74" s="25">
        <f t="shared" si="5"/>
        <v>3.2957576800619677E-2</v>
      </c>
      <c r="Z74" s="2">
        <v>120.04</v>
      </c>
      <c r="AA74" s="2">
        <v>5520.5041986699998</v>
      </c>
      <c r="AB74" s="16">
        <v>1376.2846573500001</v>
      </c>
      <c r="AC74" s="2">
        <v>11216</v>
      </c>
      <c r="AD74" s="2">
        <v>1195</v>
      </c>
      <c r="AE74" s="2">
        <v>5473</v>
      </c>
      <c r="AF74" s="2">
        <v>19120</v>
      </c>
    </row>
    <row r="75" spans="1:32" ht="18" customHeight="1" x14ac:dyDescent="0.25">
      <c r="A75" s="10" t="s">
        <v>13</v>
      </c>
      <c r="B75" s="9">
        <v>2015</v>
      </c>
      <c r="C75" s="41">
        <v>26.899999999999995</v>
      </c>
      <c r="D75" s="11">
        <v>0.26899999999999996</v>
      </c>
      <c r="E75" s="14">
        <v>5.3</v>
      </c>
      <c r="F75" s="14">
        <v>5.2999999999999999E-2</v>
      </c>
      <c r="G75" s="14">
        <v>615.68998523716152</v>
      </c>
      <c r="H75" s="14">
        <v>73.074991768637233</v>
      </c>
      <c r="I75" s="14">
        <v>63.42</v>
      </c>
      <c r="J75" s="14">
        <v>7.8</v>
      </c>
      <c r="K75" s="14">
        <v>0.51765995690792577</v>
      </c>
      <c r="L75" s="14">
        <v>0.46058874098952585</v>
      </c>
      <c r="M75" s="3">
        <v>0.46060000000000001</v>
      </c>
      <c r="N75" s="3">
        <v>0.37786753384992094</v>
      </c>
      <c r="O75" s="3">
        <v>0.36196608978739103</v>
      </c>
      <c r="P75" s="16">
        <v>69.036318976349904</v>
      </c>
      <c r="Q75" s="29">
        <v>360920468.39599323</v>
      </c>
      <c r="R75" s="35">
        <v>360.92046839599323</v>
      </c>
      <c r="S75" s="35">
        <v>11163339.356840178</v>
      </c>
      <c r="T75" s="2">
        <v>542.00856161000002</v>
      </c>
      <c r="U75" s="2">
        <v>27.43704267</v>
      </c>
      <c r="V75" s="2">
        <v>654.18597125000019</v>
      </c>
      <c r="W75" s="22">
        <v>0.14904070789756965</v>
      </c>
      <c r="X75" s="27">
        <v>3.7961915409593497E-2</v>
      </c>
      <c r="Y75" s="25">
        <f t="shared" si="5"/>
        <v>3.8237254248583714E-2</v>
      </c>
      <c r="Z75" s="2">
        <v>124.63</v>
      </c>
      <c r="AA75" s="2">
        <v>6095.1141389499999</v>
      </c>
      <c r="AB75" s="16">
        <v>1471.7638080700001</v>
      </c>
      <c r="AC75" s="2">
        <v>92553</v>
      </c>
      <c r="AD75" s="2">
        <v>17461</v>
      </c>
      <c r="AE75" s="2">
        <v>2145</v>
      </c>
      <c r="AF75" s="2">
        <v>4167</v>
      </c>
    </row>
    <row r="76" spans="1:32" ht="18" customHeight="1" x14ac:dyDescent="0.25">
      <c r="A76" s="10" t="s">
        <v>13</v>
      </c>
      <c r="B76" s="9">
        <v>2016</v>
      </c>
      <c r="C76" s="41">
        <v>34.25</v>
      </c>
      <c r="D76" s="11">
        <v>0.34250000000000003</v>
      </c>
      <c r="E76" s="14">
        <v>5.4</v>
      </c>
      <c r="F76" s="14">
        <v>5.3999999999999999E-2</v>
      </c>
      <c r="G76" s="14">
        <v>640.35</v>
      </c>
      <c r="H76" s="14">
        <v>73.25</v>
      </c>
      <c r="I76" s="14">
        <v>62.5</v>
      </c>
      <c r="J76" s="14">
        <v>7.7</v>
      </c>
      <c r="K76" s="14">
        <v>0.50959110921556439</v>
      </c>
      <c r="L76" s="14">
        <v>0.46514230881948859</v>
      </c>
      <c r="M76" s="3">
        <f>+[1]Construcc_IDH!L31</f>
        <v>0.45374068136761719</v>
      </c>
      <c r="N76" s="3">
        <v>0.38332290518604256</v>
      </c>
      <c r="O76" s="3">
        <v>0.36808725597274045</v>
      </c>
      <c r="P76" s="16">
        <v>68.882980553057777</v>
      </c>
      <c r="Q76" s="29">
        <v>363968162.54220897</v>
      </c>
      <c r="R76" s="35">
        <v>363.96816254220897</v>
      </c>
      <c r="S76" s="35">
        <v>13261575.941827778</v>
      </c>
      <c r="T76" s="2">
        <v>415.82999168000003</v>
      </c>
      <c r="U76" s="2">
        <v>30.372527299999998</v>
      </c>
      <c r="V76" s="2">
        <v>648.46017091000022</v>
      </c>
      <c r="W76" s="22">
        <v>0.13840958661535022</v>
      </c>
      <c r="X76" s="27">
        <v>3.4595818769048603E-2</v>
      </c>
      <c r="Y76" s="25">
        <f t="shared" si="5"/>
        <v>3.1934526197544881E-2</v>
      </c>
      <c r="Z76" s="2">
        <v>128.61000000000001</v>
      </c>
      <c r="AA76" s="2">
        <v>6405.83651775</v>
      </c>
      <c r="AB76" s="16">
        <v>1551.7046125899999</v>
      </c>
      <c r="AC76" s="2">
        <v>54749</v>
      </c>
      <c r="AD76" s="2">
        <v>12033</v>
      </c>
      <c r="AE76" s="2">
        <v>1067</v>
      </c>
      <c r="AF76" s="2">
        <v>840</v>
      </c>
    </row>
    <row r="77" spans="1:32" ht="18" customHeight="1" x14ac:dyDescent="0.25">
      <c r="A77" s="10" t="s">
        <v>13</v>
      </c>
      <c r="B77" s="9">
        <v>2017</v>
      </c>
      <c r="C77" s="41">
        <v>24.6</v>
      </c>
      <c r="D77" s="11">
        <v>0.24600000000000002</v>
      </c>
      <c r="E77" s="14">
        <v>5.0999999999999996</v>
      </c>
      <c r="F77" s="14">
        <v>5.0999999999999997E-2</v>
      </c>
      <c r="G77" s="14">
        <v>702.98040000000003</v>
      </c>
      <c r="H77" s="14">
        <v>73.696331123293575</v>
      </c>
      <c r="I77" s="14">
        <v>61.93</v>
      </c>
      <c r="J77" s="14">
        <v>7.58</v>
      </c>
      <c r="K77" s="14">
        <v>0.5020769538682629</v>
      </c>
      <c r="L77" s="14">
        <v>0.4797563055341223</v>
      </c>
      <c r="M77" s="3">
        <v>0.47970000000000002</v>
      </c>
      <c r="N77" s="3">
        <v>0.40129399175277419</v>
      </c>
      <c r="O77" s="3">
        <v>0.38593291887392472</v>
      </c>
      <c r="P77" s="16">
        <v>68.548005994821963</v>
      </c>
      <c r="Q77" s="29">
        <v>392660717.5382024</v>
      </c>
      <c r="R77" s="35">
        <v>392.66071753820239</v>
      </c>
      <c r="S77" s="35">
        <v>17310420.944797739</v>
      </c>
      <c r="T77" s="2">
        <v>623.01700712000002</v>
      </c>
      <c r="U77" s="2">
        <v>36.220022880000002</v>
      </c>
      <c r="V77" s="2">
        <v>715.7343153999999</v>
      </c>
      <c r="W77" s="22">
        <v>0.14074133122372226</v>
      </c>
      <c r="X77" s="27">
        <v>4.380284510460012E-2</v>
      </c>
      <c r="Y77" s="25">
        <f t="shared" si="5"/>
        <v>3.7866417852421862E-2</v>
      </c>
      <c r="Z77" s="2">
        <v>133.47999999999999</v>
      </c>
      <c r="AA77" s="2">
        <v>6941.4050023899999</v>
      </c>
      <c r="AB77" s="16">
        <v>325.98853792</v>
      </c>
      <c r="AC77" s="2">
        <v>589033</v>
      </c>
      <c r="AD77" s="2">
        <v>114681</v>
      </c>
      <c r="AE77" s="2">
        <v>28565</v>
      </c>
      <c r="AF77" s="2">
        <v>59271</v>
      </c>
    </row>
    <row r="78" spans="1:32" ht="18" customHeight="1" x14ac:dyDescent="0.25">
      <c r="A78" s="10" t="s">
        <v>13</v>
      </c>
      <c r="B78" s="9">
        <v>2018</v>
      </c>
      <c r="C78" s="41">
        <v>23.1</v>
      </c>
      <c r="D78" s="11">
        <v>0.23100000000000001</v>
      </c>
      <c r="E78" s="14">
        <v>3.1</v>
      </c>
      <c r="F78" s="14">
        <v>3.1E-2</v>
      </c>
      <c r="G78" s="14">
        <v>758.71463155134211</v>
      </c>
      <c r="H78" s="14">
        <v>73.975219274266607</v>
      </c>
      <c r="I78" s="14">
        <v>62.461060210606071</v>
      </c>
      <c r="J78" s="14">
        <v>7.6056868959725037</v>
      </c>
      <c r="K78" s="14">
        <v>0.50534422710514526</v>
      </c>
      <c r="L78" s="14">
        <v>0.49475207649902392</v>
      </c>
      <c r="M78" s="3">
        <v>0.49480000000000002</v>
      </c>
      <c r="N78" s="3">
        <v>0.41999898656286472</v>
      </c>
      <c r="O78" s="3">
        <v>0.40334749479032883</v>
      </c>
      <c r="P78" s="16">
        <v>70.882152611537421</v>
      </c>
      <c r="Q78" s="29">
        <v>447756801.17675912</v>
      </c>
      <c r="R78" s="35">
        <v>447.7568011767591</v>
      </c>
      <c r="S78" s="35">
        <v>8848634.4551823381</v>
      </c>
      <c r="T78" s="2">
        <v>718.0001030599999</v>
      </c>
      <c r="U78" s="2">
        <v>19.134132820000001</v>
      </c>
      <c r="V78" s="2">
        <v>847.50536066000086</v>
      </c>
      <c r="W78" s="22">
        <v>0.14008474372349422</v>
      </c>
      <c r="X78" s="27">
        <v>2.510178156274618E-2</v>
      </c>
      <c r="Y78" s="25">
        <f t="shared" si="5"/>
        <v>2.1576266107282169E-2</v>
      </c>
      <c r="Z78" s="2">
        <v>136.36000000000001</v>
      </c>
      <c r="AA78" s="2">
        <v>7214.65704422</v>
      </c>
      <c r="AB78" s="16">
        <v>386.66734300000002</v>
      </c>
      <c r="AC78" s="2">
        <v>13228</v>
      </c>
      <c r="AD78" s="2">
        <v>2392</v>
      </c>
      <c r="AE78" s="2">
        <v>67</v>
      </c>
      <c r="AF78" s="2">
        <v>73</v>
      </c>
    </row>
    <row r="79" spans="1:32" ht="18" customHeight="1" x14ac:dyDescent="0.25">
      <c r="A79" s="10" t="s">
        <v>13</v>
      </c>
      <c r="B79" s="9">
        <v>2019</v>
      </c>
      <c r="C79" s="41">
        <v>23.6</v>
      </c>
      <c r="D79" s="11">
        <v>0.23600000000000002</v>
      </c>
      <c r="E79" s="14">
        <v>2.5</v>
      </c>
      <c r="F79" s="14">
        <v>2.5000000000000001E-2</v>
      </c>
      <c r="G79" s="14">
        <v>774.43043186334353</v>
      </c>
      <c r="H79" s="14">
        <v>77.04983509456612</v>
      </c>
      <c r="I79" s="14">
        <v>62.432222223256737</v>
      </c>
      <c r="J79" s="14">
        <v>7.9223033940434728</v>
      </c>
      <c r="K79" s="14">
        <v>0.51882112172566452</v>
      </c>
      <c r="L79" s="14">
        <v>0.51300553496337808</v>
      </c>
      <c r="M79" s="3">
        <v>0.51300000000000001</v>
      </c>
      <c r="N79" s="3">
        <v>0.43702294157074423</v>
      </c>
      <c r="O79" s="3">
        <v>0.41972881351582042</v>
      </c>
      <c r="P79" s="16">
        <v>73.197144702085524</v>
      </c>
      <c r="Q79" s="29">
        <v>449281150.53353626</v>
      </c>
      <c r="R79" s="35">
        <v>449.28115053353628</v>
      </c>
      <c r="S79" s="35">
        <v>5683921.0707660001</v>
      </c>
      <c r="T79" s="2">
        <v>725.54142737999996</v>
      </c>
      <c r="U79" s="2">
        <v>12.597743530000001</v>
      </c>
      <c r="V79" s="2">
        <v>874.65180159000022</v>
      </c>
      <c r="W79" s="22">
        <v>0.13893716093055239</v>
      </c>
      <c r="X79" s="27">
        <v>1.6270172713057914E-2</v>
      </c>
      <c r="Y79" s="25">
        <f t="shared" si="5"/>
        <v>2.1267233792900974E-2</v>
      </c>
      <c r="Z79" s="2">
        <v>139.26</v>
      </c>
      <c r="AA79" s="2">
        <v>7640.7938122699998</v>
      </c>
      <c r="AB79" s="16">
        <v>346.06933199999997</v>
      </c>
      <c r="AC79" s="2">
        <v>14898</v>
      </c>
      <c r="AD79" s="2">
        <v>5160</v>
      </c>
      <c r="AE79" s="2">
        <v>287.2</v>
      </c>
      <c r="AF79" s="2">
        <v>218</v>
      </c>
    </row>
    <row r="80" spans="1:32" ht="18" customHeight="1" x14ac:dyDescent="0.25">
      <c r="A80" s="8" t="s">
        <v>14</v>
      </c>
      <c r="B80" s="9">
        <v>2007</v>
      </c>
      <c r="C80" s="41">
        <v>25.35</v>
      </c>
      <c r="D80" s="11">
        <v>0.2535</v>
      </c>
      <c r="E80" s="14">
        <v>2.6</v>
      </c>
      <c r="F80" s="14">
        <v>2.5999999999999999E-2</v>
      </c>
      <c r="G80" s="14">
        <v>410.36529895407836</v>
      </c>
      <c r="H80" s="14">
        <v>74.150000000000006</v>
      </c>
      <c r="I80" s="14">
        <v>82.54</v>
      </c>
      <c r="J80" s="14">
        <v>9.67</v>
      </c>
      <c r="K80" s="14">
        <v>0.67635612338013384</v>
      </c>
      <c r="L80" s="14">
        <v>0.43859293528194682</v>
      </c>
      <c r="M80" s="3">
        <v>0.44209999999999999</v>
      </c>
      <c r="N80" s="3">
        <v>0.34960628294883178</v>
      </c>
      <c r="O80" s="3">
        <v>0.32050477058563537</v>
      </c>
      <c r="P80" s="16">
        <v>72.099999999999994</v>
      </c>
      <c r="Q80" s="29">
        <v>13943327.485685706</v>
      </c>
      <c r="R80" s="35">
        <v>13.943327485685707</v>
      </c>
      <c r="S80" s="35">
        <v>142.37357764864345</v>
      </c>
      <c r="T80" s="2">
        <v>723.66240127000003</v>
      </c>
      <c r="U80" s="2">
        <v>2.8299999999999999E-4</v>
      </c>
      <c r="V80" s="2">
        <v>18.75</v>
      </c>
      <c r="W80" s="22">
        <v>1.240485975838747E-2</v>
      </c>
      <c r="X80" s="27">
        <v>6.1464535511879595E-7</v>
      </c>
      <c r="Y80" s="25">
        <f>+(Z80-155.28)/155.28</f>
        <v>7.2964966512107238E-2</v>
      </c>
      <c r="Z80" s="2">
        <v>166.61</v>
      </c>
      <c r="AA80" s="2">
        <v>478.73</v>
      </c>
      <c r="AB80" s="16">
        <v>292.72000000000003</v>
      </c>
      <c r="AC80" s="2">
        <v>2455</v>
      </c>
      <c r="AD80" s="2">
        <v>894</v>
      </c>
      <c r="AE80" s="2">
        <v>0</v>
      </c>
      <c r="AF80" s="2">
        <v>0</v>
      </c>
    </row>
    <row r="81" spans="1:32" ht="18" customHeight="1" x14ac:dyDescent="0.25">
      <c r="A81" s="8" t="s">
        <v>14</v>
      </c>
      <c r="B81" s="9">
        <v>2008</v>
      </c>
      <c r="C81" s="41">
        <v>21.799999999999997</v>
      </c>
      <c r="D81" s="11">
        <v>0.21799999999999997</v>
      </c>
      <c r="E81" s="14">
        <v>0.89999999999999991</v>
      </c>
      <c r="F81" s="14">
        <v>8.9999999999999993E-3</v>
      </c>
      <c r="G81" s="14">
        <v>420.65</v>
      </c>
      <c r="H81" s="14">
        <v>74.599999999999994</v>
      </c>
      <c r="I81" s="14">
        <v>82.5</v>
      </c>
      <c r="J81" s="14">
        <v>10.1</v>
      </c>
      <c r="K81" s="14">
        <v>0.69441940486938791</v>
      </c>
      <c r="L81" s="14">
        <v>0.44782626582824098</v>
      </c>
      <c r="M81" s="3">
        <f>+[1]Construcc_IDH!L32</f>
        <v>0.43945973230689617</v>
      </c>
      <c r="N81" s="3">
        <v>0.35854907705921191</v>
      </c>
      <c r="O81" s="3">
        <v>0.32872971572160548</v>
      </c>
      <c r="P81" s="16">
        <v>74.7</v>
      </c>
      <c r="Q81" s="29">
        <v>17784478.280637607</v>
      </c>
      <c r="R81" s="35">
        <v>17.784478280637607</v>
      </c>
      <c r="S81" s="35">
        <v>478.35396784254078</v>
      </c>
      <c r="T81" s="2">
        <v>436.07247240000004</v>
      </c>
      <c r="U81" s="2">
        <v>1.0776200000000001E-3</v>
      </c>
      <c r="V81" s="2">
        <v>25.58</v>
      </c>
      <c r="W81" s="22">
        <v>1.337970301992274E-2</v>
      </c>
      <c r="X81" s="27">
        <v>1.5710246680830251E-6</v>
      </c>
      <c r="Y81" s="25">
        <f t="shared" ref="Y81:Y92" si="6">+(Z81-Z80)/Z80</f>
        <v>9.1170998139367368E-2</v>
      </c>
      <c r="Z81" s="2">
        <v>181.8</v>
      </c>
      <c r="AA81" s="2">
        <v>639.77</v>
      </c>
      <c r="AB81" s="16">
        <v>345.32</v>
      </c>
      <c r="AC81" s="2">
        <v>4140</v>
      </c>
      <c r="AD81" s="2">
        <v>1038</v>
      </c>
      <c r="AE81" s="2">
        <v>0</v>
      </c>
      <c r="AF81" s="2">
        <v>347</v>
      </c>
    </row>
    <row r="82" spans="1:32" ht="18" customHeight="1" x14ac:dyDescent="0.25">
      <c r="A82" s="8" t="s">
        <v>14</v>
      </c>
      <c r="B82" s="9">
        <v>2009</v>
      </c>
      <c r="C82" s="41">
        <v>16.899999999999999</v>
      </c>
      <c r="D82" s="11">
        <v>0.16899999999999998</v>
      </c>
      <c r="E82" s="14">
        <v>1.0999999999999999</v>
      </c>
      <c r="F82" s="14">
        <v>1.0999999999999999E-2</v>
      </c>
      <c r="G82" s="14">
        <v>680.77</v>
      </c>
      <c r="H82" s="14">
        <v>75.099999999999994</v>
      </c>
      <c r="I82" s="14">
        <v>82.48</v>
      </c>
      <c r="J82" s="14">
        <v>10.5</v>
      </c>
      <c r="K82" s="14">
        <v>0.71086933487639314</v>
      </c>
      <c r="L82" s="14">
        <v>0.53774832446617737</v>
      </c>
      <c r="M82" s="3">
        <f>+[1]Construcc_IDH!L33</f>
        <v>0.51618251293292472</v>
      </c>
      <c r="N82" s="3">
        <v>0.46915316613665814</v>
      </c>
      <c r="O82" s="3">
        <v>0.43015260386882587</v>
      </c>
      <c r="P82" s="16">
        <v>71.7</v>
      </c>
      <c r="Q82" s="29">
        <v>17900648.123746764</v>
      </c>
      <c r="R82" s="35">
        <v>17.900648123746763</v>
      </c>
      <c r="S82" s="35">
        <v>189.8737710499247</v>
      </c>
      <c r="T82" s="2">
        <v>112.44211698000001</v>
      </c>
      <c r="U82" s="2">
        <v>3.97E-4</v>
      </c>
      <c r="V82" s="2">
        <v>24.05</v>
      </c>
      <c r="W82" s="22">
        <v>1.3163283631044083E-2</v>
      </c>
      <c r="X82" s="27">
        <v>6.258223628476458E-7</v>
      </c>
      <c r="Y82" s="25">
        <f t="shared" si="6"/>
        <v>-4.2354235423542911E-3</v>
      </c>
      <c r="Z82" s="2">
        <v>181.03</v>
      </c>
      <c r="AA82" s="2">
        <v>743.85</v>
      </c>
      <c r="AB82" s="16">
        <v>455.41</v>
      </c>
      <c r="AC82" s="2">
        <v>86</v>
      </c>
      <c r="AD82" s="2">
        <v>35</v>
      </c>
      <c r="AE82" s="2">
        <v>1</v>
      </c>
      <c r="AF82" s="2">
        <v>0</v>
      </c>
    </row>
    <row r="83" spans="1:32" ht="18" customHeight="1" x14ac:dyDescent="0.25">
      <c r="A83" s="8" t="s">
        <v>14</v>
      </c>
      <c r="B83" s="9">
        <v>2010</v>
      </c>
      <c r="C83" s="41">
        <v>15.7</v>
      </c>
      <c r="D83" s="11">
        <v>0.157</v>
      </c>
      <c r="E83" s="14">
        <v>1.0999999999999999</v>
      </c>
      <c r="F83" s="14">
        <v>1.0999999999999999E-2</v>
      </c>
      <c r="G83" s="14">
        <v>700.44283151521597</v>
      </c>
      <c r="H83" s="14">
        <v>75.366877667856329</v>
      </c>
      <c r="I83" s="14">
        <v>82.45</v>
      </c>
      <c r="J83" s="14">
        <v>10.53</v>
      </c>
      <c r="K83" s="14">
        <v>0.71196440210108458</v>
      </c>
      <c r="L83" s="14">
        <v>0.54439646341457204</v>
      </c>
      <c r="M83" s="3">
        <v>0.5444</v>
      </c>
      <c r="N83" s="3">
        <v>0.47730578317488259</v>
      </c>
      <c r="O83" s="3">
        <v>0.43765403123319552</v>
      </c>
      <c r="P83" s="16">
        <v>73.7</v>
      </c>
      <c r="Q83" s="29">
        <v>25935211.270054147</v>
      </c>
      <c r="R83" s="35">
        <v>25.935211270054147</v>
      </c>
      <c r="S83" s="35">
        <v>1400.3840383907846</v>
      </c>
      <c r="T83" s="2">
        <v>387.98679837999998</v>
      </c>
      <c r="U83" s="2">
        <v>3.7166600000000001E-3</v>
      </c>
      <c r="V83" s="2">
        <v>36.159999999999997</v>
      </c>
      <c r="W83" s="22">
        <v>1.6424976765588527E-2</v>
      </c>
      <c r="X83" s="27">
        <v>3.8115762218318064E-6</v>
      </c>
      <c r="Y83" s="25">
        <f t="shared" si="6"/>
        <v>-0.42976302270341932</v>
      </c>
      <c r="Z83" s="2">
        <v>103.23</v>
      </c>
      <c r="AA83" s="2">
        <v>966.76</v>
      </c>
      <c r="AB83" s="16">
        <v>341.73</v>
      </c>
      <c r="AC83" s="2">
        <v>0</v>
      </c>
      <c r="AD83" s="2">
        <v>0</v>
      </c>
      <c r="AE83" s="2">
        <v>0</v>
      </c>
      <c r="AF83" s="2">
        <v>0</v>
      </c>
    </row>
    <row r="84" spans="1:32" ht="18" customHeight="1" x14ac:dyDescent="0.25">
      <c r="A84" s="8" t="s">
        <v>14</v>
      </c>
      <c r="B84" s="9">
        <v>2011</v>
      </c>
      <c r="C84" s="41">
        <v>15.85</v>
      </c>
      <c r="D84" s="11">
        <v>0.1585</v>
      </c>
      <c r="E84" s="14">
        <v>1.5</v>
      </c>
      <c r="F84" s="14">
        <v>1.4999999999999999E-2</v>
      </c>
      <c r="G84" s="14">
        <v>681.26051222877209</v>
      </c>
      <c r="H84" s="14">
        <v>75.718762205355219</v>
      </c>
      <c r="I84" s="14">
        <v>81.87</v>
      </c>
      <c r="J84" s="14">
        <v>9.32</v>
      </c>
      <c r="K84" s="14">
        <v>0.65845658203296542</v>
      </c>
      <c r="L84" s="14">
        <v>0.52647579848509718</v>
      </c>
      <c r="M84" s="3">
        <v>0.52649999999999997</v>
      </c>
      <c r="N84" s="3">
        <v>0.45880870212915542</v>
      </c>
      <c r="O84" s="3">
        <v>0.42118884582575039</v>
      </c>
      <c r="P84" s="16">
        <v>73.2</v>
      </c>
      <c r="Q84" s="29">
        <v>20167838.055885524</v>
      </c>
      <c r="R84" s="35">
        <v>20.167838055885525</v>
      </c>
      <c r="S84" s="35">
        <v>1003.9344431692609</v>
      </c>
      <c r="T84" s="2">
        <v>227.29749104999999</v>
      </c>
      <c r="U84" s="2">
        <v>4.4124999999999998E-3</v>
      </c>
      <c r="V84" s="2">
        <v>31.14</v>
      </c>
      <c r="W84" s="22">
        <v>1.0986963392121692E-2</v>
      </c>
      <c r="X84" s="27">
        <v>2.6119508981894344E-6</v>
      </c>
      <c r="Y84" s="25">
        <f t="shared" si="6"/>
        <v>5.9381962607769012E-2</v>
      </c>
      <c r="Z84" s="2">
        <v>109.36</v>
      </c>
      <c r="AA84" s="2">
        <v>1185.6199999999999</v>
      </c>
      <c r="AB84" s="16">
        <v>305.83</v>
      </c>
      <c r="AC84" s="2">
        <v>10586</v>
      </c>
      <c r="AD84" s="2">
        <v>1203</v>
      </c>
      <c r="AE84" s="2">
        <v>0</v>
      </c>
      <c r="AF84" s="2">
        <v>0</v>
      </c>
    </row>
    <row r="85" spans="1:32" ht="18" customHeight="1" x14ac:dyDescent="0.25">
      <c r="A85" s="8" t="s">
        <v>14</v>
      </c>
      <c r="B85" s="9">
        <v>2012</v>
      </c>
      <c r="C85" s="41">
        <v>14.05</v>
      </c>
      <c r="D85" s="11">
        <v>0.14050000000000001</v>
      </c>
      <c r="E85" s="14">
        <v>0.8</v>
      </c>
      <c r="F85" s="14">
        <v>8.0000000000000002E-3</v>
      </c>
      <c r="G85" s="14">
        <v>765.90766330599115</v>
      </c>
      <c r="H85" s="14">
        <v>76.161545593438504</v>
      </c>
      <c r="I85" s="14">
        <v>81.87</v>
      </c>
      <c r="J85" s="14">
        <v>9.77</v>
      </c>
      <c r="K85" s="14">
        <v>0.67787151343923169</v>
      </c>
      <c r="L85" s="14">
        <v>0.55547151602700728</v>
      </c>
      <c r="M85" s="3">
        <v>0.55549999999999999</v>
      </c>
      <c r="N85" s="3">
        <v>0.49411060751780894</v>
      </c>
      <c r="O85" s="3">
        <v>0.45359618404121266</v>
      </c>
      <c r="P85" s="16">
        <v>72.3</v>
      </c>
      <c r="Q85" s="29">
        <v>23535628.373966828</v>
      </c>
      <c r="R85" s="35">
        <v>23.535628373966826</v>
      </c>
      <c r="S85" s="35">
        <v>20876.39508394057</v>
      </c>
      <c r="T85" s="2">
        <v>197.41520090999998</v>
      </c>
      <c r="U85" s="2">
        <v>6.5472000000000002E-2</v>
      </c>
      <c r="V85" s="2">
        <v>37.869999999999997</v>
      </c>
      <c r="W85" s="22">
        <v>1.2385035888543991E-2</v>
      </c>
      <c r="X85" s="27">
        <v>5.9802422981194146E-5</v>
      </c>
      <c r="Y85" s="25">
        <f t="shared" si="6"/>
        <v>2.8438185808339424E-2</v>
      </c>
      <c r="Z85" s="2">
        <v>112.47</v>
      </c>
      <c r="AA85" s="2">
        <v>1453.82</v>
      </c>
      <c r="AB85" s="16">
        <v>437.89</v>
      </c>
      <c r="AC85" s="2">
        <v>15855</v>
      </c>
      <c r="AD85" s="2">
        <v>4565</v>
      </c>
      <c r="AE85" s="2">
        <v>2</v>
      </c>
      <c r="AF85" s="2">
        <v>47718</v>
      </c>
    </row>
    <row r="86" spans="1:32" ht="18" customHeight="1" x14ac:dyDescent="0.25">
      <c r="A86" s="8" t="s">
        <v>14</v>
      </c>
      <c r="B86" s="9">
        <v>2013</v>
      </c>
      <c r="C86" s="41">
        <v>12.830769569954468</v>
      </c>
      <c r="D86" s="11">
        <v>0.12830769569954467</v>
      </c>
      <c r="E86" s="14">
        <v>0.2</v>
      </c>
      <c r="F86" s="14">
        <v>2E-3</v>
      </c>
      <c r="G86" s="14">
        <v>800.54</v>
      </c>
      <c r="H86" s="14">
        <v>76.67</v>
      </c>
      <c r="I86" s="14">
        <v>79.8</v>
      </c>
      <c r="J86" s="14">
        <v>9.77</v>
      </c>
      <c r="K86" s="14">
        <v>0.66924700170846829</v>
      </c>
      <c r="L86" s="14">
        <v>0.56356178563975501</v>
      </c>
      <c r="M86" s="3">
        <f>+[1]Construcc_IDH!L34</f>
        <v>0.55470622021818294</v>
      </c>
      <c r="N86" s="3">
        <v>0.50303843138157933</v>
      </c>
      <c r="O86" s="3">
        <v>0.4637672007473001</v>
      </c>
      <c r="P86" s="16">
        <v>71.5</v>
      </c>
      <c r="Q86" s="29">
        <v>24983506.662724636</v>
      </c>
      <c r="R86" s="35">
        <v>24.983506662724636</v>
      </c>
      <c r="S86" s="35">
        <v>28069.478111856854</v>
      </c>
      <c r="T86" s="2">
        <v>267.31143727</v>
      </c>
      <c r="U86" s="2">
        <v>5.9982700000000007E-2</v>
      </c>
      <c r="V86" s="2">
        <v>42.61</v>
      </c>
      <c r="W86" s="22">
        <v>1.2508386584493374E-2</v>
      </c>
      <c r="X86" s="27">
        <v>7.6325464284428569E-5</v>
      </c>
      <c r="Y86" s="25">
        <f t="shared" si="6"/>
        <v>3.9477193918378214E-2</v>
      </c>
      <c r="Z86" s="2">
        <v>116.91</v>
      </c>
      <c r="AA86" s="2">
        <v>1625.57</v>
      </c>
      <c r="AB86" s="16">
        <v>502.24</v>
      </c>
      <c r="AC86" s="2">
        <v>0</v>
      </c>
      <c r="AD86" s="2">
        <v>0</v>
      </c>
      <c r="AE86" s="2">
        <v>0</v>
      </c>
      <c r="AF86" s="2">
        <v>0</v>
      </c>
    </row>
    <row r="87" spans="1:32" ht="18" customHeight="1" x14ac:dyDescent="0.25">
      <c r="A87" s="8" t="s">
        <v>14</v>
      </c>
      <c r="B87" s="9">
        <v>2014</v>
      </c>
      <c r="C87" s="41">
        <v>11.782214896158008</v>
      </c>
      <c r="D87" s="11">
        <v>0.11782214896158008</v>
      </c>
      <c r="E87" s="14">
        <v>0.5</v>
      </c>
      <c r="F87" s="14">
        <v>5.0000000000000001E-3</v>
      </c>
      <c r="G87" s="14">
        <v>835.76</v>
      </c>
      <c r="H87" s="14">
        <v>76.849999999999994</v>
      </c>
      <c r="I87" s="14">
        <v>79.2</v>
      </c>
      <c r="J87" s="14">
        <v>9.77</v>
      </c>
      <c r="K87" s="14">
        <v>0.6667262884137477</v>
      </c>
      <c r="L87" s="14">
        <v>0.57201863720776525</v>
      </c>
      <c r="M87" s="3">
        <f>+[1]Construcc_IDH!L35</f>
        <v>0.56632957158419184</v>
      </c>
      <c r="N87" s="3">
        <v>0.51378245601298089</v>
      </c>
      <c r="O87" s="3">
        <v>0.47426865243088423</v>
      </c>
      <c r="P87" s="16">
        <v>71.3</v>
      </c>
      <c r="Q87" s="29">
        <v>28046674.108414136</v>
      </c>
      <c r="R87" s="35">
        <v>28.046674108414138</v>
      </c>
      <c r="S87" s="35">
        <v>1288.1162476202169</v>
      </c>
      <c r="T87" s="2">
        <v>274.57662730999999</v>
      </c>
      <c r="U87" s="2">
        <v>3.1417299999999997E-3</v>
      </c>
      <c r="V87" s="2">
        <v>50.09</v>
      </c>
      <c r="W87" s="22">
        <v>1.1921857170497889E-2</v>
      </c>
      <c r="X87" s="27">
        <v>3.7073577119482456E-6</v>
      </c>
      <c r="Y87" s="25">
        <f t="shared" si="6"/>
        <v>3.0963989393550634E-2</v>
      </c>
      <c r="Z87" s="2">
        <v>120.53</v>
      </c>
      <c r="AA87" s="2">
        <v>1682.01</v>
      </c>
      <c r="AB87" s="16">
        <v>450.74</v>
      </c>
      <c r="AC87" s="2">
        <v>369</v>
      </c>
      <c r="AD87" s="2">
        <v>100</v>
      </c>
      <c r="AE87" s="2">
        <v>0</v>
      </c>
      <c r="AF87" s="2">
        <v>0</v>
      </c>
    </row>
    <row r="88" spans="1:32" ht="18" customHeight="1" x14ac:dyDescent="0.25">
      <c r="A88" s="8" t="s">
        <v>14</v>
      </c>
      <c r="B88" s="9">
        <v>2015</v>
      </c>
      <c r="C88" s="41">
        <v>10.95287733362246</v>
      </c>
      <c r="D88" s="11">
        <v>0.1095287733362246</v>
      </c>
      <c r="E88" s="14">
        <v>0.89999999999999991</v>
      </c>
      <c r="F88" s="14">
        <v>8.9999999999999993E-3</v>
      </c>
      <c r="G88" s="14">
        <v>866.5614587629135</v>
      </c>
      <c r="H88" s="14">
        <v>77.056759278297818</v>
      </c>
      <c r="I88" s="14">
        <v>78.7</v>
      </c>
      <c r="J88" s="14">
        <v>9.7799999999999994</v>
      </c>
      <c r="K88" s="14">
        <v>0.66503521033544954</v>
      </c>
      <c r="L88" s="14">
        <v>0.57953897557601863</v>
      </c>
      <c r="M88" s="3">
        <v>0.5796</v>
      </c>
      <c r="N88" s="3">
        <v>0.5232693883859536</v>
      </c>
      <c r="O88" s="3">
        <v>0.48353608171133172</v>
      </c>
      <c r="P88" s="16">
        <v>69.099999999999994</v>
      </c>
      <c r="Q88" s="29">
        <v>21969063.359868627</v>
      </c>
      <c r="R88" s="35">
        <v>21.969063359868628</v>
      </c>
      <c r="S88" s="35">
        <v>364.54835593043396</v>
      </c>
      <c r="T88" s="2">
        <v>214.77052945</v>
      </c>
      <c r="U88" s="2">
        <v>8.9598E-4</v>
      </c>
      <c r="V88" s="2">
        <v>39.82</v>
      </c>
      <c r="W88" s="22">
        <v>9.0720395259182521E-3</v>
      </c>
      <c r="X88" s="27">
        <v>1.2396786846812008E-6</v>
      </c>
      <c r="Y88" s="25">
        <f t="shared" si="6"/>
        <v>3.3269725379573595E-2</v>
      </c>
      <c r="Z88" s="2">
        <v>124.54</v>
      </c>
      <c r="AA88" s="2">
        <v>1917.42</v>
      </c>
      <c r="AB88" s="16">
        <v>407.27</v>
      </c>
      <c r="AC88" s="2">
        <v>8026</v>
      </c>
      <c r="AD88" s="2">
        <v>661</v>
      </c>
      <c r="AE88" s="2">
        <v>124</v>
      </c>
      <c r="AF88" s="2">
        <v>16839</v>
      </c>
    </row>
    <row r="89" spans="1:32" ht="18" customHeight="1" x14ac:dyDescent="0.25">
      <c r="A89" s="8" t="s">
        <v>14</v>
      </c>
      <c r="B89" s="9">
        <v>2016</v>
      </c>
      <c r="C89" s="41">
        <v>16.05</v>
      </c>
      <c r="D89" s="11">
        <v>0.1605</v>
      </c>
      <c r="E89" s="14">
        <v>0</v>
      </c>
      <c r="F89" s="14">
        <v>0</v>
      </c>
      <c r="G89" s="14">
        <v>900</v>
      </c>
      <c r="H89" s="14">
        <v>77.45</v>
      </c>
      <c r="I89" s="14">
        <v>76.5</v>
      </c>
      <c r="J89" s="14">
        <v>9.7899999999999991</v>
      </c>
      <c r="K89" s="14">
        <v>0.65608473774245935</v>
      </c>
      <c r="L89" s="14">
        <v>0.58602721765567434</v>
      </c>
      <c r="M89" s="3">
        <f>+[1]Construcc_IDH!L36</f>
        <v>0.58893634467307843</v>
      </c>
      <c r="N89" s="3">
        <v>0.5301049710601925</v>
      </c>
      <c r="O89" s="3">
        <v>0.49217284794301891</v>
      </c>
      <c r="P89" s="16">
        <v>71.5</v>
      </c>
      <c r="Q89" s="29">
        <v>23186504.690826159</v>
      </c>
      <c r="R89" s="35">
        <v>23.186504690826158</v>
      </c>
      <c r="S89" s="35">
        <v>1255.47026835972</v>
      </c>
      <c r="T89" s="2">
        <v>202.77025440999998</v>
      </c>
      <c r="U89" s="2">
        <v>2.87536E-3</v>
      </c>
      <c r="V89" s="2">
        <v>41.31</v>
      </c>
      <c r="W89" s="22">
        <v>8.8173495915043285E-3</v>
      </c>
      <c r="X89" s="27">
        <v>3.2751780078496003E-6</v>
      </c>
      <c r="Y89" s="25">
        <f t="shared" si="6"/>
        <v>4.0709812108559555E-2</v>
      </c>
      <c r="Z89" s="2">
        <v>129.61000000000001</v>
      </c>
      <c r="AA89" s="2">
        <v>1883.23</v>
      </c>
      <c r="AB89" s="16">
        <v>420.39</v>
      </c>
      <c r="AC89" s="2">
        <v>7014</v>
      </c>
      <c r="AD89" s="2">
        <v>2026</v>
      </c>
      <c r="AE89" s="2">
        <v>35491</v>
      </c>
      <c r="AF89" s="2">
        <v>8786</v>
      </c>
    </row>
    <row r="90" spans="1:32" ht="18" customHeight="1" x14ac:dyDescent="0.25">
      <c r="A90" s="8" t="s">
        <v>14</v>
      </c>
      <c r="B90" s="9">
        <v>2017</v>
      </c>
      <c r="C90" s="41">
        <v>13.294880043382157</v>
      </c>
      <c r="D90" s="11">
        <v>0.13294880043382157</v>
      </c>
      <c r="E90" s="14">
        <v>1.0999999999999999</v>
      </c>
      <c r="F90" s="14">
        <v>1.0999999999999999E-2</v>
      </c>
      <c r="G90" s="14">
        <v>1003.4997000000002</v>
      </c>
      <c r="H90" s="14">
        <v>77.534340244873405</v>
      </c>
      <c r="I90" s="14">
        <v>74.91</v>
      </c>
      <c r="J90" s="14">
        <v>9.81</v>
      </c>
      <c r="K90" s="14">
        <v>0.65004284799184742</v>
      </c>
      <c r="L90" s="14">
        <v>0.6069769436543585</v>
      </c>
      <c r="M90" s="3">
        <v>0.60699999999999998</v>
      </c>
      <c r="N90" s="3">
        <v>0.55754069888468372</v>
      </c>
      <c r="O90" s="3">
        <v>0.51946061134401411</v>
      </c>
      <c r="P90" s="16">
        <v>69.599999999999994</v>
      </c>
      <c r="Q90" s="29">
        <v>28099926.913615648</v>
      </c>
      <c r="R90" s="35">
        <v>28.099926913615647</v>
      </c>
      <c r="S90" s="35">
        <v>1834.9847081416715</v>
      </c>
      <c r="T90" s="2">
        <v>143.19904018</v>
      </c>
      <c r="U90" s="2">
        <v>3.8394899999999997E-3</v>
      </c>
      <c r="V90" s="2">
        <v>51.22</v>
      </c>
      <c r="W90" s="22">
        <v>1.0071853242428812E-2</v>
      </c>
      <c r="X90" s="27">
        <v>4.6433042383175073E-6</v>
      </c>
      <c r="Y90" s="25">
        <f t="shared" si="6"/>
        <v>1.3270580973690292E-2</v>
      </c>
      <c r="Z90" s="2">
        <v>131.33000000000001</v>
      </c>
      <c r="AA90" s="2">
        <v>2175.0100000000002</v>
      </c>
      <c r="AB90" s="16">
        <v>140.65</v>
      </c>
      <c r="AC90" s="2">
        <v>5862</v>
      </c>
      <c r="AD90" s="2">
        <v>2418</v>
      </c>
      <c r="AE90" s="2">
        <v>163</v>
      </c>
      <c r="AF90" s="2">
        <v>9110</v>
      </c>
    </row>
    <row r="91" spans="1:32" ht="18" customHeight="1" x14ac:dyDescent="0.25">
      <c r="A91" s="8" t="s">
        <v>14</v>
      </c>
      <c r="B91" s="9">
        <v>2018</v>
      </c>
      <c r="C91" s="41">
        <v>13.127340442365171</v>
      </c>
      <c r="D91" s="11">
        <v>0.13127340442365171</v>
      </c>
      <c r="E91" s="14">
        <v>1</v>
      </c>
      <c r="F91" s="14">
        <v>0.01</v>
      </c>
      <c r="G91" s="14">
        <v>1051.605930225488</v>
      </c>
      <c r="H91" s="14">
        <v>77.904563499343467</v>
      </c>
      <c r="I91" s="14">
        <v>74.400381594202798</v>
      </c>
      <c r="J91" s="14">
        <v>9.7970023213489732</v>
      </c>
      <c r="K91" s="14">
        <v>0.64730210653559206</v>
      </c>
      <c r="L91" s="14">
        <v>0.61744015967913757</v>
      </c>
      <c r="M91" s="3">
        <v>0.61739999999999995</v>
      </c>
      <c r="N91" s="3">
        <v>0.57110242803485967</v>
      </c>
      <c r="O91" s="3">
        <v>0.5327017940298211</v>
      </c>
      <c r="P91" s="16">
        <v>70</v>
      </c>
      <c r="Q91" s="29">
        <v>28994380.908038419</v>
      </c>
      <c r="R91" s="35">
        <v>28.994380908038419</v>
      </c>
      <c r="S91" s="35">
        <v>117961.59236319659</v>
      </c>
      <c r="T91" s="2">
        <v>52.342311359999997</v>
      </c>
      <c r="U91" s="2">
        <v>0.25507808999999998</v>
      </c>
      <c r="V91" s="2">
        <v>54.88</v>
      </c>
      <c r="W91" s="22">
        <v>9.0711529300043538E-3</v>
      </c>
      <c r="X91" s="27">
        <v>3.3463311647601024E-4</v>
      </c>
      <c r="Y91" s="25">
        <f t="shared" si="6"/>
        <v>3.5330845960557265E-2</v>
      </c>
      <c r="Z91" s="2">
        <v>135.97</v>
      </c>
      <c r="AA91" s="2">
        <v>2445.09</v>
      </c>
      <c r="AB91" s="16">
        <v>59.73</v>
      </c>
      <c r="AC91" s="2">
        <v>578</v>
      </c>
      <c r="AD91" s="2">
        <v>172</v>
      </c>
      <c r="AE91" s="2">
        <v>0</v>
      </c>
      <c r="AF91" s="2">
        <v>0</v>
      </c>
    </row>
    <row r="92" spans="1:32" ht="18" customHeight="1" x14ac:dyDescent="0.25">
      <c r="A92" s="8" t="s">
        <v>14</v>
      </c>
      <c r="B92" s="9">
        <v>2019</v>
      </c>
      <c r="C92" s="41">
        <v>13.3</v>
      </c>
      <c r="D92" s="11">
        <v>0.13300000000000001</v>
      </c>
      <c r="E92" s="14">
        <v>1</v>
      </c>
      <c r="F92" s="14">
        <v>0.01</v>
      </c>
      <c r="G92" s="14">
        <v>990.83632090890274</v>
      </c>
      <c r="H92" s="14">
        <v>74.859103782166827</v>
      </c>
      <c r="I92" s="14">
        <v>72.766249638283725</v>
      </c>
      <c r="J92" s="14">
        <v>9.7300605451187501</v>
      </c>
      <c r="K92" s="14">
        <v>0.63746900795851746</v>
      </c>
      <c r="L92" s="14">
        <v>0.59002846792176156</v>
      </c>
      <c r="M92" s="3">
        <v>0.59</v>
      </c>
      <c r="N92" s="3">
        <v>0.5381744212310352</v>
      </c>
      <c r="O92" s="3">
        <v>0.50384938612823982</v>
      </c>
      <c r="P92" s="16">
        <v>69.2</v>
      </c>
      <c r="Q92" s="29">
        <v>30794431.481787775</v>
      </c>
      <c r="R92" s="35">
        <v>30.794431481787775</v>
      </c>
      <c r="S92" s="35">
        <v>11148.454446953965</v>
      </c>
      <c r="T92" s="2">
        <v>128.96203224000001</v>
      </c>
      <c r="U92" s="2">
        <v>2.4709239999999997E-2</v>
      </c>
      <c r="V92" s="2">
        <v>59.95</v>
      </c>
      <c r="W92" s="22">
        <v>9.5229699208817624E-3</v>
      </c>
      <c r="X92" s="27">
        <v>3.1912350132468451E-5</v>
      </c>
      <c r="Y92" s="25">
        <f t="shared" si="6"/>
        <v>1.7136132970508294E-2</v>
      </c>
      <c r="Z92" s="2">
        <v>138.30000000000001</v>
      </c>
      <c r="AA92" s="2">
        <v>2610.37</v>
      </c>
      <c r="AB92" s="16">
        <v>134.43</v>
      </c>
      <c r="AC92" s="2">
        <v>9987</v>
      </c>
      <c r="AD92" s="2">
        <v>5207</v>
      </c>
      <c r="AE92" s="2">
        <v>0</v>
      </c>
      <c r="AF92" s="2">
        <v>0</v>
      </c>
    </row>
    <row r="93" spans="1:32" ht="18" customHeight="1" x14ac:dyDescent="0.25">
      <c r="A93" s="10" t="s">
        <v>15</v>
      </c>
      <c r="B93" s="9">
        <v>2007</v>
      </c>
      <c r="C93" s="41">
        <v>25.35</v>
      </c>
      <c r="D93" s="11">
        <v>0.2535</v>
      </c>
      <c r="E93" s="14">
        <v>2</v>
      </c>
      <c r="F93" s="14">
        <v>0.02</v>
      </c>
      <c r="G93" s="14">
        <v>418.17226113869367</v>
      </c>
      <c r="H93" s="14">
        <v>75.13</v>
      </c>
      <c r="I93" s="14">
        <v>77.72</v>
      </c>
      <c r="J93" s="14">
        <v>8.77</v>
      </c>
      <c r="K93" s="14">
        <v>0.61764454885669828</v>
      </c>
      <c r="L93" s="14">
        <v>0.4312747860701403</v>
      </c>
      <c r="M93" s="3">
        <v>0.43120000000000003</v>
      </c>
      <c r="N93" s="3">
        <v>0.34151232107232687</v>
      </c>
      <c r="O93" s="3">
        <v>0.31624008989014296</v>
      </c>
      <c r="P93" s="16">
        <v>77.900000000000006</v>
      </c>
      <c r="Q93" s="29">
        <v>193347.47446817515</v>
      </c>
      <c r="R93" s="35">
        <v>0.19334747446817516</v>
      </c>
      <c r="S93" s="35">
        <v>0</v>
      </c>
      <c r="T93" s="2">
        <v>2290.0513590599999</v>
      </c>
      <c r="U93" s="2">
        <v>0</v>
      </c>
      <c r="V93" s="2">
        <v>0.26</v>
      </c>
      <c r="W93" s="22">
        <v>1.7201405531630626E-4</v>
      </c>
      <c r="X93" s="27">
        <v>0</v>
      </c>
      <c r="Y93" s="25">
        <f>+(Z93-144.8)/144.8</f>
        <v>0.10331491712707168</v>
      </c>
      <c r="Z93" s="2">
        <v>159.76</v>
      </c>
      <c r="AA93" s="2">
        <v>390.8</v>
      </c>
      <c r="AB93" s="16">
        <v>224.44</v>
      </c>
      <c r="AC93" s="2">
        <v>3629</v>
      </c>
      <c r="AD93" s="2">
        <v>1015</v>
      </c>
      <c r="AE93" s="2">
        <v>0</v>
      </c>
      <c r="AF93" s="2">
        <v>0</v>
      </c>
    </row>
    <row r="94" spans="1:32" ht="18" customHeight="1" x14ac:dyDescent="0.25">
      <c r="A94" s="10" t="s">
        <v>15</v>
      </c>
      <c r="B94" s="9">
        <v>2008</v>
      </c>
      <c r="C94" s="41">
        <v>37.5</v>
      </c>
      <c r="D94" s="11">
        <v>0.375</v>
      </c>
      <c r="E94" s="14">
        <v>4.2</v>
      </c>
      <c r="F94" s="14">
        <v>4.2000000000000003E-2</v>
      </c>
      <c r="G94" s="14">
        <v>450.56</v>
      </c>
      <c r="H94" s="14">
        <v>75.650000000000006</v>
      </c>
      <c r="I94" s="14">
        <v>78.5</v>
      </c>
      <c r="J94" s="14">
        <v>9.1999999999999993</v>
      </c>
      <c r="K94" s="14">
        <v>0.63959714433559933</v>
      </c>
      <c r="L94" s="14">
        <v>0.44983216871278492</v>
      </c>
      <c r="M94" s="3">
        <f>+[1]Construcc_IDH!L37</f>
        <v>0.44469998034723218</v>
      </c>
      <c r="N94" s="3">
        <v>0.36165869280366303</v>
      </c>
      <c r="O94" s="3">
        <v>0.33433869689962314</v>
      </c>
      <c r="P94" s="16">
        <v>72.7</v>
      </c>
      <c r="Q94" s="29">
        <v>368482.15358631482</v>
      </c>
      <c r="R94" s="35">
        <v>0.36848215358631481</v>
      </c>
      <c r="S94" s="35">
        <v>0</v>
      </c>
      <c r="T94" s="2">
        <v>2101.4033662899997</v>
      </c>
      <c r="U94" s="2">
        <v>0</v>
      </c>
      <c r="V94" s="2">
        <v>0.53</v>
      </c>
      <c r="W94" s="22">
        <v>2.7721824083499033E-4</v>
      </c>
      <c r="X94" s="27">
        <v>0</v>
      </c>
      <c r="Y94" s="25">
        <f t="shared" ref="Y94:Y105" si="7">+(Z94-Z93)/Z93</f>
        <v>8.4564346519779801E-2</v>
      </c>
      <c r="Z94" s="2">
        <v>173.27</v>
      </c>
      <c r="AA94" s="2">
        <v>372.31</v>
      </c>
      <c r="AB94" s="16">
        <v>230.2</v>
      </c>
      <c r="AC94" s="2">
        <v>48760</v>
      </c>
      <c r="AD94" s="2">
        <v>8020</v>
      </c>
      <c r="AE94" s="2">
        <v>2497</v>
      </c>
      <c r="AF94" s="2">
        <v>5408</v>
      </c>
    </row>
    <row r="95" spans="1:32" ht="18" customHeight="1" x14ac:dyDescent="0.25">
      <c r="A95" s="10" t="s">
        <v>15</v>
      </c>
      <c r="B95" s="9">
        <v>2009</v>
      </c>
      <c r="C95" s="41">
        <v>16.899999999999999</v>
      </c>
      <c r="D95" s="11">
        <v>0.16899999999999998</v>
      </c>
      <c r="E95" s="14">
        <v>1.7000000000000002</v>
      </c>
      <c r="F95" s="14">
        <v>1.7000000000000001E-2</v>
      </c>
      <c r="G95" s="14">
        <v>820.87</v>
      </c>
      <c r="H95" s="14">
        <v>76.66</v>
      </c>
      <c r="I95" s="14">
        <v>79.5</v>
      </c>
      <c r="J95" s="14">
        <v>9.9</v>
      </c>
      <c r="K95" s="14">
        <v>0.67341362882923439</v>
      </c>
      <c r="L95" s="14">
        <v>0.56964761036172018</v>
      </c>
      <c r="M95" s="3">
        <f>+[1]Construcc_IDH!L38</f>
        <v>0.55016042629014195</v>
      </c>
      <c r="N95" s="3">
        <v>0.51037620591991983</v>
      </c>
      <c r="O95" s="3">
        <v>0.47082759744323849</v>
      </c>
      <c r="P95" s="16">
        <v>74.400000000000006</v>
      </c>
      <c r="Q95" s="29">
        <v>1123907.6368755766</v>
      </c>
      <c r="R95" s="35">
        <v>1.1239076368755765</v>
      </c>
      <c r="S95" s="35">
        <v>0</v>
      </c>
      <c r="T95" s="2">
        <v>1864.2602883099999</v>
      </c>
      <c r="U95" s="2">
        <v>0</v>
      </c>
      <c r="V95" s="2">
        <v>1.51</v>
      </c>
      <c r="W95" s="22">
        <v>8.2646811987012751E-4</v>
      </c>
      <c r="X95" s="27">
        <v>0</v>
      </c>
      <c r="Y95" s="25">
        <f t="shared" si="7"/>
        <v>-4.1553644600911804E-3</v>
      </c>
      <c r="Z95" s="2">
        <v>172.55</v>
      </c>
      <c r="AA95" s="2">
        <v>416.86</v>
      </c>
      <c r="AB95" s="16">
        <v>338.6</v>
      </c>
      <c r="AC95" s="2">
        <v>829</v>
      </c>
      <c r="AD95" s="2">
        <v>198</v>
      </c>
      <c r="AE95" s="2">
        <v>0</v>
      </c>
      <c r="AF95" s="2">
        <v>0</v>
      </c>
    </row>
    <row r="96" spans="1:32" ht="18" customHeight="1" x14ac:dyDescent="0.25">
      <c r="A96" s="10" t="s">
        <v>15</v>
      </c>
      <c r="B96" s="9">
        <v>2010</v>
      </c>
      <c r="C96" s="41">
        <v>15.7</v>
      </c>
      <c r="D96" s="11">
        <v>0.157</v>
      </c>
      <c r="E96" s="14">
        <v>1.4000000000000001</v>
      </c>
      <c r="F96" s="14">
        <v>1.4E-2</v>
      </c>
      <c r="G96" s="14">
        <v>860.86712415044963</v>
      </c>
      <c r="H96" s="14">
        <v>76.821259684757266</v>
      </c>
      <c r="I96" s="14">
        <v>80.56</v>
      </c>
      <c r="J96" s="14">
        <v>10.47</v>
      </c>
      <c r="K96" s="14">
        <v>0.70133434191898059</v>
      </c>
      <c r="L96" s="14">
        <v>0.58765850383511531</v>
      </c>
      <c r="M96" s="3">
        <v>0.58760000000000001</v>
      </c>
      <c r="N96" s="3">
        <v>0.53206063745164844</v>
      </c>
      <c r="O96" s="3">
        <v>0.48974938674069363</v>
      </c>
      <c r="P96" s="16">
        <v>75.099999999999994</v>
      </c>
      <c r="Q96" s="29">
        <v>294066.27822793694</v>
      </c>
      <c r="R96" s="35">
        <v>0.29406627822793696</v>
      </c>
      <c r="S96" s="35">
        <v>0</v>
      </c>
      <c r="T96" s="2">
        <v>2616.0664831699996</v>
      </c>
      <c r="U96" s="2">
        <v>0</v>
      </c>
      <c r="V96" s="2">
        <v>0.41</v>
      </c>
      <c r="W96" s="22">
        <v>1.8623452637973718E-4</v>
      </c>
      <c r="X96" s="27">
        <v>0</v>
      </c>
      <c r="Y96" s="25">
        <f t="shared" si="7"/>
        <v>-0.40996812518110692</v>
      </c>
      <c r="Z96" s="2">
        <v>101.81</v>
      </c>
      <c r="AA96" s="2">
        <v>391.89</v>
      </c>
      <c r="AB96" s="16">
        <v>326.51</v>
      </c>
      <c r="AC96" s="2">
        <v>294</v>
      </c>
      <c r="AD96" s="2">
        <v>73</v>
      </c>
      <c r="AE96" s="2">
        <v>0</v>
      </c>
      <c r="AF96" s="2">
        <v>0</v>
      </c>
    </row>
    <row r="97" spans="1:32" ht="18" customHeight="1" x14ac:dyDescent="0.25">
      <c r="A97" s="10" t="s">
        <v>15</v>
      </c>
      <c r="B97" s="9">
        <v>2011</v>
      </c>
      <c r="C97" s="41">
        <v>11.8</v>
      </c>
      <c r="D97" s="11">
        <v>0.11800000000000001</v>
      </c>
      <c r="E97" s="14">
        <v>1.9</v>
      </c>
      <c r="F97" s="14">
        <v>1.9E-2</v>
      </c>
      <c r="G97" s="14">
        <v>879.58348323847747</v>
      </c>
      <c r="H97" s="14">
        <v>77.456488615850489</v>
      </c>
      <c r="I97" s="14">
        <v>80.56</v>
      </c>
      <c r="J97" s="14">
        <v>9.1199999999999992</v>
      </c>
      <c r="K97" s="14">
        <v>0.64442309607940285</v>
      </c>
      <c r="L97" s="14">
        <v>0.57793843075163664</v>
      </c>
      <c r="M97" s="3">
        <v>0.57799999999999996</v>
      </c>
      <c r="N97" s="3">
        <v>0.52521817632102152</v>
      </c>
      <c r="O97" s="3">
        <v>0.48345106112395203</v>
      </c>
      <c r="P97" s="16">
        <v>74.8</v>
      </c>
      <c r="Q97" s="29">
        <v>226677.69170070437</v>
      </c>
      <c r="R97" s="35">
        <v>0.22667769170070437</v>
      </c>
      <c r="S97" s="35">
        <v>0</v>
      </c>
      <c r="T97" s="2">
        <v>2699.4286712200001</v>
      </c>
      <c r="U97" s="2">
        <v>0</v>
      </c>
      <c r="V97" s="2">
        <v>0.35</v>
      </c>
      <c r="W97" s="22">
        <v>1.2348867011055211E-4</v>
      </c>
      <c r="X97" s="27">
        <v>0</v>
      </c>
      <c r="Y97" s="25">
        <f t="shared" si="7"/>
        <v>5.5299086533739272E-2</v>
      </c>
      <c r="Z97" s="2">
        <v>107.44</v>
      </c>
      <c r="AA97" s="2">
        <v>489.71</v>
      </c>
      <c r="AB97" s="16">
        <v>281.57</v>
      </c>
      <c r="AC97" s="2">
        <v>6981</v>
      </c>
      <c r="AD97" s="2">
        <v>1874</v>
      </c>
      <c r="AE97" s="2">
        <v>3</v>
      </c>
      <c r="AF97" s="2">
        <v>0</v>
      </c>
    </row>
    <row r="98" spans="1:32" ht="18" customHeight="1" x14ac:dyDescent="0.25">
      <c r="A98" s="10" t="s">
        <v>15</v>
      </c>
      <c r="B98" s="9">
        <v>2012</v>
      </c>
      <c r="C98" s="41">
        <v>8.35</v>
      </c>
      <c r="D98" s="11">
        <v>8.3499999999999991E-2</v>
      </c>
      <c r="E98" s="14">
        <v>1.2</v>
      </c>
      <c r="F98" s="14">
        <v>1.2E-2</v>
      </c>
      <c r="G98" s="14">
        <v>1042.5244855673404</v>
      </c>
      <c r="H98" s="14">
        <v>77.91100933091613</v>
      </c>
      <c r="I98" s="14">
        <v>80.739999999999995</v>
      </c>
      <c r="J98" s="14">
        <v>9.64</v>
      </c>
      <c r="K98" s="14">
        <v>0.66766441768892204</v>
      </c>
      <c r="L98" s="14">
        <v>0.62200981514445719</v>
      </c>
      <c r="M98" s="3">
        <v>0.62209999999999999</v>
      </c>
      <c r="N98" s="3">
        <v>0.5823523016363249</v>
      </c>
      <c r="O98" s="3">
        <v>0.53584233015925997</v>
      </c>
      <c r="P98" s="16">
        <v>76.400000000000006</v>
      </c>
      <c r="Q98" s="29">
        <v>167800.88885585012</v>
      </c>
      <c r="R98" s="35">
        <v>0.16780088885585012</v>
      </c>
      <c r="S98" s="35">
        <v>0</v>
      </c>
      <c r="T98" s="2">
        <v>2415.0221357199998</v>
      </c>
      <c r="U98" s="2">
        <v>0</v>
      </c>
      <c r="V98" s="2">
        <v>0.27</v>
      </c>
      <c r="W98" s="22">
        <v>8.83010216505645E-5</v>
      </c>
      <c r="X98" s="27">
        <v>0</v>
      </c>
      <c r="Y98" s="25">
        <f t="shared" si="7"/>
        <v>3.1831720029784079E-2</v>
      </c>
      <c r="Z98" s="2">
        <v>110.86</v>
      </c>
      <c r="AA98" s="2">
        <v>553.02</v>
      </c>
      <c r="AB98" s="16">
        <v>330.38</v>
      </c>
      <c r="AC98" s="2">
        <v>25351</v>
      </c>
      <c r="AD98" s="2">
        <v>7095</v>
      </c>
      <c r="AE98" s="2">
        <v>358</v>
      </c>
      <c r="AF98" s="2">
        <v>26457</v>
      </c>
    </row>
    <row r="99" spans="1:32" ht="18" customHeight="1" x14ac:dyDescent="0.25">
      <c r="A99" s="10" t="s">
        <v>15</v>
      </c>
      <c r="B99" s="9">
        <v>2013</v>
      </c>
      <c r="C99" s="41">
        <v>9</v>
      </c>
      <c r="D99" s="11">
        <v>0.09</v>
      </c>
      <c r="E99" s="14">
        <v>1.0999999999999999</v>
      </c>
      <c r="F99" s="14">
        <v>1.0999999999999999E-2</v>
      </c>
      <c r="G99" s="14">
        <v>1050.53</v>
      </c>
      <c r="H99" s="14">
        <v>78.23</v>
      </c>
      <c r="I99" s="14">
        <v>76.5</v>
      </c>
      <c r="J99" s="14">
        <v>9.6999999999999993</v>
      </c>
      <c r="K99" s="14">
        <v>0.65237917774044241</v>
      </c>
      <c r="L99" s="14">
        <v>0.62009807085150737</v>
      </c>
      <c r="M99" s="3">
        <f>+[1]Construcc_IDH!L39</f>
        <v>0.6142516757328268</v>
      </c>
      <c r="N99" s="3">
        <v>0.57612569505877054</v>
      </c>
      <c r="O99" s="3">
        <v>0.5349005189352003</v>
      </c>
      <c r="P99" s="16">
        <v>76.8</v>
      </c>
      <c r="Q99" s="29">
        <v>275574.93854683358</v>
      </c>
      <c r="R99" s="35">
        <v>0.27557493854683357</v>
      </c>
      <c r="S99" s="35">
        <v>0</v>
      </c>
      <c r="T99" s="2">
        <v>2343.95625419</v>
      </c>
      <c r="U99" s="2">
        <v>0</v>
      </c>
      <c r="V99" s="2">
        <v>0.47</v>
      </c>
      <c r="W99" s="22">
        <v>1.3797093862266804E-4</v>
      </c>
      <c r="X99" s="27">
        <v>0</v>
      </c>
      <c r="Y99" s="25">
        <f t="shared" si="7"/>
        <v>3.2383186000360845E-2</v>
      </c>
      <c r="Z99" s="2">
        <v>114.45</v>
      </c>
      <c r="AA99" s="2">
        <v>610.49</v>
      </c>
      <c r="AB99" s="16">
        <v>441.5</v>
      </c>
      <c r="AC99" s="2">
        <v>6209</v>
      </c>
      <c r="AD99" s="2">
        <v>1792</v>
      </c>
      <c r="AE99" s="2">
        <v>61</v>
      </c>
      <c r="AF99" s="2">
        <v>12593</v>
      </c>
    </row>
    <row r="100" spans="1:32" ht="18" customHeight="1" x14ac:dyDescent="0.25">
      <c r="A100" s="10" t="s">
        <v>15</v>
      </c>
      <c r="B100" s="9">
        <v>2014</v>
      </c>
      <c r="C100" s="41">
        <v>11.782214896158008</v>
      </c>
      <c r="D100" s="11">
        <v>0.11782214896158008</v>
      </c>
      <c r="E100" s="14">
        <v>1.7000000000000002</v>
      </c>
      <c r="F100" s="14">
        <v>1.7000000000000001E-2</v>
      </c>
      <c r="G100" s="14">
        <v>1052.21</v>
      </c>
      <c r="H100" s="14">
        <v>79.209999999999994</v>
      </c>
      <c r="I100" s="14">
        <v>76.599999999999994</v>
      </c>
      <c r="J100" s="14">
        <v>9.7200000000000006</v>
      </c>
      <c r="K100" s="14">
        <v>0.65363124375820758</v>
      </c>
      <c r="L100" s="14">
        <v>0.62462335576502026</v>
      </c>
      <c r="M100" s="3">
        <f>+[1]Construcc_IDH!L40</f>
        <v>0.61220106326521073</v>
      </c>
      <c r="N100" s="3">
        <v>0.58061638000766025</v>
      </c>
      <c r="O100" s="3">
        <v>0.53895251406376299</v>
      </c>
      <c r="P100" s="16">
        <v>74.8</v>
      </c>
      <c r="Q100" s="29">
        <v>296760.5765114692</v>
      </c>
      <c r="R100" s="35">
        <v>0.2967605765114692</v>
      </c>
      <c r="S100" s="35">
        <v>0</v>
      </c>
      <c r="T100" s="2">
        <v>2347.9512272399998</v>
      </c>
      <c r="U100" s="2">
        <v>0</v>
      </c>
      <c r="V100" s="2">
        <v>0.53</v>
      </c>
      <c r="W100" s="22">
        <v>1.2614462568105175E-4</v>
      </c>
      <c r="X100" s="27">
        <v>0</v>
      </c>
      <c r="Y100" s="25">
        <f t="shared" si="7"/>
        <v>2.9357798165137609E-2</v>
      </c>
      <c r="Z100" s="2">
        <v>117.81</v>
      </c>
      <c r="AA100" s="2">
        <v>631.30999999999995</v>
      </c>
      <c r="AB100" s="16">
        <v>519.14</v>
      </c>
      <c r="AC100" s="2">
        <v>2893</v>
      </c>
      <c r="AD100" s="2">
        <v>1063</v>
      </c>
      <c r="AE100" s="2">
        <v>0</v>
      </c>
      <c r="AF100" s="2">
        <v>128</v>
      </c>
    </row>
    <row r="101" spans="1:32" ht="18" customHeight="1" x14ac:dyDescent="0.25">
      <c r="A101" s="10" t="s">
        <v>15</v>
      </c>
      <c r="B101" s="9">
        <v>2015</v>
      </c>
      <c r="C101" s="41">
        <v>8.25</v>
      </c>
      <c r="D101" s="11">
        <v>8.2500000000000004E-2</v>
      </c>
      <c r="E101" s="14">
        <v>0.70000000000000007</v>
      </c>
      <c r="F101" s="14">
        <v>7.0000000000000001E-3</v>
      </c>
      <c r="G101" s="14">
        <v>1059.5329370549782</v>
      </c>
      <c r="H101" s="14">
        <v>79.31180029769871</v>
      </c>
      <c r="I101" s="14">
        <v>77.78</v>
      </c>
      <c r="J101" s="14">
        <v>9.74</v>
      </c>
      <c r="K101" s="14">
        <v>0.65947759948716389</v>
      </c>
      <c r="L101" s="14">
        <v>0.62837273481868605</v>
      </c>
      <c r="M101" s="3">
        <v>0.62839999999999996</v>
      </c>
      <c r="N101" s="3">
        <v>0.58629223548207943</v>
      </c>
      <c r="O101" s="3">
        <v>0.54283623902699951</v>
      </c>
      <c r="P101" s="16">
        <v>73</v>
      </c>
      <c r="Q101" s="29">
        <v>253786.26683926588</v>
      </c>
      <c r="R101" s="35">
        <v>0.25378626683926586</v>
      </c>
      <c r="S101" s="35">
        <v>0</v>
      </c>
      <c r="T101" s="2">
        <v>1708.3121277</v>
      </c>
      <c r="U101" s="2">
        <v>0</v>
      </c>
      <c r="V101" s="2">
        <v>0.46</v>
      </c>
      <c r="W101" s="22">
        <v>1.0480005479463576E-4</v>
      </c>
      <c r="X101" s="27">
        <v>0</v>
      </c>
      <c r="Y101" s="25">
        <f t="shared" si="7"/>
        <v>2.5040319157966239E-2</v>
      </c>
      <c r="Z101" s="2">
        <v>120.76</v>
      </c>
      <c r="AA101" s="2">
        <v>931.23</v>
      </c>
      <c r="AB101" s="16">
        <v>370.64</v>
      </c>
      <c r="AC101" s="2">
        <v>20850</v>
      </c>
      <c r="AD101" s="2">
        <v>5623</v>
      </c>
      <c r="AE101" s="2">
        <v>603</v>
      </c>
      <c r="AF101" s="2">
        <v>26417</v>
      </c>
    </row>
    <row r="102" spans="1:32" ht="18" customHeight="1" x14ac:dyDescent="0.25">
      <c r="A102" s="10" t="s">
        <v>15</v>
      </c>
      <c r="B102" s="9">
        <v>2016</v>
      </c>
      <c r="C102" s="41">
        <v>10.998219397859334</v>
      </c>
      <c r="D102" s="11">
        <v>0.10998219397859334</v>
      </c>
      <c r="E102" s="14">
        <v>0.6</v>
      </c>
      <c r="F102" s="14">
        <v>6.0000000000000001E-3</v>
      </c>
      <c r="G102" s="14">
        <v>1095.55</v>
      </c>
      <c r="H102" s="14">
        <v>79.650000000000006</v>
      </c>
      <c r="I102" s="14">
        <v>75.400000000000006</v>
      </c>
      <c r="J102" s="14">
        <v>9.82</v>
      </c>
      <c r="K102" s="14">
        <v>0.65257237470287699</v>
      </c>
      <c r="L102" s="14">
        <v>0.63473718552752378</v>
      </c>
      <c r="M102" s="3">
        <f>+[1]Construcc_IDH!L41</f>
        <v>0.62595453264218959</v>
      </c>
      <c r="N102" s="3">
        <v>0.59257345142556772</v>
      </c>
      <c r="O102" s="3">
        <v>0.55150101060580592</v>
      </c>
      <c r="P102" s="16">
        <v>74.3</v>
      </c>
      <c r="Q102" s="29">
        <v>286253.14433118718</v>
      </c>
      <c r="R102" s="35">
        <v>0.2862531443311872</v>
      </c>
      <c r="S102" s="35">
        <v>0</v>
      </c>
      <c r="T102" s="2">
        <v>1379.3322678499999</v>
      </c>
      <c r="U102" s="2">
        <v>0</v>
      </c>
      <c r="V102" s="2">
        <v>0.51</v>
      </c>
      <c r="W102" s="22">
        <v>1.0885616779634975E-4</v>
      </c>
      <c r="X102" s="27">
        <v>0</v>
      </c>
      <c r="Y102" s="25">
        <f t="shared" si="7"/>
        <v>4.2812189466710844E-2</v>
      </c>
      <c r="Z102" s="2">
        <v>125.93</v>
      </c>
      <c r="AA102" s="2">
        <v>866.99</v>
      </c>
      <c r="AB102" s="16">
        <v>451.37</v>
      </c>
      <c r="AC102" s="2">
        <v>2459</v>
      </c>
      <c r="AD102" s="2">
        <v>503</v>
      </c>
      <c r="AE102" s="2">
        <v>325</v>
      </c>
      <c r="AF102" s="2">
        <v>53335</v>
      </c>
    </row>
    <row r="103" spans="1:32" ht="18" customHeight="1" x14ac:dyDescent="0.25">
      <c r="A103" s="10" t="s">
        <v>15</v>
      </c>
      <c r="B103" s="9">
        <v>2017</v>
      </c>
      <c r="C103" s="41">
        <v>13.294880043382157</v>
      </c>
      <c r="D103" s="11">
        <v>0.13294880043382157</v>
      </c>
      <c r="E103" s="14">
        <v>0.6</v>
      </c>
      <c r="F103" s="14">
        <v>6.0000000000000001E-3</v>
      </c>
      <c r="G103" s="14">
        <v>1112.4407000000001</v>
      </c>
      <c r="H103" s="14">
        <v>79.800885752093137</v>
      </c>
      <c r="I103" s="14">
        <v>74.489999999999995</v>
      </c>
      <c r="J103" s="14">
        <v>9.92</v>
      </c>
      <c r="K103" s="14">
        <v>0.65265373775720514</v>
      </c>
      <c r="L103" s="14">
        <v>0.63870238347774511</v>
      </c>
      <c r="M103" s="3">
        <v>0.63870000000000005</v>
      </c>
      <c r="N103" s="3">
        <v>0.59663894043060695</v>
      </c>
      <c r="O103" s="3">
        <v>0.55640959731846162</v>
      </c>
      <c r="P103" s="16">
        <v>73.2</v>
      </c>
      <c r="Q103" s="29">
        <v>482778.9083167077</v>
      </c>
      <c r="R103" s="35">
        <v>0.48277890831670772</v>
      </c>
      <c r="S103" s="35">
        <v>0</v>
      </c>
      <c r="T103" s="2">
        <v>1559.2634117</v>
      </c>
      <c r="U103" s="2">
        <v>0</v>
      </c>
      <c r="V103" s="2">
        <v>0.88</v>
      </c>
      <c r="W103" s="22">
        <v>1.7304238292341573E-4</v>
      </c>
      <c r="X103" s="27">
        <v>0</v>
      </c>
      <c r="Y103" s="25">
        <f t="shared" si="7"/>
        <v>8.8938299055029806E-3</v>
      </c>
      <c r="Z103" s="2">
        <v>127.05</v>
      </c>
      <c r="AA103" s="2">
        <v>1137.75</v>
      </c>
      <c r="AB103" s="16">
        <v>90.39</v>
      </c>
      <c r="AC103" s="2">
        <v>5448</v>
      </c>
      <c r="AD103" s="2">
        <v>1322</v>
      </c>
      <c r="AE103" s="2">
        <v>95</v>
      </c>
      <c r="AF103" s="2">
        <v>74001</v>
      </c>
    </row>
    <row r="104" spans="1:32" ht="18" customHeight="1" x14ac:dyDescent="0.25">
      <c r="A104" s="10" t="s">
        <v>15</v>
      </c>
      <c r="B104" s="9">
        <v>2018</v>
      </c>
      <c r="C104" s="41">
        <v>13.127340442365171</v>
      </c>
      <c r="D104" s="11">
        <v>0.13127340442365171</v>
      </c>
      <c r="E104" s="14">
        <v>0.6</v>
      </c>
      <c r="F104" s="14">
        <v>6.0000000000000001E-3</v>
      </c>
      <c r="G104" s="14">
        <v>1195.1098775732319</v>
      </c>
      <c r="H104" s="14">
        <v>80.390450795151878</v>
      </c>
      <c r="I104" s="14">
        <v>80.390450795151878</v>
      </c>
      <c r="J104" s="14">
        <v>9.8699999999999992</v>
      </c>
      <c r="K104" s="14">
        <v>0.67591926861714824</v>
      </c>
      <c r="L104" s="14">
        <v>0.6646916541123048</v>
      </c>
      <c r="M104" s="3">
        <v>0.65659999999999996</v>
      </c>
      <c r="N104" s="3">
        <v>0.63665182734377612</v>
      </c>
      <c r="O104" s="3">
        <v>0.58622894689033633</v>
      </c>
      <c r="P104" s="16">
        <v>77.2</v>
      </c>
      <c r="Q104" s="29">
        <v>602288.52469321783</v>
      </c>
      <c r="R104" s="35">
        <v>0.60228852469321781</v>
      </c>
      <c r="S104" s="35">
        <v>0</v>
      </c>
      <c r="T104" s="2">
        <v>1971.1480841900002</v>
      </c>
      <c r="U104" s="2">
        <v>0</v>
      </c>
      <c r="V104" s="2">
        <v>1.1399999999999999</v>
      </c>
      <c r="W104" s="22">
        <v>1.8843138375009043E-4</v>
      </c>
      <c r="X104" s="27">
        <v>0</v>
      </c>
      <c r="Y104" s="25">
        <f t="shared" si="7"/>
        <v>2.5816607634789573E-2</v>
      </c>
      <c r="Z104" s="2">
        <v>130.33000000000001</v>
      </c>
      <c r="AA104" s="2">
        <v>1430.31</v>
      </c>
      <c r="AB104" s="16">
        <v>68.77</v>
      </c>
      <c r="AC104" s="2">
        <v>192</v>
      </c>
      <c r="AD104" s="2">
        <v>63</v>
      </c>
      <c r="AE104" s="2">
        <v>24</v>
      </c>
      <c r="AF104" s="2">
        <v>22915</v>
      </c>
    </row>
    <row r="105" spans="1:32" ht="18" customHeight="1" x14ac:dyDescent="0.25">
      <c r="A105" s="10" t="s">
        <v>15</v>
      </c>
      <c r="B105" s="9">
        <v>2019</v>
      </c>
      <c r="C105" s="41">
        <v>13.3</v>
      </c>
      <c r="D105" s="11">
        <v>0.13300000000000001</v>
      </c>
      <c r="E105" s="14">
        <v>1.0999999999999999</v>
      </c>
      <c r="F105" s="14">
        <v>1.0999999999999999E-2</v>
      </c>
      <c r="G105" s="14">
        <v>1315.9303756691943</v>
      </c>
      <c r="H105" s="14">
        <v>76.088582969059217</v>
      </c>
      <c r="I105" s="14">
        <v>73.861286055562502</v>
      </c>
      <c r="J105" s="14">
        <v>9.8367228035682786</v>
      </c>
      <c r="K105" s="14">
        <v>0.64655244002847434</v>
      </c>
      <c r="L105" s="14">
        <v>0.65891337141704875</v>
      </c>
      <c r="M105" s="3">
        <v>0.65890000000000004</v>
      </c>
      <c r="N105" s="3">
        <v>0.63263014916456672</v>
      </c>
      <c r="O105" s="3">
        <v>0.59080807294413962</v>
      </c>
      <c r="P105" s="18">
        <v>73.900000000000006</v>
      </c>
      <c r="Q105" s="29">
        <v>1058157.278606886</v>
      </c>
      <c r="R105" s="35">
        <v>1.058157278606886</v>
      </c>
      <c r="S105" s="35">
        <v>0</v>
      </c>
      <c r="T105" s="2">
        <v>2434.49043919</v>
      </c>
      <c r="U105" s="2">
        <v>0</v>
      </c>
      <c r="V105" s="2">
        <v>2.06</v>
      </c>
      <c r="W105" s="22">
        <v>3.2722799060911479E-4</v>
      </c>
      <c r="X105" s="27">
        <v>0</v>
      </c>
      <c r="Y105" s="25">
        <f t="shared" si="7"/>
        <v>1.8721706437504777E-2</v>
      </c>
      <c r="Z105" s="2">
        <v>132.77000000000001</v>
      </c>
      <c r="AA105" s="2">
        <v>1523.08</v>
      </c>
      <c r="AB105" s="16">
        <v>97.27</v>
      </c>
      <c r="AC105" s="2">
        <v>5499</v>
      </c>
      <c r="AD105" s="2">
        <v>3039</v>
      </c>
      <c r="AE105" s="2">
        <v>2647</v>
      </c>
      <c r="AF105" s="2">
        <v>1499</v>
      </c>
    </row>
    <row r="106" spans="1:32" ht="18" customHeight="1" x14ac:dyDescent="0.25">
      <c r="A106" s="8" t="s">
        <v>16</v>
      </c>
      <c r="B106" s="9">
        <v>2007</v>
      </c>
      <c r="C106" s="41">
        <v>25.35</v>
      </c>
      <c r="D106" s="12">
        <v>0.2535</v>
      </c>
      <c r="E106" s="14">
        <v>2.5</v>
      </c>
      <c r="F106" s="14">
        <v>2.5000000000000001E-2</v>
      </c>
      <c r="G106" s="14">
        <v>434.81481133328526</v>
      </c>
      <c r="H106" s="14">
        <v>73.510000000000005</v>
      </c>
      <c r="I106" s="14">
        <v>88.05</v>
      </c>
      <c r="J106" s="14">
        <v>9.9499999999999993</v>
      </c>
      <c r="K106" s="14">
        <v>0.71088493750127879</v>
      </c>
      <c r="L106" s="14">
        <v>0.45342670760641268</v>
      </c>
      <c r="M106" s="3">
        <v>0.45340000000000003</v>
      </c>
      <c r="N106" s="3">
        <v>0.36920675346212162</v>
      </c>
      <c r="O106" s="3">
        <v>0.33484777932156401</v>
      </c>
      <c r="P106" s="19">
        <v>72.8</v>
      </c>
      <c r="Q106" s="29">
        <v>44194770.798629418</v>
      </c>
      <c r="R106" s="35">
        <v>44.19477079862942</v>
      </c>
      <c r="S106" s="35">
        <v>720248.54538827937</v>
      </c>
      <c r="T106" s="2">
        <v>1809.5671888999996</v>
      </c>
      <c r="U106" s="2">
        <v>1.4316584700000001</v>
      </c>
      <c r="V106" s="4">
        <v>59.43</v>
      </c>
      <c r="W106" s="23">
        <v>3.9318443490184929E-2</v>
      </c>
      <c r="X106" s="27">
        <v>3.1094071685582405E-3</v>
      </c>
      <c r="Y106" s="25">
        <f>+(Z106-167.16)/167.16</f>
        <v>8.6623594161282541E-2</v>
      </c>
      <c r="Z106" s="2">
        <v>181.64</v>
      </c>
      <c r="AA106" s="2">
        <v>2089.96</v>
      </c>
      <c r="AB106" s="16">
        <v>709.14</v>
      </c>
      <c r="AC106" s="2">
        <v>10203</v>
      </c>
      <c r="AD106" s="2">
        <v>1936</v>
      </c>
      <c r="AE106" s="2">
        <v>0</v>
      </c>
      <c r="AF106" s="2">
        <v>0</v>
      </c>
    </row>
    <row r="107" spans="1:32" ht="18" customHeight="1" x14ac:dyDescent="0.25">
      <c r="A107" s="8" t="s">
        <v>16</v>
      </c>
      <c r="B107" s="9">
        <v>2008</v>
      </c>
      <c r="C107" s="41">
        <v>16.850000000000001</v>
      </c>
      <c r="D107" s="12">
        <v>0.16850000000000001</v>
      </c>
      <c r="E107" s="14">
        <v>2.2999999999999998</v>
      </c>
      <c r="F107" s="14">
        <v>2.3E-2</v>
      </c>
      <c r="G107" s="14">
        <v>450.76</v>
      </c>
      <c r="H107" s="14">
        <v>74.44</v>
      </c>
      <c r="I107" s="14">
        <v>84.4</v>
      </c>
      <c r="J107" s="14">
        <v>10.01</v>
      </c>
      <c r="K107" s="14">
        <v>0.69855182190537879</v>
      </c>
      <c r="L107" s="14">
        <v>0.45960407841792533</v>
      </c>
      <c r="M107" s="3">
        <f>+[1]Construcc_IDH!L42</f>
        <v>0.45261889657109627</v>
      </c>
      <c r="N107" s="3">
        <v>0.37403527746164372</v>
      </c>
      <c r="O107" s="3">
        <v>0.34162908457258662</v>
      </c>
      <c r="P107" s="19">
        <v>69.099999999999994</v>
      </c>
      <c r="Q107" s="29">
        <v>73008133.864337578</v>
      </c>
      <c r="R107" s="35">
        <v>73.00813386433758</v>
      </c>
      <c r="S107" s="35">
        <v>746428.79250725138</v>
      </c>
      <c r="T107" s="2">
        <v>2088.15240825</v>
      </c>
      <c r="U107" s="2">
        <v>1.6815300999999998</v>
      </c>
      <c r="V107" s="4">
        <v>105.01</v>
      </c>
      <c r="W107" s="23">
        <v>5.4925825415249686E-2</v>
      </c>
      <c r="X107" s="27">
        <v>2.4514441706947861E-3</v>
      </c>
      <c r="Y107" s="25">
        <f t="shared" ref="Y107:Y118" si="8">+(Z107-Z106)/Z106</f>
        <v>8.8746972032591978E-2</v>
      </c>
      <c r="Z107" s="2">
        <v>197.76</v>
      </c>
      <c r="AA107" s="2">
        <v>2915.39</v>
      </c>
      <c r="AB107" s="16">
        <v>809.6</v>
      </c>
      <c r="AC107" s="2">
        <v>44207</v>
      </c>
      <c r="AD107" s="2">
        <v>12514</v>
      </c>
      <c r="AE107" s="2">
        <v>0</v>
      </c>
      <c r="AF107" s="2">
        <v>0</v>
      </c>
    </row>
    <row r="108" spans="1:32" ht="18" customHeight="1" x14ac:dyDescent="0.25">
      <c r="A108" s="8" t="s">
        <v>16</v>
      </c>
      <c r="B108" s="9">
        <v>2009</v>
      </c>
      <c r="C108" s="41">
        <v>16.899999999999999</v>
      </c>
      <c r="D108" s="12">
        <v>0.16899999999999998</v>
      </c>
      <c r="E108" s="14">
        <v>2.1999999999999997</v>
      </c>
      <c r="F108" s="14">
        <v>2.1999999999999999E-2</v>
      </c>
      <c r="G108" s="14">
        <v>650.5</v>
      </c>
      <c r="H108" s="14">
        <v>75</v>
      </c>
      <c r="I108" s="14">
        <v>81.5</v>
      </c>
      <c r="J108" s="14">
        <v>10.67</v>
      </c>
      <c r="K108" s="14">
        <v>0.71350404916090981</v>
      </c>
      <c r="L108" s="14">
        <v>0.52951155684526197</v>
      </c>
      <c r="M108" s="3">
        <f>+[1]Construcc_IDH!L43</f>
        <v>0.51086449001001322</v>
      </c>
      <c r="N108" s="3">
        <v>0.45737338286367452</v>
      </c>
      <c r="O108" s="3">
        <v>0.42018830972629079</v>
      </c>
      <c r="P108" s="19">
        <v>70</v>
      </c>
      <c r="Q108" s="29">
        <v>54431367.870669477</v>
      </c>
      <c r="R108" s="35">
        <v>54.431367870669476</v>
      </c>
      <c r="S108" s="35">
        <v>845282.43575194362</v>
      </c>
      <c r="T108" s="2">
        <v>2101.3455111799999</v>
      </c>
      <c r="U108" s="2">
        <v>1.76736958</v>
      </c>
      <c r="V108" s="4">
        <v>73.13</v>
      </c>
      <c r="W108" s="23">
        <v>4.002623417622677E-2</v>
      </c>
      <c r="X108" s="27">
        <v>2.7860438452913133E-3</v>
      </c>
      <c r="Y108" s="25">
        <f t="shared" si="8"/>
        <v>-4.2981391585760233E-3</v>
      </c>
      <c r="Z108" s="2">
        <v>196.91</v>
      </c>
      <c r="AA108" s="2">
        <v>3338.95</v>
      </c>
      <c r="AB108" s="16">
        <v>923.88</v>
      </c>
      <c r="AC108" s="2">
        <v>15846</v>
      </c>
      <c r="AD108" s="2">
        <v>1563</v>
      </c>
      <c r="AE108" s="2">
        <v>40</v>
      </c>
      <c r="AF108" s="2">
        <v>0</v>
      </c>
    </row>
    <row r="109" spans="1:32" ht="18" customHeight="1" x14ac:dyDescent="0.25">
      <c r="A109" s="8" t="s">
        <v>16</v>
      </c>
      <c r="B109" s="9">
        <v>2010</v>
      </c>
      <c r="C109" s="41">
        <v>15.7</v>
      </c>
      <c r="D109" s="12">
        <v>0.157</v>
      </c>
      <c r="E109" s="14">
        <v>1.9</v>
      </c>
      <c r="F109" s="14">
        <v>1.9E-2</v>
      </c>
      <c r="G109" s="14">
        <v>712.00000000000011</v>
      </c>
      <c r="H109" s="14">
        <v>75.043675717167062</v>
      </c>
      <c r="I109" s="14">
        <v>80.819999999999993</v>
      </c>
      <c r="J109" s="14">
        <v>10.91</v>
      </c>
      <c r="K109" s="14">
        <v>0.72006953889542524</v>
      </c>
      <c r="L109" s="14">
        <v>0.54842180239320037</v>
      </c>
      <c r="M109" s="3">
        <v>0.5484</v>
      </c>
      <c r="N109" s="3">
        <v>0.4806147889116863</v>
      </c>
      <c r="O109" s="3">
        <v>0.44215716730304827</v>
      </c>
      <c r="P109" s="19">
        <v>70.400000000000006</v>
      </c>
      <c r="Q109" s="29">
        <v>70174255.272735</v>
      </c>
      <c r="R109" s="35">
        <v>70.174255272734996</v>
      </c>
      <c r="S109" s="35">
        <v>862811.49037230376</v>
      </c>
      <c r="T109" s="2">
        <v>3167.0094930199998</v>
      </c>
      <c r="U109" s="2">
        <v>2.2899268099999999</v>
      </c>
      <c r="V109" s="4">
        <v>97.84</v>
      </c>
      <c r="W109" s="23">
        <v>4.4441917221935329E-2</v>
      </c>
      <c r="X109" s="27">
        <v>2.3484070586847223E-3</v>
      </c>
      <c r="Y109" s="25">
        <f t="shared" si="8"/>
        <v>-0.46858971103549846</v>
      </c>
      <c r="Z109" s="2">
        <v>104.64</v>
      </c>
      <c r="AA109" s="2">
        <v>4150.18</v>
      </c>
      <c r="AB109" s="16">
        <v>894.15</v>
      </c>
      <c r="AC109" s="2">
        <v>5146</v>
      </c>
      <c r="AD109" s="2">
        <v>850</v>
      </c>
      <c r="AE109" s="2">
        <v>82</v>
      </c>
      <c r="AF109" s="2">
        <v>6</v>
      </c>
    </row>
    <row r="110" spans="1:32" ht="18" customHeight="1" x14ac:dyDescent="0.25">
      <c r="A110" s="8" t="s">
        <v>16</v>
      </c>
      <c r="B110" s="9">
        <v>2011</v>
      </c>
      <c r="C110" s="41">
        <v>11.8</v>
      </c>
      <c r="D110" s="12">
        <v>0.11800000000000001</v>
      </c>
      <c r="E110" s="14">
        <v>1.4000000000000001</v>
      </c>
      <c r="F110" s="14">
        <v>1.4E-2</v>
      </c>
      <c r="G110" s="14">
        <v>755.12686385316226</v>
      </c>
      <c r="H110" s="14">
        <v>75.513738285296242</v>
      </c>
      <c r="I110" s="14">
        <v>85.21</v>
      </c>
      <c r="J110" s="14">
        <v>9.67</v>
      </c>
      <c r="K110" s="14">
        <v>0.68720842728768339</v>
      </c>
      <c r="L110" s="14">
        <v>0.55289959894025209</v>
      </c>
      <c r="M110" s="3">
        <v>0.55289999999999995</v>
      </c>
      <c r="N110" s="3">
        <v>0.49388674489547341</v>
      </c>
      <c r="O110" s="3">
        <v>0.45037916322653149</v>
      </c>
      <c r="P110" s="19">
        <v>71.5</v>
      </c>
      <c r="Q110" s="29">
        <v>78534105.416078314</v>
      </c>
      <c r="R110" s="35">
        <v>78.534105416078319</v>
      </c>
      <c r="S110" s="35">
        <v>660668.34336039517</v>
      </c>
      <c r="T110" s="2">
        <v>4091.3846655699999</v>
      </c>
      <c r="U110" s="2">
        <v>2.9037743300000001</v>
      </c>
      <c r="V110" s="4">
        <v>121.26</v>
      </c>
      <c r="W110" s="23">
        <v>4.2783531821730135E-2</v>
      </c>
      <c r="X110" s="27">
        <v>1.7188704746476881E-3</v>
      </c>
      <c r="Y110" s="25">
        <f t="shared" si="8"/>
        <v>6.6609327217125369E-2</v>
      </c>
      <c r="Z110" s="2">
        <v>111.61</v>
      </c>
      <c r="AA110" s="2">
        <v>5290.71</v>
      </c>
      <c r="AB110" s="16">
        <v>1083.23</v>
      </c>
      <c r="AC110" s="2">
        <v>62042</v>
      </c>
      <c r="AD110" s="2">
        <v>13657</v>
      </c>
      <c r="AE110" s="2">
        <v>371</v>
      </c>
      <c r="AF110" s="2">
        <v>0</v>
      </c>
    </row>
    <row r="111" spans="1:32" ht="18" customHeight="1" x14ac:dyDescent="0.25">
      <c r="A111" s="8" t="s">
        <v>16</v>
      </c>
      <c r="B111" s="9">
        <v>2012</v>
      </c>
      <c r="C111" s="41">
        <v>14.05</v>
      </c>
      <c r="D111" s="12">
        <v>0.14050000000000001</v>
      </c>
      <c r="E111" s="14">
        <v>1.4000000000000001</v>
      </c>
      <c r="F111" s="14">
        <v>1.4E-2</v>
      </c>
      <c r="G111" s="14">
        <v>818.36239127735587</v>
      </c>
      <c r="H111" s="14">
        <v>76.037142003027952</v>
      </c>
      <c r="I111" s="14">
        <v>88.27</v>
      </c>
      <c r="J111" s="14">
        <v>10.039999999999999</v>
      </c>
      <c r="K111" s="14">
        <v>0.71569172685404425</v>
      </c>
      <c r="L111" s="14">
        <v>0.57836538903068468</v>
      </c>
      <c r="M111" s="3">
        <v>0.57830000000000004</v>
      </c>
      <c r="N111" s="3">
        <v>0.52702283853169651</v>
      </c>
      <c r="O111" s="3">
        <v>0.47777849124814198</v>
      </c>
      <c r="P111" s="19">
        <v>69.5</v>
      </c>
      <c r="Q111" s="29">
        <v>71582616.216358572</v>
      </c>
      <c r="R111" s="35">
        <v>71.582616216358574</v>
      </c>
      <c r="S111" s="35">
        <v>1000026.5668028838</v>
      </c>
      <c r="T111" s="2">
        <v>3335.90191787</v>
      </c>
      <c r="U111" s="2">
        <v>3.1362569600000003</v>
      </c>
      <c r="V111" s="4">
        <v>115.18</v>
      </c>
      <c r="W111" s="23">
        <v>3.7668561754488961E-2</v>
      </c>
      <c r="X111" s="27">
        <v>2.8646713908179696E-3</v>
      </c>
      <c r="Y111" s="25">
        <f t="shared" si="8"/>
        <v>3.4136726099811866E-2</v>
      </c>
      <c r="Z111" s="2">
        <v>115.42</v>
      </c>
      <c r="AA111" s="2">
        <v>6493.7</v>
      </c>
      <c r="AB111" s="16">
        <v>1113.01</v>
      </c>
      <c r="AC111" s="2">
        <v>36926</v>
      </c>
      <c r="AD111" s="2">
        <v>9066</v>
      </c>
      <c r="AE111" s="2">
        <v>3597</v>
      </c>
      <c r="AF111" s="2">
        <v>0</v>
      </c>
    </row>
    <row r="112" spans="1:32" ht="18" customHeight="1" x14ac:dyDescent="0.25">
      <c r="A112" s="8" t="s">
        <v>16</v>
      </c>
      <c r="B112" s="9">
        <v>2013</v>
      </c>
      <c r="C112" s="41">
        <v>9</v>
      </c>
      <c r="D112" s="12">
        <v>0.09</v>
      </c>
      <c r="E112" s="14">
        <v>1.4000000000000001</v>
      </c>
      <c r="F112" s="14">
        <v>1.4E-2</v>
      </c>
      <c r="G112" s="14">
        <v>900.5</v>
      </c>
      <c r="H112" s="14">
        <v>76.56</v>
      </c>
      <c r="I112" s="14">
        <v>85.2</v>
      </c>
      <c r="J112" s="14">
        <v>10.07</v>
      </c>
      <c r="K112" s="14">
        <v>0.7044146506142529</v>
      </c>
      <c r="L112" s="14">
        <v>0.59677881206713757</v>
      </c>
      <c r="M112" s="3">
        <f>+[1]Construcc_IDH!L44</f>
        <v>0.58084171191915768</v>
      </c>
      <c r="N112" s="3">
        <v>0.5496619482255195</v>
      </c>
      <c r="O112" s="3">
        <v>0.50125080956617907</v>
      </c>
      <c r="P112" s="19">
        <v>72.400000000000006</v>
      </c>
      <c r="Q112" s="29">
        <v>68330858.166485086</v>
      </c>
      <c r="R112" s="35">
        <v>68.330858166485086</v>
      </c>
      <c r="S112" s="35">
        <v>1498106.2702349094</v>
      </c>
      <c r="T112" s="2">
        <v>3097.4916155800001</v>
      </c>
      <c r="U112" s="2">
        <v>3.2013583799999994</v>
      </c>
      <c r="V112" s="4">
        <v>116.54</v>
      </c>
      <c r="W112" s="23">
        <v>3.42109216746505E-2</v>
      </c>
      <c r="X112" s="27">
        <v>4.0735939644988648E-3</v>
      </c>
      <c r="Y112" s="25">
        <f t="shared" si="8"/>
        <v>4.9904695893259444E-2</v>
      </c>
      <c r="Z112" s="2">
        <v>121.18</v>
      </c>
      <c r="AA112" s="2">
        <v>7556.1</v>
      </c>
      <c r="AB112" s="16">
        <v>1323.17</v>
      </c>
      <c r="AC112" s="2">
        <v>41197</v>
      </c>
      <c r="AD112" s="2">
        <v>9387</v>
      </c>
      <c r="AE112" s="2">
        <v>1564</v>
      </c>
      <c r="AF112" s="2">
        <v>0</v>
      </c>
    </row>
    <row r="113" spans="1:32" ht="18" customHeight="1" x14ac:dyDescent="0.25">
      <c r="A113" s="8" t="s">
        <v>16</v>
      </c>
      <c r="B113" s="9">
        <v>2014</v>
      </c>
      <c r="C113" s="41">
        <v>7.75</v>
      </c>
      <c r="D113" s="12">
        <v>7.7499999999999999E-2</v>
      </c>
      <c r="E113" s="14">
        <v>1.0999999999999999</v>
      </c>
      <c r="F113" s="14">
        <v>1.0999999999999999E-2</v>
      </c>
      <c r="G113" s="14">
        <v>910.45</v>
      </c>
      <c r="H113" s="14">
        <v>76.89</v>
      </c>
      <c r="I113" s="14">
        <v>81.599999999999994</v>
      </c>
      <c r="J113" s="14">
        <v>10.08</v>
      </c>
      <c r="K113" s="14">
        <v>0.68978870004098014</v>
      </c>
      <c r="L113" s="14">
        <v>0.59614829533715319</v>
      </c>
      <c r="M113" s="3">
        <f>+[1]Construcc_IDH!L45</f>
        <v>0.57986396802000606</v>
      </c>
      <c r="N113" s="3">
        <v>0.5461841045175565</v>
      </c>
      <c r="O113" s="3">
        <v>0.50167606005134469</v>
      </c>
      <c r="P113" s="19">
        <v>71.5</v>
      </c>
      <c r="Q113" s="29">
        <v>72549562.072813332</v>
      </c>
      <c r="R113" s="35">
        <v>72.54956207281333</v>
      </c>
      <c r="S113" s="35">
        <v>2064246.0344757822</v>
      </c>
      <c r="T113" s="2">
        <v>2523.3410324900001</v>
      </c>
      <c r="U113" s="2">
        <v>5.034719270000001</v>
      </c>
      <c r="V113" s="4">
        <v>129.57</v>
      </c>
      <c r="W113" s="23">
        <v>3.0838790848101649E-2</v>
      </c>
      <c r="X113" s="27">
        <v>5.9411551320861268E-3</v>
      </c>
      <c r="Y113" s="25">
        <f t="shared" si="8"/>
        <v>3.2101006766793089E-2</v>
      </c>
      <c r="Z113" s="2">
        <v>125.07</v>
      </c>
      <c r="AA113" s="2">
        <v>8257.4500000000007</v>
      </c>
      <c r="AB113" s="16">
        <v>1337.1</v>
      </c>
      <c r="AC113" s="2">
        <v>2373</v>
      </c>
      <c r="AD113" s="2">
        <v>649</v>
      </c>
      <c r="AE113" s="2">
        <v>387</v>
      </c>
      <c r="AF113" s="2">
        <v>0</v>
      </c>
    </row>
    <row r="114" spans="1:32" ht="18" customHeight="1" x14ac:dyDescent="0.25">
      <c r="A114" s="8" t="s">
        <v>16</v>
      </c>
      <c r="B114" s="9">
        <v>2015</v>
      </c>
      <c r="C114" s="41">
        <v>8.25</v>
      </c>
      <c r="D114" s="12">
        <v>8.2500000000000004E-2</v>
      </c>
      <c r="E114" s="14">
        <v>0.8</v>
      </c>
      <c r="F114" s="14">
        <v>8.0000000000000002E-3</v>
      </c>
      <c r="G114" s="14">
        <v>958.10002125289839</v>
      </c>
      <c r="H114" s="14">
        <v>77.396758793888466</v>
      </c>
      <c r="I114" s="14">
        <v>82.63</v>
      </c>
      <c r="J114" s="14">
        <v>10.09</v>
      </c>
      <c r="K114" s="14">
        <v>0.69454752724751223</v>
      </c>
      <c r="L114" s="14">
        <v>0.61013929104653919</v>
      </c>
      <c r="M114" s="3">
        <v>0.61019999999999996</v>
      </c>
      <c r="N114" s="3">
        <v>0.56514242579691998</v>
      </c>
      <c r="O114" s="3">
        <v>0.51800541454897442</v>
      </c>
      <c r="P114" s="19">
        <v>69.7</v>
      </c>
      <c r="Q114" s="29">
        <v>57438452.697034724</v>
      </c>
      <c r="R114" s="35">
        <v>57.438452697034727</v>
      </c>
      <c r="S114" s="35">
        <v>2064504.2048283753</v>
      </c>
      <c r="T114" s="2">
        <v>2535.1535910600001</v>
      </c>
      <c r="U114" s="2">
        <v>5.0740990800000008</v>
      </c>
      <c r="V114" s="4">
        <v>104.11</v>
      </c>
      <c r="W114" s="23">
        <v>2.3718986314498976E-2</v>
      </c>
      <c r="X114" s="27">
        <v>7.0205277723124305E-3</v>
      </c>
      <c r="Y114" s="25">
        <f t="shared" si="8"/>
        <v>3.6939313984168901E-2</v>
      </c>
      <c r="Z114" s="2">
        <v>129.69</v>
      </c>
      <c r="AA114" s="2">
        <v>9181.91</v>
      </c>
      <c r="AB114" s="16">
        <v>1268.8699999999999</v>
      </c>
      <c r="AC114" s="2">
        <v>55438</v>
      </c>
      <c r="AD114" s="2">
        <v>9882</v>
      </c>
      <c r="AE114" s="2">
        <v>535</v>
      </c>
      <c r="AF114" s="2">
        <v>123838</v>
      </c>
    </row>
    <row r="115" spans="1:32" ht="18" customHeight="1" x14ac:dyDescent="0.25">
      <c r="A115" s="8" t="s">
        <v>16</v>
      </c>
      <c r="B115" s="9">
        <v>2016</v>
      </c>
      <c r="C115" s="41">
        <v>10.998219397859334</v>
      </c>
      <c r="D115" s="12">
        <v>0.10998219397859334</v>
      </c>
      <c r="E115" s="14">
        <v>0.6</v>
      </c>
      <c r="F115" s="14">
        <v>6.0000000000000001E-3</v>
      </c>
      <c r="G115" s="14">
        <v>970.5</v>
      </c>
      <c r="H115" s="14">
        <v>78.099999999999994</v>
      </c>
      <c r="I115" s="14">
        <v>80.400000000000006</v>
      </c>
      <c r="J115" s="14">
        <v>10.09</v>
      </c>
      <c r="K115" s="14">
        <v>0.68511127912823944</v>
      </c>
      <c r="L115" s="14">
        <v>0.61278823523103965</v>
      </c>
      <c r="M115" s="3">
        <f>+[1]Construcc_IDH!L46</f>
        <v>0.59574839101645627</v>
      </c>
      <c r="N115" s="3">
        <v>0.566271744010163</v>
      </c>
      <c r="O115" s="3">
        <v>0.52141265013404403</v>
      </c>
      <c r="P115" s="19">
        <v>68.5</v>
      </c>
      <c r="Q115" s="29">
        <v>71793411.15961206</v>
      </c>
      <c r="R115" s="35">
        <v>71.793411159612063</v>
      </c>
      <c r="S115" s="35">
        <v>1733747.1852293455</v>
      </c>
      <c r="T115" s="2">
        <v>3928.8978335800002</v>
      </c>
      <c r="U115" s="2">
        <v>3.9707410299999997</v>
      </c>
      <c r="V115" s="4">
        <v>127.91</v>
      </c>
      <c r="W115" s="23">
        <v>2.7301553770257052E-2</v>
      </c>
      <c r="X115" s="27">
        <v>4.5228714652502883E-3</v>
      </c>
      <c r="Y115" s="25">
        <f t="shared" si="8"/>
        <v>3.153674146040561E-2</v>
      </c>
      <c r="Z115" s="2">
        <v>133.78</v>
      </c>
      <c r="AA115" s="2">
        <v>9894.08</v>
      </c>
      <c r="AB115" s="16">
        <v>1576.72</v>
      </c>
      <c r="AC115" s="2">
        <v>19338</v>
      </c>
      <c r="AD115" s="2">
        <v>5001</v>
      </c>
      <c r="AE115" s="2">
        <v>2387</v>
      </c>
      <c r="AF115" s="2">
        <v>97736</v>
      </c>
    </row>
    <row r="116" spans="1:32" ht="18" customHeight="1" x14ac:dyDescent="0.25">
      <c r="A116" s="8" t="s">
        <v>16</v>
      </c>
      <c r="B116" s="9">
        <v>2017</v>
      </c>
      <c r="C116" s="41">
        <v>13.294880043382157</v>
      </c>
      <c r="D116" s="12">
        <v>0.13294880043382157</v>
      </c>
      <c r="E116" s="14">
        <v>0.8</v>
      </c>
      <c r="F116" s="14">
        <v>8.0000000000000002E-3</v>
      </c>
      <c r="G116" s="14">
        <v>1088.0636</v>
      </c>
      <c r="H116" s="14">
        <v>78.203420578559374</v>
      </c>
      <c r="I116" s="14">
        <v>77.8</v>
      </c>
      <c r="J116" s="14">
        <v>10.1</v>
      </c>
      <c r="K116" s="14">
        <v>0.6743489296152545</v>
      </c>
      <c r="L116" s="14">
        <v>0.6345076826826076</v>
      </c>
      <c r="M116" s="3">
        <v>0.63449999999999995</v>
      </c>
      <c r="N116" s="3">
        <v>0.5947581711912453</v>
      </c>
      <c r="O116" s="3">
        <v>0.55065108322099399</v>
      </c>
      <c r="P116" s="19">
        <v>69.3</v>
      </c>
      <c r="Q116" s="29">
        <v>69558565.665312931</v>
      </c>
      <c r="R116" s="35">
        <v>69.558565665312926</v>
      </c>
      <c r="S116" s="35">
        <v>4061351.0000851969</v>
      </c>
      <c r="T116" s="2">
        <v>4608.2366487700001</v>
      </c>
      <c r="U116" s="2">
        <v>8.4978999999999996</v>
      </c>
      <c r="V116" s="4">
        <v>126.79</v>
      </c>
      <c r="W116" s="23">
        <v>2.4931867875977138E-2</v>
      </c>
      <c r="X116" s="27">
        <v>1.0276973005997763E-2</v>
      </c>
      <c r="Y116" s="25">
        <f t="shared" si="8"/>
        <v>2.9750336373149871E-2</v>
      </c>
      <c r="Z116" s="2">
        <v>137.76</v>
      </c>
      <c r="AA116" s="2">
        <v>10307.67</v>
      </c>
      <c r="AB116" s="16">
        <v>251.47</v>
      </c>
      <c r="AC116" s="2">
        <v>52552</v>
      </c>
      <c r="AD116" s="2">
        <v>12658</v>
      </c>
      <c r="AE116" s="2">
        <v>8524</v>
      </c>
      <c r="AF116" s="2">
        <v>92530</v>
      </c>
    </row>
    <row r="117" spans="1:32" ht="18" customHeight="1" x14ac:dyDescent="0.25">
      <c r="A117" s="8" t="s">
        <v>16</v>
      </c>
      <c r="B117" s="9">
        <v>2018</v>
      </c>
      <c r="C117" s="41">
        <v>13.127340442365171</v>
      </c>
      <c r="D117" s="12">
        <v>0.13127340442365171</v>
      </c>
      <c r="E117" s="14">
        <v>1.0999999999999999</v>
      </c>
      <c r="F117" s="14">
        <v>1.0999999999999999E-2</v>
      </c>
      <c r="G117" s="14">
        <v>1163.55719313226</v>
      </c>
      <c r="H117" s="14">
        <v>78.715791938452369</v>
      </c>
      <c r="I117" s="14">
        <v>77.676239141410335</v>
      </c>
      <c r="J117" s="14">
        <v>10.083151727449753</v>
      </c>
      <c r="K117" s="14">
        <v>0.67312811623298074</v>
      </c>
      <c r="L117" s="14">
        <v>0.65100606974170794</v>
      </c>
      <c r="M117" s="3">
        <v>0.65100000000000002</v>
      </c>
      <c r="N117" s="3">
        <v>0.61714161270810719</v>
      </c>
      <c r="O117" s="3">
        <v>0.57152620245304753</v>
      </c>
      <c r="P117" s="19">
        <v>70.400000000000006</v>
      </c>
      <c r="Q117" s="29">
        <v>73415801.22049962</v>
      </c>
      <c r="R117" s="35">
        <v>73.415801220499617</v>
      </c>
      <c r="S117" s="35">
        <v>2971148.6906897649</v>
      </c>
      <c r="T117" s="2">
        <v>4744.0639285799998</v>
      </c>
      <c r="U117" s="2">
        <v>6.4247601099999994</v>
      </c>
      <c r="V117" s="4">
        <v>138.96</v>
      </c>
      <c r="W117" s="23">
        <v>2.2968793935011025E-2</v>
      </c>
      <c r="X117" s="27">
        <v>8.4285463256371963E-3</v>
      </c>
      <c r="Y117" s="25">
        <f t="shared" si="8"/>
        <v>2.5188734030197439E-2</v>
      </c>
      <c r="Z117" s="2">
        <v>141.22999999999999</v>
      </c>
      <c r="AA117" s="2">
        <v>11035.83</v>
      </c>
      <c r="AB117" s="16">
        <v>322.27</v>
      </c>
      <c r="AC117" s="2">
        <v>10323</v>
      </c>
      <c r="AD117" s="2">
        <v>2170</v>
      </c>
      <c r="AE117" s="2">
        <v>1894</v>
      </c>
      <c r="AF117" s="2">
        <v>37331</v>
      </c>
    </row>
    <row r="118" spans="1:32" ht="18" customHeight="1" x14ac:dyDescent="0.25">
      <c r="A118" s="8" t="s">
        <v>16</v>
      </c>
      <c r="B118" s="9">
        <v>2019</v>
      </c>
      <c r="C118" s="41">
        <v>13.3</v>
      </c>
      <c r="D118" s="12">
        <v>0.13300000000000001</v>
      </c>
      <c r="E118" s="14">
        <v>0.4</v>
      </c>
      <c r="F118" s="14">
        <v>4.0000000000000001E-3</v>
      </c>
      <c r="G118" s="14">
        <v>1159.482776644194</v>
      </c>
      <c r="H118" s="14">
        <v>77.590793205081312</v>
      </c>
      <c r="I118" s="14">
        <v>75.887493404059128</v>
      </c>
      <c r="J118" s="14">
        <v>10.036676632037285</v>
      </c>
      <c r="K118" s="14">
        <v>0.66346335410708723</v>
      </c>
      <c r="L118" s="14">
        <v>0.64254532036608869</v>
      </c>
      <c r="M118" s="3">
        <v>0.64249999999999996</v>
      </c>
      <c r="N118" s="3">
        <v>0.60639475150002287</v>
      </c>
      <c r="O118" s="3">
        <v>0.56375846893653447</v>
      </c>
      <c r="P118" s="19">
        <v>69.8</v>
      </c>
      <c r="Q118" s="29">
        <v>56714148.121838003</v>
      </c>
      <c r="R118" s="35">
        <v>56.714148121838001</v>
      </c>
      <c r="S118" s="35">
        <v>2532922.1330960221</v>
      </c>
      <c r="T118" s="2">
        <v>4211.1889914000003</v>
      </c>
      <c r="U118" s="2">
        <v>5.6139244399999999</v>
      </c>
      <c r="V118" s="4">
        <v>110.41</v>
      </c>
      <c r="W118" s="23">
        <v>1.7538467205413768E-2</v>
      </c>
      <c r="X118" s="27">
        <v>7.2504667220239022E-3</v>
      </c>
      <c r="Y118" s="25">
        <f t="shared" si="8"/>
        <v>2.1171139276357779E-2</v>
      </c>
      <c r="Z118" s="2">
        <v>144.22</v>
      </c>
      <c r="AA118" s="2">
        <v>11773.86</v>
      </c>
      <c r="AB118" s="16">
        <v>275.3</v>
      </c>
      <c r="AC118" s="2">
        <v>7711</v>
      </c>
      <c r="AD118" s="2">
        <v>4408</v>
      </c>
      <c r="AE118" s="2">
        <v>9852.2000000000007</v>
      </c>
      <c r="AF118" s="2">
        <v>12581.1</v>
      </c>
    </row>
    <row r="119" spans="1:32" ht="18" customHeight="1" x14ac:dyDescent="0.25">
      <c r="A119" s="8" t="s">
        <v>17</v>
      </c>
      <c r="B119" s="9">
        <v>2007</v>
      </c>
      <c r="C119" s="41">
        <v>25.35</v>
      </c>
      <c r="D119" s="11">
        <v>0.2535</v>
      </c>
      <c r="E119" s="14">
        <v>0.2</v>
      </c>
      <c r="F119" s="14">
        <v>2E-3</v>
      </c>
      <c r="G119" s="40">
        <v>412.82563347429056</v>
      </c>
      <c r="H119" s="40">
        <v>75.2</v>
      </c>
      <c r="I119" s="40">
        <v>59.92</v>
      </c>
      <c r="J119" s="40">
        <v>8.3000000000000007</v>
      </c>
      <c r="K119" s="40">
        <v>0.52371909468802569</v>
      </c>
      <c r="L119" s="40">
        <v>0.40648244131744599</v>
      </c>
      <c r="M119" s="5">
        <v>0.40649999999999997</v>
      </c>
      <c r="N119" s="5">
        <v>0.30750356870245116</v>
      </c>
      <c r="O119" s="3">
        <v>0.29736341764064544</v>
      </c>
      <c r="P119" s="20">
        <v>79.400000000000006</v>
      </c>
      <c r="Q119" s="29">
        <v>5726059.8207882643</v>
      </c>
      <c r="R119" s="35">
        <v>5.7260598207882643</v>
      </c>
      <c r="S119" s="36">
        <v>768389.39363077364</v>
      </c>
      <c r="T119" s="6">
        <v>2.2436799999999999</v>
      </c>
      <c r="U119" s="6">
        <v>1.5273493999999999</v>
      </c>
      <c r="V119" s="2">
        <v>7.7</v>
      </c>
      <c r="W119" s="22">
        <v>5.0942624074444545E-3</v>
      </c>
      <c r="X119" s="27">
        <v>3.3172375065493986E-3</v>
      </c>
      <c r="Y119" s="25">
        <f>+(Z119-150.35)/150.35</f>
        <v>6.7908214166943856E-2</v>
      </c>
      <c r="Z119" s="2">
        <v>160.56</v>
      </c>
      <c r="AA119" s="2">
        <v>248.14</v>
      </c>
      <c r="AB119" s="16">
        <v>197.04</v>
      </c>
      <c r="AC119" s="2">
        <v>363</v>
      </c>
      <c r="AD119" s="2">
        <v>49</v>
      </c>
      <c r="AE119" s="2">
        <v>0</v>
      </c>
      <c r="AF119" s="2">
        <v>0</v>
      </c>
    </row>
    <row r="120" spans="1:32" ht="18" customHeight="1" x14ac:dyDescent="0.25">
      <c r="A120" s="8" t="s">
        <v>17</v>
      </c>
      <c r="B120" s="9">
        <v>2008</v>
      </c>
      <c r="C120" s="41">
        <v>21.799999999999997</v>
      </c>
      <c r="D120" s="11">
        <v>0.21799999999999997</v>
      </c>
      <c r="E120" s="14">
        <v>0.5</v>
      </c>
      <c r="F120" s="14">
        <v>5.0000000000000001E-3</v>
      </c>
      <c r="G120" s="14">
        <v>440.54</v>
      </c>
      <c r="H120" s="14">
        <v>76.2</v>
      </c>
      <c r="I120" s="14">
        <v>62.77</v>
      </c>
      <c r="J120" s="14">
        <v>8.9</v>
      </c>
      <c r="K120" s="14">
        <v>0.56022316981717213</v>
      </c>
      <c r="L120" s="14">
        <v>0.42844872039008719</v>
      </c>
      <c r="M120" s="3">
        <f>+[1]Construcc_IDH!L47</f>
        <v>0.41036957414775466</v>
      </c>
      <c r="N120" s="3">
        <v>0.33051739441823286</v>
      </c>
      <c r="O120" s="3">
        <v>0.31715262645858178</v>
      </c>
      <c r="P120" s="16">
        <v>75.7</v>
      </c>
      <c r="Q120" s="29">
        <v>11276944.398434009</v>
      </c>
      <c r="R120" s="35">
        <v>11.27694439843401</v>
      </c>
      <c r="S120" s="35">
        <v>2307033.3547653914</v>
      </c>
      <c r="T120" s="2">
        <v>5.1972084500000006</v>
      </c>
      <c r="U120" s="2">
        <v>5.1972084500000006</v>
      </c>
      <c r="V120" s="2">
        <v>16.22</v>
      </c>
      <c r="W120" s="22">
        <v>8.4839242761198912E-3</v>
      </c>
      <c r="X120" s="27">
        <v>7.5768291977872937E-3</v>
      </c>
      <c r="Y120" s="25">
        <f t="shared" ref="Y120:Y131" si="9">+(Z120-Z119)/Z119</f>
        <v>8.009466865969099E-2</v>
      </c>
      <c r="Z120" s="2">
        <v>173.42</v>
      </c>
      <c r="AA120" s="2">
        <v>359.7</v>
      </c>
      <c r="AB120" s="16">
        <v>203.85</v>
      </c>
      <c r="AC120" s="2">
        <v>37582</v>
      </c>
      <c r="AD120" s="2">
        <v>6570</v>
      </c>
      <c r="AE120" s="2">
        <v>2491</v>
      </c>
      <c r="AF120" s="2">
        <v>24</v>
      </c>
    </row>
    <row r="121" spans="1:32" ht="18" customHeight="1" x14ac:dyDescent="0.25">
      <c r="A121" s="8" t="s">
        <v>17</v>
      </c>
      <c r="B121" s="9">
        <v>2009</v>
      </c>
      <c r="C121" s="41">
        <v>16.899999999999999</v>
      </c>
      <c r="D121" s="11">
        <v>0.16899999999999998</v>
      </c>
      <c r="E121" s="14">
        <v>2.1</v>
      </c>
      <c r="F121" s="14">
        <v>2.1000000000000001E-2</v>
      </c>
      <c r="G121" s="14">
        <v>535.22199999999998</v>
      </c>
      <c r="H121" s="14">
        <v>77</v>
      </c>
      <c r="I121" s="14">
        <v>73.5</v>
      </c>
      <c r="J121" s="14">
        <v>9.0299999999999994</v>
      </c>
      <c r="K121" s="14">
        <v>0.61174248932000519</v>
      </c>
      <c r="L121" s="14">
        <v>0.47561499085647013</v>
      </c>
      <c r="M121" s="3">
        <f>+[1]Construcc_IDH!L48</f>
        <v>0.4415966698054532</v>
      </c>
      <c r="N121" s="3">
        <v>0.39008721973090871</v>
      </c>
      <c r="O121" s="3">
        <v>0.36459707380250794</v>
      </c>
      <c r="P121" s="16">
        <v>74.900000000000006</v>
      </c>
      <c r="Q121" s="29">
        <v>18778933.561834965</v>
      </c>
      <c r="R121" s="35">
        <v>18.778933561834965</v>
      </c>
      <c r="S121" s="35">
        <v>10181084.376170253</v>
      </c>
      <c r="T121" s="2">
        <v>21.289570339999997</v>
      </c>
      <c r="U121" s="2">
        <v>21.287250339999996</v>
      </c>
      <c r="V121" s="2">
        <v>25.23</v>
      </c>
      <c r="W121" s="22">
        <v>1.3809132890280343E-2</v>
      </c>
      <c r="X121" s="27">
        <v>3.3556769033521783E-2</v>
      </c>
      <c r="Y121" s="25">
        <f t="shared" si="9"/>
        <v>-2.3065390381727625E-4</v>
      </c>
      <c r="Z121" s="2">
        <v>173.38</v>
      </c>
      <c r="AA121" s="2">
        <v>388.92</v>
      </c>
      <c r="AB121" s="16">
        <v>241.87</v>
      </c>
      <c r="AC121" s="2">
        <v>10727</v>
      </c>
      <c r="AD121" s="2">
        <v>2971</v>
      </c>
      <c r="AE121" s="2">
        <v>3936</v>
      </c>
      <c r="AF121" s="2">
        <v>0</v>
      </c>
    </row>
    <row r="122" spans="1:32" ht="18" customHeight="1" x14ac:dyDescent="0.25">
      <c r="A122" s="8" t="s">
        <v>17</v>
      </c>
      <c r="B122" s="9">
        <v>2010</v>
      </c>
      <c r="C122" s="41">
        <v>15.7</v>
      </c>
      <c r="D122" s="11">
        <v>0.157</v>
      </c>
      <c r="E122" s="14">
        <v>0.2</v>
      </c>
      <c r="F122" s="14">
        <v>2E-3</v>
      </c>
      <c r="G122" s="14">
        <v>571.54397486479354</v>
      </c>
      <c r="H122" s="14">
        <v>77.026019455473971</v>
      </c>
      <c r="I122" s="14">
        <v>80.099999999999994</v>
      </c>
      <c r="J122" s="14">
        <v>9.08</v>
      </c>
      <c r="K122" s="14">
        <v>0.64082253481503026</v>
      </c>
      <c r="L122" s="14">
        <v>0.49453667848976945</v>
      </c>
      <c r="M122" s="3">
        <v>0.4945</v>
      </c>
      <c r="N122" s="3">
        <v>0.41629639182906653</v>
      </c>
      <c r="O122" s="3">
        <v>0.38355699493930218</v>
      </c>
      <c r="P122" s="16">
        <v>77</v>
      </c>
      <c r="Q122" s="29">
        <v>4052376.7609459604</v>
      </c>
      <c r="R122" s="35">
        <v>4.0523767609459602</v>
      </c>
      <c r="S122" s="35">
        <v>68647.47619532299</v>
      </c>
      <c r="T122" s="2">
        <v>1.2814737299999999</v>
      </c>
      <c r="U122" s="2">
        <v>0.18219239999999998</v>
      </c>
      <c r="V122" s="2">
        <v>5.65</v>
      </c>
      <c r="W122" s="22">
        <v>2.5664026196232075E-3</v>
      </c>
      <c r="X122" s="27">
        <v>1.8684523729328728E-4</v>
      </c>
      <c r="Y122" s="25">
        <f t="shared" si="9"/>
        <v>-0.41152382050986269</v>
      </c>
      <c r="Z122" s="2">
        <v>102.03</v>
      </c>
      <c r="AA122" s="2">
        <v>440.33</v>
      </c>
      <c r="AB122" s="16">
        <v>284.94</v>
      </c>
      <c r="AC122" s="2">
        <v>8253</v>
      </c>
      <c r="AD122" s="2">
        <v>1528</v>
      </c>
      <c r="AE122" s="2">
        <v>86</v>
      </c>
      <c r="AF122" s="2">
        <v>0</v>
      </c>
    </row>
    <row r="123" spans="1:32" ht="18" customHeight="1" x14ac:dyDescent="0.25">
      <c r="A123" s="8" t="s">
        <v>17</v>
      </c>
      <c r="B123" s="9">
        <v>2011</v>
      </c>
      <c r="C123" s="41">
        <v>11.8</v>
      </c>
      <c r="D123" s="11">
        <v>0.11800000000000001</v>
      </c>
      <c r="E123" s="14">
        <v>0.70000000000000007</v>
      </c>
      <c r="F123" s="14">
        <v>7.0000000000000001E-3</v>
      </c>
      <c r="G123" s="14">
        <v>630.69332351536673</v>
      </c>
      <c r="H123" s="14">
        <v>77.963535624418299</v>
      </c>
      <c r="I123" s="14">
        <v>73.209999999999994</v>
      </c>
      <c r="J123" s="14">
        <v>8.93</v>
      </c>
      <c r="K123" s="14">
        <v>0.60629752608834309</v>
      </c>
      <c r="L123" s="14">
        <v>0.50571492919057748</v>
      </c>
      <c r="M123" s="3">
        <v>0.50570000000000004</v>
      </c>
      <c r="N123" s="3">
        <v>0.4267456772359618</v>
      </c>
      <c r="O123" s="3">
        <v>0.39912298848046524</v>
      </c>
      <c r="P123" s="16">
        <v>76</v>
      </c>
      <c r="Q123" s="29">
        <v>8199255.9340883344</v>
      </c>
      <c r="R123" s="35">
        <v>8.1992559340883346</v>
      </c>
      <c r="S123" s="35">
        <v>150572.41987220111</v>
      </c>
      <c r="T123" s="2">
        <v>1.1285662000000001</v>
      </c>
      <c r="U123" s="2">
        <v>0.66179699999999997</v>
      </c>
      <c r="V123" s="2">
        <v>12.66</v>
      </c>
      <c r="W123" s="22">
        <v>4.4667616102845413E-3</v>
      </c>
      <c r="X123" s="27">
        <v>3.917464631318013E-4</v>
      </c>
      <c r="Y123" s="25">
        <f t="shared" si="9"/>
        <v>6.1942565911986602E-2</v>
      </c>
      <c r="Z123" s="2">
        <v>108.35</v>
      </c>
      <c r="AA123" s="2">
        <v>502.56</v>
      </c>
      <c r="AB123" s="16">
        <v>314.27999999999997</v>
      </c>
      <c r="AC123" s="2">
        <v>693</v>
      </c>
      <c r="AD123" s="2">
        <v>181</v>
      </c>
      <c r="AE123" s="2">
        <v>400</v>
      </c>
      <c r="AF123" s="2">
        <v>0</v>
      </c>
    </row>
    <row r="124" spans="1:32" ht="18" customHeight="1" x14ac:dyDescent="0.25">
      <c r="A124" s="8" t="s">
        <v>17</v>
      </c>
      <c r="B124" s="9">
        <v>2012</v>
      </c>
      <c r="C124" s="41">
        <v>14.05</v>
      </c>
      <c r="D124" s="11">
        <v>0.14050000000000001</v>
      </c>
      <c r="E124" s="14">
        <v>0.70000000000000007</v>
      </c>
      <c r="F124" s="14">
        <v>7.0000000000000001E-3</v>
      </c>
      <c r="G124" s="14">
        <v>669.67625055916369</v>
      </c>
      <c r="H124" s="14">
        <v>78.20832657826999</v>
      </c>
      <c r="I124" s="14">
        <v>74.28</v>
      </c>
      <c r="J124" s="14">
        <v>9</v>
      </c>
      <c r="K124" s="14">
        <v>0.61370268527642347</v>
      </c>
      <c r="L124" s="14">
        <v>0.51940632329839165</v>
      </c>
      <c r="M124" s="3">
        <v>0.51929999999999998</v>
      </c>
      <c r="N124" s="3">
        <v>0.44402670332480193</v>
      </c>
      <c r="O124" s="3">
        <v>0.4142823709854262</v>
      </c>
      <c r="P124" s="16">
        <v>75.400000000000006</v>
      </c>
      <c r="Q124" s="29">
        <v>12324043.059301881</v>
      </c>
      <c r="R124" s="35">
        <v>12.32404305930188</v>
      </c>
      <c r="S124" s="35">
        <v>1617297.6560501857</v>
      </c>
      <c r="T124" s="2">
        <v>30.517622750000001</v>
      </c>
      <c r="U124" s="2">
        <v>5.07212628</v>
      </c>
      <c r="V124" s="2">
        <v>19.829999999999998</v>
      </c>
      <c r="W124" s="22">
        <v>6.4852194790025706E-3</v>
      </c>
      <c r="X124" s="27">
        <v>4.6329032442966574E-3</v>
      </c>
      <c r="Y124" s="25">
        <f t="shared" si="9"/>
        <v>3.0179972311952102E-2</v>
      </c>
      <c r="Z124" s="2">
        <v>111.62</v>
      </c>
      <c r="AA124" s="2">
        <v>568.12</v>
      </c>
      <c r="AB124" s="16">
        <v>448.56</v>
      </c>
      <c r="AC124" s="2">
        <v>6928</v>
      </c>
      <c r="AD124" s="2">
        <v>1977</v>
      </c>
      <c r="AE124" s="2">
        <v>5009</v>
      </c>
      <c r="AF124" s="2">
        <v>36</v>
      </c>
    </row>
    <row r="125" spans="1:32" ht="18" customHeight="1" x14ac:dyDescent="0.25">
      <c r="A125" s="8" t="s">
        <v>17</v>
      </c>
      <c r="B125" s="9">
        <v>2013</v>
      </c>
      <c r="C125" s="41">
        <v>12.830769569954468</v>
      </c>
      <c r="D125" s="11">
        <v>0.12830769569954467</v>
      </c>
      <c r="E125" s="14">
        <v>0.3</v>
      </c>
      <c r="F125" s="14">
        <v>3.0000000000000001E-3</v>
      </c>
      <c r="G125" s="14">
        <v>755.43</v>
      </c>
      <c r="H125" s="14">
        <v>79.099999999999994</v>
      </c>
      <c r="I125" s="14">
        <v>72.599999999999994</v>
      </c>
      <c r="J125" s="14">
        <v>8.9</v>
      </c>
      <c r="K125" s="14">
        <v>0.60249481325568277</v>
      </c>
      <c r="L125" s="14">
        <v>0.5414911931849794</v>
      </c>
      <c r="M125" s="3">
        <f>+[1]Construcc_IDH!L49</f>
        <v>0.49798797084854041</v>
      </c>
      <c r="N125" s="3">
        <v>0.47098885662709505</v>
      </c>
      <c r="O125" s="3">
        <v>0.44111708135764588</v>
      </c>
      <c r="P125" s="16">
        <v>74.900000000000006</v>
      </c>
      <c r="Q125" s="29">
        <v>5077614.82513953</v>
      </c>
      <c r="R125" s="35">
        <v>5.0776148251395297</v>
      </c>
      <c r="S125" s="35">
        <v>2417221.7742755632</v>
      </c>
      <c r="T125" s="2">
        <v>20.302461510000001</v>
      </c>
      <c r="U125" s="2">
        <v>5.165450100000001</v>
      </c>
      <c r="V125" s="2">
        <v>8.66</v>
      </c>
      <c r="W125" s="22">
        <v>2.5421879329197987E-3</v>
      </c>
      <c r="X125" s="27">
        <v>6.5728181145655006E-3</v>
      </c>
      <c r="Y125" s="25">
        <f t="shared" si="9"/>
        <v>2.8937466403870182E-2</v>
      </c>
      <c r="Z125" s="2">
        <v>114.85</v>
      </c>
      <c r="AA125" s="2">
        <v>591.4</v>
      </c>
      <c r="AB125" s="16">
        <v>371.25</v>
      </c>
      <c r="AC125" s="2">
        <v>253</v>
      </c>
      <c r="AD125" s="2">
        <v>135</v>
      </c>
      <c r="AE125" s="2">
        <v>0</v>
      </c>
      <c r="AF125" s="2">
        <v>0</v>
      </c>
    </row>
    <row r="126" spans="1:32" ht="18" customHeight="1" x14ac:dyDescent="0.25">
      <c r="A126" s="8" t="s">
        <v>17</v>
      </c>
      <c r="B126" s="9">
        <v>2014</v>
      </c>
      <c r="C126" s="41">
        <v>11.782214896158008</v>
      </c>
      <c r="D126" s="11">
        <v>0.11782214896158008</v>
      </c>
      <c r="E126" s="14">
        <v>0.8</v>
      </c>
      <c r="F126" s="14">
        <v>8.0000000000000002E-3</v>
      </c>
      <c r="G126" s="14">
        <v>770.5</v>
      </c>
      <c r="H126" s="14">
        <v>79.22</v>
      </c>
      <c r="I126" s="14">
        <v>72.5</v>
      </c>
      <c r="J126" s="14">
        <v>8.8000000000000007</v>
      </c>
      <c r="K126" s="14">
        <v>0.59782469520519399</v>
      </c>
      <c r="L126" s="14">
        <v>0.5442301809847736</v>
      </c>
      <c r="M126" s="3">
        <f>+[1]Construcc_IDH!L50</f>
        <v>0.51186626897269316</v>
      </c>
      <c r="N126" s="3">
        <v>0.47489824991947005</v>
      </c>
      <c r="O126" s="3">
        <v>0.44488071635588422</v>
      </c>
      <c r="P126" s="16">
        <v>73.400000000000006</v>
      </c>
      <c r="Q126" s="29">
        <v>1976537.4246895968</v>
      </c>
      <c r="R126" s="35">
        <v>1.9765374246895968</v>
      </c>
      <c r="S126" s="35">
        <v>517718.09487895586</v>
      </c>
      <c r="T126" s="2">
        <v>1.42105335</v>
      </c>
      <c r="U126" s="2">
        <v>1.2627202499999999</v>
      </c>
      <c r="V126" s="2">
        <v>3.53</v>
      </c>
      <c r="W126" s="22">
        <v>8.4017080878134463E-4</v>
      </c>
      <c r="X126" s="27">
        <v>1.4900566429549059E-3</v>
      </c>
      <c r="Y126" s="25">
        <f t="shared" si="9"/>
        <v>2.1158032215933886E-2</v>
      </c>
      <c r="Z126" s="2">
        <v>117.28</v>
      </c>
      <c r="AA126" s="2">
        <v>611.36</v>
      </c>
      <c r="AB126" s="16">
        <v>413.4</v>
      </c>
      <c r="AC126" s="2">
        <v>42</v>
      </c>
      <c r="AD126" s="2">
        <v>33</v>
      </c>
      <c r="AE126" s="2">
        <v>180</v>
      </c>
      <c r="AF126" s="2">
        <v>0</v>
      </c>
    </row>
    <row r="127" spans="1:32" ht="18" customHeight="1" x14ac:dyDescent="0.25">
      <c r="A127" s="8" t="s">
        <v>17</v>
      </c>
      <c r="B127" s="9">
        <v>2015</v>
      </c>
      <c r="C127" s="41">
        <v>10.95287733362246</v>
      </c>
      <c r="D127" s="11">
        <v>0.1095287733362246</v>
      </c>
      <c r="E127" s="14">
        <v>0.3</v>
      </c>
      <c r="F127" s="14">
        <v>3.0000000000000001E-3</v>
      </c>
      <c r="G127" s="14">
        <v>784.33126100364791</v>
      </c>
      <c r="H127" s="14">
        <v>79.420530174696296</v>
      </c>
      <c r="I127" s="14">
        <v>73.099999999999994</v>
      </c>
      <c r="J127" s="14">
        <v>8.86</v>
      </c>
      <c r="K127" s="14">
        <v>0.60286055192757682</v>
      </c>
      <c r="L127" s="14">
        <v>0.54983000656584757</v>
      </c>
      <c r="M127" s="3">
        <v>0.54979999999999996</v>
      </c>
      <c r="N127" s="3">
        <v>0.48193833714783935</v>
      </c>
      <c r="O127" s="3">
        <v>0.45085607445630899</v>
      </c>
      <c r="P127" s="16">
        <v>71.599999999999994</v>
      </c>
      <c r="Q127" s="29">
        <v>2113046.5260747573</v>
      </c>
      <c r="R127" s="35">
        <v>2.1130465260747573</v>
      </c>
      <c r="S127" s="35">
        <v>8305.4310042891939</v>
      </c>
      <c r="T127" s="2">
        <v>2.0412929999999999E-2</v>
      </c>
      <c r="U127" s="2">
        <v>2.0412929999999999E-2</v>
      </c>
      <c r="V127" s="2">
        <v>3.83</v>
      </c>
      <c r="W127" s="22">
        <v>8.7257436926838029E-4</v>
      </c>
      <c r="X127" s="27">
        <v>2.8243347187313804E-5</v>
      </c>
      <c r="Y127" s="25">
        <f t="shared" si="9"/>
        <v>3.5555934515688961E-2</v>
      </c>
      <c r="Z127" s="2">
        <v>121.45</v>
      </c>
      <c r="AA127" s="2">
        <v>644.79999999999995</v>
      </c>
      <c r="AB127" s="16">
        <v>351.41</v>
      </c>
      <c r="AC127" s="2">
        <v>52751</v>
      </c>
      <c r="AD127" s="2">
        <v>25832</v>
      </c>
      <c r="AE127" s="2">
        <v>7990</v>
      </c>
      <c r="AF127" s="2">
        <v>13</v>
      </c>
    </row>
    <row r="128" spans="1:32" ht="18" customHeight="1" x14ac:dyDescent="0.25">
      <c r="A128" s="8" t="s">
        <v>17</v>
      </c>
      <c r="B128" s="9">
        <v>2016</v>
      </c>
      <c r="C128" s="41">
        <v>10.998219397859334</v>
      </c>
      <c r="D128" s="11">
        <v>0.10998219397859334</v>
      </c>
      <c r="E128" s="14">
        <v>0.6</v>
      </c>
      <c r="F128" s="14">
        <v>6.0000000000000001E-3</v>
      </c>
      <c r="G128" s="14">
        <v>810.7</v>
      </c>
      <c r="H128" s="14">
        <v>79.3</v>
      </c>
      <c r="I128" s="14">
        <v>68</v>
      </c>
      <c r="J128" s="14">
        <v>8.6999999999999993</v>
      </c>
      <c r="K128" s="14">
        <v>0.57482391670081689</v>
      </c>
      <c r="L128" s="14">
        <v>0.54704127061187968</v>
      </c>
      <c r="M128" s="3">
        <f>+[1]Construcc_IDH!L51</f>
        <v>0.52033193263751998</v>
      </c>
      <c r="N128" s="3">
        <v>0.47648771607351059</v>
      </c>
      <c r="O128" s="3">
        <v>0.45116240543680142</v>
      </c>
      <c r="P128" s="16">
        <v>72.7</v>
      </c>
      <c r="Q128" s="29">
        <v>1610875.5377068766</v>
      </c>
      <c r="R128" s="35">
        <v>1.6108755377068766</v>
      </c>
      <c r="S128" s="35">
        <v>76356.219273299474</v>
      </c>
      <c r="T128" s="2">
        <v>0.174876</v>
      </c>
      <c r="U128" s="2">
        <v>0.174876</v>
      </c>
      <c r="V128" s="2">
        <v>2.87</v>
      </c>
      <c r="W128" s="22">
        <v>6.1258274818730147E-4</v>
      </c>
      <c r="X128" s="27">
        <v>1.991924591357975E-4</v>
      </c>
      <c r="Y128" s="25">
        <f t="shared" si="9"/>
        <v>2.9477151090983929E-2</v>
      </c>
      <c r="Z128" s="2">
        <v>125.03</v>
      </c>
      <c r="AA128" s="2">
        <v>681.57</v>
      </c>
      <c r="AB128" s="16">
        <v>400.68</v>
      </c>
      <c r="AC128" s="2">
        <v>16983</v>
      </c>
      <c r="AD128" s="2">
        <v>5064</v>
      </c>
      <c r="AE128" s="2">
        <v>4689</v>
      </c>
      <c r="AF128" s="2">
        <v>0</v>
      </c>
    </row>
    <row r="129" spans="1:32" ht="18" customHeight="1" x14ac:dyDescent="0.25">
      <c r="A129" s="8" t="s">
        <v>17</v>
      </c>
      <c r="B129" s="9">
        <v>2017</v>
      </c>
      <c r="C129" s="41">
        <v>13.294880043382157</v>
      </c>
      <c r="D129" s="11">
        <v>0.13294880043382157</v>
      </c>
      <c r="E129" s="14">
        <v>0.1</v>
      </c>
      <c r="F129" s="14">
        <v>1E-3</v>
      </c>
      <c r="G129" s="14">
        <v>879.48329999999999</v>
      </c>
      <c r="H129" s="14">
        <v>79.057923672981815</v>
      </c>
      <c r="I129" s="14">
        <v>66.7</v>
      </c>
      <c r="J129" s="14">
        <v>8.67</v>
      </c>
      <c r="K129" s="14">
        <v>0.56806379824209841</v>
      </c>
      <c r="L129" s="14">
        <v>0.55970577579034964</v>
      </c>
      <c r="M129" s="3">
        <v>0.55969999999999998</v>
      </c>
      <c r="N129" s="3">
        <v>0.49288292285573015</v>
      </c>
      <c r="O129" s="3">
        <v>0.46819001308228997</v>
      </c>
      <c r="P129" s="16">
        <v>74.099999999999994</v>
      </c>
      <c r="Q129" s="29">
        <v>916182.70101011568</v>
      </c>
      <c r="R129" s="35">
        <v>0.91618270101011567</v>
      </c>
      <c r="S129" s="35">
        <v>19786.056720310564</v>
      </c>
      <c r="T129" s="2">
        <v>0.1207975</v>
      </c>
      <c r="U129" s="2">
        <v>4.1399999999999999E-2</v>
      </c>
      <c r="V129" s="2">
        <v>1.67</v>
      </c>
      <c r="W129" s="22">
        <v>3.2838724941148211E-4</v>
      </c>
      <c r="X129" s="27">
        <v>5.0067273379106293E-5</v>
      </c>
      <c r="Y129" s="25">
        <f t="shared" si="9"/>
        <v>3.3032072302647326E-2</v>
      </c>
      <c r="Z129" s="2">
        <v>129.16</v>
      </c>
      <c r="AA129" s="2">
        <v>742.61</v>
      </c>
      <c r="AB129" s="16">
        <v>70.64</v>
      </c>
      <c r="AC129" s="2">
        <v>76405</v>
      </c>
      <c r="AD129" s="2">
        <v>20656</v>
      </c>
      <c r="AE129" s="2">
        <v>15310</v>
      </c>
      <c r="AF129" s="2">
        <v>4953</v>
      </c>
    </row>
    <row r="130" spans="1:32" ht="18" customHeight="1" x14ac:dyDescent="0.25">
      <c r="A130" s="8" t="s">
        <v>17</v>
      </c>
      <c r="B130" s="9">
        <v>2018</v>
      </c>
      <c r="C130" s="41">
        <v>13.127340442365171</v>
      </c>
      <c r="D130" s="11">
        <v>0.13127340442365171</v>
      </c>
      <c r="E130" s="14">
        <v>0.4</v>
      </c>
      <c r="F130" s="14">
        <v>4.0000000000000001E-3</v>
      </c>
      <c r="G130" s="14">
        <v>940.9742275263535</v>
      </c>
      <c r="H130" s="14">
        <v>79.723204147537373</v>
      </c>
      <c r="I130" s="14">
        <v>67.263582055431925</v>
      </c>
      <c r="J130" s="14">
        <v>8.6640344691823366</v>
      </c>
      <c r="K130" s="14">
        <v>0.57021094796177341</v>
      </c>
      <c r="L130" s="14">
        <v>0.57603859133678581</v>
      </c>
      <c r="M130" s="3">
        <v>0.57599999999999996</v>
      </c>
      <c r="N130" s="3">
        <v>0.513963232104234</v>
      </c>
      <c r="O130" s="3">
        <v>0.48753006130588139</v>
      </c>
      <c r="P130" s="16">
        <v>74.599999999999994</v>
      </c>
      <c r="Q130" s="33">
        <v>1495154.8463875495</v>
      </c>
      <c r="R130" s="35">
        <v>1.4951548463875495</v>
      </c>
      <c r="S130" s="35">
        <v>0</v>
      </c>
      <c r="T130" s="2">
        <v>0.465225</v>
      </c>
      <c r="U130" s="2">
        <v>0</v>
      </c>
      <c r="V130" s="2">
        <v>2.83</v>
      </c>
      <c r="W130" s="22">
        <v>4.6777264562522449E-4</v>
      </c>
      <c r="X130" s="31">
        <v>0</v>
      </c>
      <c r="Y130" s="25">
        <f t="shared" si="9"/>
        <v>3.166615051099414E-2</v>
      </c>
      <c r="Z130" s="2">
        <v>133.25</v>
      </c>
      <c r="AA130" s="2">
        <v>794.07</v>
      </c>
      <c r="AB130" s="16">
        <v>48.16</v>
      </c>
      <c r="AC130" s="2">
        <v>2063</v>
      </c>
      <c r="AD130" s="2">
        <v>456</v>
      </c>
      <c r="AE130" s="2">
        <v>0</v>
      </c>
      <c r="AF130" s="2">
        <v>7951</v>
      </c>
    </row>
    <row r="131" spans="1:32" ht="18" customHeight="1" x14ac:dyDescent="0.25">
      <c r="A131" s="8" t="s">
        <v>17</v>
      </c>
      <c r="B131" s="9">
        <v>2019</v>
      </c>
      <c r="C131" s="41">
        <v>13.3</v>
      </c>
      <c r="D131" s="11">
        <v>0.13300000000000001</v>
      </c>
      <c r="E131" s="14">
        <v>0.70000000000000007</v>
      </c>
      <c r="F131" s="14">
        <v>7.0000000000000001E-3</v>
      </c>
      <c r="G131" s="14">
        <v>943.37013648458151</v>
      </c>
      <c r="H131" s="14">
        <v>72.660953076087651</v>
      </c>
      <c r="I131" s="14">
        <v>68.140557559314345</v>
      </c>
      <c r="J131" s="14">
        <v>8.9208690173459306</v>
      </c>
      <c r="K131" s="14">
        <v>0.58455471505541734</v>
      </c>
      <c r="L131" s="14">
        <v>0.55517195791639373</v>
      </c>
      <c r="M131" s="3">
        <v>0.55520000000000003</v>
      </c>
      <c r="N131" s="3">
        <v>0.49663437465064714</v>
      </c>
      <c r="O131" s="3">
        <v>0.47007646575577999</v>
      </c>
      <c r="P131" s="16">
        <v>73.3</v>
      </c>
      <c r="Q131" s="29">
        <v>5614397.5995986722</v>
      </c>
      <c r="R131" s="35">
        <v>5.6143975995986724</v>
      </c>
      <c r="S131" s="35">
        <v>0</v>
      </c>
      <c r="T131" s="2">
        <v>1.9125E-2</v>
      </c>
      <c r="U131" s="2">
        <v>0</v>
      </c>
      <c r="V131" s="2">
        <v>10.93</v>
      </c>
      <c r="W131" s="22">
        <v>1.7362145326978761E-3</v>
      </c>
      <c r="X131" s="27">
        <v>0</v>
      </c>
      <c r="Y131" s="25">
        <f t="shared" si="9"/>
        <v>1.7335834896810523E-2</v>
      </c>
      <c r="Z131" s="2">
        <v>135.56</v>
      </c>
      <c r="AA131" s="2">
        <v>837.47</v>
      </c>
      <c r="AB131" s="16">
        <v>75.23</v>
      </c>
      <c r="AC131" s="2">
        <v>2197</v>
      </c>
      <c r="AD131" s="2">
        <v>944</v>
      </c>
      <c r="AE131" s="2">
        <v>0</v>
      </c>
      <c r="AF131" s="2">
        <v>0</v>
      </c>
    </row>
    <row r="144" spans="1:32" x14ac:dyDescent="0.25">
      <c r="W144" s="38"/>
    </row>
  </sheetData>
  <autoFilter ref="A1:AE131" xr:uid="{95DE701C-93DA-4763-80DB-0FD6CE349920}"/>
  <pageMargins left="0.7" right="0.7" top="0.75" bottom="0.75" header="0.3" footer="0.3"/>
  <ignoredErrors>
    <ignoredError sqref="Y15 Y41 Y54 Y67 Y80 Y93 Y106 Y119 Y28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Rick</cp:lastModifiedBy>
  <dcterms:created xsi:type="dcterms:W3CDTF">2023-10-31T16:40:49Z</dcterms:created>
  <dcterms:modified xsi:type="dcterms:W3CDTF">2023-12-07T17:25:01Z</dcterms:modified>
</cp:coreProperties>
</file>