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AllenProjects\PM_Folder\_4 Validation\Level Calibration Evaluation\"/>
    </mc:Choice>
  </mc:AlternateContent>
  <xr:revisionPtr revIDLastSave="0" documentId="8_{61FB4716-4D7D-49FE-B8B2-D100245B3062}" xr6:coauthVersionLast="47" xr6:coauthVersionMax="47" xr10:uidLastSave="{00000000-0000-0000-0000-000000000000}"/>
  <bookViews>
    <workbookView xWindow="1520" yWindow="720" windowWidth="17550" windowHeight="11280" xr2:uid="{E8277EBF-8E94-4486-9664-CBE43E0BB732}"/>
  </bookViews>
  <sheets>
    <sheet name="Readme" sheetId="5" r:id="rId1"/>
    <sheet name="Raw Data" sheetId="1" r:id="rId2"/>
    <sheet name="Processed" sheetId="2" r:id="rId3"/>
    <sheet name="Processed skilled only" sheetId="4" r:id="rId4"/>
  </sheets>
  <definedNames>
    <definedName name="_xlnm._FilterDatabase" localSheetId="2" hidden="1">Processed!#REF!</definedName>
    <definedName name="_xlnm._FilterDatabase" localSheetId="3" hidden="1">'Processed skilled only'!#REF!</definedName>
    <definedName name="_xlnm._FilterDatabase" localSheetId="1" hidden="1">'Raw Data'!$A$91:$H$232</definedName>
    <definedName name="_xlchart.v1.0" hidden="1">Processed!$F$11:$F$25</definedName>
    <definedName name="_xlchart.v1.1" hidden="1">Processed!$C$11:$C$25</definedName>
    <definedName name="_xlchart.v1.10" hidden="1">'Processed skilled only'!$C$17:$C$26</definedName>
    <definedName name="_xlchart.v1.11" hidden="1">'Processed skilled only'!$G$17:$G$26</definedName>
    <definedName name="_xlchart.v1.2" hidden="1">Processed!$F$11:$F$25</definedName>
    <definedName name="_xlchart.v1.3" hidden="1">Processed!$C$11:$C$25</definedName>
    <definedName name="_xlchart.v1.4" hidden="1">Processed!$G$11:$G$25</definedName>
    <definedName name="_xlchart.v1.5" hidden="1">Processed!$G$11:$G$25</definedName>
    <definedName name="_xlchart.v1.6" hidden="1">'Processed skilled only'!$C$17:$C$26</definedName>
    <definedName name="_xlchart.v1.7" hidden="1">'Processed skilled only'!$F$17:$F$26</definedName>
    <definedName name="_xlchart.v1.8" hidden="1">'Processed skilled only'!$G$17:$G$26</definedName>
    <definedName name="_xlchart.v1.9" hidden="1">'Processed skilled only'!$F$17:$F$26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4" l="1"/>
  <c r="E37" i="4"/>
  <c r="E38" i="4"/>
  <c r="E39" i="4"/>
  <c r="D39" i="4"/>
  <c r="D38" i="4"/>
  <c r="G38" i="4" s="1"/>
  <c r="D37" i="4"/>
  <c r="D36" i="4"/>
  <c r="G36" i="4" s="1"/>
  <c r="I38" i="4" l="1"/>
  <c r="I36" i="4"/>
  <c r="H38" i="4"/>
  <c r="F38" i="4"/>
  <c r="F36" i="4"/>
  <c r="H36" i="4"/>
  <c r="E33" i="4" l="1"/>
  <c r="D33" i="4"/>
  <c r="E32" i="4"/>
  <c r="D32" i="4"/>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11" i="2"/>
  <c r="G11" i="2"/>
  <c r="E10" i="2"/>
  <c r="D10" i="2"/>
  <c r="G32" i="4" l="1"/>
  <c r="F32" i="4"/>
  <c r="I32" i="4"/>
  <c r="H32" i="4"/>
  <c r="F26" i="4"/>
  <c r="G26" i="4"/>
  <c r="F22" i="4"/>
  <c r="G12" i="4"/>
  <c r="F17" i="4"/>
  <c r="G24" i="4"/>
  <c r="F10" i="4"/>
  <c r="F11" i="4"/>
  <c r="G22" i="4"/>
  <c r="F23" i="4"/>
  <c r="G23" i="4"/>
  <c r="F24" i="4"/>
  <c r="G10" i="4"/>
  <c r="G11" i="4"/>
  <c r="F12" i="4"/>
  <c r="F13" i="4"/>
  <c r="F18" i="4"/>
  <c r="F20" i="4"/>
  <c r="F25" i="4"/>
  <c r="G25" i="4"/>
  <c r="F14" i="4"/>
  <c r="G14" i="4"/>
  <c r="G18" i="4"/>
  <c r="G20" i="4"/>
  <c r="F19" i="4"/>
  <c r="F21" i="4"/>
  <c r="G13" i="4"/>
  <c r="G17" i="4"/>
  <c r="G19" i="4"/>
  <c r="G21" i="4"/>
  <c r="H37" i="4" l="1"/>
  <c r="H39" i="4"/>
  <c r="I39" i="4"/>
  <c r="I37" i="4"/>
  <c r="F39" i="4"/>
  <c r="F37" i="4"/>
  <c r="G39" i="4"/>
  <c r="G37" i="4"/>
  <c r="G27" i="4"/>
  <c r="G28" i="4"/>
  <c r="F28" i="4"/>
  <c r="F27" i="4"/>
  <c r="F29" i="4" s="1"/>
  <c r="G29"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tc={D642B8F4-0B37-4C1D-9A0D-A11008BEFFEE}</author>
  </authors>
  <commentList>
    <comment ref="H228" authorId="0" shapeId="0" xr:uid="{D642B8F4-0B37-4C1D-9A0D-A11008BEFFEE}">
      <text>
        <t>[Threaded comment]
Your version of Excel allows you to read this threaded comment; however, any edits to it will get removed if the file is opened in a newer version of Excel. Learn more: https://go.microsoft.com/fwlink/?linkid=870924
Comment:
    There must have been a bug in as the slope is recorded in the Constant column.</t>
      </text>
    </comment>
  </commentList>
</comments>
</file>

<file path=xl/sharedStrings.xml><?xml version="1.0" encoding="utf-8"?>
<sst xmlns="http://schemas.openxmlformats.org/spreadsheetml/2006/main" count="313" uniqueCount="48">
  <si>
    <t>Index</t>
  </si>
  <si>
    <t>Set Point</t>
  </si>
  <si>
    <t>Laser</t>
  </si>
  <si>
    <t>Measure</t>
  </si>
  <si>
    <t>Slope</t>
  </si>
  <si>
    <t>Offset</t>
  </si>
  <si>
    <t>Dragan</t>
  </si>
  <si>
    <t>George</t>
  </si>
  <si>
    <t>rick</t>
  </si>
  <si>
    <t>george</t>
  </si>
  <si>
    <t>rob</t>
  </si>
  <si>
    <t>Constant</t>
  </si>
  <si>
    <t>rick A</t>
  </si>
  <si>
    <t>HLC</t>
  </si>
  <si>
    <t>DIANE</t>
  </si>
  <si>
    <t>rwh</t>
  </si>
  <si>
    <t>RWH</t>
  </si>
  <si>
    <t>hlc</t>
  </si>
  <si>
    <t>diane</t>
  </si>
  <si>
    <t>Constant (slope = -1)</t>
  </si>
  <si>
    <t>Operator</t>
  </si>
  <si>
    <t>Date</t>
  </si>
  <si>
    <t>Trial</t>
  </si>
  <si>
    <t>Slope Deviation</t>
  </si>
  <si>
    <t>Average</t>
  </si>
  <si>
    <t>Offset Deviation</t>
  </si>
  <si>
    <t xml:space="preserve"> Outlier</t>
  </si>
  <si>
    <t>StdDev</t>
  </si>
  <si>
    <t>Average HLC</t>
  </si>
  <si>
    <t>Average RWH</t>
  </si>
  <si>
    <t>StdDev HLC</t>
  </si>
  <si>
    <t>StdDev RWH</t>
  </si>
  <si>
    <t>Max</t>
  </si>
  <si>
    <t>Min</t>
  </si>
  <si>
    <t>df = 4</t>
  </si>
  <si>
    <t xml:space="preserve">df = 9 </t>
  </si>
  <si>
    <t>α = 0.05 2-Tail</t>
  </si>
  <si>
    <t>T-Stat</t>
  </si>
  <si>
    <t>Slope CI upper</t>
  </si>
  <si>
    <t>Slope CI lower</t>
  </si>
  <si>
    <t>Offset CI upper</t>
  </si>
  <si>
    <t>Offset CI lower</t>
  </si>
  <si>
    <t>Range</t>
  </si>
  <si>
    <t>Expected Zero</t>
  </si>
  <si>
    <t>Slope LL /Dev</t>
  </si>
  <si>
    <t>Offset UL /Dev</t>
  </si>
  <si>
    <t>Offset LL /Dev</t>
  </si>
  <si>
    <t>Slope UL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</si>
</sst>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m/d/yy\ h:mm;@"/>
    <numFmt numFmtId="166" formatCode="mm/dd/yy\ hh:mm\ AM/PM"/>
    <numFmt numFmtId="167" formatCode="0.0000"/>
  </numFmts>
  <fonts count="4" x14ac:knownFonts="1">
    <font>
      <sz val="11"/>
      <color theme="1"/>
      <name val="Aptos Narrow"/>
      <family val="2"/>
      <scheme val="minor"/>
    </font>
    <font>
      <sz val="10"/>
      <color theme="1"/>
      <name val="Aptos Narrow"/>
      <family val="2"/>
    </font>
    <font>
      <sz val="11"/>
      <color theme="1"/>
      <name val="Aptos Narrow"/>
      <family val="2"/>
    </font>
    <font>
      <sz val="11"/>
      <color theme="0" tint="-0.34998626667073579"/>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bottom style="double">
        <color indexed="64"/>
      </bottom>
      <diagonal/>
    </border>
  </borders>
  <cellStyleXfs count="1">
    <xf numFmtId="0" fontId="0" fillId="0" borderId="0"/>
  </cellStyleXfs>
  <cellXfs count="26">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165" fontId="1" fillId="0" borderId="1" xfId="0" applyNumberFormat="1" applyFont="1" applyBorder="1"/>
    <xf numFmtId="166" fontId="1" fillId="0" borderId="1" xfId="0" applyNumberFormat="1" applyFont="1" applyBorder="1"/>
    <xf numFmtId="0" fontId="0" fillId="0" borderId="0" xfId="0" applyAlignment="1">
      <alignment horizontal="center"/>
    </xf>
    <xf numFmtId="14" fontId="0" fillId="0" borderId="0" xfId="0" applyNumberFormat="1" applyAlignment="1">
      <alignment horizontal="center"/>
    </xf>
    <xf numFmtId="167" fontId="0" fillId="0" borderId="0" xfId="0" applyNumberFormat="1"/>
    <xf numFmtId="0" fontId="3" fillId="0" borderId="0" xfId="0" applyFont="1" applyAlignment="1">
      <alignment horizontal="center"/>
    </xf>
    <xf numFmtId="14" fontId="3" fillId="0" borderId="0" xfId="0" applyNumberFormat="1" applyFont="1" applyAlignment="1">
      <alignment horizontal="center"/>
    </xf>
    <xf numFmtId="164" fontId="3" fillId="0" borderId="0" xfId="0" applyNumberFormat="1" applyFont="1"/>
    <xf numFmtId="164" fontId="0" fillId="0" borderId="2" xfId="0" applyNumberFormat="1" applyBorder="1"/>
    <xf numFmtId="0" fontId="0" fillId="0" borderId="2" xfId="0" applyBorder="1" applyAlignment="1">
      <alignment horizontal="center"/>
    </xf>
    <xf numFmtId="14" fontId="0" fillId="0" borderId="2" xfId="0" applyNumberFormat="1" applyBorder="1" applyAlignment="1">
      <alignment horizontal="center"/>
    </xf>
    <xf numFmtId="164" fontId="0" fillId="0" borderId="9" xfId="0" applyNumberFormat="1" applyBorder="1"/>
    <xf numFmtId="164" fontId="0" fillId="2" borderId="0" xfId="0" applyNumberFormat="1" applyFill="1"/>
    <xf numFmtId="164" fontId="0" fillId="2" borderId="0" xfId="0" applyNumberFormat="1" applyFill="1" applyAlignment="1">
      <alignment horizontal="center"/>
    </xf>
    <xf numFmtId="164" fontId="0" fillId="2" borderId="2" xfId="0" applyNumberFormat="1" applyFill="1" applyBorder="1"/>
    <xf numFmtId="164" fontId="2" fillId="2" borderId="8" xfId="0" applyNumberFormat="1" applyFont="1" applyFill="1" applyBorder="1"/>
    <xf numFmtId="164" fontId="0" fillId="2" borderId="3" xfId="0" applyNumberFormat="1" applyFill="1" applyBorder="1" applyAlignment="1">
      <alignment horizontal="center"/>
    </xf>
    <xf numFmtId="0" fontId="0" fillId="2" borderId="0" xfId="0" applyFill="1"/>
    <xf numFmtId="164" fontId="0" fillId="2" borderId="4" xfId="0" applyNumberFormat="1" applyFill="1" applyBorder="1"/>
    <xf numFmtId="164" fontId="0" fillId="2" borderId="5" xfId="0" applyNumberFormat="1" applyFill="1" applyBorder="1" applyAlignment="1">
      <alignment horizontal="center"/>
    </xf>
    <xf numFmtId="164" fontId="0" fillId="2" borderId="6" xfId="0" applyNumberFormat="1" applyFill="1" applyBorder="1"/>
    <xf numFmtId="164" fontId="0" fillId="2" borderId="7"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Slope Deviation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Slope Deviation Histogram</a:t>
          </a:r>
        </a:p>
      </cx:txPr>
    </cx:title>
    <cx:plotArea>
      <cx:plotAreaRegion>
        <cx:series layoutId="clusteredColumn" uniqueId="{CB547F6A-D9EF-451F-8F5A-426B71A94206}">
          <cx:dataId val="0"/>
          <cx:layoutPr>
            <cx:binning intervalClosed="r"/>
          </cx:layoutPr>
        </cx:series>
      </cx:plotAreaRegion>
      <cx:axis id="0">
        <cx:catScaling gapWidth="0.600000024"/>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Slope Deviation Wisker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Slope Deviation Wisker Plot</a:t>
          </a:r>
        </a:p>
      </cx:txPr>
    </cx:title>
    <cx:plotArea>
      <cx:plotAreaRegion>
        <cx:series layoutId="boxWhisker" uniqueId="{8B3B04CB-20FE-48E3-BA7A-E43DB3168949}">
          <cx:dataId val="0"/>
          <cx:layoutPr>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Offset Deviation Wisker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Offset Deviation Wisker Plot</a:t>
          </a:r>
        </a:p>
      </cx:txPr>
    </cx:title>
    <cx:plotArea>
      <cx:plotAreaRegion>
        <cx:series layoutId="boxWhisker" uniqueId="{2E50AE83-28B3-4956-8F23-5F1B2AAEA440}">
          <cx:dataId val="0"/>
          <cx:layoutPr>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Offset Deviation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Offset Deviation Histogram</a:t>
          </a:r>
        </a:p>
      </cx:txPr>
    </cx:title>
    <cx:plotArea>
      <cx:plotAreaRegion>
        <cx:series layoutId="clusteredColumn" uniqueId="{6437BBF6-4347-4285-80E8-7D85981D6661}">
          <cx:dataId val="0"/>
          <cx:layoutPr>
            <cx:binning intervalClosed="r"/>
          </cx:layoutPr>
        </cx:series>
      </cx:plotAreaRegion>
      <cx:axis id="0">
        <cx:catScaling gapWidth="0.600000024"/>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Slope Deviation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Slope Deviation Histogram</a:t>
          </a:r>
        </a:p>
      </cx:txPr>
    </cx:title>
    <cx:plotArea>
      <cx:plotAreaRegion>
        <cx:series layoutId="clusteredColumn" uniqueId="{CB547F6A-D9EF-451F-8F5A-426B71A94206}">
          <cx:dataId val="0"/>
          <cx:layoutPr>
            <cx:binning intervalClosed="r"/>
          </cx:layoutPr>
        </cx:series>
      </cx:plotAreaRegion>
      <cx:axis id="0">
        <cx:catScaling gapWidth="0.600000024"/>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Slope Deviation Wisker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Slope Deviation Wisker Plot</a:t>
          </a:r>
        </a:p>
      </cx:txPr>
    </cx:title>
    <cx:plotArea>
      <cx:plotAreaRegion>
        <cx:series layoutId="boxWhisker" uniqueId="{8B3B04CB-20FE-48E3-BA7A-E43DB3168949}">
          <cx:dataId val="0"/>
          <cx:layoutPr>
            <cx:statistics quartileMethod="exclusive"/>
          </cx:layoutPr>
        </cx:series>
      </cx:plotAreaRegion>
      <cx:axis id="0">
        <cx:catScaling gapWidth="1"/>
        <cx:tickLabels/>
      </cx:axis>
      <cx:axis id="1">
        <cx:valScaling/>
        <cx:majorGridlines/>
        <cx:tickLabels/>
        <cx:numFmt formatCode="0.0000" sourceLinked="0"/>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Offset Deviation Wisker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Offset Deviation Wisker Plot</a:t>
          </a:r>
        </a:p>
      </cx:txPr>
    </cx:title>
    <cx:plotArea>
      <cx:plotAreaRegion>
        <cx:series layoutId="boxWhisker" uniqueId="{2E50AE83-28B3-4956-8F23-5F1B2AAEA440}">
          <cx:dataId val="0"/>
          <cx:layoutPr>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Offset Deviation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Offset Deviation Histogram</a:t>
          </a:r>
        </a:p>
      </cx:txPr>
    </cx:title>
    <cx:plotArea>
      <cx:plotAreaRegion>
        <cx:series layoutId="clusteredColumn" uniqueId="{6437BBF6-4347-4285-80E8-7D85981D6661}">
          <cx:dataId val="0"/>
          <cx:layoutPr>
            <cx:binning intervalClosed="r"/>
          </cx:layoutPr>
        </cx:series>
      </cx:plotAreaRegion>
      <cx:axis id="0">
        <cx:catScaling gapWidth="0.600000024"/>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 Id="rId4"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0</xdr:col>
      <xdr:colOff>203200</xdr:colOff>
      <xdr:row>2</xdr:row>
      <xdr:rowOff>19050</xdr:rowOff>
    </xdr:from>
    <xdr:to>
      <xdr:col>9</xdr:col>
      <xdr:colOff>342900</xdr:colOff>
      <xdr:row>12</xdr:row>
      <xdr:rowOff>152400</xdr:rowOff>
    </xdr:to>
    <xdr:sp macro="" textlink="">
      <xdr:nvSpPr>
        <xdr:cNvPr id="2" name="TextBox 1">
          <a:extLst>
            <a:ext uri="{FF2B5EF4-FFF2-40B4-BE49-F238E27FC236}">
              <a16:creationId xmlns:a16="http://schemas.microsoft.com/office/drawing/2014/main" id="{9C3E6C44-0BCE-A48C-2BCC-3E6BA456D574}"/>
            </a:ext>
          </a:extLst>
        </xdr:cNvPr>
        <xdr:cNvSpPr txBox="1"/>
      </xdr:nvSpPr>
      <xdr:spPr>
        <a:xfrm>
          <a:off x="203200" y="387350"/>
          <a:ext cx="5626100" cy="197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Attached is the results of the Level Zero evaluation conducted on 12/19/24-12/20/24.  The first sheet is the raw data captured by the automatic tester.  Sheet 2 is plots (whisker and histogram) of the Slope and Offset returned by the 5-point regression for each of three operators.  One operator had an extremely wide range of variation so was eliminated as “unskilled” operator from the analysis on Sheet 3.  The import part is the blue highlighted table that shows the Confidence Interval of the true level based on all the data, then shows the difference and the expected measurements by skilled operators (low measurement variation)  </a:t>
          </a:r>
        </a:p>
        <a:p>
          <a:r>
            <a:rPr lang="en-US" sz="1100">
              <a:solidFill>
                <a:schemeClr val="dk1"/>
              </a:solidFill>
              <a:effectLst/>
              <a:latin typeface="+mn-lt"/>
              <a:ea typeface="+mn-ea"/>
              <a:cs typeface="+mn-cs"/>
            </a:rPr>
            <a: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396875</xdr:colOff>
      <xdr:row>41</xdr:row>
      <xdr:rowOff>158750</xdr:rowOff>
    </xdr:from>
    <xdr:to>
      <xdr:col>6</xdr:col>
      <xdr:colOff>44450</xdr:colOff>
      <xdr:row>56</xdr:row>
      <xdr:rowOff>139700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EB4C0DA-332A-32BA-E40E-6613A68044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2175" y="7708900"/>
              <a:ext cx="45624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409575</xdr:colOff>
      <xdr:row>27</xdr:row>
      <xdr:rowOff>31750</xdr:rowOff>
    </xdr:from>
    <xdr:to>
      <xdr:col>6</xdr:col>
      <xdr:colOff>57150</xdr:colOff>
      <xdr:row>41</xdr:row>
      <xdr:rowOff>101600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387F2BF-5241-B5C2-D21C-52765DBBB4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4875" y="5003800"/>
              <a:ext cx="4562475" cy="2647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260350</xdr:colOff>
      <xdr:row>26</xdr:row>
      <xdr:rowOff>146050</xdr:rowOff>
    </xdr:from>
    <xdr:to>
      <xdr:col>11</xdr:col>
      <xdr:colOff>101600</xdr:colOff>
      <xdr:row>41</xdr:row>
      <xdr:rowOff>127000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74324D5-BF0F-4891-8537-AB45986FBA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70550" y="4933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279400</xdr:colOff>
      <xdr:row>41</xdr:row>
      <xdr:rowOff>171450</xdr:rowOff>
    </xdr:from>
    <xdr:to>
      <xdr:col>11</xdr:col>
      <xdr:colOff>120650</xdr:colOff>
      <xdr:row>56</xdr:row>
      <xdr:rowOff>152400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3E0ABB7-FFD1-4B81-BB2C-A53AD6B818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89600" y="7721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603250</xdr:colOff>
      <xdr:row>0</xdr:row>
      <xdr:rowOff>0</xdr:rowOff>
    </xdr:from>
    <xdr:to>
      <xdr:col>13</xdr:col>
      <xdr:colOff>63500</xdr:colOff>
      <xdr:row>28</xdr:row>
      <xdr:rowOff>88900</xdr:rowOff>
    </xdr:to>
    <xdr:sp macro="" textlink="">
      <xdr:nvSpPr>
        <xdr:cNvPr id="2" name="TextBox 1">
          <a:extLst>
            <a:ext uri="{FF2B5EF4-FFF2-40B4-BE49-F238E27FC236}">
              <a16:creationId xmlns:a16="http://schemas.microsoft.com/office/drawing/2014/main" id="{F50E990B-76F1-4CD5-A52B-EC275AAFD3DC}"/>
            </a:ext>
          </a:extLst>
        </xdr:cNvPr>
        <xdr:cNvSpPr txBox="1"/>
      </xdr:nvSpPr>
      <xdr:spPr>
        <a:xfrm>
          <a:off x="7905750" y="0"/>
          <a:ext cx="4191000" cy="524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Operators</a:t>
          </a:r>
        </a:p>
        <a:p>
          <a:r>
            <a:rPr lang="en-US" sz="1100" kern="1200"/>
            <a:t>RWH</a:t>
          </a:r>
          <a:r>
            <a:rPr lang="en-US" sz="1100" kern="1200" baseline="0"/>
            <a:t>  Rob Hyde</a:t>
          </a:r>
        </a:p>
        <a:p>
          <a:r>
            <a:rPr lang="en-US" sz="1100" kern="1200" baseline="0"/>
            <a:t>DIANE Dian Daugherty</a:t>
          </a:r>
        </a:p>
        <a:p>
          <a:r>
            <a:rPr lang="en-US" sz="1100" kern="1200" baseline="0"/>
            <a:t>HLC  Hannah Chafin</a:t>
          </a:r>
        </a:p>
        <a:p>
          <a:endParaRPr lang="en-US" sz="1100" kern="1200" baseline="0"/>
        </a:p>
        <a:p>
          <a:r>
            <a:rPr lang="en-US" sz="1100" kern="1200" baseline="0"/>
            <a:t>Each operator made 5 measurements trials of 5-points on the LV automated test rig using OLS_LevelZeroVerification.vi 12/18/24.  The first and fifth points had fixed set point value, but  observations 3-4 had a random amount +/-0.100" added to the test set point value to achieve a "Blind" observation at those points. </a:t>
          </a:r>
        </a:p>
        <a:p>
          <a:endParaRPr lang="en-US" sz="1100" kern="1200" baseline="0"/>
        </a:p>
        <a:p>
          <a:r>
            <a:rPr lang="en-US" sz="1100" kern="1200" baseline="0"/>
            <a:t>The evaluation was concuded over two days, 12/19/24 and 12/20/24.</a:t>
          </a:r>
        </a:p>
        <a:p>
          <a:endParaRPr lang="en-US" sz="1100" kern="1200" baseline="0"/>
        </a:p>
        <a:p>
          <a:r>
            <a:rPr lang="en-US" sz="1100" baseline="0">
              <a:solidFill>
                <a:schemeClr val="dk1"/>
              </a:solidFill>
              <a:effectLst/>
              <a:latin typeface="+mn-lt"/>
              <a:ea typeface="+mn-ea"/>
              <a:cs typeface="+mn-cs"/>
            </a:rPr>
            <a:t>A 5-point regression  is calculated using MS Excel Analysis Tool Pack on the 5 raw observations for each trial.  The regression slope and Offset are considered the results of a trialSlope and Offset = Results of 5 point regression Analysis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Deviation = Average - Observation</a:t>
          </a:r>
          <a:endParaRPr lang="en-US">
            <a:effectLst/>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Tirals 1-8 are previous exploritory evaluations.</a:t>
          </a:r>
          <a:endParaRPr lang="en-US" sz="1100" kern="1200"/>
        </a:p>
        <a:p>
          <a:r>
            <a:rPr lang="en-US" sz="1100" kern="1200"/>
            <a:t>I removed Operator</a:t>
          </a:r>
          <a:r>
            <a:rPr lang="en-US" sz="1100" kern="1200" baseline="0"/>
            <a:t> DIANE as "Unskilled" due to size of varaiation in measumrents.</a:t>
          </a:r>
        </a:p>
        <a:p>
          <a:endParaRPr lang="en-US" sz="1100" kern="1200"/>
        </a:p>
        <a:p>
          <a:r>
            <a:rPr lang="en-US" sz="1100" kern="1200"/>
            <a:t>The Measuremnet system</a:t>
          </a:r>
          <a:r>
            <a:rPr lang="en-US" sz="1100" kern="1200" baseline="0"/>
            <a:t> was differnece between Set Point and Laser measurment was biased hight 0.002" with StDev of 0.0014 over 107 observations.</a:t>
          </a:r>
        </a:p>
        <a:p>
          <a:endParaRPr lang="en-US" sz="1100" kern="1200" baseline="0"/>
        </a:p>
        <a:p>
          <a:r>
            <a:rPr lang="en-US" sz="1100" kern="1200" baseline="0"/>
            <a:t>C I = X</a:t>
          </a:r>
          <a:r>
            <a:rPr lang="en-US" sz="1100" kern="1200" baseline="-25000"/>
            <a:t>avg</a:t>
          </a:r>
          <a:r>
            <a:rPr lang="en-US" sz="1100" kern="1200" baseline="0"/>
            <a:t>+/- T-Stat * StDev / √N    for  @95% certainty  </a:t>
          </a:r>
          <a:r>
            <a:rPr lang="el-GR" sz="1100" kern="1200" baseline="0"/>
            <a:t>α = 0.05 2-</a:t>
          </a:r>
          <a:r>
            <a:rPr lang="en-US" sz="1100" kern="1200" baseline="0"/>
            <a:t>Tailed</a:t>
          </a:r>
        </a:p>
        <a:p>
          <a:endParaRPr lang="en-US" sz="1100" kern="1200"/>
        </a:p>
        <a:p>
          <a:r>
            <a:rPr lang="en-US" sz="1100" kern="1200"/>
            <a:t>ref:  0.005"</a:t>
          </a:r>
          <a:r>
            <a:rPr lang="en-US" sz="1100" kern="1200" baseline="0"/>
            <a:t> is 0.0625% of 8" </a:t>
          </a:r>
          <a:endParaRPr lang="en-US" sz="1100" kern="1200"/>
        </a:p>
      </xdr:txBody>
    </xdr:sp>
    <xdr:clientData/>
  </xdr:twoCellAnchor>
  <xdr:twoCellAnchor>
    <xdr:from>
      <xdr:col>1</xdr:col>
      <xdr:colOff>327025</xdr:colOff>
      <xdr:row>61</xdr:row>
      <xdr:rowOff>25400</xdr:rowOff>
    </xdr:from>
    <xdr:to>
      <xdr:col>5</xdr:col>
      <xdr:colOff>920750</xdr:colOff>
      <xdr:row>76</xdr:row>
      <xdr:rowOff>6350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A53C3EB-2E5F-415D-8227-72C20708F2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2325" y="11283950"/>
              <a:ext cx="45624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333375</xdr:colOff>
      <xdr:row>46</xdr:row>
      <xdr:rowOff>12700</xdr:rowOff>
    </xdr:from>
    <xdr:to>
      <xdr:col>5</xdr:col>
      <xdr:colOff>927100</xdr:colOff>
      <xdr:row>60</xdr:row>
      <xdr:rowOff>82550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EA26FB7-7324-4B5F-A54D-8DC0CF2B2A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8675" y="8509000"/>
              <a:ext cx="4562475" cy="2647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165100</xdr:colOff>
      <xdr:row>45</xdr:row>
      <xdr:rowOff>165100</xdr:rowOff>
    </xdr:from>
    <xdr:to>
      <xdr:col>11</xdr:col>
      <xdr:colOff>6350</xdr:colOff>
      <xdr:row>60</xdr:row>
      <xdr:rowOff>146050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02033C7-88D5-4330-BCF0-B3B9943B76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75300" y="8477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190500</xdr:colOff>
      <xdr:row>61</xdr:row>
      <xdr:rowOff>57150</xdr:rowOff>
    </xdr:from>
    <xdr:to>
      <xdr:col>11</xdr:col>
      <xdr:colOff>31750</xdr:colOff>
      <xdr:row>76</xdr:row>
      <xdr:rowOff>38100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0F09A1B-F815-4A2E-BB21-6EF1090F33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00700" y="11315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rick ales" id="{881732D7-5202-41EC-BA8B-4970494699EF}" userId="a00788a1fe100df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28" dT="2025-01-08T18:13:45.90" personId="{881732D7-5202-41EC-BA8B-4970494699EF}" id="{D642B8F4-0B37-4C1D-9A0D-A11008BEFFEE}">
    <text>There must have been a bug in as the slope is recorded in the Constant column.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200CB-FB8F-4E38-AFCA-C1CC805C5007}">
  <dimension ref="A1"/>
  <sheetViews>
    <sheetView tabSelected="1" workbookViewId="0">
      <selection activeCell="L14" sqref="L1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EEA4-24B7-4406-9362-3B8CBBDD5496}">
  <dimension ref="A2:I232"/>
  <sheetViews>
    <sheetView topLeftCell="A184" workbookViewId="0">
      <selection activeCell="I64" sqref="I64"/>
    </sheetView>
  </sheetViews>
  <sheetFormatPr defaultRowHeight="14.5" x14ac:dyDescent="0.35"/>
  <cols>
    <col min="1" max="1" width="13.54296875" customWidth="1"/>
    <col min="2" max="2" width="16.1796875" style="3" customWidth="1"/>
    <col min="3" max="4" width="13.54296875" style="3" customWidth="1"/>
    <col min="5" max="9" width="13.54296875" customWidth="1"/>
  </cols>
  <sheetData>
    <row r="2" spans="1:7" x14ac:dyDescent="0.35">
      <c r="A2" s="1" t="s">
        <v>6</v>
      </c>
      <c r="B2" s="4">
        <v>45602.553472222222</v>
      </c>
    </row>
    <row r="3" spans="1:7" x14ac:dyDescent="0.35">
      <c r="A3" s="1" t="s">
        <v>0</v>
      </c>
      <c r="B3" s="2" t="s">
        <v>1</v>
      </c>
      <c r="C3" s="2" t="s">
        <v>2</v>
      </c>
      <c r="D3" s="2" t="s">
        <v>3</v>
      </c>
      <c r="F3" s="1" t="s">
        <v>4</v>
      </c>
      <c r="G3" s="1" t="s">
        <v>5</v>
      </c>
    </row>
    <row r="4" spans="1:7" x14ac:dyDescent="0.35">
      <c r="A4" s="1">
        <v>1</v>
      </c>
      <c r="B4" s="2">
        <v>1.1000000000000001</v>
      </c>
      <c r="C4" s="2">
        <v>1.1020000000000001</v>
      </c>
      <c r="D4" s="2">
        <v>8.4949999999999992</v>
      </c>
      <c r="F4" s="1">
        <v>-0.996</v>
      </c>
      <c r="G4" s="1">
        <v>9.5909999999999993</v>
      </c>
    </row>
    <row r="5" spans="1:7" x14ac:dyDescent="0.35">
      <c r="A5" s="1">
        <v>2</v>
      </c>
      <c r="B5" s="2">
        <v>2.7</v>
      </c>
      <c r="C5" s="2">
        <v>2.6640000000000001</v>
      </c>
      <c r="D5" s="2">
        <v>6.9379999999999997</v>
      </c>
    </row>
    <row r="6" spans="1:7" x14ac:dyDescent="0.35">
      <c r="A6" s="1">
        <v>3</v>
      </c>
      <c r="B6" s="2">
        <v>4.3</v>
      </c>
      <c r="C6" s="2">
        <v>4.26</v>
      </c>
      <c r="D6" s="2">
        <v>5.3470000000000004</v>
      </c>
    </row>
    <row r="7" spans="1:7" x14ac:dyDescent="0.35">
      <c r="A7" s="1">
        <v>4</v>
      </c>
      <c r="B7" s="2">
        <v>5.8</v>
      </c>
      <c r="C7" s="2">
        <v>5.7560000000000002</v>
      </c>
      <c r="D7" s="2">
        <v>3.8570000000000002</v>
      </c>
    </row>
    <row r="8" spans="1:7" x14ac:dyDescent="0.35">
      <c r="A8" s="1">
        <v>5</v>
      </c>
      <c r="B8" s="2">
        <v>7.2</v>
      </c>
      <c r="C8" s="2">
        <v>7.2489999999999997</v>
      </c>
      <c r="D8" s="2">
        <v>2.3740000000000001</v>
      </c>
    </row>
    <row r="10" spans="1:7" x14ac:dyDescent="0.35">
      <c r="A10" s="1" t="s">
        <v>7</v>
      </c>
      <c r="B10" s="4">
        <v>45602.560416666667</v>
      </c>
    </row>
    <row r="11" spans="1:7" x14ac:dyDescent="0.35">
      <c r="A11" s="1" t="s">
        <v>0</v>
      </c>
      <c r="B11" s="2" t="s">
        <v>1</v>
      </c>
      <c r="C11" s="2" t="s">
        <v>2</v>
      </c>
      <c r="D11" s="2" t="s">
        <v>3</v>
      </c>
      <c r="F11" s="1" t="s">
        <v>4</v>
      </c>
      <c r="G11" s="1" t="s">
        <v>5</v>
      </c>
    </row>
    <row r="12" spans="1:7" x14ac:dyDescent="0.35">
      <c r="A12" s="1">
        <v>1</v>
      </c>
      <c r="B12" s="2">
        <v>1.1000000000000001</v>
      </c>
      <c r="C12" s="2">
        <v>1.1020000000000001</v>
      </c>
      <c r="D12" s="2">
        <v>8.4990000000000006</v>
      </c>
      <c r="F12" s="1">
        <v>-0.996</v>
      </c>
      <c r="G12" s="1">
        <v>9.5950000000000006</v>
      </c>
    </row>
    <row r="13" spans="1:7" x14ac:dyDescent="0.35">
      <c r="A13" s="1">
        <v>2</v>
      </c>
      <c r="B13" s="2">
        <v>2.7</v>
      </c>
      <c r="C13" s="2">
        <v>2.7349999999999999</v>
      </c>
      <c r="D13" s="2">
        <v>6.8760000000000003</v>
      </c>
    </row>
    <row r="14" spans="1:7" x14ac:dyDescent="0.35">
      <c r="A14" s="1">
        <v>3</v>
      </c>
      <c r="B14" s="2">
        <v>4.2</v>
      </c>
      <c r="C14" s="2">
        <v>4.1879999999999997</v>
      </c>
      <c r="D14" s="2">
        <v>5.4169999999999998</v>
      </c>
    </row>
    <row r="15" spans="1:7" x14ac:dyDescent="0.35">
      <c r="A15" s="1">
        <v>4</v>
      </c>
      <c r="B15" s="2">
        <v>5.8</v>
      </c>
      <c r="C15" s="2">
        <v>5.7930000000000001</v>
      </c>
      <c r="D15" s="2">
        <v>3.8220000000000001</v>
      </c>
    </row>
    <row r="16" spans="1:7" x14ac:dyDescent="0.35">
      <c r="A16" s="1">
        <v>5</v>
      </c>
      <c r="B16" s="2">
        <v>7.2</v>
      </c>
      <c r="C16" s="2">
        <v>7.2480000000000002</v>
      </c>
      <c r="D16" s="2">
        <v>2.3839999999999999</v>
      </c>
    </row>
    <row r="18" spans="1:7" x14ac:dyDescent="0.35">
      <c r="A18" s="1" t="s">
        <v>6</v>
      </c>
      <c r="B18" s="4">
        <v>45602.569444444445</v>
      </c>
    </row>
    <row r="19" spans="1:7" x14ac:dyDescent="0.35">
      <c r="A19" s="1" t="s">
        <v>0</v>
      </c>
      <c r="B19" s="2" t="s">
        <v>1</v>
      </c>
      <c r="C19" s="2" t="s">
        <v>2</v>
      </c>
      <c r="D19" s="2" t="s">
        <v>3</v>
      </c>
      <c r="F19" s="1" t="s">
        <v>4</v>
      </c>
      <c r="G19" s="1" t="s">
        <v>5</v>
      </c>
    </row>
    <row r="20" spans="1:7" x14ac:dyDescent="0.35">
      <c r="A20" s="1">
        <v>1</v>
      </c>
      <c r="B20" s="2">
        <v>1.1000000000000001</v>
      </c>
      <c r="C20" s="2">
        <v>1.1020000000000001</v>
      </c>
      <c r="D20" s="2">
        <v>8.5</v>
      </c>
      <c r="F20" s="1">
        <v>-0.995</v>
      </c>
      <c r="G20" s="1">
        <v>9.6010000000000009</v>
      </c>
    </row>
    <row r="21" spans="1:7" x14ac:dyDescent="0.35">
      <c r="A21" s="1">
        <v>2</v>
      </c>
      <c r="B21" s="2">
        <v>2.7</v>
      </c>
      <c r="C21" s="2">
        <v>2.722</v>
      </c>
      <c r="D21" s="2">
        <v>6.8970000000000002</v>
      </c>
    </row>
    <row r="22" spans="1:7" x14ac:dyDescent="0.35">
      <c r="A22" s="1">
        <v>3</v>
      </c>
      <c r="B22" s="2">
        <v>4.2</v>
      </c>
      <c r="C22" s="2">
        <v>4.2130000000000001</v>
      </c>
      <c r="D22" s="2">
        <v>5.4059999999999997</v>
      </c>
    </row>
    <row r="23" spans="1:7" x14ac:dyDescent="0.35">
      <c r="A23" s="1">
        <v>4</v>
      </c>
      <c r="B23" s="2">
        <v>5.7</v>
      </c>
      <c r="C23" s="2">
        <v>5.7380000000000004</v>
      </c>
      <c r="D23" s="2">
        <v>3.8879999999999999</v>
      </c>
    </row>
    <row r="24" spans="1:7" x14ac:dyDescent="0.35">
      <c r="A24" s="1">
        <v>5</v>
      </c>
      <c r="B24" s="2">
        <v>7.2</v>
      </c>
      <c r="C24" s="2">
        <v>7.2489999999999997</v>
      </c>
      <c r="D24" s="2">
        <v>2.3839999999999999</v>
      </c>
    </row>
    <row r="26" spans="1:7" x14ac:dyDescent="0.35">
      <c r="A26" s="1" t="s">
        <v>7</v>
      </c>
      <c r="B26" s="4">
        <v>45602.575694444444</v>
      </c>
    </row>
    <row r="27" spans="1:7" x14ac:dyDescent="0.35">
      <c r="A27" s="1" t="s">
        <v>0</v>
      </c>
      <c r="B27" s="2" t="s">
        <v>1</v>
      </c>
      <c r="C27" s="2" t="s">
        <v>2</v>
      </c>
      <c r="D27" s="2" t="s">
        <v>3</v>
      </c>
      <c r="F27" s="1" t="s">
        <v>4</v>
      </c>
      <c r="G27" s="1" t="s">
        <v>5</v>
      </c>
    </row>
    <row r="28" spans="1:7" x14ac:dyDescent="0.35">
      <c r="A28" s="1">
        <v>1</v>
      </c>
      <c r="B28" s="2">
        <v>1.1000000000000001</v>
      </c>
      <c r="C28" s="2">
        <v>1.1020000000000001</v>
      </c>
      <c r="D28" s="2">
        <v>8.5030000000000001</v>
      </c>
      <c r="F28" s="1">
        <v>-0.996</v>
      </c>
      <c r="G28" s="1">
        <v>9.6010000000000009</v>
      </c>
    </row>
    <row r="29" spans="1:7" x14ac:dyDescent="0.35">
      <c r="A29" s="1">
        <v>2</v>
      </c>
      <c r="B29" s="2">
        <v>2.7</v>
      </c>
      <c r="C29" s="2">
        <v>2.7029999999999998</v>
      </c>
      <c r="D29" s="2">
        <v>6.9089999999999998</v>
      </c>
    </row>
    <row r="30" spans="1:7" x14ac:dyDescent="0.35">
      <c r="A30" s="1">
        <v>3</v>
      </c>
      <c r="B30" s="2">
        <v>4.2</v>
      </c>
      <c r="C30" s="2">
        <v>4.1760000000000002</v>
      </c>
      <c r="D30" s="2">
        <v>5.444</v>
      </c>
    </row>
    <row r="31" spans="1:7" x14ac:dyDescent="0.35">
      <c r="A31" s="1">
        <v>4</v>
      </c>
      <c r="B31" s="2">
        <v>5.7</v>
      </c>
      <c r="C31" s="2">
        <v>5.7450000000000001</v>
      </c>
      <c r="D31" s="2">
        <v>3.8809999999999998</v>
      </c>
    </row>
    <row r="32" spans="1:7" x14ac:dyDescent="0.35">
      <c r="A32" s="1">
        <v>5</v>
      </c>
      <c r="B32" s="2">
        <v>7.2</v>
      </c>
      <c r="C32" s="2">
        <v>7.2480000000000002</v>
      </c>
      <c r="D32" s="2">
        <v>2.3820000000000001</v>
      </c>
    </row>
    <row r="34" spans="1:7" x14ac:dyDescent="0.35">
      <c r="A34" s="1" t="s">
        <v>6</v>
      </c>
      <c r="B34" s="4">
        <v>45602.582638888889</v>
      </c>
    </row>
    <row r="35" spans="1:7" x14ac:dyDescent="0.35">
      <c r="A35" s="1" t="s">
        <v>0</v>
      </c>
      <c r="B35" s="2" t="s">
        <v>1</v>
      </c>
      <c r="C35" s="2" t="s">
        <v>2</v>
      </c>
      <c r="D35" s="2" t="s">
        <v>3</v>
      </c>
      <c r="F35" s="1" t="s">
        <v>4</v>
      </c>
      <c r="G35" s="1" t="s">
        <v>5</v>
      </c>
    </row>
    <row r="36" spans="1:7" x14ac:dyDescent="0.35">
      <c r="A36" s="1">
        <v>1</v>
      </c>
      <c r="B36" s="2">
        <v>1.1000000000000001</v>
      </c>
      <c r="C36" s="2">
        <v>1.1020000000000001</v>
      </c>
      <c r="D36" s="2">
        <v>8.5039999999999996</v>
      </c>
      <c r="F36" s="1">
        <v>-0.996</v>
      </c>
      <c r="G36" s="1">
        <v>9.6020000000000003</v>
      </c>
    </row>
    <row r="37" spans="1:7" x14ac:dyDescent="0.35">
      <c r="A37" s="1">
        <v>2</v>
      </c>
      <c r="B37" s="2">
        <v>2.7</v>
      </c>
      <c r="C37" s="2">
        <v>2.6760000000000002</v>
      </c>
      <c r="D37" s="2">
        <v>6.9359999999999999</v>
      </c>
    </row>
    <row r="38" spans="1:7" x14ac:dyDescent="0.35">
      <c r="A38" s="1">
        <v>3</v>
      </c>
      <c r="B38" s="2">
        <v>4.2</v>
      </c>
      <c r="C38" s="2">
        <v>4.1779999999999999</v>
      </c>
      <c r="D38" s="2">
        <v>5.4420000000000002</v>
      </c>
    </row>
    <row r="39" spans="1:7" x14ac:dyDescent="0.35">
      <c r="A39" s="1">
        <v>4</v>
      </c>
      <c r="B39" s="2">
        <v>5.7</v>
      </c>
      <c r="C39" s="2">
        <v>5.7149999999999999</v>
      </c>
      <c r="D39" s="2">
        <v>3.9079999999999999</v>
      </c>
    </row>
    <row r="40" spans="1:7" x14ac:dyDescent="0.35">
      <c r="A40" s="1">
        <v>5</v>
      </c>
      <c r="B40" s="2">
        <v>7.2</v>
      </c>
      <c r="C40" s="2">
        <v>7.2489999999999997</v>
      </c>
      <c r="D40" s="2">
        <v>2.3809999999999998</v>
      </c>
    </row>
    <row r="42" spans="1:7" x14ac:dyDescent="0.35">
      <c r="A42" s="1">
        <v>8.5039999999999996</v>
      </c>
      <c r="B42" s="4">
        <v>45602.589583333334</v>
      </c>
    </row>
    <row r="43" spans="1:7" x14ac:dyDescent="0.35">
      <c r="A43" s="1" t="s">
        <v>0</v>
      </c>
      <c r="B43" s="2" t="s">
        <v>1</v>
      </c>
      <c r="C43" s="2" t="s">
        <v>2</v>
      </c>
      <c r="D43" s="2" t="s">
        <v>3</v>
      </c>
      <c r="F43" s="1" t="s">
        <v>4</v>
      </c>
      <c r="G43" s="1" t="s">
        <v>5</v>
      </c>
    </row>
    <row r="44" spans="1:7" x14ac:dyDescent="0.35">
      <c r="A44" s="1">
        <v>1</v>
      </c>
      <c r="B44" s="2">
        <v>1.1000000000000001</v>
      </c>
      <c r="C44" s="2">
        <v>1.101</v>
      </c>
      <c r="D44" s="2">
        <v>8.5039999999999996</v>
      </c>
      <c r="F44" s="1">
        <v>-0.996</v>
      </c>
      <c r="G44" s="1">
        <v>9.6020000000000003</v>
      </c>
    </row>
    <row r="45" spans="1:7" x14ac:dyDescent="0.35">
      <c r="A45" s="1">
        <v>2</v>
      </c>
      <c r="B45" s="2">
        <v>2.7</v>
      </c>
      <c r="C45" s="2">
        <v>2.7069999999999999</v>
      </c>
      <c r="D45" s="2">
        <v>6.907</v>
      </c>
    </row>
    <row r="46" spans="1:7" x14ac:dyDescent="0.35">
      <c r="A46" s="1">
        <v>3</v>
      </c>
      <c r="B46" s="2">
        <v>4.2</v>
      </c>
      <c r="C46" s="2">
        <v>4.1829999999999998</v>
      </c>
      <c r="D46" s="2">
        <v>5.4390000000000001</v>
      </c>
    </row>
    <row r="47" spans="1:7" x14ac:dyDescent="0.35">
      <c r="A47" s="1">
        <v>4</v>
      </c>
      <c r="B47" s="2">
        <v>5.7</v>
      </c>
      <c r="C47" s="2">
        <v>5.7160000000000002</v>
      </c>
      <c r="D47" s="2">
        <v>3.9060000000000001</v>
      </c>
    </row>
    <row r="48" spans="1:7" x14ac:dyDescent="0.35">
      <c r="A48" s="1">
        <v>5</v>
      </c>
      <c r="B48" s="2">
        <v>7.2</v>
      </c>
      <c r="C48" s="2">
        <v>7.2489999999999997</v>
      </c>
      <c r="D48" s="2">
        <v>2.383</v>
      </c>
    </row>
    <row r="50" spans="1:7" x14ac:dyDescent="0.35">
      <c r="A50" s="1" t="s">
        <v>8</v>
      </c>
      <c r="B50" s="4">
        <v>45613.379861111112</v>
      </c>
    </row>
    <row r="51" spans="1:7" x14ac:dyDescent="0.35">
      <c r="A51" s="1" t="s">
        <v>0</v>
      </c>
      <c r="B51" s="2" t="s">
        <v>1</v>
      </c>
      <c r="C51" s="2" t="s">
        <v>2</v>
      </c>
      <c r="D51" s="2" t="s">
        <v>3</v>
      </c>
      <c r="F51" s="1" t="s">
        <v>4</v>
      </c>
      <c r="G51" s="1" t="s">
        <v>5</v>
      </c>
    </row>
    <row r="52" spans="1:7" x14ac:dyDescent="0.35">
      <c r="A52" s="1">
        <v>1</v>
      </c>
      <c r="B52" s="2">
        <v>1</v>
      </c>
      <c r="C52" s="2">
        <v>1.002</v>
      </c>
      <c r="D52" s="2">
        <v>0</v>
      </c>
      <c r="F52" s="1">
        <v>0</v>
      </c>
      <c r="G52" s="1">
        <v>0</v>
      </c>
    </row>
    <row r="53" spans="1:7" x14ac:dyDescent="0.35">
      <c r="A53" s="1">
        <v>2</v>
      </c>
      <c r="B53" s="2">
        <v>2.5</v>
      </c>
      <c r="C53" s="2">
        <v>2.5299999999999998</v>
      </c>
      <c r="D53" s="2">
        <v>0</v>
      </c>
    </row>
    <row r="54" spans="1:7" x14ac:dyDescent="0.35">
      <c r="A54" s="1">
        <v>3</v>
      </c>
      <c r="B54" s="2">
        <v>4.0999999999999996</v>
      </c>
      <c r="C54" s="2">
        <v>4.0919999999999996</v>
      </c>
      <c r="D54" s="2">
        <v>0</v>
      </c>
    </row>
    <row r="55" spans="1:7" x14ac:dyDescent="0.35">
      <c r="A55" s="1">
        <v>4</v>
      </c>
      <c r="B55" s="2">
        <v>5.5</v>
      </c>
      <c r="C55" s="2">
        <v>5.5019999999999998</v>
      </c>
      <c r="D55" s="2">
        <v>0</v>
      </c>
    </row>
    <row r="56" spans="1:7" x14ac:dyDescent="0.35">
      <c r="A56" s="1">
        <v>5</v>
      </c>
      <c r="B56" s="2">
        <v>7</v>
      </c>
      <c r="C56" s="2">
        <v>7.0019999999999998</v>
      </c>
      <c r="D56" s="2">
        <v>0</v>
      </c>
    </row>
    <row r="58" spans="1:7" x14ac:dyDescent="0.35">
      <c r="A58" s="1" t="s">
        <v>9</v>
      </c>
      <c r="B58" s="2">
        <v>45613.651388888888</v>
      </c>
    </row>
    <row r="59" spans="1:7" x14ac:dyDescent="0.35">
      <c r="A59" s="1" t="s">
        <v>0</v>
      </c>
      <c r="B59" s="2" t="s">
        <v>1</v>
      </c>
      <c r="C59" s="2" t="s">
        <v>2</v>
      </c>
      <c r="D59" s="2" t="s">
        <v>3</v>
      </c>
      <c r="F59" s="1" t="s">
        <v>4</v>
      </c>
      <c r="G59" s="1" t="s">
        <v>5</v>
      </c>
    </row>
    <row r="60" spans="1:7" x14ac:dyDescent="0.35">
      <c r="A60" s="1">
        <v>1</v>
      </c>
      <c r="B60" s="2">
        <v>1.1000000000000001</v>
      </c>
      <c r="C60" s="2">
        <v>1.1020000000000001</v>
      </c>
      <c r="D60" s="2">
        <v>0</v>
      </c>
      <c r="F60" s="1">
        <v>0</v>
      </c>
      <c r="G60" s="1">
        <v>0</v>
      </c>
    </row>
    <row r="61" spans="1:7" x14ac:dyDescent="0.35">
      <c r="A61" s="1">
        <v>2</v>
      </c>
      <c r="B61" s="2">
        <v>2.7</v>
      </c>
      <c r="C61" s="2">
        <v>2.66</v>
      </c>
      <c r="D61" s="2">
        <v>0</v>
      </c>
    </row>
    <row r="62" spans="1:7" x14ac:dyDescent="0.35">
      <c r="A62" s="1">
        <v>3</v>
      </c>
      <c r="B62" s="2">
        <v>4.2</v>
      </c>
      <c r="C62" s="2">
        <v>4.2480000000000002</v>
      </c>
      <c r="D62" s="2">
        <v>0</v>
      </c>
    </row>
    <row r="63" spans="1:7" x14ac:dyDescent="0.35">
      <c r="A63" s="1">
        <v>4</v>
      </c>
      <c r="B63" s="2">
        <v>5.7</v>
      </c>
      <c r="C63" s="2">
        <v>5.7</v>
      </c>
      <c r="D63" s="2">
        <v>0</v>
      </c>
    </row>
    <row r="64" spans="1:7" x14ac:dyDescent="0.35">
      <c r="A64" s="1">
        <v>5</v>
      </c>
      <c r="B64" s="2">
        <v>7.2</v>
      </c>
      <c r="C64" s="2">
        <v>7.202</v>
      </c>
      <c r="D64" s="2">
        <v>0</v>
      </c>
    </row>
    <row r="66" spans="1:7" x14ac:dyDescent="0.35">
      <c r="A66" s="1" t="s">
        <v>10</v>
      </c>
      <c r="B66" s="5">
        <v>45613.663888888892</v>
      </c>
    </row>
    <row r="67" spans="1:7" x14ac:dyDescent="0.35">
      <c r="A67" s="1" t="s">
        <v>0</v>
      </c>
      <c r="B67" s="2" t="s">
        <v>1</v>
      </c>
      <c r="C67" s="2" t="s">
        <v>2</v>
      </c>
      <c r="D67" s="2" t="s">
        <v>3</v>
      </c>
      <c r="F67" s="1" t="s">
        <v>4</v>
      </c>
      <c r="G67" s="1" t="s">
        <v>5</v>
      </c>
    </row>
    <row r="68" spans="1:7" x14ac:dyDescent="0.35">
      <c r="A68" s="1">
        <v>1</v>
      </c>
      <c r="B68" s="2">
        <v>1.1000000000000001</v>
      </c>
      <c r="C68" s="2">
        <v>1.1020000000000001</v>
      </c>
      <c r="D68" s="2">
        <v>0</v>
      </c>
      <c r="F68" s="1">
        <v>0</v>
      </c>
      <c r="G68" s="1">
        <v>0</v>
      </c>
    </row>
    <row r="69" spans="1:7" x14ac:dyDescent="0.35">
      <c r="A69" s="1">
        <v>2</v>
      </c>
      <c r="B69" s="2">
        <v>2.7229999999999999</v>
      </c>
      <c r="C69" s="2">
        <v>2.7240000000000002</v>
      </c>
      <c r="D69" s="2">
        <v>0</v>
      </c>
    </row>
    <row r="70" spans="1:7" x14ac:dyDescent="0.35">
      <c r="A70" s="1">
        <v>3</v>
      </c>
      <c r="B70" s="2">
        <v>4.1749999999999998</v>
      </c>
      <c r="C70" s="2">
        <v>4.1740000000000004</v>
      </c>
      <c r="D70" s="2">
        <v>0</v>
      </c>
    </row>
    <row r="71" spans="1:7" x14ac:dyDescent="0.35">
      <c r="A71" s="1">
        <v>4</v>
      </c>
      <c r="B71" s="2">
        <v>5.6829999999999998</v>
      </c>
      <c r="C71" s="2">
        <v>5.6820000000000004</v>
      </c>
      <c r="D71" s="2">
        <v>0</v>
      </c>
    </row>
    <row r="72" spans="1:7" x14ac:dyDescent="0.35">
      <c r="A72" s="1">
        <v>5</v>
      </c>
      <c r="B72" s="2">
        <v>7.2</v>
      </c>
      <c r="C72" s="2">
        <v>7.2039999999999997</v>
      </c>
      <c r="D72" s="2">
        <v>0</v>
      </c>
    </row>
    <row r="74" spans="1:7" x14ac:dyDescent="0.35">
      <c r="A74" s="1"/>
      <c r="B74" s="5">
        <v>45613.686805555553</v>
      </c>
    </row>
    <row r="75" spans="1:7" x14ac:dyDescent="0.35">
      <c r="A75" s="1" t="s">
        <v>0</v>
      </c>
      <c r="B75" s="2" t="s">
        <v>1</v>
      </c>
      <c r="C75" s="2" t="s">
        <v>2</v>
      </c>
      <c r="D75" s="2" t="s">
        <v>3</v>
      </c>
      <c r="F75" s="1" t="s">
        <v>4</v>
      </c>
      <c r="G75" s="1" t="s">
        <v>5</v>
      </c>
    </row>
    <row r="76" spans="1:7" x14ac:dyDescent="0.35">
      <c r="A76" s="1">
        <v>1</v>
      </c>
      <c r="B76" s="2">
        <v>1.1000000000000001</v>
      </c>
      <c r="C76" s="2">
        <v>1.1020000000000001</v>
      </c>
      <c r="D76" s="2">
        <v>8</v>
      </c>
      <c r="F76" s="1">
        <v>-1.0029999999999999</v>
      </c>
      <c r="G76" s="1">
        <v>9.0660000000000007</v>
      </c>
    </row>
    <row r="77" spans="1:7" x14ac:dyDescent="0.35">
      <c r="A77" s="1">
        <v>2</v>
      </c>
      <c r="B77" s="2">
        <v>2.67</v>
      </c>
      <c r="C77" s="2">
        <v>2.67</v>
      </c>
      <c r="D77" s="2">
        <v>6.5</v>
      </c>
    </row>
    <row r="78" spans="1:7" x14ac:dyDescent="0.35">
      <c r="A78" s="1">
        <v>3</v>
      </c>
      <c r="B78" s="2">
        <v>4.165</v>
      </c>
      <c r="C78" s="2">
        <v>4.1660000000000004</v>
      </c>
      <c r="D78" s="2">
        <v>4.7</v>
      </c>
    </row>
    <row r="79" spans="1:7" x14ac:dyDescent="0.35">
      <c r="A79" s="1">
        <v>4</v>
      </c>
      <c r="B79" s="2">
        <v>5.7249999999999996</v>
      </c>
      <c r="C79" s="2">
        <v>5.7279999999999998</v>
      </c>
      <c r="D79" s="2">
        <v>3.2</v>
      </c>
    </row>
    <row r="80" spans="1:7" x14ac:dyDescent="0.35">
      <c r="A80" s="1">
        <v>5</v>
      </c>
      <c r="B80" s="2">
        <v>7.2</v>
      </c>
      <c r="C80" s="2">
        <v>7.202</v>
      </c>
      <c r="D80" s="2">
        <v>2</v>
      </c>
    </row>
    <row r="82" spans="1:9" x14ac:dyDescent="0.35">
      <c r="A82" s="1" t="s">
        <v>8</v>
      </c>
      <c r="B82" s="5">
        <v>45623.629861111112</v>
      </c>
    </row>
    <row r="83" spans="1:9" x14ac:dyDescent="0.35">
      <c r="A83" s="1" t="s">
        <v>0</v>
      </c>
      <c r="B83" s="2" t="s">
        <v>1</v>
      </c>
      <c r="C83" s="2" t="s">
        <v>2</v>
      </c>
      <c r="D83" s="2" t="s">
        <v>3</v>
      </c>
      <c r="F83" s="1" t="s">
        <v>4</v>
      </c>
      <c r="G83" s="1" t="s">
        <v>5</v>
      </c>
      <c r="H83" s="1" t="s">
        <v>11</v>
      </c>
    </row>
    <row r="84" spans="1:9" x14ac:dyDescent="0.35">
      <c r="A84" s="1">
        <v>1</v>
      </c>
      <c r="B84" s="2">
        <v>1.1000000000000001</v>
      </c>
      <c r="C84" s="2">
        <v>1.101</v>
      </c>
      <c r="D84" s="2">
        <v>8.5</v>
      </c>
      <c r="F84" s="1">
        <v>-1.03</v>
      </c>
      <c r="G84" s="1">
        <v>9.2720000000000002</v>
      </c>
      <c r="H84" s="1">
        <v>-1.03</v>
      </c>
    </row>
    <row r="85" spans="1:9" x14ac:dyDescent="0.35">
      <c r="A85" s="1">
        <v>2</v>
      </c>
      <c r="B85" s="2">
        <v>2.6960000000000002</v>
      </c>
      <c r="C85" s="2">
        <v>2.6949999999999998</v>
      </c>
      <c r="D85" s="2">
        <v>6.2</v>
      </c>
    </row>
    <row r="86" spans="1:9" x14ac:dyDescent="0.35">
      <c r="A86" s="1">
        <v>3</v>
      </c>
      <c r="B86" s="2">
        <v>4.1660000000000004</v>
      </c>
      <c r="C86" s="2">
        <v>4.165</v>
      </c>
      <c r="D86" s="2">
        <v>4.8</v>
      </c>
    </row>
    <row r="87" spans="1:9" x14ac:dyDescent="0.35">
      <c r="A87" s="1">
        <v>4</v>
      </c>
      <c r="B87" s="2">
        <v>5.7649999999999997</v>
      </c>
      <c r="C87" s="2">
        <v>5.7649999999999997</v>
      </c>
      <c r="D87" s="2">
        <v>3.1</v>
      </c>
    </row>
    <row r="88" spans="1:9" x14ac:dyDescent="0.35">
      <c r="A88" s="1">
        <v>5</v>
      </c>
      <c r="B88" s="2">
        <v>7.2</v>
      </c>
      <c r="C88" s="2">
        <v>7.1989999999999998</v>
      </c>
      <c r="D88" s="2">
        <v>2.2000000000000002</v>
      </c>
    </row>
    <row r="90" spans="1:9" x14ac:dyDescent="0.35">
      <c r="A90" s="1" t="s">
        <v>8</v>
      </c>
      <c r="B90" s="5">
        <v>45645.401388888888</v>
      </c>
      <c r="I90" s="8"/>
    </row>
    <row r="91" spans="1:9" x14ac:dyDescent="0.35">
      <c r="A91" s="1" t="s">
        <v>0</v>
      </c>
      <c r="B91" s="2" t="s">
        <v>1</v>
      </c>
      <c r="C91" s="2" t="s">
        <v>2</v>
      </c>
      <c r="D91" s="2" t="s">
        <v>3</v>
      </c>
      <c r="F91" s="1" t="s">
        <v>4</v>
      </c>
      <c r="G91" s="1" t="s">
        <v>5</v>
      </c>
      <c r="H91" s="1" t="s">
        <v>11</v>
      </c>
    </row>
    <row r="92" spans="1:9" x14ac:dyDescent="0.35">
      <c r="A92" s="1">
        <v>1</v>
      </c>
      <c r="B92" s="2">
        <v>1.1000000000000001</v>
      </c>
      <c r="C92" s="2">
        <v>1.1020000000000001</v>
      </c>
      <c r="D92" s="2">
        <v>8.4849999999999994</v>
      </c>
      <c r="E92" s="3"/>
      <c r="F92" s="1">
        <v>-0.99399999999999999</v>
      </c>
      <c r="G92" s="1">
        <v>9.625</v>
      </c>
      <c r="H92" s="1">
        <v>-0.99399999999999999</v>
      </c>
      <c r="I92" s="8"/>
    </row>
    <row r="93" spans="1:9" x14ac:dyDescent="0.35">
      <c r="A93" s="1">
        <v>2</v>
      </c>
      <c r="B93" s="2">
        <v>2.6720000000000002</v>
      </c>
      <c r="C93" s="2">
        <v>2.6709999999999998</v>
      </c>
      <c r="D93" s="2">
        <v>7.07</v>
      </c>
      <c r="E93" s="3"/>
      <c r="I93" s="8"/>
    </row>
    <row r="94" spans="1:9" x14ac:dyDescent="0.35">
      <c r="A94" s="1">
        <v>3</v>
      </c>
      <c r="B94" s="2">
        <v>4.2140000000000004</v>
      </c>
      <c r="C94" s="2">
        <v>4.2130000000000001</v>
      </c>
      <c r="D94" s="2">
        <v>5.3970000000000002</v>
      </c>
      <c r="E94" s="3"/>
      <c r="I94" s="8"/>
    </row>
    <row r="95" spans="1:9" x14ac:dyDescent="0.35">
      <c r="A95" s="1">
        <v>4</v>
      </c>
      <c r="B95" s="2">
        <v>5.6879999999999997</v>
      </c>
      <c r="C95" s="2">
        <v>5.6870000000000003</v>
      </c>
      <c r="D95" s="2">
        <v>3.93</v>
      </c>
      <c r="E95" s="3"/>
      <c r="I95" s="8"/>
    </row>
    <row r="96" spans="1:9" x14ac:dyDescent="0.35">
      <c r="A96" s="1">
        <v>5</v>
      </c>
      <c r="B96" s="2">
        <v>7.2</v>
      </c>
      <c r="C96" s="2">
        <v>7.2</v>
      </c>
      <c r="D96" s="2">
        <v>2.4910000000000001</v>
      </c>
      <c r="E96" s="3"/>
      <c r="I96" s="8"/>
    </row>
    <row r="97" spans="1:9" x14ac:dyDescent="0.35">
      <c r="E97" s="3"/>
      <c r="I97" s="8"/>
    </row>
    <row r="98" spans="1:9" x14ac:dyDescent="0.35">
      <c r="A98" s="1" t="s">
        <v>12</v>
      </c>
      <c r="B98" s="5">
        <v>45645.57708333333</v>
      </c>
      <c r="E98" s="3"/>
    </row>
    <row r="99" spans="1:9" x14ac:dyDescent="0.35">
      <c r="A99" s="1" t="s">
        <v>0</v>
      </c>
      <c r="B99" s="2" t="s">
        <v>1</v>
      </c>
      <c r="C99" s="2" t="s">
        <v>2</v>
      </c>
      <c r="D99" s="2" t="s">
        <v>3</v>
      </c>
      <c r="E99" s="3"/>
      <c r="F99" s="1" t="s">
        <v>4</v>
      </c>
      <c r="G99" s="1" t="s">
        <v>5</v>
      </c>
      <c r="H99" s="1" t="s">
        <v>11</v>
      </c>
    </row>
    <row r="100" spans="1:9" x14ac:dyDescent="0.35">
      <c r="A100" s="1">
        <v>1</v>
      </c>
      <c r="B100" s="2">
        <v>1.1000000000000001</v>
      </c>
      <c r="C100" s="2">
        <v>1.1020000000000001</v>
      </c>
      <c r="D100" s="2">
        <v>8.4990000000000006</v>
      </c>
      <c r="E100" s="3"/>
      <c r="F100" s="1">
        <v>-1.0069999999999999</v>
      </c>
      <c r="G100" s="1">
        <v>9.6280000000000001</v>
      </c>
      <c r="H100" s="1">
        <v>-1.0069999999999999</v>
      </c>
      <c r="I100" s="8"/>
    </row>
    <row r="101" spans="1:9" x14ac:dyDescent="0.35">
      <c r="A101" s="1">
        <v>2</v>
      </c>
      <c r="B101" s="2">
        <v>2.6589999999999998</v>
      </c>
      <c r="C101" s="2">
        <v>2.6589999999999998</v>
      </c>
      <c r="D101" s="2">
        <v>6.9560000000000004</v>
      </c>
      <c r="E101" s="3"/>
      <c r="I101" s="8"/>
    </row>
    <row r="102" spans="1:9" x14ac:dyDescent="0.35">
      <c r="A102" s="1">
        <v>3</v>
      </c>
      <c r="B102" s="2">
        <v>4.218</v>
      </c>
      <c r="C102" s="2">
        <v>4.218</v>
      </c>
      <c r="D102" s="2">
        <v>5.3959999999999999</v>
      </c>
      <c r="E102" s="3"/>
      <c r="I102" s="8"/>
    </row>
    <row r="103" spans="1:9" x14ac:dyDescent="0.35">
      <c r="A103" s="1">
        <v>4</v>
      </c>
      <c r="B103" s="2">
        <v>5.702</v>
      </c>
      <c r="C103" s="2">
        <v>5.7009999999999996</v>
      </c>
      <c r="D103" s="2">
        <v>3.923</v>
      </c>
      <c r="E103" s="3"/>
      <c r="I103" s="8"/>
    </row>
    <row r="104" spans="1:9" x14ac:dyDescent="0.35">
      <c r="A104" s="1">
        <v>5</v>
      </c>
      <c r="B104" s="2">
        <v>7.2</v>
      </c>
      <c r="C104" s="2">
        <v>7.1989999999999998</v>
      </c>
      <c r="D104" s="2">
        <v>2.3450000000000002</v>
      </c>
      <c r="E104" s="3"/>
      <c r="I104" s="8"/>
    </row>
    <row r="105" spans="1:9" x14ac:dyDescent="0.35">
      <c r="E105" s="3"/>
      <c r="I105" s="8"/>
    </row>
    <row r="106" spans="1:9" x14ac:dyDescent="0.35">
      <c r="A106" s="1" t="s">
        <v>13</v>
      </c>
      <c r="B106" s="5">
        <v>45645.591666666667</v>
      </c>
      <c r="E106" s="3"/>
    </row>
    <row r="107" spans="1:9" x14ac:dyDescent="0.35">
      <c r="A107" s="1" t="s">
        <v>0</v>
      </c>
      <c r="B107" s="2" t="s">
        <v>1</v>
      </c>
      <c r="C107" s="2" t="s">
        <v>2</v>
      </c>
      <c r="D107" s="2" t="s">
        <v>3</v>
      </c>
      <c r="E107" s="3"/>
      <c r="F107" s="1" t="s">
        <v>4</v>
      </c>
      <c r="G107" s="1" t="s">
        <v>5</v>
      </c>
      <c r="H107" s="1" t="s">
        <v>11</v>
      </c>
    </row>
    <row r="108" spans="1:9" x14ac:dyDescent="0.35">
      <c r="A108" s="1">
        <v>1</v>
      </c>
      <c r="B108" s="2">
        <v>1.1000000000000001</v>
      </c>
      <c r="C108" s="2">
        <v>1.1020000000000001</v>
      </c>
      <c r="D108" s="2">
        <v>8.5079999999999991</v>
      </c>
      <c r="E108" s="3"/>
      <c r="F108" s="1">
        <v>-0.997</v>
      </c>
      <c r="G108" s="1">
        <v>9.61</v>
      </c>
      <c r="H108" s="1">
        <v>-0.997</v>
      </c>
      <c r="I108" s="8"/>
    </row>
    <row r="109" spans="1:9" x14ac:dyDescent="0.35">
      <c r="A109" s="1">
        <v>2</v>
      </c>
      <c r="B109" s="2">
        <v>2.6280000000000001</v>
      </c>
      <c r="C109" s="2">
        <v>2.625</v>
      </c>
      <c r="D109" s="2">
        <v>6.9950000000000001</v>
      </c>
      <c r="E109" s="3"/>
      <c r="I109" s="8"/>
    </row>
    <row r="110" spans="1:9" x14ac:dyDescent="0.35">
      <c r="A110" s="1">
        <v>3</v>
      </c>
      <c r="B110" s="2">
        <v>4.1989999999999998</v>
      </c>
      <c r="C110" s="2">
        <v>4.1980000000000004</v>
      </c>
      <c r="D110" s="2">
        <v>5.4240000000000004</v>
      </c>
      <c r="E110" s="3"/>
      <c r="I110" s="8"/>
    </row>
    <row r="111" spans="1:9" x14ac:dyDescent="0.35">
      <c r="A111" s="1">
        <v>4</v>
      </c>
      <c r="B111" s="2">
        <v>5.7190000000000003</v>
      </c>
      <c r="C111" s="2">
        <v>5.7190000000000003</v>
      </c>
      <c r="D111" s="2">
        <v>3.9079999999999999</v>
      </c>
      <c r="E111" s="3"/>
      <c r="I111" s="8"/>
    </row>
    <row r="112" spans="1:9" x14ac:dyDescent="0.35">
      <c r="A112" s="1">
        <v>5</v>
      </c>
      <c r="B112" s="2">
        <v>7.2</v>
      </c>
      <c r="C112" s="2">
        <v>7.1989999999999998</v>
      </c>
      <c r="D112" s="2">
        <v>2.427</v>
      </c>
      <c r="E112" s="3"/>
      <c r="I112" s="8"/>
    </row>
    <row r="113" spans="1:9" x14ac:dyDescent="0.35">
      <c r="E113" s="3"/>
      <c r="I113" s="8"/>
    </row>
    <row r="114" spans="1:9" x14ac:dyDescent="0.35">
      <c r="A114" s="1" t="s">
        <v>13</v>
      </c>
      <c r="B114" s="5">
        <v>45645.598611111112</v>
      </c>
      <c r="E114" s="3"/>
    </row>
    <row r="115" spans="1:9" x14ac:dyDescent="0.35">
      <c r="A115" s="1" t="s">
        <v>0</v>
      </c>
      <c r="B115" s="2" t="s">
        <v>1</v>
      </c>
      <c r="C115" s="2" t="s">
        <v>2</v>
      </c>
      <c r="D115" s="2" t="s">
        <v>3</v>
      </c>
      <c r="E115" s="3"/>
      <c r="F115" s="1" t="s">
        <v>4</v>
      </c>
      <c r="G115" s="1" t="s">
        <v>5</v>
      </c>
      <c r="H115" s="1" t="s">
        <v>11</v>
      </c>
    </row>
    <row r="116" spans="1:9" x14ac:dyDescent="0.35">
      <c r="A116" s="1">
        <v>1</v>
      </c>
      <c r="B116" s="2">
        <v>1.1000000000000001</v>
      </c>
      <c r="C116" s="2">
        <v>1.1020000000000001</v>
      </c>
      <c r="D116" s="2">
        <v>8.5079999999999991</v>
      </c>
      <c r="E116" s="3"/>
      <c r="F116" s="1">
        <v>-0.996</v>
      </c>
      <c r="G116" s="1">
        <v>9.6080000000000005</v>
      </c>
      <c r="H116" s="1">
        <v>-0.996</v>
      </c>
      <c r="I116" s="8"/>
    </row>
    <row r="117" spans="1:9" x14ac:dyDescent="0.35">
      <c r="A117" s="1">
        <v>2</v>
      </c>
      <c r="B117" s="2">
        <v>2.633</v>
      </c>
      <c r="C117" s="2">
        <v>2.6309999999999998</v>
      </c>
      <c r="D117" s="2">
        <v>6.9870000000000001</v>
      </c>
      <c r="E117" s="3"/>
      <c r="I117" s="8"/>
    </row>
    <row r="118" spans="1:9" x14ac:dyDescent="0.35">
      <c r="A118" s="1">
        <v>3</v>
      </c>
      <c r="B118" s="2">
        <v>4.1539999999999999</v>
      </c>
      <c r="C118" s="2">
        <v>4.1539999999999999</v>
      </c>
      <c r="D118" s="2">
        <v>5.4710000000000001</v>
      </c>
      <c r="E118" s="3"/>
      <c r="I118" s="8"/>
    </row>
    <row r="119" spans="1:9" x14ac:dyDescent="0.35">
      <c r="A119" s="1">
        <v>4</v>
      </c>
      <c r="B119" s="2">
        <v>5.6779999999999999</v>
      </c>
      <c r="C119" s="2">
        <v>5.6769999999999996</v>
      </c>
      <c r="D119" s="2">
        <v>3.9569999999999999</v>
      </c>
      <c r="E119" s="3"/>
      <c r="I119" s="8"/>
    </row>
    <row r="120" spans="1:9" x14ac:dyDescent="0.35">
      <c r="A120" s="1">
        <v>5</v>
      </c>
      <c r="B120" s="2">
        <v>7.2</v>
      </c>
      <c r="C120" s="2">
        <v>7.2</v>
      </c>
      <c r="D120" s="2">
        <v>2.4289999999999998</v>
      </c>
      <c r="E120" s="3"/>
      <c r="I120" s="8"/>
    </row>
    <row r="121" spans="1:9" x14ac:dyDescent="0.35">
      <c r="E121" s="3"/>
      <c r="I121" s="8"/>
    </row>
    <row r="122" spans="1:9" x14ac:dyDescent="0.35">
      <c r="A122" s="1" t="s">
        <v>13</v>
      </c>
      <c r="B122" s="5">
        <v>45645.604861111111</v>
      </c>
      <c r="E122" s="3"/>
    </row>
    <row r="123" spans="1:9" x14ac:dyDescent="0.35">
      <c r="A123" s="1" t="s">
        <v>0</v>
      </c>
      <c r="B123" s="2" t="s">
        <v>1</v>
      </c>
      <c r="C123" s="2" t="s">
        <v>2</v>
      </c>
      <c r="D123" s="2" t="s">
        <v>3</v>
      </c>
      <c r="E123" s="3"/>
      <c r="F123" s="1" t="s">
        <v>4</v>
      </c>
      <c r="G123" s="1" t="s">
        <v>5</v>
      </c>
      <c r="H123" s="1" t="s">
        <v>11</v>
      </c>
    </row>
    <row r="124" spans="1:9" x14ac:dyDescent="0.35">
      <c r="A124" s="1">
        <v>1</v>
      </c>
      <c r="B124" s="2">
        <v>1.1000000000000001</v>
      </c>
      <c r="C124" s="2">
        <v>1.1020000000000001</v>
      </c>
      <c r="D124" s="2">
        <v>8.5060000000000002</v>
      </c>
      <c r="E124" s="3"/>
      <c r="F124" s="1">
        <v>-0.996</v>
      </c>
      <c r="G124" s="1">
        <v>9.6069999999999993</v>
      </c>
      <c r="H124" s="1">
        <v>-0.996</v>
      </c>
      <c r="I124" s="8"/>
    </row>
    <row r="125" spans="1:9" x14ac:dyDescent="0.35">
      <c r="A125" s="1">
        <v>2</v>
      </c>
      <c r="B125" s="2">
        <v>2.6379999999999999</v>
      </c>
      <c r="C125" s="2">
        <v>2.637</v>
      </c>
      <c r="D125" s="2">
        <v>6.984</v>
      </c>
      <c r="E125" s="3"/>
      <c r="I125" s="8"/>
    </row>
    <row r="126" spans="1:9" x14ac:dyDescent="0.35">
      <c r="A126" s="1">
        <v>3</v>
      </c>
      <c r="B126" s="2">
        <v>4.2140000000000004</v>
      </c>
      <c r="C126" s="2">
        <v>4.2119999999999997</v>
      </c>
      <c r="D126" s="2">
        <v>5.4130000000000003</v>
      </c>
      <c r="E126" s="3"/>
      <c r="I126" s="8"/>
    </row>
    <row r="127" spans="1:9" x14ac:dyDescent="0.35">
      <c r="A127" s="1">
        <v>4</v>
      </c>
      <c r="B127" s="2">
        <v>5.6829999999999998</v>
      </c>
      <c r="C127" s="2">
        <v>5.6820000000000004</v>
      </c>
      <c r="D127" s="2">
        <v>3.9420000000000002</v>
      </c>
      <c r="E127" s="3"/>
      <c r="I127" s="8"/>
    </row>
    <row r="128" spans="1:9" x14ac:dyDescent="0.35">
      <c r="A128" s="1">
        <v>5</v>
      </c>
      <c r="B128" s="2">
        <v>7.2</v>
      </c>
      <c r="C128" s="2">
        <v>7.1989999999999998</v>
      </c>
      <c r="D128" s="2">
        <v>2.4340000000000002</v>
      </c>
      <c r="E128" s="3"/>
      <c r="I128" s="8"/>
    </row>
    <row r="129" spans="1:9" x14ac:dyDescent="0.35">
      <c r="E129" s="3"/>
      <c r="I129" s="8"/>
    </row>
    <row r="130" spans="1:9" x14ac:dyDescent="0.35">
      <c r="A130" s="1" t="s">
        <v>14</v>
      </c>
      <c r="B130" s="5">
        <v>45645.611111111109</v>
      </c>
      <c r="E130" s="3"/>
    </row>
    <row r="131" spans="1:9" x14ac:dyDescent="0.35">
      <c r="A131" s="1" t="s">
        <v>0</v>
      </c>
      <c r="B131" s="2" t="s">
        <v>1</v>
      </c>
      <c r="C131" s="2" t="s">
        <v>2</v>
      </c>
      <c r="D131" s="2" t="s">
        <v>3</v>
      </c>
      <c r="E131" s="3"/>
      <c r="F131" s="1" t="s">
        <v>4</v>
      </c>
      <c r="G131" s="1" t="s">
        <v>5</v>
      </c>
      <c r="H131" s="1" t="s">
        <v>11</v>
      </c>
    </row>
    <row r="132" spans="1:9" x14ac:dyDescent="0.35">
      <c r="A132" s="1">
        <v>1</v>
      </c>
      <c r="B132" s="2">
        <v>1.1000000000000001</v>
      </c>
      <c r="C132" s="2">
        <v>1.1020000000000001</v>
      </c>
      <c r="D132" s="2">
        <v>8.5589999999999993</v>
      </c>
      <c r="E132" s="3"/>
      <c r="F132" s="1">
        <v>-1.0009999999999999</v>
      </c>
      <c r="G132" s="1">
        <v>9.657</v>
      </c>
      <c r="H132" s="1">
        <v>-1.0009999999999999</v>
      </c>
      <c r="I132" s="8"/>
    </row>
    <row r="133" spans="1:9" x14ac:dyDescent="0.35">
      <c r="A133" s="1">
        <v>2</v>
      </c>
      <c r="B133" s="2">
        <v>2.7250000000000001</v>
      </c>
      <c r="C133" s="2">
        <v>2.7240000000000002</v>
      </c>
      <c r="D133" s="2">
        <v>6.9160000000000004</v>
      </c>
      <c r="E133" s="3"/>
      <c r="I133" s="8"/>
    </row>
    <row r="134" spans="1:9" x14ac:dyDescent="0.35">
      <c r="A134" s="1">
        <v>3</v>
      </c>
      <c r="B134" s="2">
        <v>4.1710000000000003</v>
      </c>
      <c r="C134" s="2">
        <v>4.1710000000000003</v>
      </c>
      <c r="D134" s="2">
        <v>5.4770000000000003</v>
      </c>
      <c r="E134" s="3"/>
      <c r="I134" s="8"/>
    </row>
    <row r="135" spans="1:9" x14ac:dyDescent="0.35">
      <c r="A135" s="1">
        <v>4</v>
      </c>
      <c r="B135" s="2">
        <v>5.7009999999999996</v>
      </c>
      <c r="C135" s="2">
        <v>5.7</v>
      </c>
      <c r="D135" s="2">
        <v>3.9740000000000002</v>
      </c>
      <c r="E135" s="3"/>
      <c r="I135" s="8"/>
    </row>
    <row r="136" spans="1:9" x14ac:dyDescent="0.35">
      <c r="A136" s="1">
        <v>5</v>
      </c>
      <c r="B136" s="2">
        <v>7.2</v>
      </c>
      <c r="C136" s="2">
        <v>7.1989999999999998</v>
      </c>
      <c r="D136" s="2">
        <v>2.4369999999999998</v>
      </c>
      <c r="E136" s="3"/>
      <c r="I136" s="8"/>
    </row>
    <row r="137" spans="1:9" x14ac:dyDescent="0.35">
      <c r="E137" s="3"/>
      <c r="I137" s="8"/>
    </row>
    <row r="138" spans="1:9" x14ac:dyDescent="0.35">
      <c r="A138" s="1" t="s">
        <v>15</v>
      </c>
      <c r="B138" s="5">
        <v>45645.625</v>
      </c>
      <c r="E138" s="3"/>
    </row>
    <row r="139" spans="1:9" x14ac:dyDescent="0.35">
      <c r="A139" s="1" t="s">
        <v>0</v>
      </c>
      <c r="B139" s="2" t="s">
        <v>1</v>
      </c>
      <c r="C139" s="2" t="s">
        <v>2</v>
      </c>
      <c r="D139" s="2" t="s">
        <v>3</v>
      </c>
      <c r="E139" s="3"/>
      <c r="F139" s="1" t="s">
        <v>4</v>
      </c>
      <c r="G139" s="1" t="s">
        <v>5</v>
      </c>
      <c r="H139" s="1" t="s">
        <v>11</v>
      </c>
    </row>
    <row r="140" spans="1:9" x14ac:dyDescent="0.35">
      <c r="A140" s="1">
        <v>1</v>
      </c>
      <c r="B140" s="2">
        <v>1.1000000000000001</v>
      </c>
      <c r="C140" s="2">
        <v>1.1020000000000001</v>
      </c>
      <c r="D140" s="2">
        <v>8.4930000000000003</v>
      </c>
      <c r="E140" s="3"/>
      <c r="F140" s="1">
        <v>-0.996</v>
      </c>
      <c r="G140" s="1">
        <v>9.5920000000000005</v>
      </c>
      <c r="H140" s="1">
        <v>-0.996</v>
      </c>
      <c r="I140" s="8"/>
    </row>
    <row r="141" spans="1:9" x14ac:dyDescent="0.35">
      <c r="A141" s="1">
        <v>2</v>
      </c>
      <c r="B141" s="2">
        <v>2.6379999999999999</v>
      </c>
      <c r="C141" s="2">
        <v>2.6360000000000001</v>
      </c>
      <c r="D141" s="2">
        <v>6.968</v>
      </c>
      <c r="E141" s="3"/>
      <c r="I141" s="8"/>
    </row>
    <row r="142" spans="1:9" x14ac:dyDescent="0.35">
      <c r="A142" s="1">
        <v>3</v>
      </c>
      <c r="B142" s="2">
        <v>4.2469999999999999</v>
      </c>
      <c r="C142" s="2">
        <v>4.2439999999999998</v>
      </c>
      <c r="D142" s="2">
        <v>5.3650000000000002</v>
      </c>
      <c r="E142" s="3"/>
      <c r="I142" s="8"/>
    </row>
    <row r="143" spans="1:9" x14ac:dyDescent="0.35">
      <c r="A143" s="1">
        <v>4</v>
      </c>
      <c r="B143" s="2">
        <v>5.6879999999999997</v>
      </c>
      <c r="C143" s="2">
        <v>5.6859999999999999</v>
      </c>
      <c r="D143" s="2">
        <v>3.927</v>
      </c>
      <c r="E143" s="3"/>
      <c r="I143" s="8"/>
    </row>
    <row r="144" spans="1:9" x14ac:dyDescent="0.35">
      <c r="A144" s="1">
        <v>5</v>
      </c>
      <c r="B144" s="2">
        <v>7.2</v>
      </c>
      <c r="C144" s="2">
        <v>7.2</v>
      </c>
      <c r="D144" s="2">
        <v>2.4209999999999998</v>
      </c>
      <c r="E144" s="3"/>
      <c r="I144" s="8"/>
    </row>
    <row r="145" spans="1:9" x14ac:dyDescent="0.35">
      <c r="E145" s="3"/>
      <c r="I145" s="8"/>
    </row>
    <row r="146" spans="1:9" x14ac:dyDescent="0.35">
      <c r="A146" s="1" t="s">
        <v>16</v>
      </c>
      <c r="B146" s="5">
        <v>45645.632638888892</v>
      </c>
      <c r="E146" s="3"/>
    </row>
    <row r="147" spans="1:9" x14ac:dyDescent="0.35">
      <c r="A147" s="1" t="s">
        <v>0</v>
      </c>
      <c r="B147" s="2" t="s">
        <v>1</v>
      </c>
      <c r="C147" s="2" t="s">
        <v>2</v>
      </c>
      <c r="D147" s="2" t="s">
        <v>3</v>
      </c>
      <c r="E147" s="3"/>
      <c r="F147" s="1" t="s">
        <v>4</v>
      </c>
      <c r="G147" s="1" t="s">
        <v>5</v>
      </c>
      <c r="H147" s="1" t="s">
        <v>11</v>
      </c>
    </row>
    <row r="148" spans="1:9" x14ac:dyDescent="0.35">
      <c r="A148" s="1">
        <v>1</v>
      </c>
      <c r="B148" s="2">
        <v>1.1000000000000001</v>
      </c>
      <c r="C148" s="2">
        <v>1.1020000000000001</v>
      </c>
      <c r="D148" s="2">
        <v>8.4920000000000009</v>
      </c>
      <c r="E148" s="3"/>
      <c r="F148" s="1">
        <v>-0.99399999999999999</v>
      </c>
      <c r="G148" s="1">
        <v>9.5850000000000009</v>
      </c>
      <c r="H148" s="1">
        <v>-0.99399999999999999</v>
      </c>
      <c r="I148" s="8"/>
    </row>
    <row r="149" spans="1:9" x14ac:dyDescent="0.35">
      <c r="A149" s="1">
        <v>2</v>
      </c>
      <c r="B149" s="2">
        <v>2.7</v>
      </c>
      <c r="C149" s="2">
        <v>2.698</v>
      </c>
      <c r="D149" s="2">
        <v>6.9029999999999996</v>
      </c>
      <c r="E149" s="3"/>
      <c r="I149" s="8"/>
    </row>
    <row r="150" spans="1:9" x14ac:dyDescent="0.35">
      <c r="A150" s="1">
        <v>3</v>
      </c>
      <c r="B150" s="2">
        <v>4.1580000000000004</v>
      </c>
      <c r="C150" s="2">
        <v>4.1580000000000004</v>
      </c>
      <c r="D150" s="2">
        <v>5.452</v>
      </c>
      <c r="E150" s="3"/>
      <c r="I150" s="8"/>
    </row>
    <row r="151" spans="1:9" x14ac:dyDescent="0.35">
      <c r="A151" s="1">
        <v>4</v>
      </c>
      <c r="B151" s="2">
        <v>5.7169999999999996</v>
      </c>
      <c r="C151" s="2">
        <v>5.7169999999999996</v>
      </c>
      <c r="D151" s="2">
        <v>3.9</v>
      </c>
      <c r="E151" s="3"/>
      <c r="I151" s="8"/>
    </row>
    <row r="152" spans="1:9" x14ac:dyDescent="0.35">
      <c r="A152" s="1">
        <v>5</v>
      </c>
      <c r="B152" s="2">
        <v>7.2</v>
      </c>
      <c r="C152" s="2">
        <v>7.2</v>
      </c>
      <c r="D152" s="2">
        <v>2.4340000000000002</v>
      </c>
      <c r="E152" s="3"/>
      <c r="I152" s="8"/>
    </row>
    <row r="153" spans="1:9" x14ac:dyDescent="0.35">
      <c r="E153" s="3"/>
      <c r="I153" s="8"/>
    </row>
    <row r="154" spans="1:9" x14ac:dyDescent="0.35">
      <c r="A154" s="1" t="s">
        <v>16</v>
      </c>
      <c r="B154" s="5">
        <v>45645.647222222222</v>
      </c>
      <c r="E154" s="3"/>
    </row>
    <row r="155" spans="1:9" x14ac:dyDescent="0.35">
      <c r="A155" s="1" t="s">
        <v>0</v>
      </c>
      <c r="B155" s="2" t="s">
        <v>1</v>
      </c>
      <c r="C155" s="2" t="s">
        <v>2</v>
      </c>
      <c r="D155" s="2" t="s">
        <v>3</v>
      </c>
      <c r="E155" s="3"/>
      <c r="F155" s="1" t="s">
        <v>4</v>
      </c>
      <c r="G155" s="1" t="s">
        <v>5</v>
      </c>
      <c r="H155" s="1" t="s">
        <v>11</v>
      </c>
    </row>
    <row r="156" spans="1:9" x14ac:dyDescent="0.35">
      <c r="A156" s="1">
        <v>1</v>
      </c>
      <c r="B156" s="2">
        <v>1.1000000000000001</v>
      </c>
      <c r="C156" s="2">
        <v>1.1020000000000001</v>
      </c>
      <c r="D156" s="2">
        <v>8.4930000000000003</v>
      </c>
      <c r="E156" s="3"/>
      <c r="F156" s="1">
        <v>-0.995</v>
      </c>
      <c r="G156" s="1">
        <v>9.5920000000000005</v>
      </c>
      <c r="H156" s="1">
        <v>-0.995</v>
      </c>
      <c r="I156" s="8"/>
    </row>
    <row r="157" spans="1:9" x14ac:dyDescent="0.35">
      <c r="A157" s="1">
        <v>2</v>
      </c>
      <c r="B157" s="2">
        <v>2.694</v>
      </c>
      <c r="C157" s="2">
        <v>2.694</v>
      </c>
      <c r="D157" s="2">
        <v>6.91</v>
      </c>
      <c r="E157" s="3"/>
      <c r="I157" s="8"/>
    </row>
    <row r="158" spans="1:9" x14ac:dyDescent="0.35">
      <c r="A158" s="1">
        <v>3</v>
      </c>
      <c r="B158" s="2">
        <v>4.226</v>
      </c>
      <c r="C158" s="2">
        <v>4.234</v>
      </c>
      <c r="D158" s="2">
        <v>5.3849999999999998</v>
      </c>
      <c r="E158" s="3"/>
      <c r="I158" s="8"/>
    </row>
    <row r="159" spans="1:9" x14ac:dyDescent="0.35">
      <c r="A159" s="1">
        <v>4</v>
      </c>
      <c r="B159" s="2">
        <v>5.7469999999999999</v>
      </c>
      <c r="C159" s="2">
        <v>5.7460000000000004</v>
      </c>
      <c r="D159" s="2">
        <v>3.875</v>
      </c>
      <c r="E159" s="3"/>
      <c r="I159" s="8"/>
    </row>
    <row r="160" spans="1:9" x14ac:dyDescent="0.35">
      <c r="A160" s="1">
        <v>5</v>
      </c>
      <c r="B160" s="2">
        <v>7.2</v>
      </c>
      <c r="C160" s="2">
        <v>7.1980000000000004</v>
      </c>
      <c r="D160" s="2">
        <v>2.4249999999999998</v>
      </c>
      <c r="E160" s="3"/>
      <c r="I160" s="8"/>
    </row>
    <row r="161" spans="1:9" x14ac:dyDescent="0.35">
      <c r="E161" s="3"/>
      <c r="I161" s="8"/>
    </row>
    <row r="162" spans="1:9" x14ac:dyDescent="0.35">
      <c r="A162" s="1" t="s">
        <v>17</v>
      </c>
      <c r="B162" s="5">
        <v>45646.338194444441</v>
      </c>
      <c r="E162" s="3"/>
    </row>
    <row r="163" spans="1:9" x14ac:dyDescent="0.35">
      <c r="A163" s="1" t="s">
        <v>0</v>
      </c>
      <c r="B163" s="2" t="s">
        <v>1</v>
      </c>
      <c r="C163" s="2" t="s">
        <v>2</v>
      </c>
      <c r="D163" s="2" t="s">
        <v>3</v>
      </c>
      <c r="E163" s="3"/>
      <c r="F163" s="1" t="s">
        <v>4</v>
      </c>
      <c r="G163" s="1" t="s">
        <v>5</v>
      </c>
      <c r="H163" s="1" t="s">
        <v>11</v>
      </c>
    </row>
    <row r="164" spans="1:9" x14ac:dyDescent="0.35">
      <c r="A164" s="1">
        <v>1</v>
      </c>
      <c r="B164" s="2">
        <v>1.1000000000000001</v>
      </c>
      <c r="C164" s="2">
        <v>1.1020000000000001</v>
      </c>
      <c r="D164" s="2">
        <v>8.5090000000000003</v>
      </c>
      <c r="E164" s="3"/>
      <c r="F164" s="1">
        <v>-0.995</v>
      </c>
      <c r="G164" s="1">
        <v>9.609</v>
      </c>
      <c r="H164" s="1">
        <v>-0.995</v>
      </c>
      <c r="I164" s="8"/>
    </row>
    <row r="165" spans="1:9" x14ac:dyDescent="0.35">
      <c r="A165" s="1">
        <v>2</v>
      </c>
      <c r="B165" s="2">
        <v>2.71</v>
      </c>
      <c r="C165" s="2">
        <v>2.71</v>
      </c>
      <c r="D165" s="2">
        <v>6.9169999999999998</v>
      </c>
      <c r="E165" s="3"/>
      <c r="I165" s="8"/>
    </row>
    <row r="166" spans="1:9" x14ac:dyDescent="0.35">
      <c r="A166" s="1">
        <v>3</v>
      </c>
      <c r="B166" s="2">
        <v>4.2220000000000004</v>
      </c>
      <c r="C166" s="2">
        <v>4.2210000000000001</v>
      </c>
      <c r="D166" s="2">
        <v>5.4050000000000002</v>
      </c>
      <c r="E166" s="3"/>
      <c r="I166" s="8"/>
    </row>
    <row r="167" spans="1:9" x14ac:dyDescent="0.35">
      <c r="A167" s="1">
        <v>4</v>
      </c>
      <c r="B167" s="2">
        <v>5.7329999999999997</v>
      </c>
      <c r="C167" s="2">
        <v>5.7320000000000002</v>
      </c>
      <c r="D167" s="2">
        <v>3.9020000000000001</v>
      </c>
      <c r="E167" s="3"/>
      <c r="I167" s="8"/>
    </row>
    <row r="168" spans="1:9" x14ac:dyDescent="0.35">
      <c r="A168" s="1">
        <v>5</v>
      </c>
      <c r="B168" s="2">
        <v>7.2</v>
      </c>
      <c r="C168" s="2">
        <v>7.1989999999999998</v>
      </c>
      <c r="D168" s="2">
        <v>2.4460000000000002</v>
      </c>
      <c r="E168" s="3"/>
      <c r="I168" s="8"/>
    </row>
    <row r="169" spans="1:9" x14ac:dyDescent="0.35">
      <c r="E169" s="3"/>
      <c r="I169" s="8"/>
    </row>
    <row r="170" spans="1:9" x14ac:dyDescent="0.35">
      <c r="A170" s="1" t="s">
        <v>17</v>
      </c>
      <c r="B170" s="5">
        <v>45646.344444444447</v>
      </c>
      <c r="E170" s="3"/>
    </row>
    <row r="171" spans="1:9" x14ac:dyDescent="0.35">
      <c r="A171" s="1" t="s">
        <v>0</v>
      </c>
      <c r="B171" s="2" t="s">
        <v>1</v>
      </c>
      <c r="C171" s="2" t="s">
        <v>2</v>
      </c>
      <c r="D171" s="2" t="s">
        <v>3</v>
      </c>
      <c r="E171" s="3"/>
      <c r="F171" s="1" t="s">
        <v>4</v>
      </c>
      <c r="G171" s="1" t="s">
        <v>5</v>
      </c>
      <c r="H171" s="1" t="s">
        <v>11</v>
      </c>
    </row>
    <row r="172" spans="1:9" x14ac:dyDescent="0.35">
      <c r="A172" s="1">
        <v>1</v>
      </c>
      <c r="B172" s="2">
        <v>1.1000000000000001</v>
      </c>
      <c r="C172" s="2">
        <v>1.101</v>
      </c>
      <c r="D172" s="2">
        <v>8.5139999999999993</v>
      </c>
      <c r="E172" s="3"/>
      <c r="F172" s="1">
        <v>-0.997</v>
      </c>
      <c r="G172" s="1">
        <v>9.6120000000000001</v>
      </c>
      <c r="H172" s="1">
        <v>-0.997</v>
      </c>
      <c r="I172" s="8"/>
    </row>
    <row r="173" spans="1:9" x14ac:dyDescent="0.35">
      <c r="A173" s="1">
        <v>2</v>
      </c>
      <c r="B173" s="2">
        <v>2.6429999999999998</v>
      </c>
      <c r="C173" s="2">
        <v>2.6419999999999999</v>
      </c>
      <c r="D173" s="2">
        <v>6.98</v>
      </c>
      <c r="E173" s="3"/>
      <c r="I173" s="8"/>
    </row>
    <row r="174" spans="1:9" x14ac:dyDescent="0.35">
      <c r="A174" s="1">
        <v>3</v>
      </c>
      <c r="B174" s="2">
        <v>4.218</v>
      </c>
      <c r="C174" s="2">
        <v>4.2169999999999996</v>
      </c>
      <c r="D174" s="2">
        <v>5.4089999999999998</v>
      </c>
      <c r="E174" s="3"/>
      <c r="I174" s="8"/>
    </row>
    <row r="175" spans="1:9" x14ac:dyDescent="0.35">
      <c r="A175" s="1">
        <v>4</v>
      </c>
      <c r="B175" s="2">
        <v>5.7610000000000001</v>
      </c>
      <c r="C175" s="2">
        <v>5.7610000000000001</v>
      </c>
      <c r="D175" s="2">
        <v>3.8690000000000002</v>
      </c>
      <c r="E175" s="3"/>
      <c r="I175" s="8"/>
    </row>
    <row r="176" spans="1:9" x14ac:dyDescent="0.35">
      <c r="A176" s="1">
        <v>5</v>
      </c>
      <c r="B176" s="2">
        <v>7.2</v>
      </c>
      <c r="C176" s="2">
        <v>7.1989999999999998</v>
      </c>
      <c r="D176" s="2">
        <v>2.4369999999999998</v>
      </c>
      <c r="E176" s="3"/>
      <c r="I176" s="8"/>
    </row>
    <row r="177" spans="1:9" x14ac:dyDescent="0.35">
      <c r="E177" s="3"/>
      <c r="I177" s="8"/>
    </row>
    <row r="178" spans="1:9" x14ac:dyDescent="0.35">
      <c r="A178" s="1" t="s">
        <v>18</v>
      </c>
      <c r="B178" s="5">
        <v>45646.35</v>
      </c>
      <c r="E178" s="3"/>
    </row>
    <row r="179" spans="1:9" x14ac:dyDescent="0.35">
      <c r="A179" s="1" t="s">
        <v>0</v>
      </c>
      <c r="B179" s="2" t="s">
        <v>1</v>
      </c>
      <c r="C179" s="2" t="s">
        <v>2</v>
      </c>
      <c r="D179" s="2" t="s">
        <v>3</v>
      </c>
      <c r="E179" s="3"/>
      <c r="F179" s="1" t="s">
        <v>4</v>
      </c>
      <c r="G179" s="1" t="s">
        <v>5</v>
      </c>
      <c r="H179" s="1" t="s">
        <v>11</v>
      </c>
    </row>
    <row r="180" spans="1:9" x14ac:dyDescent="0.35">
      <c r="A180" s="1">
        <v>1</v>
      </c>
      <c r="B180" s="2">
        <v>1.1000000000000001</v>
      </c>
      <c r="C180" s="2">
        <v>1.1020000000000001</v>
      </c>
      <c r="D180" s="2">
        <v>8.5809999999999995</v>
      </c>
      <c r="E180" s="3"/>
      <c r="F180" s="1">
        <v>-0.998</v>
      </c>
      <c r="G180" s="1">
        <v>9.3740000000000006</v>
      </c>
      <c r="H180" s="1">
        <v>-0.998</v>
      </c>
      <c r="I180" s="8"/>
    </row>
    <row r="181" spans="1:9" x14ac:dyDescent="0.35">
      <c r="A181" s="1">
        <v>2</v>
      </c>
      <c r="B181" s="2">
        <v>2.6989999999999998</v>
      </c>
      <c r="C181" s="2">
        <v>2.6970000000000001</v>
      </c>
      <c r="D181" s="2">
        <v>6.9219999999999997</v>
      </c>
      <c r="E181" s="3"/>
      <c r="I181" s="8"/>
    </row>
    <row r="182" spans="1:9" x14ac:dyDescent="0.35">
      <c r="A182" s="1">
        <v>3</v>
      </c>
      <c r="B182" s="2">
        <v>4.1619999999999999</v>
      </c>
      <c r="C182" s="2">
        <v>4.1619999999999999</v>
      </c>
      <c r="D182" s="2">
        <v>4.1150000000000002</v>
      </c>
      <c r="E182" s="3"/>
      <c r="I182" s="8"/>
    </row>
    <row r="183" spans="1:9" x14ac:dyDescent="0.35">
      <c r="A183" s="1">
        <v>4</v>
      </c>
      <c r="B183" s="2">
        <v>5.7149999999999999</v>
      </c>
      <c r="C183" s="2">
        <v>5.7149999999999999</v>
      </c>
      <c r="D183" s="2">
        <v>3.95</v>
      </c>
      <c r="E183" s="3"/>
      <c r="I183" s="8"/>
    </row>
    <row r="184" spans="1:9" x14ac:dyDescent="0.35">
      <c r="A184" s="1">
        <v>5</v>
      </c>
      <c r="B184" s="2">
        <v>7.2</v>
      </c>
      <c r="C184" s="2">
        <v>7.1989999999999998</v>
      </c>
      <c r="D184" s="2">
        <v>2.4710000000000001</v>
      </c>
      <c r="E184" s="3"/>
      <c r="I184" s="8"/>
    </row>
    <row r="185" spans="1:9" x14ac:dyDescent="0.35">
      <c r="E185" s="3"/>
      <c r="I185" s="8"/>
    </row>
    <row r="186" spans="1:9" x14ac:dyDescent="0.35">
      <c r="A186" s="1" t="s">
        <v>18</v>
      </c>
      <c r="B186" s="5">
        <v>45646.359722222223</v>
      </c>
      <c r="E186" s="3"/>
    </row>
    <row r="187" spans="1:9" x14ac:dyDescent="0.35">
      <c r="A187" s="1" t="s">
        <v>0</v>
      </c>
      <c r="B187" s="2" t="s">
        <v>1</v>
      </c>
      <c r="C187" s="2" t="s">
        <v>2</v>
      </c>
      <c r="D187" s="2" t="s">
        <v>3</v>
      </c>
      <c r="E187" s="3"/>
      <c r="F187" s="1" t="s">
        <v>4</v>
      </c>
      <c r="G187" s="1" t="s">
        <v>5</v>
      </c>
      <c r="H187" s="1" t="s">
        <v>11</v>
      </c>
    </row>
    <row r="188" spans="1:9" x14ac:dyDescent="0.35">
      <c r="A188" s="1">
        <v>1</v>
      </c>
      <c r="B188" s="2">
        <v>1.1000000000000001</v>
      </c>
      <c r="C188" s="2">
        <v>1.101</v>
      </c>
      <c r="D188" s="2">
        <v>8.52</v>
      </c>
      <c r="E188" s="3"/>
      <c r="F188" s="1">
        <v>-0.98799999999999999</v>
      </c>
      <c r="G188" s="1">
        <v>9.5830000000000002</v>
      </c>
      <c r="H188" s="1">
        <v>-0.98799999999999999</v>
      </c>
      <c r="I188" s="8"/>
    </row>
    <row r="189" spans="1:9" x14ac:dyDescent="0.35">
      <c r="A189" s="1">
        <v>2</v>
      </c>
      <c r="B189" s="2">
        <v>2.6930000000000001</v>
      </c>
      <c r="C189" s="2">
        <v>2.694</v>
      </c>
      <c r="D189" s="2">
        <v>6.9109999999999996</v>
      </c>
      <c r="E189" s="3"/>
      <c r="I189" s="8"/>
    </row>
    <row r="190" spans="1:9" x14ac:dyDescent="0.35">
      <c r="A190" s="1">
        <v>3</v>
      </c>
      <c r="B190" s="2">
        <v>4.1890000000000001</v>
      </c>
      <c r="C190" s="2">
        <v>4.1890000000000001</v>
      </c>
      <c r="D190" s="2">
        <v>5.4009999999999998</v>
      </c>
      <c r="E190" s="3"/>
      <c r="I190" s="8"/>
    </row>
    <row r="191" spans="1:9" x14ac:dyDescent="0.35">
      <c r="A191" s="1">
        <v>4</v>
      </c>
      <c r="B191" s="2">
        <v>5.7110000000000003</v>
      </c>
      <c r="C191" s="2">
        <v>5.7110000000000003</v>
      </c>
      <c r="D191" s="2">
        <v>3.97</v>
      </c>
      <c r="E191" s="3"/>
      <c r="I191" s="8"/>
    </row>
    <row r="192" spans="1:9" x14ac:dyDescent="0.35">
      <c r="A192" s="1">
        <v>5</v>
      </c>
      <c r="B192" s="2">
        <v>7.2</v>
      </c>
      <c r="C192" s="2">
        <v>7.1989999999999998</v>
      </c>
      <c r="D192" s="2">
        <v>2.4780000000000002</v>
      </c>
      <c r="E192" s="3"/>
      <c r="I192" s="8"/>
    </row>
    <row r="193" spans="1:9" x14ac:dyDescent="0.35">
      <c r="E193" s="3"/>
      <c r="I193" s="8"/>
    </row>
    <row r="194" spans="1:9" x14ac:dyDescent="0.35">
      <c r="A194" s="1" t="s">
        <v>18</v>
      </c>
      <c r="B194" s="5">
        <v>45646.367361111108</v>
      </c>
      <c r="E194" s="3"/>
    </row>
    <row r="195" spans="1:9" x14ac:dyDescent="0.35">
      <c r="A195" s="1" t="s">
        <v>0</v>
      </c>
      <c r="B195" s="2" t="s">
        <v>1</v>
      </c>
      <c r="C195" s="2" t="s">
        <v>2</v>
      </c>
      <c r="D195" s="2" t="s">
        <v>3</v>
      </c>
      <c r="E195" s="3"/>
      <c r="F195" s="1" t="s">
        <v>4</v>
      </c>
      <c r="G195" s="1" t="s">
        <v>5</v>
      </c>
      <c r="H195" s="1" t="s">
        <v>11</v>
      </c>
    </row>
    <row r="196" spans="1:9" x14ac:dyDescent="0.35">
      <c r="A196" s="1">
        <v>1</v>
      </c>
      <c r="B196" s="2">
        <v>1.1000000000000001</v>
      </c>
      <c r="C196" s="2">
        <v>1.1020000000000001</v>
      </c>
      <c r="D196" s="2">
        <v>8.5229999999999997</v>
      </c>
      <c r="E196" s="3"/>
      <c r="F196" s="1">
        <v>-0.85199999999999998</v>
      </c>
      <c r="G196" s="1">
        <v>8.3049999999999997</v>
      </c>
      <c r="H196" s="1">
        <v>-0.85199999999999998</v>
      </c>
      <c r="I196" s="8"/>
    </row>
    <row r="197" spans="1:9" x14ac:dyDescent="0.35">
      <c r="A197" s="1">
        <v>2</v>
      </c>
      <c r="B197" s="2">
        <v>2.706</v>
      </c>
      <c r="C197" s="2">
        <v>2.7040000000000002</v>
      </c>
      <c r="D197" s="2">
        <v>4.75</v>
      </c>
      <c r="E197" s="3"/>
      <c r="I197" s="8"/>
    </row>
    <row r="198" spans="1:9" x14ac:dyDescent="0.35">
      <c r="A198" s="1">
        <v>3</v>
      </c>
      <c r="B198" s="2">
        <v>4.1950000000000003</v>
      </c>
      <c r="C198" s="2">
        <v>4.1950000000000003</v>
      </c>
      <c r="D198" s="2">
        <v>3.9870000000000001</v>
      </c>
      <c r="E198" s="3"/>
      <c r="I198" s="8"/>
    </row>
    <row r="199" spans="1:9" x14ac:dyDescent="0.35">
      <c r="A199" s="1">
        <v>4</v>
      </c>
      <c r="B199" s="2">
        <v>5.726</v>
      </c>
      <c r="C199" s="2">
        <v>5.7249999999999996</v>
      </c>
      <c r="D199" s="2">
        <v>3.98</v>
      </c>
      <c r="E199" s="3"/>
    </row>
    <row r="200" spans="1:9" x14ac:dyDescent="0.35">
      <c r="A200" s="1">
        <v>5</v>
      </c>
      <c r="B200" s="2">
        <v>7.2</v>
      </c>
      <c r="C200" s="2">
        <v>7.2</v>
      </c>
      <c r="D200" s="2">
        <v>2.4620000000000002</v>
      </c>
      <c r="E200" s="3"/>
    </row>
    <row r="201" spans="1:9" x14ac:dyDescent="0.35">
      <c r="E201" s="3"/>
    </row>
    <row r="202" spans="1:9" x14ac:dyDescent="0.35">
      <c r="A202" s="1" t="s">
        <v>18</v>
      </c>
      <c r="B202" s="5">
        <v>45646.374305555553</v>
      </c>
      <c r="E202" s="3"/>
    </row>
    <row r="203" spans="1:9" x14ac:dyDescent="0.35">
      <c r="A203" s="1" t="s">
        <v>0</v>
      </c>
      <c r="B203" s="2" t="s">
        <v>1</v>
      </c>
      <c r="C203" s="2" t="s">
        <v>2</v>
      </c>
      <c r="D203" s="2" t="s">
        <v>3</v>
      </c>
      <c r="E203" s="3"/>
      <c r="F203" s="1" t="s">
        <v>4</v>
      </c>
      <c r="G203" s="1" t="s">
        <v>5</v>
      </c>
      <c r="H203" s="1" t="s">
        <v>11</v>
      </c>
    </row>
    <row r="204" spans="1:9" x14ac:dyDescent="0.35">
      <c r="A204" s="1">
        <v>1</v>
      </c>
      <c r="B204" s="2">
        <v>1.1000000000000001</v>
      </c>
      <c r="C204" s="2">
        <v>1.1020000000000001</v>
      </c>
      <c r="D204" s="2">
        <v>8.516</v>
      </c>
      <c r="E204" s="3"/>
      <c r="F204" s="1">
        <v>-0.99099999999999999</v>
      </c>
      <c r="G204" s="1">
        <v>9.6</v>
      </c>
      <c r="H204" s="1">
        <v>-0.99099999999999999</v>
      </c>
    </row>
    <row r="205" spans="1:9" x14ac:dyDescent="0.35">
      <c r="A205" s="1">
        <v>2</v>
      </c>
      <c r="B205" s="2">
        <v>2.7160000000000002</v>
      </c>
      <c r="C205" s="2">
        <v>2.7149999999999999</v>
      </c>
      <c r="D205" s="2">
        <v>6.9160000000000004</v>
      </c>
      <c r="E205" s="3"/>
    </row>
    <row r="206" spans="1:9" x14ac:dyDescent="0.35">
      <c r="A206" s="1">
        <v>3</v>
      </c>
      <c r="B206" s="2">
        <v>4.242</v>
      </c>
      <c r="C206" s="2">
        <v>4.2409999999999997</v>
      </c>
      <c r="D206" s="2">
        <v>5.3710000000000004</v>
      </c>
      <c r="E206" s="3"/>
    </row>
    <row r="207" spans="1:9" x14ac:dyDescent="0.35">
      <c r="A207" s="1">
        <v>4</v>
      </c>
      <c r="B207" s="2">
        <v>5.7169999999999996</v>
      </c>
      <c r="C207" s="2">
        <v>5.7160000000000002</v>
      </c>
      <c r="D207" s="2">
        <v>3.9340000000000002</v>
      </c>
      <c r="E207" s="3"/>
    </row>
    <row r="208" spans="1:9" x14ac:dyDescent="0.35">
      <c r="A208" s="1">
        <v>5</v>
      </c>
      <c r="B208" s="2">
        <v>7.2</v>
      </c>
      <c r="C208" s="2">
        <v>7.2</v>
      </c>
      <c r="D208" s="2">
        <v>2.4769999999999999</v>
      </c>
      <c r="E208" s="3"/>
    </row>
    <row r="209" spans="1:8" x14ac:dyDescent="0.35">
      <c r="E209" s="3"/>
    </row>
    <row r="210" spans="1:8" x14ac:dyDescent="0.35">
      <c r="A210" s="1" t="s">
        <v>18</v>
      </c>
      <c r="B210" s="5">
        <v>45646.381249999999</v>
      </c>
      <c r="E210" s="3"/>
    </row>
    <row r="211" spans="1:8" x14ac:dyDescent="0.35">
      <c r="A211" s="1" t="s">
        <v>0</v>
      </c>
      <c r="B211" s="2" t="s">
        <v>1</v>
      </c>
      <c r="C211" s="2" t="s">
        <v>2</v>
      </c>
      <c r="D211" s="2" t="s">
        <v>3</v>
      </c>
      <c r="E211" s="3"/>
      <c r="F211" s="1" t="s">
        <v>4</v>
      </c>
      <c r="G211" s="1" t="s">
        <v>5</v>
      </c>
      <c r="H211" s="1" t="s">
        <v>11</v>
      </c>
    </row>
    <row r="212" spans="1:8" x14ac:dyDescent="0.35">
      <c r="A212" s="1">
        <v>1</v>
      </c>
      <c r="B212" s="2">
        <v>1.1000000000000001</v>
      </c>
      <c r="C212" s="2">
        <v>1.101</v>
      </c>
      <c r="D212" s="2">
        <v>8.5250000000000004</v>
      </c>
      <c r="E212" s="3"/>
      <c r="F212" s="1">
        <v>-0.999</v>
      </c>
      <c r="G212" s="1">
        <v>10.134</v>
      </c>
      <c r="H212" s="1">
        <v>-0.999</v>
      </c>
    </row>
    <row r="213" spans="1:8" x14ac:dyDescent="0.35">
      <c r="A213" s="1">
        <v>2</v>
      </c>
      <c r="B213" s="2">
        <v>2.6520000000000001</v>
      </c>
      <c r="C213" s="2">
        <v>2.6509999999999998</v>
      </c>
      <c r="D213" s="2">
        <v>6.9580000000000002</v>
      </c>
      <c r="E213" s="3"/>
    </row>
    <row r="214" spans="1:8" x14ac:dyDescent="0.35">
      <c r="A214" s="1">
        <v>3</v>
      </c>
      <c r="B214" s="2">
        <v>4.157</v>
      </c>
      <c r="C214" s="2">
        <v>4.1559999999999997</v>
      </c>
      <c r="D214" s="2">
        <v>8.0239999999999991</v>
      </c>
      <c r="E214" s="3"/>
    </row>
    <row r="215" spans="1:8" x14ac:dyDescent="0.35">
      <c r="A215" s="1">
        <v>4</v>
      </c>
      <c r="B215" s="2">
        <v>5.774</v>
      </c>
      <c r="C215" s="2">
        <v>5.774</v>
      </c>
      <c r="D215" s="2">
        <v>3.8530000000000002</v>
      </c>
      <c r="E215" s="3"/>
    </row>
    <row r="216" spans="1:8" x14ac:dyDescent="0.35">
      <c r="A216" s="1">
        <v>5</v>
      </c>
      <c r="B216" s="2">
        <v>7.2</v>
      </c>
      <c r="C216" s="2">
        <v>7.1989999999999998</v>
      </c>
      <c r="D216" s="2">
        <v>2.44</v>
      </c>
      <c r="E216" s="3"/>
    </row>
    <row r="217" spans="1:8" x14ac:dyDescent="0.35">
      <c r="E217" s="3"/>
    </row>
    <row r="218" spans="1:8" x14ac:dyDescent="0.35">
      <c r="A218" s="1" t="s">
        <v>16</v>
      </c>
      <c r="B218" s="5">
        <v>45646.393055555556</v>
      </c>
      <c r="E218" s="3"/>
    </row>
    <row r="219" spans="1:8" x14ac:dyDescent="0.35">
      <c r="A219" s="1" t="s">
        <v>0</v>
      </c>
      <c r="B219" s="2" t="s">
        <v>1</v>
      </c>
      <c r="C219" s="2" t="s">
        <v>2</v>
      </c>
      <c r="D219" s="2" t="s">
        <v>3</v>
      </c>
      <c r="E219" s="3"/>
      <c r="F219" s="1" t="s">
        <v>4</v>
      </c>
      <c r="G219" s="1" t="s">
        <v>5</v>
      </c>
      <c r="H219" s="1" t="s">
        <v>11</v>
      </c>
    </row>
    <row r="220" spans="1:8" x14ac:dyDescent="0.35">
      <c r="A220" s="1">
        <v>1</v>
      </c>
      <c r="B220" s="2">
        <v>1.1000000000000001</v>
      </c>
      <c r="C220" s="2">
        <v>1.1020000000000001</v>
      </c>
      <c r="D220" s="2">
        <v>8.4949999999999992</v>
      </c>
      <c r="E220" s="3"/>
      <c r="F220" s="1">
        <v>-0.996</v>
      </c>
      <c r="G220" s="1">
        <v>9.5939999999999994</v>
      </c>
      <c r="H220" s="1">
        <v>-0.996</v>
      </c>
    </row>
    <row r="221" spans="1:8" x14ac:dyDescent="0.35">
      <c r="A221" s="1">
        <v>2</v>
      </c>
      <c r="B221" s="2">
        <v>2.714</v>
      </c>
      <c r="C221" s="2">
        <v>2.7120000000000002</v>
      </c>
      <c r="D221" s="2">
        <v>6.8959999999999999</v>
      </c>
      <c r="E221" s="3"/>
    </row>
    <row r="222" spans="1:8" x14ac:dyDescent="0.35">
      <c r="A222" s="1">
        <v>3</v>
      </c>
      <c r="B222" s="2">
        <v>4.1970000000000001</v>
      </c>
      <c r="C222" s="2">
        <v>4.1959999999999997</v>
      </c>
      <c r="D222" s="2">
        <v>5.4169999999999998</v>
      </c>
      <c r="E222" s="3"/>
    </row>
    <row r="223" spans="1:8" x14ac:dyDescent="0.35">
      <c r="A223" s="1">
        <v>4</v>
      </c>
      <c r="B223" s="2">
        <v>5.6970000000000001</v>
      </c>
      <c r="C223" s="2">
        <v>5.6959999999999997</v>
      </c>
      <c r="D223" s="2">
        <v>3.9220000000000002</v>
      </c>
      <c r="E223" s="3"/>
    </row>
    <row r="224" spans="1:8" x14ac:dyDescent="0.35">
      <c r="A224" s="1">
        <v>5</v>
      </c>
      <c r="B224" s="2">
        <v>7.2</v>
      </c>
      <c r="C224" s="2">
        <v>7.1989999999999998</v>
      </c>
      <c r="D224" s="2">
        <v>2.423</v>
      </c>
      <c r="E224" s="3"/>
    </row>
    <row r="225" spans="1:8" x14ac:dyDescent="0.35">
      <c r="E225" s="3"/>
    </row>
    <row r="226" spans="1:8" x14ac:dyDescent="0.35">
      <c r="A226" s="1" t="s">
        <v>16</v>
      </c>
      <c r="B226" s="5">
        <v>45646.401388888888</v>
      </c>
      <c r="E226" s="3"/>
    </row>
    <row r="227" spans="1:8" x14ac:dyDescent="0.35">
      <c r="A227" s="1" t="s">
        <v>0</v>
      </c>
      <c r="B227" s="2" t="s">
        <v>1</v>
      </c>
      <c r="C227" s="2" t="s">
        <v>2</v>
      </c>
      <c r="D227" s="2" t="s">
        <v>3</v>
      </c>
      <c r="E227" s="3"/>
      <c r="F227" s="1" t="s">
        <v>4</v>
      </c>
      <c r="G227" s="1" t="s">
        <v>5</v>
      </c>
      <c r="H227" s="1" t="s">
        <v>11</v>
      </c>
    </row>
    <row r="228" spans="1:8" x14ac:dyDescent="0.35">
      <c r="A228" s="1">
        <v>1</v>
      </c>
      <c r="B228" s="2">
        <v>1.1000000000000001</v>
      </c>
      <c r="C228" s="2">
        <v>1.101</v>
      </c>
      <c r="D228" s="2">
        <v>8.4969999999999999</v>
      </c>
      <c r="E228" s="3"/>
      <c r="F228" s="1">
        <v>-0.996</v>
      </c>
      <c r="G228" s="1">
        <v>9.5969999999999995</v>
      </c>
      <c r="H228" s="1">
        <v>-0.996</v>
      </c>
    </row>
    <row r="229" spans="1:8" x14ac:dyDescent="0.35">
      <c r="A229" s="1">
        <v>2</v>
      </c>
      <c r="B229" s="2">
        <v>2.67</v>
      </c>
      <c r="C229" s="2">
        <v>2.67</v>
      </c>
      <c r="D229" s="2">
        <v>6.9409999999999998</v>
      </c>
      <c r="E229" s="3"/>
    </row>
    <row r="230" spans="1:8" x14ac:dyDescent="0.35">
      <c r="A230" s="1">
        <v>3</v>
      </c>
      <c r="B230" s="2">
        <v>4.1580000000000004</v>
      </c>
      <c r="C230" s="2">
        <v>4.157</v>
      </c>
      <c r="D230" s="2">
        <v>5.4560000000000004</v>
      </c>
      <c r="E230" s="3"/>
    </row>
    <row r="231" spans="1:8" x14ac:dyDescent="0.35">
      <c r="A231" s="1">
        <v>4</v>
      </c>
      <c r="B231" s="2">
        <v>5.6909999999999998</v>
      </c>
      <c r="C231" s="2">
        <v>5.69</v>
      </c>
      <c r="D231" s="2">
        <v>3.927</v>
      </c>
      <c r="E231" s="3"/>
    </row>
    <row r="232" spans="1:8" x14ac:dyDescent="0.35">
      <c r="A232" s="1">
        <v>5</v>
      </c>
      <c r="B232" s="2">
        <v>7.2</v>
      </c>
      <c r="C232" s="2">
        <v>7.1989999999999998</v>
      </c>
      <c r="D232" s="2">
        <v>2.4249999999999998</v>
      </c>
      <c r="E232" s="3"/>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FD03-B65E-4096-B251-50E6159A6ECD}">
  <dimension ref="A1:H25"/>
  <sheetViews>
    <sheetView topLeftCell="B1" workbookViewId="0">
      <selection activeCell="K6" sqref="K6"/>
    </sheetView>
  </sheetViews>
  <sheetFormatPr defaultRowHeight="14.5" x14ac:dyDescent="0.35"/>
  <cols>
    <col min="1" max="1" width="7.08984375" style="6" customWidth="1"/>
    <col min="2" max="2" width="13.54296875" style="7" customWidth="1"/>
    <col min="3" max="3" width="16.1796875" style="3" customWidth="1"/>
    <col min="4" max="7" width="13.54296875" style="3" customWidth="1"/>
    <col min="8" max="13" width="13.54296875" customWidth="1"/>
  </cols>
  <sheetData>
    <row r="1" spans="1:8" x14ac:dyDescent="0.35">
      <c r="A1" s="6" t="s">
        <v>22</v>
      </c>
      <c r="B1" s="7" t="s">
        <v>21</v>
      </c>
      <c r="C1" s="3" t="s">
        <v>20</v>
      </c>
      <c r="D1" s="3" t="s">
        <v>4</v>
      </c>
      <c r="E1" s="3" t="s">
        <v>5</v>
      </c>
      <c r="H1" t="s">
        <v>19</v>
      </c>
    </row>
    <row r="2" spans="1:8" x14ac:dyDescent="0.35">
      <c r="A2" s="6">
        <v>1</v>
      </c>
      <c r="B2" s="7">
        <v>45602.553472222222</v>
      </c>
      <c r="C2" s="3" t="s">
        <v>6</v>
      </c>
      <c r="D2" s="3">
        <v>-0.996</v>
      </c>
      <c r="E2" s="3">
        <v>9.5909999999999993</v>
      </c>
    </row>
    <row r="3" spans="1:8" x14ac:dyDescent="0.35">
      <c r="A3" s="6">
        <v>2</v>
      </c>
      <c r="B3" s="7">
        <v>45602.560416666667</v>
      </c>
      <c r="C3" s="3" t="s">
        <v>7</v>
      </c>
      <c r="D3" s="3">
        <v>-0.996</v>
      </c>
      <c r="E3" s="3">
        <v>9.5950000000000006</v>
      </c>
    </row>
    <row r="4" spans="1:8" x14ac:dyDescent="0.35">
      <c r="A4" s="6">
        <v>3</v>
      </c>
      <c r="B4" s="7">
        <v>45602.569444444445</v>
      </c>
      <c r="C4" s="3" t="s">
        <v>6</v>
      </c>
      <c r="D4" s="3">
        <v>-0.995</v>
      </c>
      <c r="E4" s="3">
        <v>9.6010000000000009</v>
      </c>
    </row>
    <row r="5" spans="1:8" x14ac:dyDescent="0.35">
      <c r="A5" s="6">
        <v>4</v>
      </c>
      <c r="B5" s="7">
        <v>45602.575694444444</v>
      </c>
      <c r="C5" s="3" t="s">
        <v>7</v>
      </c>
      <c r="D5" s="3">
        <v>-0.996</v>
      </c>
      <c r="E5" s="3">
        <v>9.6010000000000009</v>
      </c>
    </row>
    <row r="6" spans="1:8" x14ac:dyDescent="0.35">
      <c r="A6" s="6">
        <v>5</v>
      </c>
      <c r="B6" s="7">
        <v>45602.582638888889</v>
      </c>
      <c r="C6" s="3" t="s">
        <v>6</v>
      </c>
      <c r="D6" s="3">
        <v>-0.996</v>
      </c>
      <c r="E6" s="3">
        <v>9.6020000000000003</v>
      </c>
    </row>
    <row r="7" spans="1:8" x14ac:dyDescent="0.35">
      <c r="A7" s="6">
        <v>6</v>
      </c>
      <c r="B7" s="7">
        <v>45645.401388888888</v>
      </c>
      <c r="C7" s="3" t="s">
        <v>12</v>
      </c>
      <c r="D7" s="3">
        <v>-0.99399999999999999</v>
      </c>
      <c r="E7" s="3">
        <v>9.625</v>
      </c>
      <c r="H7">
        <v>-0.99399999999999999</v>
      </c>
    </row>
    <row r="8" spans="1:8" x14ac:dyDescent="0.35">
      <c r="A8" s="6">
        <v>7</v>
      </c>
      <c r="B8" s="7">
        <v>45645.57708333333</v>
      </c>
      <c r="C8" s="3" t="s">
        <v>12</v>
      </c>
      <c r="D8" s="3">
        <v>-1.0069999999999999</v>
      </c>
      <c r="E8" s="3">
        <v>9.6280000000000001</v>
      </c>
      <c r="H8">
        <v>-1.0069999999999999</v>
      </c>
    </row>
    <row r="9" spans="1:8" x14ac:dyDescent="0.35">
      <c r="A9" s="6">
        <v>19</v>
      </c>
      <c r="B9" s="7">
        <v>45646.367361111108</v>
      </c>
      <c r="C9" s="3" t="s">
        <v>14</v>
      </c>
      <c r="D9" s="3">
        <v>-0.85199999999999998</v>
      </c>
      <c r="E9" s="3">
        <v>8.3049999999999997</v>
      </c>
      <c r="F9" s="3" t="s">
        <v>26</v>
      </c>
      <c r="H9">
        <v>-0.85199999999999998</v>
      </c>
    </row>
    <row r="10" spans="1:8" x14ac:dyDescent="0.35">
      <c r="C10" s="3" t="s">
        <v>24</v>
      </c>
      <c r="D10" s="3">
        <f>AVERAGE(D11:D25)</f>
        <v>-0.9956666666666667</v>
      </c>
      <c r="E10" s="3">
        <f>AVERAGE(E11:E25)</f>
        <v>9.6235999999999997</v>
      </c>
      <c r="F10" s="3" t="s">
        <v>23</v>
      </c>
      <c r="G10" s="3" t="s">
        <v>25</v>
      </c>
    </row>
    <row r="11" spans="1:8" x14ac:dyDescent="0.35">
      <c r="A11" s="6">
        <v>8</v>
      </c>
      <c r="B11" s="7">
        <v>45645.591666666667</v>
      </c>
      <c r="C11" s="3" t="s">
        <v>13</v>
      </c>
      <c r="D11" s="3">
        <v>-0.997</v>
      </c>
      <c r="E11" s="3">
        <v>9.61</v>
      </c>
      <c r="F11" s="3">
        <f>$D$10-D11</f>
        <v>1.3333333333332975E-3</v>
      </c>
      <c r="G11" s="3">
        <f>$E$10-E11</f>
        <v>1.3600000000000279E-2</v>
      </c>
      <c r="H11">
        <v>-0.997</v>
      </c>
    </row>
    <row r="12" spans="1:8" x14ac:dyDescent="0.35">
      <c r="A12" s="6">
        <v>9</v>
      </c>
      <c r="B12" s="7">
        <v>45645.598611111112</v>
      </c>
      <c r="C12" s="3" t="s">
        <v>13</v>
      </c>
      <c r="D12" s="3">
        <v>-0.996</v>
      </c>
      <c r="E12" s="3">
        <v>9.6080000000000005</v>
      </c>
      <c r="F12" s="3">
        <f t="shared" ref="F12:F25" si="0">$D$10-D12</f>
        <v>3.3333333333329662E-4</v>
      </c>
      <c r="G12" s="3">
        <f t="shared" ref="G12:G25" si="1">$E$10-E12</f>
        <v>1.559999999999917E-2</v>
      </c>
      <c r="H12">
        <v>-0.996</v>
      </c>
    </row>
    <row r="13" spans="1:8" x14ac:dyDescent="0.35">
      <c r="A13" s="6">
        <v>10</v>
      </c>
      <c r="B13" s="7">
        <v>45645.604861111111</v>
      </c>
      <c r="C13" s="3" t="s">
        <v>13</v>
      </c>
      <c r="D13" s="3">
        <v>-0.996</v>
      </c>
      <c r="E13" s="3">
        <v>9.6069999999999993</v>
      </c>
      <c r="F13" s="3">
        <f t="shared" si="0"/>
        <v>3.3333333333329662E-4</v>
      </c>
      <c r="G13" s="3">
        <f t="shared" si="1"/>
        <v>1.6600000000000392E-2</v>
      </c>
      <c r="H13">
        <v>-0.996</v>
      </c>
    </row>
    <row r="14" spans="1:8" x14ac:dyDescent="0.35">
      <c r="A14" s="6">
        <v>11</v>
      </c>
      <c r="B14" s="7">
        <v>45645.611111111109</v>
      </c>
      <c r="C14" s="3" t="s">
        <v>14</v>
      </c>
      <c r="D14" s="3">
        <v>-1.0009999999999999</v>
      </c>
      <c r="E14" s="3">
        <v>9.657</v>
      </c>
      <c r="F14" s="3">
        <f t="shared" si="0"/>
        <v>5.33333333333319E-3</v>
      </c>
      <c r="G14" s="3">
        <f t="shared" si="1"/>
        <v>-3.3400000000000318E-2</v>
      </c>
      <c r="H14">
        <v>-1.0009999999999999</v>
      </c>
    </row>
    <row r="15" spans="1:8" x14ac:dyDescent="0.35">
      <c r="A15" s="6">
        <v>12</v>
      </c>
      <c r="B15" s="7">
        <v>45645.625</v>
      </c>
      <c r="C15" s="3" t="s">
        <v>16</v>
      </c>
      <c r="D15" s="3">
        <v>-0.996</v>
      </c>
      <c r="E15" s="3">
        <v>9.5920000000000005</v>
      </c>
      <c r="F15" s="3">
        <f t="shared" si="0"/>
        <v>3.3333333333329662E-4</v>
      </c>
      <c r="G15" s="3">
        <f t="shared" si="1"/>
        <v>3.1599999999999184E-2</v>
      </c>
      <c r="H15">
        <v>-0.996</v>
      </c>
    </row>
    <row r="16" spans="1:8" x14ac:dyDescent="0.35">
      <c r="A16" s="6">
        <v>13</v>
      </c>
      <c r="B16" s="7">
        <v>45645.632638888892</v>
      </c>
      <c r="C16" s="3" t="s">
        <v>16</v>
      </c>
      <c r="D16" s="3">
        <v>-0.99399999999999999</v>
      </c>
      <c r="E16" s="3">
        <v>9.5850000000000009</v>
      </c>
      <c r="F16" s="3">
        <f t="shared" si="0"/>
        <v>-1.6666666666667052E-3</v>
      </c>
      <c r="G16" s="3">
        <f t="shared" si="1"/>
        <v>3.8599999999998857E-2</v>
      </c>
      <c r="H16">
        <v>-0.99399999999999999</v>
      </c>
    </row>
    <row r="17" spans="1:8" x14ac:dyDescent="0.35">
      <c r="A17" s="6">
        <v>14</v>
      </c>
      <c r="B17" s="7">
        <v>45645.647222222222</v>
      </c>
      <c r="C17" s="3" t="s">
        <v>16</v>
      </c>
      <c r="D17" s="3">
        <v>-0.995</v>
      </c>
      <c r="E17" s="3">
        <v>9.5920000000000005</v>
      </c>
      <c r="F17" s="3">
        <f t="shared" si="0"/>
        <v>-6.6666666666670427E-4</v>
      </c>
      <c r="G17" s="3">
        <f t="shared" si="1"/>
        <v>3.1599999999999184E-2</v>
      </c>
      <c r="H17">
        <v>-0.995</v>
      </c>
    </row>
    <row r="18" spans="1:8" x14ac:dyDescent="0.35">
      <c r="A18" s="6">
        <v>15</v>
      </c>
      <c r="B18" s="7">
        <v>45646.338194444441</v>
      </c>
      <c r="C18" s="3" t="s">
        <v>13</v>
      </c>
      <c r="D18" s="3">
        <v>-0.995</v>
      </c>
      <c r="E18" s="3">
        <v>9.609</v>
      </c>
      <c r="F18" s="3">
        <f t="shared" si="0"/>
        <v>-6.6666666666670427E-4</v>
      </c>
      <c r="G18" s="3">
        <f t="shared" si="1"/>
        <v>1.4599999999999724E-2</v>
      </c>
      <c r="H18">
        <v>-0.995</v>
      </c>
    </row>
    <row r="19" spans="1:8" x14ac:dyDescent="0.35">
      <c r="A19" s="6">
        <v>16</v>
      </c>
      <c r="B19" s="7">
        <v>45646.344444444447</v>
      </c>
      <c r="C19" s="3" t="s">
        <v>13</v>
      </c>
      <c r="D19" s="3">
        <v>-0.997</v>
      </c>
      <c r="E19" s="3">
        <v>9.6120000000000001</v>
      </c>
      <c r="F19" s="3">
        <f t="shared" si="0"/>
        <v>1.3333333333332975E-3</v>
      </c>
      <c r="G19" s="3">
        <f t="shared" si="1"/>
        <v>1.1599999999999611E-2</v>
      </c>
      <c r="H19">
        <v>-0.997</v>
      </c>
    </row>
    <row r="20" spans="1:8" x14ac:dyDescent="0.35">
      <c r="A20" s="6">
        <v>17</v>
      </c>
      <c r="B20" s="7">
        <v>45646.35</v>
      </c>
      <c r="C20" s="3" t="s">
        <v>14</v>
      </c>
      <c r="D20" s="3">
        <v>-0.998</v>
      </c>
      <c r="E20" s="3">
        <v>9.3740000000000006</v>
      </c>
      <c r="F20" s="3">
        <f t="shared" si="0"/>
        <v>2.3333333333332984E-3</v>
      </c>
      <c r="G20" s="3">
        <f t="shared" si="1"/>
        <v>0.24959999999999916</v>
      </c>
      <c r="H20">
        <v>-0.998</v>
      </c>
    </row>
    <row r="21" spans="1:8" x14ac:dyDescent="0.35">
      <c r="A21" s="6">
        <v>18</v>
      </c>
      <c r="B21" s="7">
        <v>45646.359722222223</v>
      </c>
      <c r="C21" s="3" t="s">
        <v>14</v>
      </c>
      <c r="D21" s="3">
        <v>-0.98799999999999999</v>
      </c>
      <c r="E21" s="3">
        <v>9.5830000000000002</v>
      </c>
      <c r="F21" s="3">
        <f t="shared" si="0"/>
        <v>-7.6666666666667105E-3</v>
      </c>
      <c r="G21" s="3">
        <f t="shared" si="1"/>
        <v>4.0599999999999525E-2</v>
      </c>
      <c r="H21">
        <v>-0.98799999999999999</v>
      </c>
    </row>
    <row r="22" spans="1:8" x14ac:dyDescent="0.35">
      <c r="A22" s="6">
        <v>20</v>
      </c>
      <c r="B22" s="7">
        <v>45646.374305555553</v>
      </c>
      <c r="C22" s="3" t="s">
        <v>14</v>
      </c>
      <c r="D22" s="3">
        <v>-0.99099999999999999</v>
      </c>
      <c r="E22" s="3">
        <v>9.6</v>
      </c>
      <c r="F22" s="3">
        <f t="shared" si="0"/>
        <v>-4.6666666666667078E-3</v>
      </c>
      <c r="G22" s="3">
        <f t="shared" si="1"/>
        <v>2.3600000000000065E-2</v>
      </c>
      <c r="H22">
        <v>-0.99099999999999999</v>
      </c>
    </row>
    <row r="23" spans="1:8" x14ac:dyDescent="0.35">
      <c r="A23" s="6">
        <v>21</v>
      </c>
      <c r="B23" s="7">
        <v>45646.381249999999</v>
      </c>
      <c r="C23" s="3" t="s">
        <v>14</v>
      </c>
      <c r="D23" s="3">
        <v>-0.999</v>
      </c>
      <c r="E23" s="3">
        <v>10.134</v>
      </c>
      <c r="F23" s="3">
        <f t="shared" si="0"/>
        <v>3.3333333333332993E-3</v>
      </c>
      <c r="G23" s="3">
        <f t="shared" si="1"/>
        <v>-0.51040000000000063</v>
      </c>
      <c r="H23">
        <v>-0.999</v>
      </c>
    </row>
    <row r="24" spans="1:8" x14ac:dyDescent="0.35">
      <c r="A24" s="6">
        <v>22</v>
      </c>
      <c r="B24" s="7">
        <v>45646.393055555556</v>
      </c>
      <c r="C24" s="3" t="s">
        <v>16</v>
      </c>
      <c r="D24" s="3">
        <v>-0.996</v>
      </c>
      <c r="E24" s="3">
        <v>9.5939999999999994</v>
      </c>
      <c r="F24" s="3">
        <f t="shared" si="0"/>
        <v>3.3333333333329662E-4</v>
      </c>
      <c r="G24" s="3">
        <f t="shared" si="1"/>
        <v>2.9600000000000293E-2</v>
      </c>
      <c r="H24">
        <v>-0.996</v>
      </c>
    </row>
    <row r="25" spans="1:8" x14ac:dyDescent="0.35">
      <c r="A25" s="6">
        <v>23</v>
      </c>
      <c r="B25" s="7">
        <v>45646.401388888888</v>
      </c>
      <c r="C25" s="3" t="s">
        <v>16</v>
      </c>
      <c r="D25" s="3">
        <v>-0.996</v>
      </c>
      <c r="E25" s="3">
        <v>9.5969999999999995</v>
      </c>
      <c r="F25" s="3">
        <f t="shared" si="0"/>
        <v>3.3333333333329662E-4</v>
      </c>
      <c r="G25" s="3">
        <f t="shared" si="1"/>
        <v>2.6600000000000179E-2</v>
      </c>
      <c r="H25">
        <v>-0.996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C8F1-198D-4553-BD84-3628B7E3F081}">
  <dimension ref="A1:I42"/>
  <sheetViews>
    <sheetView topLeftCell="A20" workbookViewId="0">
      <selection activeCell="K38" sqref="K38"/>
    </sheetView>
  </sheetViews>
  <sheetFormatPr defaultRowHeight="14.5" x14ac:dyDescent="0.35"/>
  <cols>
    <col min="1" max="1" width="7.08984375" style="6" customWidth="1"/>
    <col min="2" max="2" width="13.54296875" style="7" customWidth="1"/>
    <col min="3" max="3" width="16.1796875" style="3" customWidth="1"/>
    <col min="4" max="7" width="13.54296875" style="3" customWidth="1"/>
    <col min="8" max="13" width="13.54296875" customWidth="1"/>
  </cols>
  <sheetData>
    <row r="1" spans="1:7" x14ac:dyDescent="0.35">
      <c r="A1" s="6" t="s">
        <v>22</v>
      </c>
      <c r="B1" s="7" t="s">
        <v>21</v>
      </c>
      <c r="C1" s="3" t="s">
        <v>20</v>
      </c>
      <c r="D1" s="3" t="s">
        <v>4</v>
      </c>
      <c r="E1" s="3" t="s">
        <v>5</v>
      </c>
    </row>
    <row r="2" spans="1:7" x14ac:dyDescent="0.35">
      <c r="A2" s="9">
        <v>1</v>
      </c>
      <c r="B2" s="10">
        <v>45602.553472222222</v>
      </c>
      <c r="C2" s="11" t="s">
        <v>6</v>
      </c>
      <c r="D2" s="11">
        <v>-0.996</v>
      </c>
      <c r="E2" s="11">
        <v>9.5909999999999993</v>
      </c>
      <c r="F2" s="11"/>
      <c r="G2" s="11"/>
    </row>
    <row r="3" spans="1:7" x14ac:dyDescent="0.35">
      <c r="A3" s="9">
        <v>2</v>
      </c>
      <c r="B3" s="10">
        <v>45602.560416666667</v>
      </c>
      <c r="C3" s="11" t="s">
        <v>7</v>
      </c>
      <c r="D3" s="11">
        <v>-0.996</v>
      </c>
      <c r="E3" s="11">
        <v>9.5950000000000006</v>
      </c>
      <c r="F3" s="11"/>
      <c r="G3" s="11"/>
    </row>
    <row r="4" spans="1:7" x14ac:dyDescent="0.35">
      <c r="A4" s="9">
        <v>3</v>
      </c>
      <c r="B4" s="10">
        <v>45602.569444444445</v>
      </c>
      <c r="C4" s="11" t="s">
        <v>6</v>
      </c>
      <c r="D4" s="11">
        <v>-0.995</v>
      </c>
      <c r="E4" s="11">
        <v>9.6010000000000009</v>
      </c>
      <c r="F4" s="11"/>
      <c r="G4" s="11"/>
    </row>
    <row r="5" spans="1:7" x14ac:dyDescent="0.35">
      <c r="A5" s="9">
        <v>4</v>
      </c>
      <c r="B5" s="10">
        <v>45602.575694444444</v>
      </c>
      <c r="C5" s="11" t="s">
        <v>7</v>
      </c>
      <c r="D5" s="11">
        <v>-0.996</v>
      </c>
      <c r="E5" s="11">
        <v>9.6010000000000009</v>
      </c>
      <c r="F5" s="11"/>
      <c r="G5" s="11"/>
    </row>
    <row r="6" spans="1:7" x14ac:dyDescent="0.35">
      <c r="A6" s="9">
        <v>5</v>
      </c>
      <c r="B6" s="10">
        <v>45602.582638888889</v>
      </c>
      <c r="C6" s="11" t="s">
        <v>6</v>
      </c>
      <c r="D6" s="11">
        <v>-0.996</v>
      </c>
      <c r="E6" s="11">
        <v>9.6020000000000003</v>
      </c>
      <c r="F6" s="11"/>
      <c r="G6" s="11"/>
    </row>
    <row r="7" spans="1:7" x14ac:dyDescent="0.35">
      <c r="A7" s="9">
        <v>6</v>
      </c>
      <c r="B7" s="10">
        <v>45645.401388888888</v>
      </c>
      <c r="C7" s="11" t="s">
        <v>12</v>
      </c>
      <c r="D7" s="11">
        <v>-0.99399999999999999</v>
      </c>
      <c r="E7" s="11">
        <v>9.625</v>
      </c>
      <c r="F7" s="11"/>
      <c r="G7" s="11"/>
    </row>
    <row r="8" spans="1:7" x14ac:dyDescent="0.35">
      <c r="A8" s="9">
        <v>7</v>
      </c>
      <c r="B8" s="10">
        <v>45645.57708333333</v>
      </c>
      <c r="C8" s="11" t="s">
        <v>12</v>
      </c>
      <c r="D8" s="11">
        <v>-1.0069999999999999</v>
      </c>
      <c r="E8" s="11">
        <v>9.6280000000000001</v>
      </c>
      <c r="F8" s="11"/>
      <c r="G8" s="11"/>
    </row>
    <row r="9" spans="1:7" x14ac:dyDescent="0.35">
      <c r="A9" s="9">
        <v>19</v>
      </c>
      <c r="B9" s="10">
        <v>45646.367361111108</v>
      </c>
      <c r="C9" s="11" t="s">
        <v>14</v>
      </c>
      <c r="D9" s="11">
        <v>-0.85199999999999998</v>
      </c>
      <c r="E9" s="11">
        <v>8.3049999999999997</v>
      </c>
      <c r="F9" s="11" t="s">
        <v>26</v>
      </c>
      <c r="G9" s="11"/>
    </row>
    <row r="10" spans="1:7" x14ac:dyDescent="0.35">
      <c r="A10" s="9">
        <v>11</v>
      </c>
      <c r="B10" s="10">
        <v>45645.611111111109</v>
      </c>
      <c r="C10" s="11" t="s">
        <v>14</v>
      </c>
      <c r="D10" s="11">
        <v>-1.0009999999999999</v>
      </c>
      <c r="E10" s="11">
        <v>9.657</v>
      </c>
      <c r="F10" s="11">
        <f>$D$32-D10</f>
        <v>5.1999999999998714E-3</v>
      </c>
      <c r="G10" s="11">
        <f>$E$32-E10</f>
        <v>-5.6400000000001782E-2</v>
      </c>
    </row>
    <row r="11" spans="1:7" x14ac:dyDescent="0.35">
      <c r="A11" s="9">
        <v>17</v>
      </c>
      <c r="B11" s="10">
        <v>45646.35</v>
      </c>
      <c r="C11" s="11" t="s">
        <v>14</v>
      </c>
      <c r="D11" s="11">
        <v>-0.998</v>
      </c>
      <c r="E11" s="11">
        <v>9.3740000000000006</v>
      </c>
      <c r="F11" s="11">
        <f>$D$32-D11</f>
        <v>2.1999999999999797E-3</v>
      </c>
      <c r="G11" s="11">
        <f>$E$32-E11</f>
        <v>0.22659999999999769</v>
      </c>
    </row>
    <row r="12" spans="1:7" x14ac:dyDescent="0.35">
      <c r="A12" s="9">
        <v>18</v>
      </c>
      <c r="B12" s="10">
        <v>45646.359722222223</v>
      </c>
      <c r="C12" s="11" t="s">
        <v>14</v>
      </c>
      <c r="D12" s="11">
        <v>-0.98799999999999999</v>
      </c>
      <c r="E12" s="11">
        <v>9.5830000000000002</v>
      </c>
      <c r="F12" s="11">
        <f>$D$32-D12</f>
        <v>-7.8000000000000291E-3</v>
      </c>
      <c r="G12" s="11">
        <f>$E$32-E12</f>
        <v>1.7599999999998062E-2</v>
      </c>
    </row>
    <row r="13" spans="1:7" x14ac:dyDescent="0.35">
      <c r="A13" s="9">
        <v>20</v>
      </c>
      <c r="B13" s="10">
        <v>45646.374305555553</v>
      </c>
      <c r="C13" s="11" t="s">
        <v>14</v>
      </c>
      <c r="D13" s="11">
        <v>-0.99099999999999999</v>
      </c>
      <c r="E13" s="11">
        <v>9.6</v>
      </c>
      <c r="F13" s="11">
        <f>$D$32-D13</f>
        <v>-4.8000000000000265E-3</v>
      </c>
      <c r="G13" s="11">
        <f>$E$32-E13</f>
        <v>5.9999999999860165E-4</v>
      </c>
    </row>
    <row r="14" spans="1:7" x14ac:dyDescent="0.35">
      <c r="A14" s="9">
        <v>21</v>
      </c>
      <c r="B14" s="10">
        <v>45646.381249999999</v>
      </c>
      <c r="C14" s="11" t="s">
        <v>14</v>
      </c>
      <c r="D14" s="11">
        <v>-0.999</v>
      </c>
      <c r="E14" s="11">
        <v>10.134</v>
      </c>
      <c r="F14" s="11">
        <f>$D$32-D14</f>
        <v>3.1999999999999806E-3</v>
      </c>
      <c r="G14" s="11">
        <f>$E$32-E14</f>
        <v>-0.53340000000000209</v>
      </c>
    </row>
    <row r="16" spans="1:7" x14ac:dyDescent="0.35">
      <c r="A16" s="6" t="s">
        <v>22</v>
      </c>
      <c r="B16" s="7" t="s">
        <v>21</v>
      </c>
      <c r="C16" s="3" t="s">
        <v>20</v>
      </c>
      <c r="D16" s="3" t="s">
        <v>4</v>
      </c>
      <c r="E16" s="3" t="s">
        <v>5</v>
      </c>
      <c r="F16" s="3" t="s">
        <v>23</v>
      </c>
      <c r="G16" s="3" t="s">
        <v>25</v>
      </c>
    </row>
    <row r="17" spans="1:9" x14ac:dyDescent="0.35">
      <c r="A17" s="6">
        <v>8</v>
      </c>
      <c r="B17" s="7">
        <v>45645.591666666667</v>
      </c>
      <c r="C17" s="3" t="s">
        <v>13</v>
      </c>
      <c r="D17" s="3">
        <v>-0.997</v>
      </c>
      <c r="E17" s="3">
        <v>9.61</v>
      </c>
      <c r="F17" s="3">
        <f t="shared" ref="F17:F26" si="0">$D$32-D17</f>
        <v>1.1999999999999789E-3</v>
      </c>
      <c r="G17" s="3">
        <f t="shared" ref="G17:G26" si="1">$E$32-E17</f>
        <v>-9.4000000000011852E-3</v>
      </c>
    </row>
    <row r="18" spans="1:9" x14ac:dyDescent="0.35">
      <c r="A18" s="6">
        <v>9</v>
      </c>
      <c r="B18" s="7">
        <v>45645.598611111112</v>
      </c>
      <c r="C18" s="3" t="s">
        <v>13</v>
      </c>
      <c r="D18" s="3">
        <v>-0.996</v>
      </c>
      <c r="E18" s="3">
        <v>9.6080000000000005</v>
      </c>
      <c r="F18" s="3">
        <f t="shared" si="0"/>
        <v>1.9999999999997797E-4</v>
      </c>
      <c r="G18" s="3">
        <f t="shared" si="1"/>
        <v>-7.4000000000022936E-3</v>
      </c>
    </row>
    <row r="19" spans="1:9" x14ac:dyDescent="0.35">
      <c r="A19" s="6">
        <v>10</v>
      </c>
      <c r="B19" s="7">
        <v>45645.604861111111</v>
      </c>
      <c r="C19" s="3" t="s">
        <v>13</v>
      </c>
      <c r="D19" s="3">
        <v>-0.996</v>
      </c>
      <c r="E19" s="3">
        <v>9.6069999999999993</v>
      </c>
      <c r="F19" s="3">
        <f t="shared" si="0"/>
        <v>1.9999999999997797E-4</v>
      </c>
      <c r="G19" s="3">
        <f t="shared" si="1"/>
        <v>-6.4000000000010715E-3</v>
      </c>
    </row>
    <row r="20" spans="1:9" x14ac:dyDescent="0.35">
      <c r="A20" s="6">
        <v>15</v>
      </c>
      <c r="B20" s="7">
        <v>45646.338194444441</v>
      </c>
      <c r="C20" s="3" t="s">
        <v>13</v>
      </c>
      <c r="D20" s="3">
        <v>-0.995</v>
      </c>
      <c r="E20" s="3">
        <v>9.609</v>
      </c>
      <c r="F20" s="3">
        <f t="shared" si="0"/>
        <v>-8.0000000000002292E-4</v>
      </c>
      <c r="G20" s="3">
        <f t="shared" si="1"/>
        <v>-8.4000000000017394E-3</v>
      </c>
    </row>
    <row r="21" spans="1:9" x14ac:dyDescent="0.35">
      <c r="A21" s="6">
        <v>16</v>
      </c>
      <c r="B21" s="7">
        <v>45646.344444444447</v>
      </c>
      <c r="C21" s="3" t="s">
        <v>13</v>
      </c>
      <c r="D21" s="3">
        <v>-0.997</v>
      </c>
      <c r="E21" s="3">
        <v>9.6120000000000001</v>
      </c>
      <c r="F21" s="3">
        <f t="shared" si="0"/>
        <v>1.1999999999999789E-3</v>
      </c>
      <c r="G21" s="3">
        <f t="shared" si="1"/>
        <v>-1.1400000000001853E-2</v>
      </c>
    </row>
    <row r="22" spans="1:9" x14ac:dyDescent="0.35">
      <c r="A22" s="6">
        <v>12</v>
      </c>
      <c r="B22" s="7">
        <v>45645.625</v>
      </c>
      <c r="C22" s="3" t="s">
        <v>16</v>
      </c>
      <c r="D22" s="3">
        <v>-0.996</v>
      </c>
      <c r="E22" s="3">
        <v>9.5920000000000005</v>
      </c>
      <c r="F22" s="3">
        <f t="shared" si="0"/>
        <v>1.9999999999997797E-4</v>
      </c>
      <c r="G22" s="3">
        <f t="shared" si="1"/>
        <v>8.5999999999977206E-3</v>
      </c>
    </row>
    <row r="23" spans="1:9" x14ac:dyDescent="0.35">
      <c r="A23" s="6">
        <v>13</v>
      </c>
      <c r="B23" s="7">
        <v>45645.632638888892</v>
      </c>
      <c r="C23" s="3" t="s">
        <v>16</v>
      </c>
      <c r="D23" s="3">
        <v>-0.99399999999999999</v>
      </c>
      <c r="E23" s="3">
        <v>9.5850000000000009</v>
      </c>
      <c r="F23" s="3">
        <f t="shared" si="0"/>
        <v>-1.8000000000000238E-3</v>
      </c>
      <c r="G23" s="3">
        <f t="shared" si="1"/>
        <v>1.5599999999997394E-2</v>
      </c>
    </row>
    <row r="24" spans="1:9" x14ac:dyDescent="0.35">
      <c r="A24" s="6">
        <v>14</v>
      </c>
      <c r="B24" s="7">
        <v>45645.647222222222</v>
      </c>
      <c r="C24" s="3" t="s">
        <v>16</v>
      </c>
      <c r="D24" s="3">
        <v>-0.995</v>
      </c>
      <c r="E24" s="3">
        <v>9.5920000000000005</v>
      </c>
      <c r="F24" s="3">
        <f t="shared" si="0"/>
        <v>-8.0000000000002292E-4</v>
      </c>
      <c r="G24" s="3">
        <f t="shared" si="1"/>
        <v>8.5999999999977206E-3</v>
      </c>
    </row>
    <row r="25" spans="1:9" x14ac:dyDescent="0.35">
      <c r="A25" s="6">
        <v>22</v>
      </c>
      <c r="B25" s="7">
        <v>45646.393055555556</v>
      </c>
      <c r="C25" s="3" t="s">
        <v>16</v>
      </c>
      <c r="D25" s="3">
        <v>-0.996</v>
      </c>
      <c r="E25" s="3">
        <v>9.5939999999999994</v>
      </c>
      <c r="F25" s="3">
        <f t="shared" si="0"/>
        <v>1.9999999999997797E-4</v>
      </c>
      <c r="G25" s="3">
        <f t="shared" si="1"/>
        <v>6.599999999998829E-3</v>
      </c>
    </row>
    <row r="26" spans="1:9" x14ac:dyDescent="0.35">
      <c r="A26" s="13">
        <v>23</v>
      </c>
      <c r="B26" s="14">
        <v>45646.401388888888</v>
      </c>
      <c r="C26" s="12" t="s">
        <v>16</v>
      </c>
      <c r="D26" s="12">
        <v>-0.996</v>
      </c>
      <c r="E26" s="12">
        <v>9.5969999999999995</v>
      </c>
      <c r="F26" s="12">
        <f t="shared" si="0"/>
        <v>1.9999999999997797E-4</v>
      </c>
      <c r="G26" s="12">
        <f t="shared" si="1"/>
        <v>3.5999999999987153E-3</v>
      </c>
    </row>
    <row r="27" spans="1:9" x14ac:dyDescent="0.35">
      <c r="C27" s="3" t="s">
        <v>32</v>
      </c>
      <c r="F27" s="3">
        <f>MAX(F17:F26)</f>
        <v>1.1999999999999789E-3</v>
      </c>
      <c r="G27" s="3">
        <f>MAX(G17:G26)</f>
        <v>1.5599999999997394E-2</v>
      </c>
    </row>
    <row r="28" spans="1:9" x14ac:dyDescent="0.35">
      <c r="C28" s="3" t="s">
        <v>33</v>
      </c>
      <c r="F28" s="3">
        <f>MIN(F17:F26)</f>
        <v>-1.8000000000000238E-3</v>
      </c>
      <c r="G28" s="3">
        <f>MIN(G17:G26)</f>
        <v>-1.1400000000001853E-2</v>
      </c>
    </row>
    <row r="29" spans="1:9" ht="15" thickBot="1" x14ac:dyDescent="0.4">
      <c r="C29" s="15" t="s">
        <v>42</v>
      </c>
      <c r="D29" s="15"/>
      <c r="E29" s="15"/>
      <c r="F29" s="15">
        <f>F27-F28</f>
        <v>3.0000000000000027E-3</v>
      </c>
      <c r="G29" s="15">
        <f>G27-G28</f>
        <v>2.6999999999999247E-2</v>
      </c>
    </row>
    <row r="30" spans="1:9" ht="15" thickTop="1" x14ac:dyDescent="0.35"/>
    <row r="31" spans="1:9" x14ac:dyDescent="0.35">
      <c r="C31" s="16"/>
      <c r="D31" s="17" t="s">
        <v>4</v>
      </c>
      <c r="E31" s="17" t="s">
        <v>5</v>
      </c>
      <c r="F31" s="17" t="s">
        <v>38</v>
      </c>
      <c r="G31" s="17" t="s">
        <v>39</v>
      </c>
      <c r="H31" s="17" t="s">
        <v>40</v>
      </c>
      <c r="I31" s="17" t="s">
        <v>41</v>
      </c>
    </row>
    <row r="32" spans="1:9" x14ac:dyDescent="0.35">
      <c r="C32" s="16" t="s">
        <v>24</v>
      </c>
      <c r="D32" s="16">
        <f>AVERAGE(D17:D26)</f>
        <v>-0.99580000000000002</v>
      </c>
      <c r="E32" s="16">
        <f>AVERAGE(E17:E26)</f>
        <v>9.6005999999999982</v>
      </c>
      <c r="F32" s="16">
        <f>D32+$D$42*D33/10*0.5</f>
        <v>-0.99570140170589716</v>
      </c>
      <c r="G32" s="16">
        <f>D32-$D$42*$D$33/10*0.5</f>
        <v>-0.99589859829410288</v>
      </c>
      <c r="H32" s="16">
        <f>E32+$D$42*E33/10*0.5</f>
        <v>9.6016318786829835</v>
      </c>
      <c r="I32" s="16">
        <f>E32-$D$42*E33/10*0.5</f>
        <v>9.599568121317013</v>
      </c>
    </row>
    <row r="33" spans="3:9" x14ac:dyDescent="0.35">
      <c r="C33" s="16" t="s">
        <v>27</v>
      </c>
      <c r="D33" s="16">
        <f>_xlfn.STDEV.P(D17:D26)</f>
        <v>8.7177978870813552E-4</v>
      </c>
      <c r="E33" s="16">
        <f>_xlfn.STDEV.P(E17:E26)</f>
        <v>9.1235957823653999E-3</v>
      </c>
      <c r="F33" s="16"/>
      <c r="G33" s="16"/>
      <c r="H33" s="16"/>
      <c r="I33" s="16"/>
    </row>
    <row r="34" spans="3:9" x14ac:dyDescent="0.35">
      <c r="C34" s="16"/>
      <c r="D34" s="16"/>
      <c r="E34" s="16"/>
      <c r="F34" s="16"/>
      <c r="G34" s="16"/>
      <c r="H34" s="16"/>
      <c r="I34" s="16"/>
    </row>
    <row r="35" spans="3:9" x14ac:dyDescent="0.35">
      <c r="C35" s="18" t="s">
        <v>43</v>
      </c>
      <c r="D35" s="16"/>
      <c r="E35" s="16"/>
      <c r="F35" s="16" t="s">
        <v>47</v>
      </c>
      <c r="G35" s="16" t="s">
        <v>44</v>
      </c>
      <c r="H35" s="16" t="s">
        <v>45</v>
      </c>
      <c r="I35" s="16" t="s">
        <v>46</v>
      </c>
    </row>
    <row r="36" spans="3:9" x14ac:dyDescent="0.35">
      <c r="C36" s="16" t="s">
        <v>28</v>
      </c>
      <c r="D36" s="16">
        <f>AVERAGE(D17:D21)</f>
        <v>-0.99619999999999997</v>
      </c>
      <c r="E36" s="16">
        <f>AVERAGE(E17:E21)</f>
        <v>9.6091999999999995</v>
      </c>
      <c r="F36" s="16">
        <f>D36+$D$41*D37</f>
        <v>-0.99412263181886307</v>
      </c>
      <c r="G36" s="16">
        <f>D36-$D$41*D37</f>
        <v>-0.99827736818113688</v>
      </c>
      <c r="H36" s="16">
        <f>E36+$D$41*E37</f>
        <v>9.6139760109882619</v>
      </c>
      <c r="I36" s="16">
        <f>E36-$D$41*E37</f>
        <v>9.6044239890117371</v>
      </c>
    </row>
    <row r="37" spans="3:9" x14ac:dyDescent="0.35">
      <c r="C37" s="16" t="s">
        <v>30</v>
      </c>
      <c r="D37" s="16">
        <f>_xlfn.STDEV.P(D17:D21)</f>
        <v>7.4833147735478892E-4</v>
      </c>
      <c r="E37" s="16">
        <f>_xlfn.STDEV.P(E17:E21)</f>
        <v>1.7204650534086044E-3</v>
      </c>
      <c r="F37" s="16">
        <f>F32-F36</f>
        <v>-1.5787698870340927E-3</v>
      </c>
      <c r="G37" s="16">
        <f t="shared" ref="G37:I37" si="2">G32-G36</f>
        <v>2.3787698870340046E-3</v>
      </c>
      <c r="H37" s="16">
        <f t="shared" si="2"/>
        <v>-1.2344132305278421E-2</v>
      </c>
      <c r="I37" s="16">
        <f t="shared" si="2"/>
        <v>-4.8558676947241253E-3</v>
      </c>
    </row>
    <row r="38" spans="3:9" x14ac:dyDescent="0.35">
      <c r="C38" s="16" t="s">
        <v>29</v>
      </c>
      <c r="D38" s="16">
        <f>AVERAGE(D22:D26)</f>
        <v>-0.99540000000000006</v>
      </c>
      <c r="E38" s="16">
        <f>AVERAGE(E22:E26)</f>
        <v>9.5920000000000005</v>
      </c>
      <c r="F38" s="16">
        <f>D38+$D$41*D39</f>
        <v>-0.99317920000000004</v>
      </c>
      <c r="G38" s="16">
        <f>D38-$D$41*D39</f>
        <v>-0.99762080000000009</v>
      </c>
      <c r="H38" s="16">
        <f>E38+$D$41*E39</f>
        <v>9.6029643214837943</v>
      </c>
      <c r="I38" s="16">
        <f>E38-$D$41*E39</f>
        <v>9.5810356785162067</v>
      </c>
    </row>
    <row r="39" spans="3:9" ht="15" thickBot="1" x14ac:dyDescent="0.4">
      <c r="C39" s="16" t="s">
        <v>31</v>
      </c>
      <c r="D39" s="16">
        <f>_xlfn.STDEV.P(D22:D26)</f>
        <v>8.0000000000000069E-4</v>
      </c>
      <c r="E39" s="16">
        <f>_xlfn.STDEV.P(E22:E26)</f>
        <v>3.9496835316258196E-3</v>
      </c>
      <c r="F39" s="16">
        <f>F32-F38</f>
        <v>-2.5222017058971202E-3</v>
      </c>
      <c r="G39" s="16">
        <f t="shared" ref="G39:I39" si="3">G32-G38</f>
        <v>1.7222017058972083E-3</v>
      </c>
      <c r="H39" s="16">
        <f t="shared" si="3"/>
        <v>-1.3324428008107958E-3</v>
      </c>
      <c r="I39" s="16">
        <f t="shared" si="3"/>
        <v>1.8532442800806237E-2</v>
      </c>
    </row>
    <row r="40" spans="3:9" x14ac:dyDescent="0.35">
      <c r="C40" s="19" t="s">
        <v>36</v>
      </c>
      <c r="D40" s="20" t="s">
        <v>37</v>
      </c>
      <c r="E40" s="16"/>
      <c r="F40" s="16"/>
      <c r="G40" s="16"/>
      <c r="H40" s="21"/>
      <c r="I40" s="21"/>
    </row>
    <row r="41" spans="3:9" x14ac:dyDescent="0.35">
      <c r="C41" s="22" t="s">
        <v>34</v>
      </c>
      <c r="D41" s="23">
        <v>2.7759999999999998</v>
      </c>
      <c r="E41" s="16"/>
      <c r="F41" s="16"/>
      <c r="G41" s="16"/>
      <c r="H41" s="21"/>
      <c r="I41" s="21"/>
    </row>
    <row r="42" spans="3:9" ht="15" thickBot="1" x14ac:dyDescent="0.4">
      <c r="C42" s="24" t="s">
        <v>35</v>
      </c>
      <c r="D42" s="25">
        <v>2.262</v>
      </c>
      <c r="E42" s="16"/>
      <c r="F42" s="16"/>
      <c r="G42" s="16"/>
      <c r="H42" s="21"/>
      <c r="I42" s="21"/>
    </row>
  </sheetData>
  <sortState xmlns:xlrd2="http://schemas.microsoft.com/office/spreadsheetml/2017/richdata2" ref="A17:M26">
    <sortCondition ref="C17:C26"/>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Raw Data</vt:lpstr>
      <vt:lpstr>Processed</vt:lpstr>
      <vt:lpstr>Processed skilled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ales</dc:creator>
  <cp:lastModifiedBy>rick ales</cp:lastModifiedBy>
  <dcterms:created xsi:type="dcterms:W3CDTF">2024-11-05T01:41:36Z</dcterms:created>
  <dcterms:modified xsi:type="dcterms:W3CDTF">2025-03-02T13:52:07Z</dcterms:modified>
</cp:coreProperties>
</file>