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M:\OLS Level Test Project\_Component Data-Info\Interface PCB\"/>
    </mc:Choice>
  </mc:AlternateContent>
  <xr:revisionPtr revIDLastSave="0" documentId="13_ncr:1_{8EFF501C-439C-451D-A185-EE42C4F409B9}" xr6:coauthVersionLast="47" xr6:coauthVersionMax="47" xr10:uidLastSave="{00000000-0000-0000-0000-000000000000}"/>
  <bookViews>
    <workbookView xWindow="-26565" yWindow="1065" windowWidth="23700" windowHeight="13770" xr2:uid="{354FACC5-74DC-4F63-AF62-72750756D9DC}"/>
  </bookViews>
  <sheets>
    <sheet name="Iref &amp; Ain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B20" i="1"/>
  <c r="B13" i="1"/>
  <c r="B7" i="1"/>
  <c r="B10" i="1" s="1"/>
  <c r="B5" i="1"/>
  <c r="B12" i="1" l="1"/>
  <c r="B14" i="1" s="1"/>
  <c r="B21" i="1" s="1"/>
  <c r="B22" i="1" s="1"/>
  <c r="B28" i="1" l="1"/>
  <c r="B27" i="1"/>
</calcChain>
</file>

<file path=xl/sharedStrings.xml><?xml version="1.0" encoding="utf-8"?>
<sst xmlns="http://schemas.openxmlformats.org/spreadsheetml/2006/main" count="25" uniqueCount="24">
  <si>
    <t>LT3092</t>
  </si>
  <si>
    <t>Iref</t>
  </si>
  <si>
    <t>Iout</t>
  </si>
  <si>
    <t>Rout</t>
  </si>
  <si>
    <t>Rset Actual</t>
  </si>
  <si>
    <t>Rset calc</t>
  </si>
  <si>
    <t>VDC</t>
  </si>
  <si>
    <t>Rmax</t>
  </si>
  <si>
    <t>Rmax set</t>
  </si>
  <si>
    <t>Vin max</t>
  </si>
  <si>
    <t>ratio</t>
  </si>
  <si>
    <t>R3 (Zin)</t>
  </si>
  <si>
    <t xml:space="preserve">R1 </t>
  </si>
  <si>
    <t>R2 || R3 (R2p)</t>
  </si>
  <si>
    <t>R2 (u pick)</t>
  </si>
  <si>
    <t xml:space="preserve">Rin </t>
  </si>
  <si>
    <t>R1 Actual</t>
  </si>
  <si>
    <t>Idut lo</t>
  </si>
  <si>
    <t>Idut hi</t>
  </si>
  <si>
    <t>Rdut Max</t>
  </si>
  <si>
    <t>Rdut Min</t>
  </si>
  <si>
    <t>diff</t>
  </si>
  <si>
    <t>Iref ma</t>
  </si>
  <si>
    <t xml:space="preserve">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</si>
</sst>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0.0000000"/>
    <numFmt numFmtId="166" formatCode="_(* #,##0_);_(* \(#,##0\);_(* &quot;-&quot;??_);_(@_)"/>
    <numFmt numFmtId="167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0" fontId="0" fillId="2" borderId="0" xfId="0" applyFill="1"/>
    <xf numFmtId="43" fontId="0" fillId="0" borderId="0" xfId="1" applyFont="1"/>
    <xf numFmtId="166" fontId="0" fillId="0" borderId="0" xfId="1" applyNumberFormat="1" applyFont="1" applyAlignment="1">
      <alignment horizontal="right"/>
    </xf>
    <xf numFmtId="166" fontId="0" fillId="0" borderId="0" xfId="1" applyNumberFormat="1" applyFont="1"/>
    <xf numFmtId="43" fontId="0" fillId="0" borderId="0" xfId="0" applyNumberFormat="1"/>
    <xf numFmtId="166" fontId="0" fillId="0" borderId="0" xfId="0" applyNumberFormat="1"/>
    <xf numFmtId="166" fontId="0" fillId="2" borderId="0" xfId="1" applyNumberFormat="1" applyFont="1" applyFill="1"/>
    <xf numFmtId="167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3</xdr:row>
      <xdr:rowOff>161926</xdr:rowOff>
    </xdr:from>
    <xdr:to>
      <xdr:col>4</xdr:col>
      <xdr:colOff>409575</xdr:colOff>
      <xdr:row>6</xdr:row>
      <xdr:rowOff>85726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AC3B10FF-B21D-2FF6-1D9B-4E961B47FF78}"/>
            </a:ext>
          </a:extLst>
        </xdr:cNvPr>
        <xdr:cNvSpPr/>
      </xdr:nvSpPr>
      <xdr:spPr>
        <a:xfrm>
          <a:off x="1543050" y="733426"/>
          <a:ext cx="1333500" cy="495300"/>
        </a:xfrm>
        <a:prstGeom prst="wedgeRectCallout">
          <a:avLst>
            <a:gd name="adj1" fmla="val -69196"/>
            <a:gd name="adj2" fmla="val 16172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kern="1200"/>
            <a:t>pick Rset Actual for</a:t>
          </a:r>
          <a:r>
            <a:rPr lang="en-US" sz="1100" kern="1200" baseline="0"/>
            <a:t> desired Iref in mA</a:t>
          </a:r>
          <a:endParaRPr lang="en-US" sz="1100" kern="1200"/>
        </a:p>
      </xdr:txBody>
    </xdr:sp>
    <xdr:clientData/>
  </xdr:twoCellAnchor>
  <xdr:twoCellAnchor editAs="oneCell">
    <xdr:from>
      <xdr:col>2</xdr:col>
      <xdr:colOff>400050</xdr:colOff>
      <xdr:row>6</xdr:row>
      <xdr:rowOff>170520</xdr:rowOff>
    </xdr:from>
    <xdr:to>
      <xdr:col>6</xdr:col>
      <xdr:colOff>438150</xdr:colOff>
      <xdr:row>14</xdr:row>
      <xdr:rowOff>181215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259E6C-B8CD-F5D3-2956-A480C3FE9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0275" y="1313520"/>
          <a:ext cx="2476500" cy="1572795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16</xdr:row>
      <xdr:rowOff>142875</xdr:rowOff>
    </xdr:from>
    <xdr:to>
      <xdr:col>8</xdr:col>
      <xdr:colOff>36870</xdr:colOff>
      <xdr:row>30</xdr:row>
      <xdr:rowOff>36417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32455-0B5A-ECAE-80BF-082672AFF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05025" y="3228975"/>
          <a:ext cx="3389670" cy="2560542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17</xdr:row>
      <xdr:rowOff>133350</xdr:rowOff>
    </xdr:from>
    <xdr:to>
      <xdr:col>14</xdr:col>
      <xdr:colOff>533382</xdr:colOff>
      <xdr:row>28</xdr:row>
      <xdr:rowOff>156546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173F7C-B69F-A9FD-722B-8A6E009B5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38875" y="3409950"/>
          <a:ext cx="3409932" cy="211869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A66C8-747A-4DA5-AC59-C33924118364}">
  <dimension ref="A1:M29"/>
  <sheetViews>
    <sheetView tabSelected="1" workbookViewId="0">
      <selection activeCell="Q23" sqref="Q23"/>
    </sheetView>
  </sheetViews>
  <sheetFormatPr defaultRowHeight="15" x14ac:dyDescent="0.25"/>
  <cols>
    <col min="1" max="1" width="13.7109375" customWidth="1"/>
    <col min="2" max="2" width="13.28515625" bestFit="1" customWidth="1"/>
  </cols>
  <sheetData>
    <row r="1" spans="1:2" x14ac:dyDescent="0.25">
      <c r="A1" t="s">
        <v>0</v>
      </c>
    </row>
    <row r="2" spans="1:2" x14ac:dyDescent="0.25">
      <c r="A2" t="s">
        <v>1</v>
      </c>
      <c r="B2" s="3">
        <v>1.0000000000000001E-5</v>
      </c>
    </row>
    <row r="3" spans="1:2" x14ac:dyDescent="0.25">
      <c r="A3" t="s">
        <v>2</v>
      </c>
      <c r="B3">
        <v>1.4E-2</v>
      </c>
    </row>
    <row r="4" spans="1:2" x14ac:dyDescent="0.25">
      <c r="A4" t="s">
        <v>3</v>
      </c>
      <c r="B4">
        <v>15</v>
      </c>
    </row>
    <row r="5" spans="1:2" x14ac:dyDescent="0.25">
      <c r="A5" t="s">
        <v>5</v>
      </c>
      <c r="B5" s="6">
        <f>B3*B4/B2</f>
        <v>20999.999999999996</v>
      </c>
    </row>
    <row r="6" spans="1:2" x14ac:dyDescent="0.25">
      <c r="A6" t="s">
        <v>4</v>
      </c>
      <c r="B6" s="7">
        <v>22000</v>
      </c>
    </row>
    <row r="7" spans="1:2" x14ac:dyDescent="0.25">
      <c r="A7" s="5" t="s">
        <v>22</v>
      </c>
      <c r="B7" s="4">
        <f>B6*B2/B4*1000</f>
        <v>14.666666666666668</v>
      </c>
    </row>
    <row r="9" spans="1:2" x14ac:dyDescent="0.25">
      <c r="A9" t="s">
        <v>6</v>
      </c>
      <c r="B9">
        <v>24</v>
      </c>
    </row>
    <row r="10" spans="1:2" x14ac:dyDescent="0.25">
      <c r="A10" t="s">
        <v>7</v>
      </c>
      <c r="B10" s="8">
        <f>B9/B7*1000</f>
        <v>1636.3636363636363</v>
      </c>
    </row>
    <row r="11" spans="1:2" x14ac:dyDescent="0.25">
      <c r="A11" t="s">
        <v>8</v>
      </c>
      <c r="B11" s="8">
        <v>1400</v>
      </c>
    </row>
    <row r="12" spans="1:2" ht="16.5" customHeight="1" x14ac:dyDescent="0.25">
      <c r="A12" t="s">
        <v>9</v>
      </c>
      <c r="B12" s="9">
        <f>B7*B11/1000</f>
        <v>20.533333333333335</v>
      </c>
    </row>
    <row r="13" spans="1:2" ht="16.5" customHeight="1" x14ac:dyDescent="0.25">
      <c r="A13" t="s">
        <v>9</v>
      </c>
      <c r="B13" s="9">
        <f>10</f>
        <v>10</v>
      </c>
    </row>
    <row r="14" spans="1:2" x14ac:dyDescent="0.25">
      <c r="A14" t="s">
        <v>10</v>
      </c>
      <c r="B14" s="2">
        <f>B13/B12</f>
        <v>0.48701298701298695</v>
      </c>
    </row>
    <row r="17" spans="1:13" x14ac:dyDescent="0.25">
      <c r="B17" s="8"/>
    </row>
    <row r="18" spans="1:13" x14ac:dyDescent="0.25">
      <c r="A18" s="5" t="s">
        <v>14</v>
      </c>
      <c r="B18" s="11">
        <v>1000000</v>
      </c>
    </row>
    <row r="19" spans="1:13" x14ac:dyDescent="0.25">
      <c r="A19" t="s">
        <v>11</v>
      </c>
      <c r="B19" s="8">
        <v>110000</v>
      </c>
    </row>
    <row r="20" spans="1:13" x14ac:dyDescent="0.25">
      <c r="A20" t="s">
        <v>13</v>
      </c>
      <c r="B20" s="10">
        <f>B18*B19/(B18+B19)</f>
        <v>99099.099099099098</v>
      </c>
    </row>
    <row r="21" spans="1:13" x14ac:dyDescent="0.25">
      <c r="A21" t="s">
        <v>12</v>
      </c>
      <c r="B21" s="10">
        <f>(B20-B14*B20)/B14</f>
        <v>104384.38438438441</v>
      </c>
    </row>
    <row r="22" spans="1:13" x14ac:dyDescent="0.25">
      <c r="A22" t="s">
        <v>15</v>
      </c>
      <c r="B22" s="10">
        <f>B19+B21</f>
        <v>214384.38438438441</v>
      </c>
    </row>
    <row r="23" spans="1:13" x14ac:dyDescent="0.25">
      <c r="A23" s="5" t="s">
        <v>16</v>
      </c>
      <c r="B23" s="11">
        <v>104700</v>
      </c>
    </row>
    <row r="25" spans="1:13" x14ac:dyDescent="0.25">
      <c r="A25" t="s">
        <v>19</v>
      </c>
      <c r="B25">
        <v>1100</v>
      </c>
    </row>
    <row r="26" spans="1:13" x14ac:dyDescent="0.25">
      <c r="A26" t="s">
        <v>20</v>
      </c>
      <c r="B26">
        <v>100</v>
      </c>
    </row>
    <row r="27" spans="1:13" x14ac:dyDescent="0.25">
      <c r="A27" t="s">
        <v>18</v>
      </c>
      <c r="B27" s="1">
        <f>$B$22/($B$22+B25)*$B$7</f>
        <v>14.591796585572743</v>
      </c>
      <c r="M27" t="s">
        <v>23</v>
      </c>
    </row>
    <row r="28" spans="1:13" x14ac:dyDescent="0.25">
      <c r="A28" t="s">
        <v>17</v>
      </c>
      <c r="B28" s="1">
        <f>$B$22/($B$22+B26)*$B$7</f>
        <v>14.659828562014544</v>
      </c>
    </row>
    <row r="29" spans="1:13" x14ac:dyDescent="0.25">
      <c r="A29" t="s">
        <v>21</v>
      </c>
      <c r="B29" s="12">
        <f>(B27-B28)/B27</f>
        <v>-4.6623440809931815E-3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e70e6cf-5544-46a7-8a87-c33a81038da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29C28E597C4644883DFF02F5439745" ma:contentTypeVersion="13" ma:contentTypeDescription="Create a new document." ma:contentTypeScope="" ma:versionID="8abda5ff0f70db93971ebd3374971fd9">
  <xsd:schema xmlns:xsd="http://www.w3.org/2001/XMLSchema" xmlns:xs="http://www.w3.org/2001/XMLSchema" xmlns:p="http://schemas.microsoft.com/office/2006/metadata/properties" xmlns:ns3="ee70e6cf-5544-46a7-8a87-c33a81038da8" xmlns:ns4="c34b6e8a-d710-43c6-a1e4-4b960193726d" targetNamespace="http://schemas.microsoft.com/office/2006/metadata/properties" ma:root="true" ma:fieldsID="ff1ae8cf5eb2bc1782f971886c50b8c8" ns3:_="" ns4:_="">
    <xsd:import namespace="ee70e6cf-5544-46a7-8a87-c33a81038da8"/>
    <xsd:import namespace="c34b6e8a-d710-43c6-a1e4-4b960193726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70e6cf-5544-46a7-8a87-c33a81038d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4b6e8a-d710-43c6-a1e4-4b960193726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6F8E6C-B1B4-4BAE-83DE-D70A997974BC}">
  <ds:schemaRefs>
    <ds:schemaRef ds:uri="http://purl.org/dc/terms/"/>
    <ds:schemaRef ds:uri="http://schemas.openxmlformats.org/package/2006/metadata/core-properties"/>
    <ds:schemaRef ds:uri="c34b6e8a-d710-43c6-a1e4-4b960193726d"/>
    <ds:schemaRef ds:uri="http://schemas.microsoft.com/office/2006/documentManagement/types"/>
    <ds:schemaRef ds:uri="http://schemas.microsoft.com/office/infopath/2007/PartnerControls"/>
    <ds:schemaRef ds:uri="ee70e6cf-5544-46a7-8a87-c33a81038da8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D85756E-0C5A-4F42-B521-0E8F1844F3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1CDC90-40E4-4A27-82DD-02E5ECB3DC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70e6cf-5544-46a7-8a87-c33a81038da8"/>
    <ds:schemaRef ds:uri="c34b6e8a-d710-43c6-a1e4-4b96019372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Iref &amp; Ain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Ales Consulting</dc:creator>
  <cp:lastModifiedBy>Rick Ales Consulting</cp:lastModifiedBy>
  <dcterms:created xsi:type="dcterms:W3CDTF">2025-01-29T19:34:36Z</dcterms:created>
  <dcterms:modified xsi:type="dcterms:W3CDTF">2025-02-11T16:47:01Z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0x010100B529C28E597C4644883DFF02F5439745</vt:lpwstr>
  </property>
</Properties>
</file>