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M_Folder\_4 Validation\Calibration\QA Gage R&amp;R\"/>
    </mc:Choice>
  </mc:AlternateContent>
  <xr:revisionPtr revIDLastSave="0" documentId="13_ncr:1_{7CF72838-6299-4FFA-8525-32CA57BF96B4}" xr6:coauthVersionLast="47" xr6:coauthVersionMax="47" xr10:uidLastSave="{00000000-0000-0000-0000-000000000000}"/>
  <bookViews>
    <workbookView xWindow="30" yWindow="1100" windowWidth="18930" windowHeight="9690" firstSheet="4" activeTab="4" xr2:uid="{E8277EBF-8E94-4486-9664-CBE43E0BB732}"/>
  </bookViews>
  <sheets>
    <sheet name="Elevate Level" sheetId="1" r:id="rId1"/>
    <sheet name="Sheet1" sheetId="4" r:id="rId2"/>
    <sheet name="Sheet3" sheetId="6" r:id="rId3"/>
    <sheet name="Sheet5" sheetId="8" r:id="rId4"/>
    <sheet name="Level R&amp;R Full" sheetId="5" r:id="rId5"/>
    <sheet name="Level Cal Full" sheetId="9" r:id="rId6"/>
    <sheet name="Elevate Resistance" sheetId="2" r:id="rId7"/>
    <sheet name="Level R&amp;R" sheetId="3" r:id="rId8"/>
  </sheets>
  <definedNames>
    <definedName name="_xlnm._FilterDatabase" localSheetId="0" hidden="1">'Elevate Level'!$A$252:$D$298</definedName>
    <definedName name="_xlnm._FilterDatabase" localSheetId="5" hidden="1">'Level Cal Full'!$B$2:$I$14</definedName>
    <definedName name="_xlnm._FilterDatabase" localSheetId="4" hidden="1">'Level R&amp;R Full'!$A$1:$AE$101</definedName>
    <definedName name="_xlnm._FilterDatabase" localSheetId="1" hidden="1">Sheet1!$A$1:$S$105</definedName>
    <definedName name="_xlchart.v1.0" hidden="1">'Level Cal Full'!$J$2</definedName>
    <definedName name="_xlchart.v1.1" hidden="1">'Level Cal Full'!$J$3:$J$14</definedName>
    <definedName name="_xlchart.v1.2" hidden="1">'Level Cal Full'!$K$2</definedName>
    <definedName name="_xlchart.v1.3" hidden="1">'Level Cal Full'!$K$3:$K$14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AA163" i="5" l="1"/>
  <c r="AA162" i="5"/>
  <c r="AA166" i="5"/>
  <c r="AA169" i="5" s="1"/>
  <c r="AA165" i="5"/>
  <c r="AA168" i="5" s="1"/>
  <c r="Y168" i="5"/>
  <c r="Z168" i="5"/>
  <c r="Y169" i="5"/>
  <c r="Z169" i="5"/>
  <c r="X169" i="5"/>
  <c r="X168" i="5"/>
  <c r="K2" i="3" l="1"/>
  <c r="L7" i="3"/>
  <c r="K7" i="3"/>
  <c r="L6" i="3"/>
  <c r="K6" i="3"/>
  <c r="F5" i="2"/>
  <c r="G5" i="2" s="1"/>
  <c r="F4" i="2"/>
  <c r="G4" i="2" s="1"/>
  <c r="K8" i="3" l="1"/>
  <c r="K9" i="3"/>
  <c r="P8" i="3" s="1"/>
  <c r="L8" i="3"/>
  <c r="L9" i="3"/>
  <c r="P7" i="3" l="1"/>
  <c r="O8" i="3"/>
  <c r="Q8" i="3" s="1"/>
  <c r="R8" i="3" s="1"/>
  <c r="O7" i="3"/>
  <c r="Q7" i="3" l="1"/>
  <c r="R7" i="3" s="1"/>
  <c r="T7" i="3" s="1"/>
</calcChain>
</file>

<file path=xl/sharedStrings.xml><?xml version="1.0" encoding="utf-8"?>
<sst xmlns="http://schemas.openxmlformats.org/spreadsheetml/2006/main" count="1037" uniqueCount="143">
  <si>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</si>
  <si>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</si>
  <si>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</si>
  <si>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</si>
  <si>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</si>
  <si>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</si>
  <si>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</si>
  <si>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</si>
  <si>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</si>
  <si>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</si>
  <si>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</si>
  <si>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Rick A</t>
  </si>
  <si>
    <t>Constant</t>
  </si>
  <si>
    <t xml:space="preserve">R100-A </t>
  </si>
  <si>
    <t xml:space="preserve">R100-B </t>
  </si>
  <si>
    <t xml:space="preserve">R1K-A </t>
  </si>
  <si>
    <t xml:space="preserve">R1K-B </t>
  </si>
  <si>
    <t>Tol = +/- 1LSD</t>
  </si>
  <si>
    <t>DataQ (Volts)</t>
  </si>
  <si>
    <t>ChA</t>
  </si>
  <si>
    <t>ChB</t>
  </si>
  <si>
    <r>
      <t>Fluke Meter (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ptos Narrow"/>
        <family val="2"/>
      </rPr>
      <t>)</t>
    </r>
  </si>
  <si>
    <r>
      <t>Ref (</t>
    </r>
    <r>
      <rPr>
        <sz val="10"/>
        <color theme="1"/>
        <rFont val="Symbol"/>
        <family val="1"/>
        <charset val="2"/>
      </rPr>
      <t xml:space="preserve">W) </t>
    </r>
    <r>
      <rPr>
        <sz val="10"/>
        <color theme="1"/>
        <rFont val="Aptos Narrow"/>
        <family val="2"/>
      </rPr>
      <t>Default</t>
    </r>
  </si>
  <si>
    <t>Rick</t>
  </si>
  <si>
    <t>Default</t>
  </si>
  <si>
    <t>Reference</t>
  </si>
  <si>
    <t>Fluke Meter</t>
  </si>
  <si>
    <t>DataQ</t>
  </si>
  <si>
    <t>R100-A</t>
  </si>
  <si>
    <t>R100-B</t>
  </si>
  <si>
    <t>R1K-A</t>
  </si>
  <si>
    <t>R1K-B</t>
  </si>
  <si>
    <t>Channel</t>
  </si>
  <si>
    <t>Intercept</t>
  </si>
  <si>
    <t>Ch A</t>
  </si>
  <si>
    <t>NaN</t>
  </si>
  <si>
    <t>Ch B</t>
  </si>
  <si>
    <t>Goodness</t>
  </si>
  <si>
    <t>Camren</t>
  </si>
  <si>
    <t>Rick for Reference</t>
  </si>
  <si>
    <t>Gabby</t>
  </si>
  <si>
    <t>rick for reference</t>
  </si>
  <si>
    <t>Avg</t>
  </si>
  <si>
    <t>Operator</t>
  </si>
  <si>
    <t>Date/Time</t>
  </si>
  <si>
    <t>Trial</t>
  </si>
  <si>
    <t>N</t>
  </si>
  <si>
    <t>Nt</t>
  </si>
  <si>
    <t>Nr</t>
  </si>
  <si>
    <t>CL</t>
  </si>
  <si>
    <t>Z-score</t>
  </si>
  <si>
    <t>Level</t>
  </si>
  <si>
    <t>LCLmin</t>
  </si>
  <si>
    <t>LCLmax</t>
  </si>
  <si>
    <t>MUI*</t>
  </si>
  <si>
    <t>+/- x0.001"</t>
  </si>
  <si>
    <t>OP</t>
  </si>
  <si>
    <t>Op</t>
  </si>
  <si>
    <r>
      <t>UCL</t>
    </r>
    <r>
      <rPr>
        <vertAlign val="subscript"/>
        <sz val="11"/>
        <color theme="1"/>
        <rFont val="Aptos Narrow"/>
        <family val="2"/>
        <scheme val="minor"/>
      </rPr>
      <t>99%</t>
    </r>
  </si>
  <si>
    <t>Run ID</t>
  </si>
  <si>
    <t>Tolerance +/-</t>
  </si>
  <si>
    <t>CAL ID</t>
  </si>
  <si>
    <r>
      <t>LCL</t>
    </r>
    <r>
      <rPr>
        <vertAlign val="subscript"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  **</t>
    </r>
  </si>
  <si>
    <t>StdDev</t>
  </si>
  <si>
    <t>Cal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</si>
  <si>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</si>
  <si>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</si>
  <si>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</si>
  <si>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</si>
  <si>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</si>
  <si>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</si>
  <si>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</si>
  <si>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</si>
  <si>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</si>
  <si>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</si>
  <si>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</si>
  <si>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</si>
  <si>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</si>
  <si>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</si>
  <si>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</si>
  <si>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</si>
  <si>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</si>
  <si>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</si>
  <si>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</si>
  <si>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</si>
  <si>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</si>
  <si>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</si>
  <si>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</si>
  <si>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</si>
  <si>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</si>
  <si>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Measure</t>
  </si>
  <si>
    <t>Residuals</t>
  </si>
  <si>
    <t>PROBABILITY OUTPUT</t>
  </si>
  <si>
    <t>Percentile</t>
  </si>
  <si>
    <t>Predicted</t>
  </si>
  <si>
    <t>Sum of Residuals</t>
  </si>
  <si>
    <t>Row Labels</t>
  </si>
  <si>
    <t>Grand Total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</si>
  <si>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</si>
  <si>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</si>
  <si>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</si>
  <si>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</si>
  <si>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</si>
  <si>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</si>
  <si>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</si>
  <si>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</si>
  <si>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</si>
  <si>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</si>
  <si>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</si>
  <si>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</si>
  <si>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Obs</t>
  </si>
  <si>
    <t>Oper Rank</t>
  </si>
  <si>
    <t>Sans Gaby</t>
  </si>
  <si>
    <t>Difference</t>
  </si>
  <si>
    <t>Range</t>
  </si>
  <si>
    <t>CLI</t>
  </si>
  <si>
    <r>
      <t>LCL</t>
    </r>
    <r>
      <rPr>
        <i/>
        <vertAlign val="subscript"/>
        <sz val="11"/>
        <color theme="1"/>
        <rFont val="Aptos Narrow"/>
        <family val="2"/>
        <scheme val="minor"/>
      </rPr>
      <t>95%</t>
    </r>
  </si>
  <si>
    <r>
      <t>UCL</t>
    </r>
    <r>
      <rPr>
        <i/>
        <vertAlign val="subscript"/>
        <sz val="11"/>
        <color theme="1"/>
        <rFont val="Aptos Narrow"/>
        <family val="2"/>
        <scheme val="minor"/>
      </rPr>
      <t>95%</t>
    </r>
  </si>
  <si>
    <t xml:space="preserve">With Gaby </t>
  </si>
  <si>
    <t>SLOPE</t>
  </si>
  <si>
    <t>INTERCEPT</t>
  </si>
  <si>
    <t>Full</t>
  </si>
  <si>
    <t>Empty</t>
  </si>
  <si>
    <t>Full =7</t>
  </si>
  <si>
    <t>Empty=1.2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</si>
  <si>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</si>
  <si>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</si>
  <si>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</si>
  <si>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</si>
  <si>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</si>
  <si>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</si>
  <si>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</si>
  <si>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</si>
  <si>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</si>
  <si>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Confidence Level(95.0%)</t>
  </si>
  <si>
    <t xml:space="preserve">Full </t>
  </si>
  <si>
    <t>ID</t>
  </si>
  <si>
    <t>Best Full</t>
  </si>
  <si>
    <t>Best Empty</t>
  </si>
  <si>
    <t>Best Cal</t>
  </si>
  <si>
    <t>Sum of Best Empty</t>
  </si>
  <si>
    <t>Residuals with Gabby</t>
  </si>
  <si>
    <t>Residuals sans Gabby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</si>
</sst>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m/d/yy\ h:mm;@"/>
    <numFmt numFmtId="166" formatCode="mm/dd/yy\ hh:mm\ AM/PM"/>
    <numFmt numFmtId="167" formatCode="0.0"/>
    <numFmt numFmtId="168" formatCode="0.0000"/>
    <numFmt numFmtId="169" formatCode="0.0000000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Symbol"/>
      <family val="1"/>
      <charset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0" fontId="1" fillId="0" borderId="2" xfId="0" applyFont="1" applyBorder="1"/>
    <xf numFmtId="166" fontId="1" fillId="0" borderId="0" xfId="0" applyNumberFormat="1" applyFont="1"/>
    <xf numFmtId="168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8" fontId="4" fillId="0" borderId="4" xfId="0" applyNumberFormat="1" applyFont="1" applyBorder="1"/>
    <xf numFmtId="168" fontId="4" fillId="0" borderId="1" xfId="0" applyNumberFormat="1" applyFont="1" applyBorder="1"/>
    <xf numFmtId="49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5" xfId="0" applyFill="1" applyBorder="1"/>
    <xf numFmtId="10" fontId="0" fillId="2" borderId="6" xfId="1" applyNumberFormat="1" applyFont="1" applyFill="1" applyBorder="1" applyAlignment="1">
      <alignment horizontal="center"/>
    </xf>
    <xf numFmtId="0" fontId="0" fillId="0" borderId="7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0" fontId="8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69" fontId="0" fillId="0" borderId="16" xfId="0" applyNumberFormat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69" fontId="0" fillId="0" borderId="21" xfId="0" applyNumberFormat="1" applyBorder="1"/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 wrapText="1"/>
    </xf>
    <xf numFmtId="168" fontId="0" fillId="0" borderId="7" xfId="0" applyNumberFormat="1" applyBorder="1"/>
    <xf numFmtId="11" fontId="0" fillId="0" borderId="0" xfId="0" applyNumberFormat="1"/>
    <xf numFmtId="11" fontId="0" fillId="0" borderId="7" xfId="0" applyNumberFormat="1" applyBorder="1"/>
    <xf numFmtId="164" fontId="0" fillId="0" borderId="12" xfId="0" applyNumberFormat="1" applyBorder="1"/>
    <xf numFmtId="168" fontId="0" fillId="0" borderId="13" xfId="0" applyNumberFormat="1" applyBorder="1"/>
    <xf numFmtId="0" fontId="8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203849518811"/>
          <c:y val="0.17634259259259263"/>
          <c:w val="0.84255796150481188"/>
          <c:h val="0.72125801983085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Level'!$C$214:$C$218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1.2110000000000001</c:v>
                </c:pt>
                <c:pt idx="2">
                  <c:v>3.9649999999999999</c:v>
                </c:pt>
                <c:pt idx="3">
                  <c:v>5.4619999999999997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Level'!$D$214:$D$218</c:f>
              <c:numCache>
                <c:formatCode>0.000</c:formatCode>
                <c:ptCount val="5"/>
                <c:pt idx="0">
                  <c:v>8.3859999999999992</c:v>
                </c:pt>
                <c:pt idx="1">
                  <c:v>7.0629999999999997</c:v>
                </c:pt>
                <c:pt idx="2">
                  <c:v>5.6429999999999998</c:v>
                </c:pt>
                <c:pt idx="3">
                  <c:v>4.1550000000000002</c:v>
                </c:pt>
                <c:pt idx="4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5-4C8E-BE3F-E8449DC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0256"/>
        <c:axId val="913371336"/>
      </c:scatterChart>
      <c:valAx>
        <c:axId val="9133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1336"/>
        <c:crosses val="autoZero"/>
        <c:crossBetween val="midCat"/>
      </c:valAx>
      <c:valAx>
        <c:axId val="9133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of 30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74803149606298E-2"/>
                  <c:y val="-0.315251166520851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-0.997x + 9.5983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R&amp;R'!$H$18:$H$48</c:f>
              <c:numCache>
                <c:formatCode>General</c:formatCode>
                <c:ptCount val="31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  <c:pt idx="15">
                  <c:v>1.21</c:v>
                </c:pt>
                <c:pt idx="16">
                  <c:v>2.5499999999999998</c:v>
                </c:pt>
                <c:pt idx="17">
                  <c:v>3.972</c:v>
                </c:pt>
                <c:pt idx="18">
                  <c:v>5.37</c:v>
                </c:pt>
                <c:pt idx="19">
                  <c:v>6.8780000000000001</c:v>
                </c:pt>
                <c:pt idx="20">
                  <c:v>1.2110000000000001</c:v>
                </c:pt>
                <c:pt idx="21">
                  <c:v>2.5470000000000002</c:v>
                </c:pt>
                <c:pt idx="22">
                  <c:v>3.984</c:v>
                </c:pt>
                <c:pt idx="23">
                  <c:v>5.444</c:v>
                </c:pt>
                <c:pt idx="24">
                  <c:v>6.875</c:v>
                </c:pt>
                <c:pt idx="25">
                  <c:v>1.208</c:v>
                </c:pt>
                <c:pt idx="26">
                  <c:v>2.57</c:v>
                </c:pt>
                <c:pt idx="27">
                  <c:v>3.9860000000000002</c:v>
                </c:pt>
                <c:pt idx="28">
                  <c:v>5.3609999999999998</c:v>
                </c:pt>
                <c:pt idx="29">
                  <c:v>6.8760000000000003</c:v>
                </c:pt>
              </c:numCache>
            </c:numRef>
          </c:xVal>
          <c:yVal>
            <c:numRef>
              <c:f>'Level R&amp;R'!$I$18:$I$48</c:f>
              <c:numCache>
                <c:formatCode>General</c:formatCode>
                <c:ptCount val="31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  <c:pt idx="15">
                  <c:v>8.39</c:v>
                </c:pt>
                <c:pt idx="16">
                  <c:v>7.0590000000000002</c:v>
                </c:pt>
                <c:pt idx="17">
                  <c:v>5.64</c:v>
                </c:pt>
                <c:pt idx="18">
                  <c:v>4.24</c:v>
                </c:pt>
                <c:pt idx="19">
                  <c:v>2.74</c:v>
                </c:pt>
                <c:pt idx="20">
                  <c:v>8.3829999999999991</c:v>
                </c:pt>
                <c:pt idx="21">
                  <c:v>7.0519999999999996</c:v>
                </c:pt>
                <c:pt idx="22">
                  <c:v>5.6360000000000001</c:v>
                </c:pt>
                <c:pt idx="23">
                  <c:v>4.1669999999999998</c:v>
                </c:pt>
                <c:pt idx="24">
                  <c:v>2.738</c:v>
                </c:pt>
                <c:pt idx="25">
                  <c:v>8.3919999999999995</c:v>
                </c:pt>
                <c:pt idx="26">
                  <c:v>7.0339999999999998</c:v>
                </c:pt>
                <c:pt idx="27">
                  <c:v>5.6139999999999999</c:v>
                </c:pt>
                <c:pt idx="28">
                  <c:v>4.2510000000000003</c:v>
                </c:pt>
                <c:pt idx="29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C45-B949-A24FD383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256"/>
        <c:axId val="695659336"/>
      </c:scatterChart>
      <c:valAx>
        <c:axId val="6956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9336"/>
        <c:crosses val="autoZero"/>
        <c:crossBetween val="midCat"/>
      </c:valAx>
      <c:valAx>
        <c:axId val="6956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Gage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Level'!$C$206:$C$210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1.2130000000000001</c:v>
                </c:pt>
                <c:pt idx="2">
                  <c:v>4.0039999999999996</c:v>
                </c:pt>
                <c:pt idx="3">
                  <c:v>4.0030000000000001</c:v>
                </c:pt>
                <c:pt idx="4">
                  <c:v>5.3710000000000004</c:v>
                </c:pt>
              </c:numCache>
            </c:numRef>
          </c:xVal>
          <c:yVal>
            <c:numRef>
              <c:f>'Elevate Level'!$D$206:$D$210</c:f>
              <c:numCache>
                <c:formatCode>0.000</c:formatCode>
                <c:ptCount val="5"/>
                <c:pt idx="0">
                  <c:v>8.3840000000000003</c:v>
                </c:pt>
                <c:pt idx="1">
                  <c:v>6.99</c:v>
                </c:pt>
                <c:pt idx="2">
                  <c:v>5.6120000000000001</c:v>
                </c:pt>
                <c:pt idx="3">
                  <c:v>4.2430000000000003</c:v>
                </c:pt>
                <c:pt idx="4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8-4F61-8F4B-4A2C7945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3976"/>
        <c:axId val="913442256"/>
      </c:scatterChart>
      <c:valAx>
        <c:axId val="9134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2256"/>
        <c:crosses val="autoZero"/>
        <c:crossBetween val="midCat"/>
      </c:valAx>
      <c:valAx>
        <c:axId val="913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Spurious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32960799254928"/>
          <c:y val="0.35166666666666668"/>
          <c:w val="0.73660587587841841"/>
          <c:h val="0.471857300732145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Level'!$C$190:$C$194</c:f>
              <c:numCache>
                <c:formatCode>0.000</c:formatCode>
                <c:ptCount val="5"/>
                <c:pt idx="0">
                  <c:v>1.2090000000000001</c:v>
                </c:pt>
                <c:pt idx="1">
                  <c:v>2.6120000000000001</c:v>
                </c:pt>
                <c:pt idx="2">
                  <c:v>2.61</c:v>
                </c:pt>
                <c:pt idx="3">
                  <c:v>5.3819999999999997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Level'!$D$190:$D$194</c:f>
              <c:numCache>
                <c:formatCode>0.000</c:formatCode>
                <c:ptCount val="5"/>
                <c:pt idx="0">
                  <c:v>8.3840000000000003</c:v>
                </c:pt>
                <c:pt idx="1">
                  <c:v>7</c:v>
                </c:pt>
                <c:pt idx="2">
                  <c:v>5.6619999999999999</c:v>
                </c:pt>
                <c:pt idx="3">
                  <c:v>4.234</c:v>
                </c:pt>
                <c:pt idx="4">
                  <c:v>2.7469999999999999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CC7-8F4E-BB3821D7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3376"/>
        <c:axId val="913403736"/>
      </c:scatterChart>
      <c:valAx>
        <c:axId val="913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736"/>
        <c:crosses val="autoZero"/>
        <c:crossBetween val="midCat"/>
      </c:valAx>
      <c:valAx>
        <c:axId val="9134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Calibraion</a:t>
            </a:r>
          </a:p>
        </c:rich>
      </c:tx>
      <c:layout>
        <c:manualLayout>
          <c:xMode val="edge"/>
          <c:yMode val="edge"/>
          <c:x val="0.3599141635530114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Level'!$C$182:$C$186</c:f>
              <c:numCache>
                <c:formatCode>0.000</c:formatCode>
                <c:ptCount val="5"/>
                <c:pt idx="0">
                  <c:v>1.206</c:v>
                </c:pt>
                <c:pt idx="1">
                  <c:v>2.597</c:v>
                </c:pt>
                <c:pt idx="2">
                  <c:v>3.956</c:v>
                </c:pt>
                <c:pt idx="3">
                  <c:v>5.4160000000000004</c:v>
                </c:pt>
                <c:pt idx="4">
                  <c:v>6.88</c:v>
                </c:pt>
              </c:numCache>
            </c:numRef>
          </c:xVal>
          <c:yVal>
            <c:numRef>
              <c:f>'Elevate Level'!$D$182:$D$186</c:f>
              <c:numCache>
                <c:formatCode>0.000</c:formatCode>
                <c:ptCount val="5"/>
                <c:pt idx="0">
                  <c:v>8.4049999999999994</c:v>
                </c:pt>
                <c:pt idx="1">
                  <c:v>7.0229999999999997</c:v>
                </c:pt>
                <c:pt idx="2">
                  <c:v>5.6760000000000002</c:v>
                </c:pt>
                <c:pt idx="3">
                  <c:v>4.2240000000000002</c:v>
                </c:pt>
                <c:pt idx="4">
                  <c:v>2.7749999999999999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C-4350-9202-FE9306D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5096"/>
        <c:axId val="913484376"/>
      </c:scatterChart>
      <c:valAx>
        <c:axId val="9134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4376"/>
        <c:crosses val="autoZero"/>
        <c:crossBetween val="midCat"/>
      </c:valAx>
      <c:valAx>
        <c:axId val="9134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Level Calibration Set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'Level R&amp;R Full'!$C$2</c:f>
              <c:strCache>
                <c:ptCount val="1"/>
                <c:pt idx="0">
                  <c:v>George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8-4ADA-9DB0-0A0187D34BB6}"/>
            </c:ext>
          </c:extLst>
        </c:ser>
        <c:ser>
          <c:idx val="3"/>
          <c:order val="1"/>
          <c:tx>
            <c:strRef>
              <c:f>'Level R&amp;R Full'!$C$17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'Level R&amp;R Full'!$F$32:$F$46</c:f>
              <c:numCache>
                <c:formatCode>General</c:formatCode>
                <c:ptCount val="15"/>
                <c:pt idx="0">
                  <c:v>1.2090000000000001</c:v>
                </c:pt>
                <c:pt idx="1">
                  <c:v>2.5499999999999998</c:v>
                </c:pt>
                <c:pt idx="2">
                  <c:v>3.9929999999999999</c:v>
                </c:pt>
                <c:pt idx="3">
                  <c:v>5.3680000000000003</c:v>
                </c:pt>
                <c:pt idx="4">
                  <c:v>6.875</c:v>
                </c:pt>
                <c:pt idx="5">
                  <c:v>1.21</c:v>
                </c:pt>
                <c:pt idx="6">
                  <c:v>2.54</c:v>
                </c:pt>
                <c:pt idx="7">
                  <c:v>3.9990000000000001</c:v>
                </c:pt>
                <c:pt idx="8">
                  <c:v>5.3760000000000003</c:v>
                </c:pt>
                <c:pt idx="9">
                  <c:v>6.8789999999999996</c:v>
                </c:pt>
                <c:pt idx="10">
                  <c:v>1.2090000000000001</c:v>
                </c:pt>
                <c:pt idx="11">
                  <c:v>2.5710000000000002</c:v>
                </c:pt>
                <c:pt idx="12">
                  <c:v>3.956</c:v>
                </c:pt>
                <c:pt idx="13">
                  <c:v>5.4560000000000004</c:v>
                </c:pt>
                <c:pt idx="14">
                  <c:v>6.8780000000000001</c:v>
                </c:pt>
              </c:numCache>
            </c:numRef>
          </c:xVal>
          <c:yVal>
            <c:numRef>
              <c:f>'Level R&amp;R Full'!$G$32:$G$46</c:f>
              <c:numCache>
                <c:formatCode>General</c:formatCode>
                <c:ptCount val="15"/>
                <c:pt idx="0">
                  <c:v>8.3879999999999999</c:v>
                </c:pt>
                <c:pt idx="1">
                  <c:v>7.056</c:v>
                </c:pt>
                <c:pt idx="2">
                  <c:v>5.6180000000000003</c:v>
                </c:pt>
                <c:pt idx="3">
                  <c:v>4.242</c:v>
                </c:pt>
                <c:pt idx="4">
                  <c:v>2.74</c:v>
                </c:pt>
                <c:pt idx="5">
                  <c:v>8.39</c:v>
                </c:pt>
                <c:pt idx="6">
                  <c:v>7.0490000000000004</c:v>
                </c:pt>
                <c:pt idx="7">
                  <c:v>5.62</c:v>
                </c:pt>
                <c:pt idx="8">
                  <c:v>4.26</c:v>
                </c:pt>
                <c:pt idx="9">
                  <c:v>2.7440000000000002</c:v>
                </c:pt>
                <c:pt idx="10">
                  <c:v>8.3930000000000007</c:v>
                </c:pt>
                <c:pt idx="11">
                  <c:v>7.0419999999999998</c:v>
                </c:pt>
                <c:pt idx="12">
                  <c:v>5.6539999999999999</c:v>
                </c:pt>
                <c:pt idx="13">
                  <c:v>4.16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8-4ADA-9DB0-0A0187D34BB6}"/>
            </c:ext>
          </c:extLst>
        </c:ser>
        <c:ser>
          <c:idx val="1"/>
          <c:order val="2"/>
          <c:tx>
            <c:strRef>
              <c:f>'Level R&amp;R Full'!$C$32</c:f>
              <c:strCache>
                <c:ptCount val="1"/>
                <c:pt idx="0">
                  <c:v>Gabby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8-4ADA-9DB0-0A0187D34BB6}"/>
            </c:ext>
          </c:extLst>
        </c:ser>
        <c:ser>
          <c:idx val="0"/>
          <c:order val="3"/>
          <c:tx>
            <c:strRef>
              <c:f>'Level R&amp;R Full'!$C$47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514588801399825"/>
                  <c:y val="-4.1739574219889178E-2"/>
                </c:manualLayout>
              </c:layout>
              <c:numFmt formatCode="General" sourceLinked="0"/>
            </c:trendlineLbl>
          </c:trendline>
          <c:xVal>
            <c:numRef>
              <c:f>'Level R&amp;R Full'!$F$47:$F$61</c:f>
              <c:numCache>
                <c:formatCode>General</c:formatCode>
                <c:ptCount val="15"/>
                <c:pt idx="0">
                  <c:v>1.208</c:v>
                </c:pt>
                <c:pt idx="1">
                  <c:v>2.613</c:v>
                </c:pt>
                <c:pt idx="2">
                  <c:v>3.9929999999999999</c:v>
                </c:pt>
                <c:pt idx="3">
                  <c:v>5.4539999999999997</c:v>
                </c:pt>
                <c:pt idx="4">
                  <c:v>6.883</c:v>
                </c:pt>
                <c:pt idx="5">
                  <c:v>1.2090000000000001</c:v>
                </c:pt>
                <c:pt idx="6">
                  <c:v>2.5430000000000001</c:v>
                </c:pt>
                <c:pt idx="7">
                  <c:v>4.0149999999999997</c:v>
                </c:pt>
                <c:pt idx="8">
                  <c:v>5.3949999999999996</c:v>
                </c:pt>
                <c:pt idx="9">
                  <c:v>6.8710000000000004</c:v>
                </c:pt>
                <c:pt idx="10">
                  <c:v>1.208</c:v>
                </c:pt>
                <c:pt idx="11">
                  <c:v>2.5990000000000002</c:v>
                </c:pt>
                <c:pt idx="12">
                  <c:v>3.9740000000000002</c:v>
                </c:pt>
                <c:pt idx="13">
                  <c:v>5.407</c:v>
                </c:pt>
                <c:pt idx="14">
                  <c:v>6.88</c:v>
                </c:pt>
              </c:numCache>
            </c:numRef>
          </c:xVal>
          <c:yVal>
            <c:numRef>
              <c:f>'Level R&amp;R Full'!$G$47:$G$61</c:f>
              <c:numCache>
                <c:formatCode>General</c:formatCode>
                <c:ptCount val="15"/>
                <c:pt idx="0">
                  <c:v>8.39</c:v>
                </c:pt>
                <c:pt idx="1">
                  <c:v>6.99</c:v>
                </c:pt>
                <c:pt idx="2">
                  <c:v>5.617</c:v>
                </c:pt>
                <c:pt idx="3">
                  <c:v>4.165</c:v>
                </c:pt>
                <c:pt idx="4">
                  <c:v>2.7450000000000001</c:v>
                </c:pt>
                <c:pt idx="5">
                  <c:v>8.39</c:v>
                </c:pt>
                <c:pt idx="6">
                  <c:v>7.06</c:v>
                </c:pt>
                <c:pt idx="7">
                  <c:v>5.5960000000000001</c:v>
                </c:pt>
                <c:pt idx="8">
                  <c:v>4.2279999999999998</c:v>
                </c:pt>
                <c:pt idx="9">
                  <c:v>2.746</c:v>
                </c:pt>
                <c:pt idx="10">
                  <c:v>8.3919999999999995</c:v>
                </c:pt>
                <c:pt idx="11">
                  <c:v>7.0119999999999996</c:v>
                </c:pt>
                <c:pt idx="12">
                  <c:v>5.6360000000000001</c:v>
                </c:pt>
                <c:pt idx="13">
                  <c:v>4.2050000000000001</c:v>
                </c:pt>
                <c:pt idx="14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8-4ADA-9DB0-0A0187D3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7199"/>
        <c:axId val="1525510479"/>
      </c:scatterChart>
      <c:valAx>
        <c:axId val="1525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0479"/>
        <c:crosses val="autoZero"/>
        <c:crossBetween val="midCat"/>
      </c:valAx>
      <c:valAx>
        <c:axId val="15255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Gage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7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from Best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Full'!$N$103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Full'!$N$104:$N$118</c:f>
              <c:numCache>
                <c:formatCode>General</c:formatCode>
                <c:ptCount val="15"/>
                <c:pt idx="0">
                  <c:v>1.1947599893247229E-4</c:v>
                </c:pt>
                <c:pt idx="1">
                  <c:v>-7.960790378360727E-4</c:v>
                </c:pt>
                <c:pt idx="2">
                  <c:v>9.2532548179899976E-3</c:v>
                </c:pt>
                <c:pt idx="3">
                  <c:v>-1.4516335743461894E-3</c:v>
                </c:pt>
                <c:pt idx="4">
                  <c:v>-7.8852189998013245E-4</c:v>
                </c:pt>
                <c:pt idx="5">
                  <c:v>1.1229871096727351E-3</c:v>
                </c:pt>
                <c:pt idx="6">
                  <c:v>1.1617876332774557E-3</c:v>
                </c:pt>
                <c:pt idx="7">
                  <c:v>-6.8003407794048343E-4</c:v>
                </c:pt>
                <c:pt idx="8">
                  <c:v>5.3552553349245358E-3</c:v>
                </c:pt>
                <c:pt idx="9">
                  <c:v>-2.7779885677587934E-3</c:v>
                </c:pt>
                <c:pt idx="10">
                  <c:v>5.1229871096722945E-3</c:v>
                </c:pt>
                <c:pt idx="11">
                  <c:v>4.4777875999262307E-3</c:v>
                </c:pt>
                <c:pt idx="12">
                  <c:v>1.2492010348347904E-2</c:v>
                </c:pt>
                <c:pt idx="13">
                  <c:v>3.1972553515995372E-3</c:v>
                </c:pt>
                <c:pt idx="14">
                  <c:v>-3.7744774570183104E-3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1BA-9B4C-1FFFA91A6EB3}"/>
            </c:ext>
          </c:extLst>
        </c:ser>
        <c:ser>
          <c:idx val="1"/>
          <c:order val="1"/>
          <c:tx>
            <c:strRef>
              <c:f>'Level R&amp;R Full'!$O$103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Full'!$O$104:$O$118</c:f>
              <c:numCache>
                <c:formatCode>General</c:formatCode>
                <c:ptCount val="15"/>
                <c:pt idx="0">
                  <c:v>-8.8754622254860749E-4</c:v>
                </c:pt>
                <c:pt idx="1">
                  <c:v>3.4075653851157739E-3</c:v>
                </c:pt>
                <c:pt idx="2">
                  <c:v>1.4147659120551381E-3</c:v>
                </c:pt>
                <c:pt idx="3">
                  <c:v>-5.4937669032320002E-3</c:v>
                </c:pt>
                <c:pt idx="4">
                  <c:v>-2.7885218999799122E-3</c:v>
                </c:pt>
                <c:pt idx="5">
                  <c:v>-6.8910573332896519E-3</c:v>
                </c:pt>
                <c:pt idx="6">
                  <c:v>-6.5819012826633383E-3</c:v>
                </c:pt>
                <c:pt idx="7">
                  <c:v>9.3726325831680057E-3</c:v>
                </c:pt>
                <c:pt idx="8">
                  <c:v>-4.7535890980334727E-3</c:v>
                </c:pt>
                <c:pt idx="9">
                  <c:v>-7.7779885677586869E-3</c:v>
                </c:pt>
                <c:pt idx="10">
                  <c:v>-8.8052400106874984E-4</c:v>
                </c:pt>
                <c:pt idx="11">
                  <c:v>-1.6626568296951305E-3</c:v>
                </c:pt>
                <c:pt idx="12">
                  <c:v>-1.0634389638312314E-2</c:v>
                </c:pt>
                <c:pt idx="13">
                  <c:v>-3.462166906567532E-3</c:v>
                </c:pt>
                <c:pt idx="14">
                  <c:v>-7.8149967849805435E-4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F-41BA-9B4C-1FFFA91A6EB3}"/>
            </c:ext>
          </c:extLst>
        </c:ser>
        <c:ser>
          <c:idx val="2"/>
          <c:order val="2"/>
          <c:tx>
            <c:strRef>
              <c:f>'Level R&amp;R Full'!$P$103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Full'!$P$104:$P$118</c:f>
              <c:numCache>
                <c:formatCode>General</c:formatCode>
                <c:ptCount val="15"/>
                <c:pt idx="0">
                  <c:v>-2.8805240010676414E-3</c:v>
                </c:pt>
                <c:pt idx="1">
                  <c:v>-2.8136345915381611E-3</c:v>
                </c:pt>
                <c:pt idx="2">
                  <c:v>-6.5896741349646959E-4</c:v>
                </c:pt>
                <c:pt idx="3">
                  <c:v>3.2112997945610289E-3</c:v>
                </c:pt>
                <c:pt idx="4">
                  <c:v>7.193922546317566E-3</c:v>
                </c:pt>
                <c:pt idx="5">
                  <c:v>-1.8840351118072363E-3</c:v>
                </c:pt>
                <c:pt idx="6">
                  <c:v>-2.567856839701399E-3</c:v>
                </c:pt>
                <c:pt idx="7">
                  <c:v>2.6378815021121937E-4</c:v>
                </c:pt>
                <c:pt idx="8">
                  <c:v>7.4184553282536925E-3</c:v>
                </c:pt>
                <c:pt idx="9">
                  <c:v>-3.7639441247958594E-3</c:v>
                </c:pt>
                <c:pt idx="10">
                  <c:v>-8.8052400106874984E-4</c:v>
                </c:pt>
                <c:pt idx="11">
                  <c:v>5.235520958827955E-3</c:v>
                </c:pt>
                <c:pt idx="12">
                  <c:v>-5.9225630942538743E-4</c:v>
                </c:pt>
                <c:pt idx="13">
                  <c:v>-3.6236780006326796E-3</c:v>
                </c:pt>
                <c:pt idx="14">
                  <c:v>-4.7955441214608818E-3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F-41BA-9B4C-1FFFA91A6EB3}"/>
            </c:ext>
          </c:extLst>
        </c:ser>
        <c:ser>
          <c:idx val="3"/>
          <c:order val="3"/>
          <c:tx>
            <c:strRef>
              <c:f>'Level R&amp;R Full'!$Q$103</c:f>
              <c:strCache>
                <c:ptCount val="1"/>
                <c:pt idx="0">
                  <c:v>Gabby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Full'!$Q$104:$Q$118</c:f>
              <c:numCache>
                <c:formatCode>General</c:formatCode>
                <c:ptCount val="15"/>
                <c:pt idx="0">
                  <c:v>-3.8840351118079042E-3</c:v>
                </c:pt>
                <c:pt idx="1">
                  <c:v>4.0756538511566021E-4</c:v>
                </c:pt>
                <c:pt idx="2">
                  <c:v>3.4103258650386437E-4</c:v>
                </c:pt>
                <c:pt idx="3">
                  <c:v>-5.4867446817512544E-3</c:v>
                </c:pt>
                <c:pt idx="4">
                  <c:v>-5.777988567758463E-3</c:v>
                </c:pt>
                <c:pt idx="5">
                  <c:v>-8.8754622254860749E-4</c:v>
                </c:pt>
                <c:pt idx="6">
                  <c:v>-1.6557323507478294E-2</c:v>
                </c:pt>
                <c:pt idx="7">
                  <c:v>8.3199659220598576E-3</c:v>
                </c:pt>
                <c:pt idx="8">
                  <c:v>2.0485166432324675E-2</c:v>
                </c:pt>
                <c:pt idx="9">
                  <c:v>2.2079669892796083E-3</c:v>
                </c:pt>
                <c:pt idx="10">
                  <c:v>1.1159648881928774E-3</c:v>
                </c:pt>
                <c:pt idx="11">
                  <c:v>7.3338320595635054E-3</c:v>
                </c:pt>
                <c:pt idx="12">
                  <c:v>-5.2905631609689863E-4</c:v>
                </c:pt>
                <c:pt idx="13">
                  <c:v>2.0427757308105754E-4</c:v>
                </c:pt>
                <c:pt idx="14">
                  <c:v>2.1147810001975742E-4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F-41BA-9B4C-1FFFA91A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63839"/>
        <c:axId val="1248391199"/>
      </c:scatterChart>
      <c:valAx>
        <c:axId val="1248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1199"/>
        <c:crosses val="autoZero"/>
        <c:crossBetween val="midCat"/>
      </c:valAx>
      <c:valAx>
        <c:axId val="1248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sans Gaby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Full'!$K$212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Full'!$K$213:$K$227</c:f>
              <c:numCache>
                <c:formatCode>General</c:formatCode>
                <c:ptCount val="15"/>
                <c:pt idx="0">
                  <c:v>-3.2499564991432806E-3</c:v>
                </c:pt>
                <c:pt idx="1">
                  <c:v>-2.914301618669235E-3</c:v>
                </c:pt>
                <c:pt idx="2">
                  <c:v>-4.9565127343509374E-4</c:v>
                </c:pt>
                <c:pt idx="3">
                  <c:v>3.6540937659754746E-3</c:v>
                </c:pt>
                <c:pt idx="4">
                  <c:v>7.9100730002803488E-3</c:v>
                </c:pt>
                <c:pt idx="5">
                  <c:v>-2.2532763177327553E-3</c:v>
                </c:pt>
                <c:pt idx="6">
                  <c:v>-2.6819143173417714E-3</c:v>
                </c:pt>
                <c:pt idx="7">
                  <c:v>4.3131271757523848E-4</c:v>
                </c:pt>
                <c:pt idx="8">
                  <c:v>7.8499630628092731E-3</c:v>
                </c:pt>
                <c:pt idx="9">
                  <c:v>-3.0500891766345184E-3</c:v>
                </c:pt>
                <c:pt idx="10">
                  <c:v>-1.249956499144389E-3</c:v>
                </c:pt>
                <c:pt idx="11">
                  <c:v>5.1321758415960872E-3</c:v>
                </c:pt>
                <c:pt idx="12">
                  <c:v>-4.3257472021718257E-4</c:v>
                </c:pt>
                <c:pt idx="13">
                  <c:v>-3.189874760274769E-3</c:v>
                </c:pt>
                <c:pt idx="14">
                  <c:v>-4.0799675439484595E-3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B-4A09-83B4-971DA73EDE19}"/>
            </c:ext>
          </c:extLst>
        </c:ser>
        <c:ser>
          <c:idx val="1"/>
          <c:order val="1"/>
          <c:tx>
            <c:strRef>
              <c:f>'Level R&amp;R Full'!$L$212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Full'!$L$213:$L$227</c:f>
              <c:numCache>
                <c:formatCode>General</c:formatCode>
                <c:ptCount val="15"/>
                <c:pt idx="0">
                  <c:v>-1.2565961363240064E-3</c:v>
                </c:pt>
                <c:pt idx="1">
                  <c:v>3.2948469525262425E-3</c:v>
                </c:pt>
                <c:pt idx="2">
                  <c:v>1.5740649169631027E-3</c:v>
                </c:pt>
                <c:pt idx="3">
                  <c:v>-5.0670414724294233E-3</c:v>
                </c:pt>
                <c:pt idx="4">
                  <c:v>-2.0733279067677302E-3</c:v>
                </c:pt>
                <c:pt idx="5">
                  <c:v>-7.2599159549149306E-3</c:v>
                </c:pt>
                <c:pt idx="6">
                  <c:v>-6.6951935917032301E-3</c:v>
                </c:pt>
                <c:pt idx="7">
                  <c:v>9.5342270938791884E-3</c:v>
                </c:pt>
                <c:pt idx="8">
                  <c:v>-4.3127080481202285E-3</c:v>
                </c:pt>
                <c:pt idx="9">
                  <c:v>-7.0633684509968653E-3</c:v>
                </c:pt>
                <c:pt idx="10">
                  <c:v>-1.249956499144389E-3</c:v>
                </c:pt>
                <c:pt idx="11">
                  <c:v>-1.771549419282259E-3</c:v>
                </c:pt>
                <c:pt idx="12">
                  <c:v>-1.0472412543301779E-2</c:v>
                </c:pt>
                <c:pt idx="13">
                  <c:v>-3.0371631051160364E-3</c:v>
                </c:pt>
                <c:pt idx="14">
                  <c:v>-6.6688269586112625E-5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B-4A09-83B4-971DA73EDE19}"/>
            </c:ext>
          </c:extLst>
        </c:ser>
        <c:ser>
          <c:idx val="2"/>
          <c:order val="2"/>
          <c:tx>
            <c:strRef>
              <c:f>'Level R&amp;R Full'!$M$212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Full'!$M$213:$M$227</c:f>
              <c:numCache>
                <c:formatCode>General</c:formatCode>
                <c:ptCount val="15"/>
                <c:pt idx="0">
                  <c:v>-2.4995649914316687E-4</c:v>
                </c:pt>
                <c:pt idx="1">
                  <c:v>-8.9770252571774733E-4</c:v>
                </c:pt>
                <c:pt idx="2">
                  <c:v>9.4213532618043772E-3</c:v>
                </c:pt>
                <c:pt idx="3">
                  <c:v>-1.0272036493450543E-3</c:v>
                </c:pt>
                <c:pt idx="4">
                  <c:v>-7.3327906767950424E-5</c:v>
                </c:pt>
                <c:pt idx="5">
                  <c:v>7.5336331944697577E-4</c:v>
                </c:pt>
                <c:pt idx="6">
                  <c:v>1.062459651198111E-3</c:v>
                </c:pt>
                <c:pt idx="7">
                  <c:v>-5.1557018497749851E-4</c:v>
                </c:pt>
                <c:pt idx="8">
                  <c:v>5.7902063281831673E-3</c:v>
                </c:pt>
                <c:pt idx="9">
                  <c:v>-2.0633684509969719E-3</c:v>
                </c:pt>
                <c:pt idx="10">
                  <c:v>4.7533633194465352E-3</c:v>
                </c:pt>
                <c:pt idx="11">
                  <c:v>4.3612433243342963E-3</c:v>
                </c:pt>
                <c:pt idx="12">
                  <c:v>1.2647100925953225E-2</c:v>
                </c:pt>
                <c:pt idx="13">
                  <c:v>3.6408144916144636E-3</c:v>
                </c:pt>
                <c:pt idx="14">
                  <c:v>-3.060048632406609E-3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B-4A09-83B4-971DA73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8367"/>
        <c:axId val="1405489327"/>
      </c:scatterChart>
      <c:valAx>
        <c:axId val="1405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9327"/>
        <c:crosses val="autoZero"/>
        <c:crossBetween val="midCat"/>
      </c:valAx>
      <c:valAx>
        <c:axId val="1405489327"/>
        <c:scaling>
          <c:orientation val="minMax"/>
          <c:max val="2.5000000000000005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Residual from Best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Full'!$B$40:$E$40</c:f>
              <c:numCache>
                <c:formatCode>0.0000</c:formatCode>
                <c:ptCount val="4"/>
                <c:pt idx="0">
                  <c:v>-1.2168774103269442E-3</c:v>
                </c:pt>
                <c:pt idx="1">
                  <c:v>3.7831225896729492E-3</c:v>
                </c:pt>
                <c:pt idx="2">
                  <c:v>-4.2168774103270579E-3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872-BE00-4AA40C19EE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Full'!$B$41:$E$41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1.7831225896740577E-3</c:v>
                </c:pt>
                <c:pt idx="2">
                  <c:v>1.478312258967307E-2</c:v>
                </c:pt>
                <c:pt idx="3">
                  <c:v>-2.21687741032639E-3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872-BE00-4AA40C19EE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Full'!$B$42:$E$42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-7.2168774103271716E-3</c:v>
                </c:pt>
                <c:pt idx="2">
                  <c:v>-2.1687741032749841E-4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1-4872-BE00-4AA40C19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809087"/>
        <c:axId val="1903813887"/>
        <c:axId val="0"/>
      </c:bar3DChart>
      <c:catAx>
        <c:axId val="19038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3887"/>
        <c:crosses val="autoZero"/>
        <c:auto val="1"/>
        <c:lblAlgn val="ctr"/>
        <c:lblOffset val="100"/>
        <c:noMultiLvlLbl val="0"/>
      </c:catAx>
      <c:valAx>
        <c:axId val="19038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Residual from Best 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Full'!$B$46:$E$46</c:f>
              <c:numCache>
                <c:formatCode>0.0000</c:formatCode>
                <c:ptCount val="4"/>
                <c:pt idx="0">
                  <c:v>1.7475648848552794E-3</c:v>
                </c:pt>
                <c:pt idx="1">
                  <c:v>-4.8524351151435496E-3</c:v>
                </c:pt>
                <c:pt idx="2">
                  <c:v>-1.2524351151448343E-3</c:v>
                </c:pt>
                <c:pt idx="3">
                  <c:v>1.7475648848552794E-3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2B1-B3A7-B01137614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Full'!$B$47:$E$47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-1.0524351151435241E-3</c:v>
                </c:pt>
                <c:pt idx="2">
                  <c:v>-5.4524351151439276E-3</c:v>
                </c:pt>
                <c:pt idx="3">
                  <c:v>7.4756488485583361E-4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A-42B1-B3A7-B011376143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Full'!$B$48:$E$48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1.5475648848557455E-3</c:v>
                </c:pt>
                <c:pt idx="2">
                  <c:v>2.7475648848547252E-3</c:v>
                </c:pt>
                <c:pt idx="3">
                  <c:v>7.5475648848559729E-3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A-42B1-B3A7-B0113761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33519"/>
        <c:axId val="1525551759"/>
        <c:axId val="0"/>
      </c:bar3DChart>
      <c:catAx>
        <c:axId val="15255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51759"/>
        <c:crosses val="autoZero"/>
        <c:auto val="1"/>
        <c:lblAlgn val="ctr"/>
        <c:lblOffset val="100"/>
        <c:noMultiLvlLbl val="0"/>
      </c:catAx>
      <c:valAx>
        <c:axId val="1525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Range of Mulitple Calibrtations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Range of Mulitple Calibrtations</a:t>
          </a:r>
        </a:p>
      </cx:txPr>
    </cx:title>
    <cx:plotArea>
      <cx:plotAreaRegion>
        <cx:series layoutId="boxWhisker" uniqueId="{59838F69-EF0D-4C44-B6FF-1D4A72833EC2}">
          <cx:tx>
            <cx:txData>
              <cx:f>_xlchart.v1.0</cx:f>
              <cx:v>Best Full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D9430-7715-4748-B27D-E64253BDB81F}">
          <cx:tx>
            <cx:txData>
              <cx:f>_xlchart.v1.2</cx:f>
              <cx:v>Best Empty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Range End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 End Points</a:t>
              </a:r>
            </a:p>
          </cx:txPr>
        </cx:title>
        <cx:tickLabels/>
      </cx:axis>
      <cx:axis id="1">
        <cx:valScaling/>
        <cx:title>
          <cx:tx>
            <cx:txData>
              <cx:v>Redidual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Redidual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205</xdr:row>
      <xdr:rowOff>114300</xdr:rowOff>
    </xdr:from>
    <xdr:to>
      <xdr:col>12</xdr:col>
      <xdr:colOff>504825</xdr:colOff>
      <xdr:row>214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43D8-05CE-2B96-1CBD-326AB3BA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196</xdr:row>
      <xdr:rowOff>19050</xdr:rowOff>
    </xdr:from>
    <xdr:to>
      <xdr:col>12</xdr:col>
      <xdr:colOff>485775</xdr:colOff>
      <xdr:row>205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29782-54B2-338E-4413-E47C318D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187</xdr:row>
      <xdr:rowOff>180975</xdr:rowOff>
    </xdr:from>
    <xdr:to>
      <xdr:col>12</xdr:col>
      <xdr:colOff>495300</xdr:colOff>
      <xdr:row>195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EFCDB-D0AF-86C1-996B-D96A1653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191</xdr:row>
      <xdr:rowOff>95250</xdr:rowOff>
    </xdr:from>
    <xdr:to>
      <xdr:col>10</xdr:col>
      <xdr:colOff>171450</xdr:colOff>
      <xdr:row>192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130D34-AFC4-F4D0-0AA0-2946DB9DBE1B}"/>
            </a:ext>
          </a:extLst>
        </xdr:cNvPr>
        <xdr:cNvSpPr/>
      </xdr:nvSpPr>
      <xdr:spPr>
        <a:xfrm>
          <a:off x="9010650" y="36480750"/>
          <a:ext cx="238125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199</xdr:row>
      <xdr:rowOff>38100</xdr:rowOff>
    </xdr:from>
    <xdr:to>
      <xdr:col>9</xdr:col>
      <xdr:colOff>428625</xdr:colOff>
      <xdr:row>200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91D1FB9-5008-4602-82B5-857F458F8FDE}"/>
            </a:ext>
          </a:extLst>
        </xdr:cNvPr>
        <xdr:cNvSpPr/>
      </xdr:nvSpPr>
      <xdr:spPr>
        <a:xfrm>
          <a:off x="8658225" y="3794760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200</xdr:row>
      <xdr:rowOff>85725</xdr:rowOff>
    </xdr:from>
    <xdr:to>
      <xdr:col>11</xdr:col>
      <xdr:colOff>247650</xdr:colOff>
      <xdr:row>201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8F0DC53-E73E-4F60-9FB5-0662A71D7303}"/>
            </a:ext>
          </a:extLst>
        </xdr:cNvPr>
        <xdr:cNvSpPr/>
      </xdr:nvSpPr>
      <xdr:spPr>
        <a:xfrm>
          <a:off x="9696450" y="38185725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207</xdr:row>
      <xdr:rowOff>133350</xdr:rowOff>
    </xdr:from>
    <xdr:to>
      <xdr:col>9</xdr:col>
      <xdr:colOff>295275</xdr:colOff>
      <xdr:row>209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B18A7C2-9D2B-4D6C-8947-069248C78574}"/>
            </a:ext>
          </a:extLst>
        </xdr:cNvPr>
        <xdr:cNvSpPr/>
      </xdr:nvSpPr>
      <xdr:spPr>
        <a:xfrm>
          <a:off x="8524875" y="3956685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280987</xdr:colOff>
      <xdr:row>180</xdr:row>
      <xdr:rowOff>76200</xdr:rowOff>
    </xdr:from>
    <xdr:to>
      <xdr:col>12</xdr:col>
      <xdr:colOff>514350</xdr:colOff>
      <xdr:row>187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910C5-B7F7-87B3-E7A0-9455D73B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301274</xdr:colOff>
      <xdr:row>0</xdr:row>
      <xdr:rowOff>182739</xdr:rowOff>
    </xdr:from>
    <xdr:to>
      <xdr:col>19</xdr:col>
      <xdr:colOff>606074</xdr:colOff>
      <xdr:row>18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B31AB-D92E-94BE-BD53-7EDC523E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455083</xdr:colOff>
      <xdr:row>102</xdr:row>
      <xdr:rowOff>705</xdr:rowOff>
    </xdr:from>
    <xdr:to>
      <xdr:col>25</xdr:col>
      <xdr:colOff>254000</xdr:colOff>
      <xdr:row>118</xdr:row>
      <xdr:rowOff>28221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9CE9D-E437-668D-83AC-72F04B55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599721</xdr:colOff>
      <xdr:row>103</xdr:row>
      <xdr:rowOff>176387</xdr:rowOff>
    </xdr:from>
    <xdr:ext cx="1106137" cy="37407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EAD785-D646-6A38-C425-FBA5D9239FFB}"/>
            </a:ext>
          </a:extLst>
        </xdr:cNvPr>
        <xdr:cNvSpPr txBox="1"/>
      </xdr:nvSpPr>
      <xdr:spPr>
        <a:xfrm>
          <a:off x="14386277" y="19127609"/>
          <a:ext cx="1106137" cy="3740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9.596639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-0.99649</a:t>
          </a:r>
          <a:r>
            <a:rPr lang="en-US" sz="900"/>
            <a:t> </a:t>
          </a:r>
        </a:p>
      </xdr:txBody>
    </xdr:sp>
    <xdr:clientData/>
  </xdr:oneCellAnchor>
  <xdr:twoCellAnchor>
    <xdr:from>
      <xdr:col>13</xdr:col>
      <xdr:colOff>296333</xdr:colOff>
      <xdr:row>211</xdr:row>
      <xdr:rowOff>49389</xdr:rowOff>
    </xdr:from>
    <xdr:to>
      <xdr:col>20</xdr:col>
      <xdr:colOff>176390</xdr:colOff>
      <xdr:row>227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E2D50-BA15-EE3E-7787-84B2946C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0</xdr:colOff>
      <xdr:row>212</xdr:row>
      <xdr:rowOff>169333</xdr:rowOff>
    </xdr:from>
    <xdr:ext cx="1291123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262EF7-C63F-A37D-0620-41E55DDFC0D3}"/>
            </a:ext>
          </a:extLst>
        </xdr:cNvPr>
        <xdr:cNvSpPr txBox="1"/>
      </xdr:nvSpPr>
      <xdr:spPr>
        <a:xfrm>
          <a:off x="11359444" y="39320611"/>
          <a:ext cx="1291123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9.59724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/>
            <a:t>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-0.99668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815975</xdr:colOff>
      <xdr:row>1</xdr:row>
      <xdr:rowOff>88900</xdr:rowOff>
    </xdr:from>
    <xdr:to>
      <xdr:col>15</xdr:col>
      <xdr:colOff>438150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BE784A-6FED-2CB0-FA23-B780679DD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9925" y="279400"/>
              <a:ext cx="2365375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566739</xdr:colOff>
      <xdr:row>49</xdr:row>
      <xdr:rowOff>139700</xdr:rowOff>
    </xdr:from>
    <xdr:to>
      <xdr:col>11</xdr:col>
      <xdr:colOff>650876</xdr:colOff>
      <xdr:row>64</xdr:row>
      <xdr:rowOff>120651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BFAD83-48D5-1CFE-0ABB-76D26A4B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936625</xdr:colOff>
      <xdr:row>49</xdr:row>
      <xdr:rowOff>179388</xdr:rowOff>
    </xdr:from>
    <xdr:to>
      <xdr:col>18</xdr:col>
      <xdr:colOff>530225</xdr:colOff>
      <xdr:row>64</xdr:row>
      <xdr:rowOff>160339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F607A-276F-8D6C-E801-6789CF16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1257300</xdr:colOff>
      <xdr:row>6</xdr:row>
      <xdr:rowOff>69850</xdr:rowOff>
    </xdr:from>
    <xdr:to>
      <xdr:col>12</xdr:col>
      <xdr:colOff>1524000</xdr:colOff>
      <xdr:row>7</xdr:row>
      <xdr:rowOff>120650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8B19D35-1C73-E72B-5AD9-CB25BC336E8F}"/>
            </a:ext>
          </a:extLst>
        </xdr:cNvPr>
        <xdr:cNvSpPr/>
      </xdr:nvSpPr>
      <xdr:spPr>
        <a:xfrm>
          <a:off x="9220200" y="1181100"/>
          <a:ext cx="266700" cy="234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107950</xdr:colOff>
      <xdr:row>5</xdr:row>
      <xdr:rowOff>50800</xdr:rowOff>
    </xdr:from>
    <xdr:to>
      <xdr:col>14</xdr:col>
      <xdr:colOff>571500</xdr:colOff>
      <xdr:row>8</xdr:row>
      <xdr:rowOff>19050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91DA281-31C3-BEB3-633F-8B684B6A492B}"/>
            </a:ext>
          </a:extLst>
        </xdr:cNvPr>
        <xdr:cNvSpPr/>
      </xdr:nvSpPr>
      <xdr:spPr>
        <a:xfrm>
          <a:off x="9683750" y="977900"/>
          <a:ext cx="952500" cy="520700"/>
        </a:xfrm>
        <a:prstGeom prst="wedgeRoundRectCallout">
          <a:avLst>
            <a:gd name="adj1" fmla="val -73119"/>
            <a:gd name="adj2" fmla="val 2285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 from Cal</a:t>
          </a:r>
          <a:r>
            <a:rPr lang="en-US" sz="1100" baseline="0"/>
            <a:t> ID 11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8</xdr:row>
      <xdr:rowOff>76199</xdr:rowOff>
    </xdr:from>
    <xdr:ext cx="3095625" cy="13430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1DBA22-787B-F832-65C9-C987583E1FEC}"/>
            </a:ext>
          </a:extLst>
        </xdr:cNvPr>
        <xdr:cNvSpPr txBox="1"/>
      </xdr:nvSpPr>
      <xdr:spPr>
        <a:xfrm>
          <a:off x="8743950" y="1666874"/>
          <a:ext cx="3095625" cy="134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* MUI (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measurement uncertainty interval)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expression of the statistical dispersion  of the levels measured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attributed to the calibration preformed.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 CL = Avg +/-  Z * StdDev/N</a:t>
          </a:r>
          <a:r>
            <a:rPr lang="en-US" sz="1100" b="0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1/2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14287</xdr:colOff>
      <xdr:row>16</xdr:row>
      <xdr:rowOff>42862</xdr:rowOff>
    </xdr:from>
    <xdr:to>
      <xdr:col>18</xdr:col>
      <xdr:colOff>604837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2649D-C52F-0FFE-0747-B4E80BDC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29071064814" createdVersion="8" refreshedVersion="8" minRefreshableVersion="3" recordCount="60" xr:uid="{4CBB48A3-802E-4229-A291-AE8EBE25630E}">
  <cacheSource type="worksheet">
    <worksheetSource ref="L41:P101" sheet="Level R&amp;R Full"/>
  </cacheSource>
  <cacheFields count="5">
    <cacheField name="Operator" numFmtId="0">
      <sharedItems count="4">
        <s v="George"/>
        <s v="Camren"/>
        <s v="Gabby"/>
        <s v="Dragan"/>
      </sharedItems>
    </cacheField>
    <cacheField name="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bservatio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Predicted" numFmtId="0">
      <sharedItems containsSemiMixedTypes="0" containsString="0" containsNumber="1" minValue="2.7378060774536825" maxValue="8.3938770128903268" count="46">
        <n v="8.3928805240010682"/>
        <n v="6.997796079037836"/>
        <n v="5.5927467451820103"/>
        <n v="4.2574516335743464"/>
        <n v="2.7427885218999801"/>
        <n v="8.3938770128903268"/>
        <n v="6.9858382123667226"/>
        <n v="5.6116800340779402"/>
        <n v="4.2026447446650756"/>
        <n v="2.7457779885677587"/>
        <n v="7.0755222124000738"/>
        <n v="5.6605079896516521"/>
        <n v="4.1578027446484001"/>
        <n v="2.7467744774570182"/>
        <n v="8.3908875462225492"/>
        <n v="7.0555924346148844"/>
        <n v="5.6385852340879445"/>
        <n v="4.2454937669032322"/>
        <n v="8.3898910573332888"/>
        <n v="7.0585819012826629"/>
        <n v="5.6266273674168321"/>
        <n v="4.1717535890980333"/>
        <n v="7.0356626568296949"/>
        <n v="5.6246343896383122"/>
        <n v="4.2544621669065679"/>
        <n v="2.7447814996784983"/>
        <n v="8.3918840351118078"/>
        <n v="5.6176589674134965"/>
        <n v="4.2474867446817512"/>
        <n v="7.0655573235074787"/>
        <n v="4.2395148335676751"/>
        <n v="2.7417920330107206"/>
        <n v="7.0346661679404363"/>
        <n v="5.6545290563160968"/>
        <n v="4.1597957224269191"/>
        <n v="6.9928136345915384"/>
        <n v="4.161788700205439"/>
        <n v="2.7378060774536825"/>
        <n v="7.062567856839701"/>
        <n v="5.5957362118497889"/>
        <n v="4.2205815446717461"/>
        <n v="2.7497639441247959"/>
        <n v="7.0067644790411716"/>
        <n v="5.6365922563094255"/>
        <n v="4.2086236780006328"/>
        <n v="2.7407955441214611"/>
      </sharedItems>
    </cacheField>
    <cacheField name="Residuals" numFmtId="0">
      <sharedItems containsSemiMixedTypes="0" containsString="0" containsNumber="1" minValue="-1.6557323507478294E-2" maxValue="2.048516643232467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63172453704" createdVersion="8" refreshedVersion="8" minRefreshableVersion="3" recordCount="45" xr:uid="{BB9A8B8B-3E41-4C79-BEA7-A025D5C1C529}">
  <cacheSource type="worksheet">
    <worksheetSource ref="K164:N209" sheet="Level R&amp;R Full"/>
  </cacheSource>
  <cacheFields count="4">
    <cacheField name="Operator" numFmtId="0">
      <sharedItems count="3">
        <s v="Dragan"/>
        <s v="George"/>
        <s v="Camren"/>
      </sharedItems>
    </cacheField>
    <cacheField name="Observation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Predicted Measure" numFmtId="0">
      <sharedItems containsSemiMixedTypes="0" containsString="0" containsNumber="1" minValue="2.7370899269997198" maxValue="8.3942466366805526"/>
    </cacheField>
    <cacheField name="Residuals" numFmtId="0">
      <sharedItems containsSemiMixedTypes="0" containsString="0" containsNumber="1" minValue="-1.0472412543301779E-2" maxValue="1.26471009259532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551835995371" createdVersion="8" refreshedVersion="8" minRefreshableVersion="3" recordCount="12" xr:uid="{B2C849F1-2AC4-4514-843C-BE4624E5A1AF}">
  <cacheSource type="worksheet">
    <worksheetSource ref="A2:K14" sheet="Level Cal Full"/>
  </cacheSource>
  <cacheFields count="11">
    <cacheField name="ID" numFmtId="0">
      <sharedItems containsSemiMixedTypes="0" containsString="0" containsNumber="1" containsInteger="1" minValue="1" maxValue="12"/>
    </cacheField>
    <cacheField name="Oper Rank" numFmtId="0">
      <sharedItems containsSemiMixedTypes="0" containsString="0" containsNumber="1" containsInteger="1" minValue="1" maxValue="4"/>
    </cacheField>
    <cacheField name="Operator" numFmtId="0">
      <sharedItems count="4">
        <s v="Dragan"/>
        <s v="George"/>
        <s v="Camren"/>
        <s v="Gabby"/>
      </sharedItems>
    </cacheField>
    <cacheField name="Cal ID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Goodness" numFmtId="0">
      <sharedItems containsSemiMixedTypes="0" containsString="0" containsNumber="1" minValue="2E-3" maxValue="1.4999999999999999E-2"/>
    </cacheField>
    <cacheField name="Slope" numFmtId="0">
      <sharedItems containsSemiMixedTypes="0" containsString="0" containsNumber="1" minValue="-0.998" maxValue="-0.99299999999999999"/>
    </cacheField>
    <cacheField name="Intercept" numFmtId="0">
      <sharedItems containsSemiMixedTypes="0" containsString="0" containsNumber="1" minValue="9.5869999999999997" maxValue="9.6059999999999999"/>
    </cacheField>
    <cacheField name="Full =7" numFmtId="0">
      <sharedItems containsSemiMixedTypes="0" containsString="0" containsNumber="1" minValue="2.6139999999999999" maxValue="2.6360000000000001"/>
    </cacheField>
    <cacheField name="Empty=1.2" numFmtId="0">
      <sharedItems containsSemiMixedTypes="0" containsString="0" containsNumber="1" minValue="8.3954000000000004" maxValue="8.4084000000000003"/>
    </cacheField>
    <cacheField name="Best Full" numFmtId="168">
      <sharedItems containsSemiMixedTypes="0" containsString="0" containsNumber="1" minValue="-7.2168774103271716E-3" maxValue="1.478312258967307E-2"/>
    </cacheField>
    <cacheField name="Best Empty" numFmtId="168">
      <sharedItems containsSemiMixedTypes="0" containsString="0" containsNumber="1" minValue="-5.4524351151439276E-3" maxValue="7.547564884855972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1.1947599893247229E-4"/>
  </r>
  <r>
    <x v="0"/>
    <x v="1"/>
    <x v="1"/>
    <x v="1"/>
    <n v="-7.960790378360727E-4"/>
  </r>
  <r>
    <x v="0"/>
    <x v="2"/>
    <x v="2"/>
    <x v="2"/>
    <n v="9.2532548179899976E-3"/>
  </r>
  <r>
    <x v="0"/>
    <x v="3"/>
    <x v="3"/>
    <x v="3"/>
    <n v="-1.4516335743461894E-3"/>
  </r>
  <r>
    <x v="0"/>
    <x v="4"/>
    <x v="4"/>
    <x v="4"/>
    <n v="-7.8852189998013245E-4"/>
  </r>
  <r>
    <x v="0"/>
    <x v="0"/>
    <x v="5"/>
    <x v="5"/>
    <n v="1.1229871096727351E-3"/>
  </r>
  <r>
    <x v="0"/>
    <x v="1"/>
    <x v="6"/>
    <x v="6"/>
    <n v="1.1617876332774557E-3"/>
  </r>
  <r>
    <x v="0"/>
    <x v="2"/>
    <x v="7"/>
    <x v="7"/>
    <n v="-6.8003407794048343E-4"/>
  </r>
  <r>
    <x v="0"/>
    <x v="3"/>
    <x v="8"/>
    <x v="8"/>
    <n v="5.3552553349245358E-3"/>
  </r>
  <r>
    <x v="0"/>
    <x v="4"/>
    <x v="9"/>
    <x v="9"/>
    <n v="-2.7779885677587934E-3"/>
  </r>
  <r>
    <x v="0"/>
    <x v="0"/>
    <x v="10"/>
    <x v="5"/>
    <n v="5.1229871096722945E-3"/>
  </r>
  <r>
    <x v="0"/>
    <x v="1"/>
    <x v="11"/>
    <x v="10"/>
    <n v="4.4777875999262307E-3"/>
  </r>
  <r>
    <x v="0"/>
    <x v="2"/>
    <x v="12"/>
    <x v="11"/>
    <n v="1.2492010348347904E-2"/>
  </r>
  <r>
    <x v="0"/>
    <x v="3"/>
    <x v="13"/>
    <x v="12"/>
    <n v="3.1972553515995372E-3"/>
  </r>
  <r>
    <x v="0"/>
    <x v="4"/>
    <x v="14"/>
    <x v="13"/>
    <n v="-3.7744774570183104E-3"/>
  </r>
  <r>
    <x v="1"/>
    <x v="0"/>
    <x v="15"/>
    <x v="14"/>
    <n v="-8.8754622254860749E-4"/>
  </r>
  <r>
    <x v="1"/>
    <x v="1"/>
    <x v="16"/>
    <x v="15"/>
    <n v="3.4075653851157739E-3"/>
  </r>
  <r>
    <x v="1"/>
    <x v="2"/>
    <x v="17"/>
    <x v="16"/>
    <n v="1.4147659120551381E-3"/>
  </r>
  <r>
    <x v="1"/>
    <x v="3"/>
    <x v="18"/>
    <x v="17"/>
    <n v="-5.4937669032320002E-3"/>
  </r>
  <r>
    <x v="1"/>
    <x v="4"/>
    <x v="19"/>
    <x v="4"/>
    <n v="-2.7885218999799122E-3"/>
  </r>
  <r>
    <x v="1"/>
    <x v="0"/>
    <x v="20"/>
    <x v="18"/>
    <n v="-6.8910573332896519E-3"/>
  </r>
  <r>
    <x v="1"/>
    <x v="1"/>
    <x v="21"/>
    <x v="19"/>
    <n v="-6.5819012826633383E-3"/>
  </r>
  <r>
    <x v="1"/>
    <x v="2"/>
    <x v="22"/>
    <x v="20"/>
    <n v="9.3726325831680057E-3"/>
  </r>
  <r>
    <x v="1"/>
    <x v="3"/>
    <x v="23"/>
    <x v="21"/>
    <n v="-4.7535890980334727E-3"/>
  </r>
  <r>
    <x v="1"/>
    <x v="4"/>
    <x v="24"/>
    <x v="9"/>
    <n v="-7.7779885677586869E-3"/>
  </r>
  <r>
    <x v="1"/>
    <x v="0"/>
    <x v="25"/>
    <x v="0"/>
    <n v="-8.8052400106874984E-4"/>
  </r>
  <r>
    <x v="1"/>
    <x v="1"/>
    <x v="26"/>
    <x v="22"/>
    <n v="-1.6626568296951305E-3"/>
  </r>
  <r>
    <x v="1"/>
    <x v="2"/>
    <x v="27"/>
    <x v="23"/>
    <n v="-1.0634389638312314E-2"/>
  </r>
  <r>
    <x v="1"/>
    <x v="3"/>
    <x v="28"/>
    <x v="24"/>
    <n v="-3.462166906567532E-3"/>
  </r>
  <r>
    <x v="1"/>
    <x v="4"/>
    <x v="29"/>
    <x v="25"/>
    <n v="-7.8149967849805435E-4"/>
  </r>
  <r>
    <x v="2"/>
    <x v="0"/>
    <x v="30"/>
    <x v="26"/>
    <n v="-3.8840351118079042E-3"/>
  </r>
  <r>
    <x v="2"/>
    <x v="1"/>
    <x v="31"/>
    <x v="15"/>
    <n v="4.0756538511566021E-4"/>
  </r>
  <r>
    <x v="2"/>
    <x v="2"/>
    <x v="32"/>
    <x v="27"/>
    <n v="3.4103258650386437E-4"/>
  </r>
  <r>
    <x v="2"/>
    <x v="3"/>
    <x v="33"/>
    <x v="28"/>
    <n v="-5.4867446817512544E-3"/>
  </r>
  <r>
    <x v="2"/>
    <x v="4"/>
    <x v="34"/>
    <x v="9"/>
    <n v="-5.777988567758463E-3"/>
  </r>
  <r>
    <x v="2"/>
    <x v="0"/>
    <x v="35"/>
    <x v="14"/>
    <n v="-8.8754622254860749E-4"/>
  </r>
  <r>
    <x v="2"/>
    <x v="1"/>
    <x v="36"/>
    <x v="29"/>
    <n v="-1.6557323507478294E-2"/>
  </r>
  <r>
    <x v="2"/>
    <x v="2"/>
    <x v="37"/>
    <x v="7"/>
    <n v="8.3199659220598576E-3"/>
  </r>
  <r>
    <x v="2"/>
    <x v="3"/>
    <x v="38"/>
    <x v="30"/>
    <n v="2.0485166432324675E-2"/>
  </r>
  <r>
    <x v="2"/>
    <x v="4"/>
    <x v="39"/>
    <x v="31"/>
    <n v="2.2079669892796083E-3"/>
  </r>
  <r>
    <x v="2"/>
    <x v="0"/>
    <x v="40"/>
    <x v="26"/>
    <n v="1.1159648881928774E-3"/>
  </r>
  <r>
    <x v="2"/>
    <x v="1"/>
    <x v="41"/>
    <x v="32"/>
    <n v="7.3338320595635054E-3"/>
  </r>
  <r>
    <x v="2"/>
    <x v="2"/>
    <x v="42"/>
    <x v="33"/>
    <n v="-5.2905631609689863E-4"/>
  </r>
  <r>
    <x v="2"/>
    <x v="3"/>
    <x v="43"/>
    <x v="34"/>
    <n v="2.0427757308105754E-4"/>
  </r>
  <r>
    <x v="2"/>
    <x v="4"/>
    <x v="44"/>
    <x v="4"/>
    <n v="2.1147810001975742E-4"/>
  </r>
  <r>
    <x v="3"/>
    <x v="0"/>
    <x v="45"/>
    <x v="0"/>
    <n v="-2.8805240010676414E-3"/>
  </r>
  <r>
    <x v="3"/>
    <x v="1"/>
    <x v="46"/>
    <x v="35"/>
    <n v="-2.8136345915381611E-3"/>
  </r>
  <r>
    <x v="3"/>
    <x v="2"/>
    <x v="47"/>
    <x v="27"/>
    <n v="-6.5896741349646959E-4"/>
  </r>
  <r>
    <x v="3"/>
    <x v="3"/>
    <x v="48"/>
    <x v="36"/>
    <n v="3.2112997945610289E-3"/>
  </r>
  <r>
    <x v="3"/>
    <x v="4"/>
    <x v="49"/>
    <x v="37"/>
    <n v="7.193922546317566E-3"/>
  </r>
  <r>
    <x v="3"/>
    <x v="0"/>
    <x v="50"/>
    <x v="26"/>
    <n v="-1.8840351118072363E-3"/>
  </r>
  <r>
    <x v="3"/>
    <x v="1"/>
    <x v="51"/>
    <x v="38"/>
    <n v="-2.567856839701399E-3"/>
  </r>
  <r>
    <x v="3"/>
    <x v="2"/>
    <x v="52"/>
    <x v="39"/>
    <n v="2.6378815021121937E-4"/>
  </r>
  <r>
    <x v="3"/>
    <x v="3"/>
    <x v="53"/>
    <x v="40"/>
    <n v="7.4184553282536925E-3"/>
  </r>
  <r>
    <x v="3"/>
    <x v="4"/>
    <x v="54"/>
    <x v="41"/>
    <n v="-3.7639441247958594E-3"/>
  </r>
  <r>
    <x v="3"/>
    <x v="0"/>
    <x v="55"/>
    <x v="0"/>
    <n v="-8.8052400106874984E-4"/>
  </r>
  <r>
    <x v="3"/>
    <x v="1"/>
    <x v="56"/>
    <x v="42"/>
    <n v="5.235520958827955E-3"/>
  </r>
  <r>
    <x v="3"/>
    <x v="2"/>
    <x v="57"/>
    <x v="43"/>
    <n v="-5.9225630942538743E-4"/>
  </r>
  <r>
    <x v="3"/>
    <x v="3"/>
    <x v="58"/>
    <x v="44"/>
    <n v="-3.6236780006326796E-3"/>
  </r>
  <r>
    <x v="3"/>
    <x v="4"/>
    <x v="59"/>
    <x v="45"/>
    <n v="-4.7955441214608818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8.3932499564991438"/>
    <n v="-3.2499564991432806E-3"/>
  </r>
  <r>
    <x v="0"/>
    <x v="1"/>
    <n v="6.9929143016186694"/>
    <n v="-2.914301618669235E-3"/>
  </r>
  <r>
    <x v="0"/>
    <x v="2"/>
    <n v="5.6174956512734351"/>
    <n v="-4.9565127343509374E-4"/>
  </r>
  <r>
    <x v="0"/>
    <x v="3"/>
    <n v="4.1613459062340246"/>
    <n v="3.6540937659754746E-3"/>
  </r>
  <r>
    <x v="0"/>
    <x v="4"/>
    <n v="2.7370899269997198"/>
    <n v="7.9100730002803488E-3"/>
  </r>
  <r>
    <x v="0"/>
    <x v="5"/>
    <n v="8.3922532763177333"/>
    <n v="-2.2532763177327553E-3"/>
  </r>
  <r>
    <x v="0"/>
    <x v="6"/>
    <n v="7.0626819143173414"/>
    <n v="-2.6819143173417714E-3"/>
  </r>
  <r>
    <x v="0"/>
    <x v="7"/>
    <n v="5.5955686872824248"/>
    <n v="4.3131271757523848E-4"/>
  </r>
  <r>
    <x v="0"/>
    <x v="8"/>
    <n v="4.2201500369371905"/>
    <n v="7.8499630628092731E-3"/>
  </r>
  <r>
    <x v="0"/>
    <x v="9"/>
    <n v="2.7490500891766345"/>
    <n v="-3.0500891766345184E-3"/>
  </r>
  <r>
    <x v="0"/>
    <x v="10"/>
    <n v="8.3932499564991438"/>
    <n v="-1.249956499144389E-3"/>
  </r>
  <r>
    <x v="0"/>
    <x v="11"/>
    <n v="7.0068678241584035"/>
    <n v="5.1321758415960872E-3"/>
  </r>
  <r>
    <x v="0"/>
    <x v="12"/>
    <n v="5.6364325747202173"/>
    <n v="-4.3257472021718257E-4"/>
  </r>
  <r>
    <x v="0"/>
    <x v="13"/>
    <n v="4.2081898747602748"/>
    <n v="-3.189874760274769E-3"/>
  </r>
  <r>
    <x v="0"/>
    <x v="14"/>
    <n v="2.7400799675439487"/>
    <n v="-4.0799675439484595E-3"/>
  </r>
  <r>
    <x v="1"/>
    <x v="15"/>
    <n v="8.3932499564991438"/>
    <n v="-2.4995649914316687E-4"/>
  </r>
  <r>
    <x v="1"/>
    <x v="16"/>
    <n v="6.9978977025257176"/>
    <n v="-8.9770252571774733E-4"/>
  </r>
  <r>
    <x v="1"/>
    <x v="17"/>
    <n v="5.5925786467381959"/>
    <n v="9.4213532618043772E-3"/>
  </r>
  <r>
    <x v="1"/>
    <x v="18"/>
    <n v="4.2570272036493453"/>
    <n v="-1.0272036493450543E-3"/>
  </r>
  <r>
    <x v="1"/>
    <x v="19"/>
    <n v="2.7420733279067679"/>
    <n v="-7.3327906767950424E-5"/>
  </r>
  <r>
    <x v="1"/>
    <x v="20"/>
    <n v="8.3942466366805526"/>
    <n v="7.5336331944697577E-4"/>
  </r>
  <r>
    <x v="1"/>
    <x v="21"/>
    <n v="6.985937540348802"/>
    <n v="1.062459651198111E-3"/>
  </r>
  <r>
    <x v="1"/>
    <x v="22"/>
    <n v="5.6115155701849773"/>
    <n v="-5.1557018497749851E-4"/>
  </r>
  <r>
    <x v="1"/>
    <x v="23"/>
    <n v="4.202209793671817"/>
    <n v="5.7902063281831673E-3"/>
  </r>
  <r>
    <x v="1"/>
    <x v="24"/>
    <n v="2.7450633684509969"/>
    <n v="-2.0633684509969719E-3"/>
  </r>
  <r>
    <x v="1"/>
    <x v="25"/>
    <n v="8.3942466366805526"/>
    <n v="4.7533633194465352E-3"/>
  </r>
  <r>
    <x v="1"/>
    <x v="26"/>
    <n v="7.0756387566756658"/>
    <n v="4.3612433243342963E-3"/>
  </r>
  <r>
    <x v="1"/>
    <x v="27"/>
    <n v="5.6603528990740468"/>
    <n v="1.2647100925953225E-2"/>
  </r>
  <r>
    <x v="1"/>
    <x v="28"/>
    <n v="4.1573591855083851"/>
    <n v="3.6408144916144636E-3"/>
  </r>
  <r>
    <x v="1"/>
    <x v="29"/>
    <n v="2.7460600486324065"/>
    <n v="-3.060048632406609E-3"/>
  </r>
  <r>
    <x v="2"/>
    <x v="30"/>
    <n v="8.3912565961363246"/>
    <n v="-1.2565961363240064E-3"/>
  </r>
  <r>
    <x v="2"/>
    <x v="31"/>
    <n v="7.0557051530474739"/>
    <n v="3.2948469525262425E-3"/>
  </r>
  <r>
    <x v="2"/>
    <x v="32"/>
    <n v="5.6384259350830366"/>
    <n v="1.5740649169631027E-3"/>
  </r>
  <r>
    <x v="2"/>
    <x v="33"/>
    <n v="4.2450670414724296"/>
    <n v="-5.0670414724294233E-3"/>
  </r>
  <r>
    <x v="2"/>
    <x v="34"/>
    <n v="2.7420733279067679"/>
    <n v="-2.0733279067677302E-3"/>
  </r>
  <r>
    <x v="2"/>
    <x v="35"/>
    <n v="8.390259915954914"/>
    <n v="-7.2599159549149306E-3"/>
  </r>
  <r>
    <x v="2"/>
    <x v="36"/>
    <n v="7.0586951935917028"/>
    <n v="-6.6951935917032301E-3"/>
  </r>
  <r>
    <x v="2"/>
    <x v="37"/>
    <n v="5.6264657729061209"/>
    <n v="9.5342270938791884E-3"/>
  </r>
  <r>
    <x v="2"/>
    <x v="38"/>
    <n v="4.17131270804812"/>
    <n v="-4.3127080481202285E-3"/>
  </r>
  <r>
    <x v="2"/>
    <x v="39"/>
    <n v="2.7450633684509969"/>
    <n v="-7.0633684509968653E-3"/>
  </r>
  <r>
    <x v="2"/>
    <x v="40"/>
    <n v="8.3932499564991438"/>
    <n v="-1.249956499144389E-3"/>
  </r>
  <r>
    <x v="2"/>
    <x v="41"/>
    <n v="7.0357715494192821"/>
    <n v="-1.771549419282259E-3"/>
  </r>
  <r>
    <x v="2"/>
    <x v="42"/>
    <n v="5.6244724125433017"/>
    <n v="-1.0472412543301779E-2"/>
  </r>
  <r>
    <x v="2"/>
    <x v="43"/>
    <n v="4.2540371631051164"/>
    <n v="-3.0371631051160364E-3"/>
  </r>
  <r>
    <x v="2"/>
    <x v="44"/>
    <n v="2.7440666882695863"/>
    <n v="-6.6688269586112625E-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"/>
    <x v="0"/>
    <x v="0"/>
    <n v="2E-3"/>
    <n v="-0.995"/>
    <n v="9.59"/>
    <n v="2.625"/>
    <n v="8.3960000000000008"/>
    <n v="3.7831225896729492E-3"/>
    <n v="-4.8524351151435496E-3"/>
  </r>
  <r>
    <n v="2"/>
    <n v="1"/>
    <x v="0"/>
    <x v="1"/>
    <n v="6.0000000000000001E-3"/>
    <n v="-0.996"/>
    <n v="9.5950000000000006"/>
    <n v="2.6230000000000011"/>
    <n v="8.3998000000000008"/>
    <n v="1.7831225896740577E-3"/>
    <n v="-1.0524351151435241E-3"/>
  </r>
  <r>
    <n v="3"/>
    <n v="1"/>
    <x v="0"/>
    <x v="2"/>
    <n v="5.0000000000000001E-3"/>
    <n v="-0.998"/>
    <n v="9.6"/>
    <n v="2.6139999999999999"/>
    <n v="8.4024000000000001"/>
    <n v="-7.2168774103271716E-3"/>
    <n v="1.5475648848557455E-3"/>
  </r>
  <r>
    <n v="4"/>
    <n v="2"/>
    <x v="1"/>
    <x v="3"/>
    <n v="8.0000000000000002E-3"/>
    <n v="-0.997"/>
    <n v="9.5990000000000002"/>
    <n v="2.62"/>
    <n v="8.4025999999999996"/>
    <n v="-1.2168774103269442E-3"/>
    <n v="1.7475648848552794E-3"/>
  </r>
  <r>
    <n v="5"/>
    <n v="2"/>
    <x v="1"/>
    <x v="4"/>
    <n v="5.0000000000000001E-3"/>
    <n v="-0.997"/>
    <n v="9.5980000000000008"/>
    <n v="2.6190000000000007"/>
    <n v="8.4016000000000002"/>
    <n v="-2.21687741032639E-3"/>
    <n v="7.4756488485583361E-4"/>
  </r>
  <r>
    <n v="6"/>
    <n v="2"/>
    <x v="1"/>
    <x v="5"/>
    <n v="8.0000000000000002E-3"/>
    <n v="-0.998"/>
    <n v="9.6059999999999999"/>
    <n v="2.62"/>
    <n v="8.4084000000000003"/>
    <n v="-1.2168774103269442E-3"/>
    <n v="7.5475648848559729E-3"/>
  </r>
  <r>
    <n v="7"/>
    <n v="3"/>
    <x v="2"/>
    <x v="6"/>
    <n v="3.0000000000000001E-3"/>
    <n v="-0.997"/>
    <n v="9.5990000000000002"/>
    <n v="2.62"/>
    <n v="8.4025999999999996"/>
    <n v="-1.2168774103269442E-3"/>
    <n v="1.7475648848552794E-3"/>
  </r>
  <r>
    <n v="8"/>
    <n v="3"/>
    <x v="2"/>
    <x v="7"/>
    <n v="1.2999999999999999E-2"/>
    <n v="-0.997"/>
    <n v="9.5939999999999994"/>
    <n v="2.6149999999999993"/>
    <n v="8.3975999999999988"/>
    <n v="-6.2168774103277258E-3"/>
    <n v="-3.2524351151455022E-3"/>
  </r>
  <r>
    <n v="9"/>
    <n v="3"/>
    <x v="2"/>
    <x v="8"/>
    <n v="8.0000000000000002E-3"/>
    <n v="-0.997"/>
    <n v="9.5939999999999994"/>
    <n v="2.6149999999999993"/>
    <n v="8.3975999999999988"/>
    <n v="-6.2168774103277258E-3"/>
    <n v="-3.2524351151455022E-3"/>
  </r>
  <r>
    <n v="10"/>
    <n v="4"/>
    <x v="3"/>
    <x v="9"/>
    <n v="3.0000000000000001E-3"/>
    <n v="-0.997"/>
    <n v="9.5960000000000001"/>
    <n v="2.617"/>
    <n v="8.3995999999999995"/>
    <n v="-4.2168774103270579E-3"/>
    <n v="-1.2524351151448343E-3"/>
  </r>
  <r>
    <n v="11"/>
    <n v="4"/>
    <x v="3"/>
    <x v="10"/>
    <n v="1.4999999999999999E-2"/>
    <n v="-0.99299999999999999"/>
    <n v="9.5869999999999997"/>
    <n v="2.6360000000000001"/>
    <n v="8.3954000000000004"/>
    <n v="1.478312258967307E-2"/>
    <n v="-5.4524351151439276E-3"/>
  </r>
  <r>
    <n v="12"/>
    <n v="4"/>
    <x v="3"/>
    <x v="11"/>
    <n v="5.0000000000000001E-3"/>
    <n v="-0.997"/>
    <n v="9.6"/>
    <n v="2.6209999999999996"/>
    <n v="8.4035999999999991"/>
    <n v="-2.1687741032749841E-4"/>
    <n v="2.747564884854725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B9AB-77B3-48A2-9E56-07511B1D98E3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5">
    <pivotField axis="axisCol" showAll="0">
      <items count="5">
        <item h="1" x="1"/>
        <item h="1" x="3"/>
        <item x="2"/>
        <item h="1"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47">
        <item x="37"/>
        <item x="45"/>
        <item x="31"/>
        <item x="4"/>
        <item x="25"/>
        <item x="9"/>
        <item x="13"/>
        <item x="41"/>
        <item x="12"/>
        <item x="34"/>
        <item x="36"/>
        <item x="21"/>
        <item x="8"/>
        <item x="44"/>
        <item x="40"/>
        <item x="30"/>
        <item x="17"/>
        <item x="28"/>
        <item x="24"/>
        <item x="3"/>
        <item x="2"/>
        <item x="39"/>
        <item x="7"/>
        <item x="27"/>
        <item x="23"/>
        <item x="20"/>
        <item x="43"/>
        <item x="16"/>
        <item x="33"/>
        <item x="11"/>
        <item x="6"/>
        <item x="35"/>
        <item x="1"/>
        <item x="42"/>
        <item x="32"/>
        <item x="22"/>
        <item x="15"/>
        <item x="19"/>
        <item x="38"/>
        <item x="29"/>
        <item x="10"/>
        <item x="18"/>
        <item x="14"/>
        <item x="26"/>
        <item x="0"/>
        <item x="5"/>
        <item t="default"/>
      </items>
    </pivotField>
    <pivotField dataField="1" showAll="0"/>
  </pivotFields>
  <rowFields count="1">
    <field x="2"/>
  </rowFields>
  <rowItems count="16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4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194AB-E0F2-415E-92AF-835D618F53D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4">
    <pivotField axis="axisCol" showAll="0">
      <items count="4">
        <item h="1" x="2"/>
        <item h="1" x="0"/>
        <item x="1"/>
        <item t="default"/>
      </items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</pivotFields>
  <rowFields count="1">
    <field x="1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13242-B64E-4561-97A0-21D909B9CAC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P54" firstHeaderRow="1" firstDataRow="2" firstDataCol="1"/>
  <pivotFields count="11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8" showAll="0"/>
    <pivotField dataField="1" numFmtId="168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Best Empty" fld="10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ADEA1-179D-4FD8-851A-26A0FD77077B}" name="Table1" displayName="Table1" ref="A1:H7" totalsRowShown="0">
  <autoFilter ref="A1:H7" xr:uid="{B55ADEA1-179D-4FD8-851A-26A0FD77077B}"/>
  <tableColumns count="8">
    <tableColumn id="15" xr3:uid="{A7FF778A-8231-41A6-BBB9-157C7FBDC36B}" name="CAL ID"/>
    <tableColumn id="1" xr3:uid="{8C93D9D8-1AFA-48FC-8DB1-099A77766B27}" name="Operator"/>
    <tableColumn id="2" xr3:uid="{4CAB750B-9A95-4796-AACE-E6F517F1C134}" name="Date/Time" dataDxfId="10"/>
    <tableColumn id="3" xr3:uid="{49B76AD3-CCA5-4E8C-B056-7FC92C133E0A}" name="OP" dataDxfId="9"/>
    <tableColumn id="4" xr3:uid="{A5EB000C-8081-4740-9263-D30085CAEBF6}" name="Trial" dataDxfId="8"/>
    <tableColumn id="5" xr3:uid="{0CC73226-F12A-4087-A0DB-584154BB0E3A}" name="Goodness"/>
    <tableColumn id="6" xr3:uid="{856DEBF9-C9C9-4357-B2CD-999109655DCD}" name="Slope"/>
    <tableColumn id="7" xr3:uid="{C9FB3799-4A50-4189-BEEE-73D2ECBC3BE8}" name="Interce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C40E3-4740-401A-9026-CA4C52E19A7E}" name="Table2" displayName="Table2" ref="A17:I48" totalsRowShown="0" headerRowDxfId="7" dataDxfId="6">
  <autoFilter ref="A17:I48" xr:uid="{E1FC40E3-4740-401A-9026-CA4C52E19A7E}"/>
  <tableColumns count="9">
    <tableColumn id="1" xr3:uid="{C124137D-7A2D-4BB9-89DE-5089150298E6}" name="Run ID"/>
    <tableColumn id="2" xr3:uid="{E4C8E2D0-200A-4421-AD50-4FAD40C90DF3}" name="Operator" dataDxfId="5"/>
    <tableColumn id="3" xr3:uid="{CBC54719-E707-4405-9313-8D3515087226}" name="Date/Time" dataDxfId="4"/>
    <tableColumn id="4" xr3:uid="{6DE9DA1C-E6CF-4D4E-B538-D04397781BCD}" name="Op" dataDxfId="3"/>
    <tableColumn id="5" xr3:uid="{20A1BBF3-87C5-4B21-8213-D0E8D21EA1D4}" name="Trial" dataDxfId="2"/>
    <tableColumn id="6" xr3:uid="{7898D9AB-58DC-41F2-9EC3-D851C1277F80}" name="Level" dataDxfId="1"/>
    <tableColumn id="7" xr3:uid="{4AA1B222-09D1-4B66-A4BB-49BE9DBE0460}" name="Set Point" dataDxfId="0"/>
    <tableColumn id="8" xr3:uid="{7DB42ED5-2F2D-44C6-944C-85CCCA0AA295}" name="Laser"/>
    <tableColumn id="9" xr3:uid="{CDA91954-3628-4BA5-927B-244B63EC8766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H354"/>
  <sheetViews>
    <sheetView topLeftCell="A297" workbookViewId="0">
      <selection activeCell="E303" sqref="E303"/>
    </sheetView>
  </sheetViews>
  <sheetFormatPr defaultRowHeight="14.5" x14ac:dyDescent="0.35"/>
  <cols>
    <col min="1" max="1" width="13.54296875" customWidth="1"/>
    <col min="2" max="2" width="17.6328125" style="3" customWidth="1"/>
    <col min="3" max="4" width="13.54296875" style="3" customWidth="1"/>
    <col min="5" max="9" width="13.54296875" customWidth="1"/>
  </cols>
  <sheetData>
    <row r="2" spans="1:7" x14ac:dyDescent="0.35">
      <c r="A2" s="1" t="s">
        <v>6</v>
      </c>
      <c r="B2" s="4">
        <v>45602.553472222222</v>
      </c>
    </row>
    <row r="3" spans="1:7" x14ac:dyDescent="0.3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3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3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3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3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3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35">
      <c r="A10" s="1" t="s">
        <v>7</v>
      </c>
      <c r="B10" s="4">
        <v>45602.560416666667</v>
      </c>
    </row>
    <row r="11" spans="1:7" x14ac:dyDescent="0.3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3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3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3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3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3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35">
      <c r="A18" s="1" t="s">
        <v>6</v>
      </c>
      <c r="B18" s="4">
        <v>45602.569444444445</v>
      </c>
    </row>
    <row r="19" spans="1:7" x14ac:dyDescent="0.3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3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3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3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3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3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35">
      <c r="A26" s="1" t="s">
        <v>7</v>
      </c>
      <c r="B26" s="4">
        <v>45602.575694444444</v>
      </c>
    </row>
    <row r="27" spans="1:7" x14ac:dyDescent="0.3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3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3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3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3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3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35">
      <c r="A34" s="1" t="s">
        <v>6</v>
      </c>
      <c r="B34" s="4">
        <v>45602.582638888889</v>
      </c>
    </row>
    <row r="35" spans="1:7" x14ac:dyDescent="0.3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3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3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3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3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3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35">
      <c r="A42" s="1">
        <v>8.5039999999999996</v>
      </c>
      <c r="B42" s="4">
        <v>45602.589583333334</v>
      </c>
    </row>
    <row r="43" spans="1:7" x14ac:dyDescent="0.3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3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3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3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3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3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35">
      <c r="A50" s="1" t="s">
        <v>8</v>
      </c>
      <c r="B50" s="4">
        <v>45613.379861111112</v>
      </c>
    </row>
    <row r="51" spans="1:7" x14ac:dyDescent="0.3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3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3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3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3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3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35">
      <c r="A58" s="1" t="s">
        <v>9</v>
      </c>
      <c r="B58" s="2">
        <v>45613.651388888888</v>
      </c>
    </row>
    <row r="59" spans="1:7" x14ac:dyDescent="0.3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3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35">
      <c r="A61" s="1">
        <v>2</v>
      </c>
      <c r="B61" s="2">
        <v>2.7</v>
      </c>
      <c r="C61" s="2">
        <v>2.66</v>
      </c>
      <c r="D61" s="2">
        <v>0</v>
      </c>
    </row>
    <row r="62" spans="1:7" x14ac:dyDescent="0.3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35">
      <c r="A63" s="1">
        <v>4</v>
      </c>
      <c r="B63" s="2">
        <v>5.7</v>
      </c>
      <c r="C63" s="2">
        <v>5.7</v>
      </c>
      <c r="D63" s="2">
        <v>0</v>
      </c>
    </row>
    <row r="64" spans="1:7" x14ac:dyDescent="0.35">
      <c r="A64" s="1">
        <v>5</v>
      </c>
      <c r="B64" s="2">
        <v>7.2</v>
      </c>
      <c r="C64" s="2">
        <v>7.202</v>
      </c>
      <c r="D64" s="2">
        <v>0</v>
      </c>
    </row>
    <row r="66" spans="1:7" x14ac:dyDescent="0.35">
      <c r="A66" s="1" t="s">
        <v>10</v>
      </c>
      <c r="B66" s="5">
        <v>45613.663888888892</v>
      </c>
    </row>
    <row r="67" spans="1:7" x14ac:dyDescent="0.3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3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3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3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3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3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35">
      <c r="A74" s="1"/>
      <c r="B74" s="5">
        <v>45613.686805555553</v>
      </c>
    </row>
    <row r="75" spans="1:7" x14ac:dyDescent="0.3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3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35">
      <c r="A77" s="1">
        <v>2</v>
      </c>
      <c r="B77" s="2">
        <v>2.67</v>
      </c>
      <c r="C77" s="2">
        <v>2.67</v>
      </c>
      <c r="D77" s="2">
        <v>6.5</v>
      </c>
    </row>
    <row r="78" spans="1:7" x14ac:dyDescent="0.3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3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35">
      <c r="A80" s="1">
        <v>5</v>
      </c>
      <c r="B80" s="2">
        <v>7.2</v>
      </c>
      <c r="C80" s="2">
        <v>7.202</v>
      </c>
      <c r="D80" s="2">
        <v>2</v>
      </c>
    </row>
    <row r="82" spans="1:8" x14ac:dyDescent="0.35">
      <c r="A82" s="1" t="s">
        <v>8</v>
      </c>
      <c r="B82" s="5">
        <v>45784.393055555556</v>
      </c>
    </row>
    <row r="83" spans="1:8" x14ac:dyDescent="0.35">
      <c r="A83" s="1" t="s">
        <v>0</v>
      </c>
      <c r="B83" s="2" t="s">
        <v>1</v>
      </c>
      <c r="C83" s="2" t="s">
        <v>2</v>
      </c>
      <c r="D83" s="2" t="s">
        <v>3</v>
      </c>
      <c r="F83" s="1" t="s">
        <v>37</v>
      </c>
      <c r="G83" s="1" t="s">
        <v>4</v>
      </c>
      <c r="H83" s="1" t="s">
        <v>33</v>
      </c>
    </row>
    <row r="84" spans="1:8" x14ac:dyDescent="0.35">
      <c r="A84" s="1">
        <v>1</v>
      </c>
      <c r="B84" s="2">
        <v>8.4</v>
      </c>
      <c r="C84" s="2">
        <v>1.206</v>
      </c>
      <c r="D84" s="2">
        <v>8.4030000000000005</v>
      </c>
      <c r="F84" s="1">
        <v>2E-3</v>
      </c>
      <c r="G84" s="1">
        <v>-0.99199999999999999</v>
      </c>
      <c r="H84" s="1">
        <v>9.5980000000000008</v>
      </c>
    </row>
    <row r="85" spans="1:8" x14ac:dyDescent="0.35">
      <c r="A85" s="1">
        <v>2</v>
      </c>
      <c r="B85" s="2">
        <v>7.032</v>
      </c>
      <c r="C85" s="2">
        <v>2.5750000000000002</v>
      </c>
      <c r="D85" s="2">
        <v>7.0439999999999996</v>
      </c>
    </row>
    <row r="86" spans="1:8" x14ac:dyDescent="0.35">
      <c r="A86" s="1">
        <v>3</v>
      </c>
      <c r="B86" s="2">
        <v>5.65</v>
      </c>
      <c r="C86" s="2">
        <v>3.9630000000000001</v>
      </c>
      <c r="D86" s="2">
        <v>5.6660000000000004</v>
      </c>
    </row>
    <row r="87" spans="1:8" x14ac:dyDescent="0.35">
      <c r="A87" s="1">
        <v>4</v>
      </c>
      <c r="B87" s="2">
        <v>4.2309999999999999</v>
      </c>
      <c r="C87" s="2">
        <v>5.3929999999999998</v>
      </c>
      <c r="D87" s="2">
        <v>4.2489999999999997</v>
      </c>
    </row>
    <row r="88" spans="1:8" x14ac:dyDescent="0.35">
      <c r="A88" s="1">
        <v>5</v>
      </c>
      <c r="B88" s="2">
        <v>2.75</v>
      </c>
      <c r="C88" s="2">
        <v>6.88</v>
      </c>
      <c r="D88" s="2">
        <v>2.7749999999999999</v>
      </c>
    </row>
    <row r="90" spans="1:8" x14ac:dyDescent="0.35">
      <c r="A90" s="1" t="s">
        <v>7</v>
      </c>
      <c r="B90" s="5">
        <v>45784.553472222222</v>
      </c>
    </row>
    <row r="91" spans="1:8" x14ac:dyDescent="0.35">
      <c r="A91" s="1" t="s">
        <v>0</v>
      </c>
      <c r="B91" s="2" t="s">
        <v>1</v>
      </c>
      <c r="C91" s="2" t="s">
        <v>2</v>
      </c>
      <c r="D91" s="2" t="s">
        <v>3</v>
      </c>
      <c r="F91" s="1" t="s">
        <v>37</v>
      </c>
      <c r="G91" s="1" t="s">
        <v>4</v>
      </c>
      <c r="H91" s="1" t="s">
        <v>33</v>
      </c>
    </row>
    <row r="92" spans="1:8" x14ac:dyDescent="0.35">
      <c r="A92" s="1">
        <v>1</v>
      </c>
      <c r="B92" s="2">
        <v>8.4</v>
      </c>
      <c r="C92" s="2">
        <v>1.206</v>
      </c>
      <c r="D92" s="2">
        <v>8.3879999999999999</v>
      </c>
      <c r="F92" s="1">
        <v>1.2E-2</v>
      </c>
      <c r="G92" s="1">
        <v>-0.996</v>
      </c>
      <c r="H92" s="1">
        <v>9.5950000000000006</v>
      </c>
    </row>
    <row r="93" spans="1:8" x14ac:dyDescent="0.35">
      <c r="A93" s="1">
        <v>2</v>
      </c>
      <c r="B93" s="2">
        <v>7.0549999999999997</v>
      </c>
      <c r="C93" s="2">
        <v>2.5539999999999998</v>
      </c>
      <c r="D93" s="2">
        <v>7.05</v>
      </c>
    </row>
    <row r="94" spans="1:8" x14ac:dyDescent="0.35">
      <c r="A94" s="1">
        <v>3</v>
      </c>
      <c r="B94" s="2">
        <v>5.6319999999999997</v>
      </c>
      <c r="C94" s="2">
        <v>3.9870000000000001</v>
      </c>
      <c r="D94" s="2">
        <v>5.6349999999999998</v>
      </c>
    </row>
    <row r="95" spans="1:8" x14ac:dyDescent="0.35">
      <c r="A95" s="1">
        <v>4</v>
      </c>
      <c r="B95" s="2">
        <v>4.2519999999999998</v>
      </c>
      <c r="C95" s="2">
        <v>5.3710000000000004</v>
      </c>
      <c r="D95" s="2">
        <v>4.2450000000000001</v>
      </c>
    </row>
    <row r="96" spans="1:8" x14ac:dyDescent="0.35">
      <c r="A96" s="1">
        <v>5</v>
      </c>
      <c r="B96" s="2">
        <v>2.75</v>
      </c>
      <c r="C96" s="2">
        <v>6.875</v>
      </c>
      <c r="D96" s="2">
        <v>2.7389999999999999</v>
      </c>
    </row>
    <row r="98" spans="1:8" x14ac:dyDescent="0.35">
      <c r="A98" s="1" t="s">
        <v>38</v>
      </c>
      <c r="B98" s="5">
        <v>45784.561111111114</v>
      </c>
    </row>
    <row r="99" spans="1:8" x14ac:dyDescent="0.35">
      <c r="A99" s="1" t="s">
        <v>0</v>
      </c>
      <c r="B99" s="2" t="s">
        <v>1</v>
      </c>
      <c r="C99" s="2" t="s">
        <v>2</v>
      </c>
      <c r="D99" s="2" t="s">
        <v>3</v>
      </c>
      <c r="F99" s="1" t="s">
        <v>37</v>
      </c>
      <c r="G99" s="1" t="s">
        <v>4</v>
      </c>
      <c r="H99" s="1" t="s">
        <v>33</v>
      </c>
    </row>
    <row r="100" spans="1:8" x14ac:dyDescent="0.35">
      <c r="A100" s="1">
        <v>1</v>
      </c>
      <c r="B100" s="2">
        <v>8.4</v>
      </c>
      <c r="C100" s="2">
        <v>1.2070000000000001</v>
      </c>
      <c r="D100" s="2">
        <v>8.3970000000000002</v>
      </c>
      <c r="F100" s="1">
        <v>0.76300000000000001</v>
      </c>
      <c r="G100" s="1">
        <v>-0.85899999999999999</v>
      </c>
      <c r="H100" s="1">
        <v>8.8049999999999997</v>
      </c>
    </row>
    <row r="101" spans="1:8" x14ac:dyDescent="0.35">
      <c r="A101" s="1">
        <v>2</v>
      </c>
      <c r="B101" s="2">
        <v>6.9980000000000002</v>
      </c>
      <c r="C101" s="2">
        <v>1.21</v>
      </c>
      <c r="D101" s="2">
        <v>7.0030000000000001</v>
      </c>
    </row>
    <row r="102" spans="1:8" x14ac:dyDescent="0.35">
      <c r="A102" s="1">
        <v>3</v>
      </c>
      <c r="B102" s="2">
        <v>5.6150000000000002</v>
      </c>
      <c r="C102" s="2">
        <v>4.0019999999999998</v>
      </c>
      <c r="D102" s="2">
        <v>5.6139999999999999</v>
      </c>
    </row>
    <row r="103" spans="1:8" x14ac:dyDescent="0.35">
      <c r="A103" s="1">
        <v>4</v>
      </c>
      <c r="B103" s="2">
        <v>4.1639999999999997</v>
      </c>
      <c r="C103" s="2">
        <v>5.4580000000000002</v>
      </c>
      <c r="D103" s="2">
        <v>4.16</v>
      </c>
    </row>
    <row r="104" spans="1:8" x14ac:dyDescent="0.35">
      <c r="A104" s="1">
        <v>5</v>
      </c>
      <c r="B104" s="2">
        <v>2.75</v>
      </c>
      <c r="C104" s="2">
        <v>6.8789999999999996</v>
      </c>
      <c r="D104" s="2">
        <v>2.7469999999999999</v>
      </c>
    </row>
    <row r="106" spans="1:8" x14ac:dyDescent="0.35">
      <c r="A106" s="1" t="s">
        <v>38</v>
      </c>
      <c r="B106" s="5">
        <v>45784.584722222222</v>
      </c>
    </row>
    <row r="107" spans="1:8" x14ac:dyDescent="0.35">
      <c r="A107" s="1" t="s">
        <v>0</v>
      </c>
      <c r="B107" s="2" t="s">
        <v>1</v>
      </c>
      <c r="C107" s="2" t="s">
        <v>2</v>
      </c>
      <c r="D107" s="2" t="s">
        <v>3</v>
      </c>
      <c r="F107" s="1" t="s">
        <v>37</v>
      </c>
      <c r="G107" s="1" t="s">
        <v>4</v>
      </c>
      <c r="H107" s="1" t="s">
        <v>33</v>
      </c>
    </row>
    <row r="108" spans="1:8" x14ac:dyDescent="0.35">
      <c r="A108" s="1">
        <v>1</v>
      </c>
      <c r="B108" s="2">
        <v>8.4</v>
      </c>
      <c r="C108" s="2">
        <v>1.2070000000000001</v>
      </c>
      <c r="D108" s="2">
        <v>8.3770000000000007</v>
      </c>
      <c r="F108" s="1">
        <v>1.135</v>
      </c>
      <c r="G108" s="1">
        <v>-1.012</v>
      </c>
      <c r="H108" s="1">
        <v>9.359</v>
      </c>
    </row>
    <row r="109" spans="1:8" x14ac:dyDescent="0.35">
      <c r="A109" s="1">
        <v>2</v>
      </c>
      <c r="B109" s="2">
        <v>7.0439999999999996</v>
      </c>
      <c r="C109" s="2">
        <v>2.5680000000000001</v>
      </c>
      <c r="D109" s="2">
        <v>7.0209999999999999</v>
      </c>
    </row>
    <row r="110" spans="1:8" x14ac:dyDescent="0.35">
      <c r="A110" s="1">
        <v>3</v>
      </c>
      <c r="B110" s="2">
        <v>5.6710000000000003</v>
      </c>
      <c r="C110" s="2">
        <v>3.944</v>
      </c>
      <c r="D110" s="2">
        <v>5.657</v>
      </c>
    </row>
    <row r="111" spans="1:8" x14ac:dyDescent="0.35">
      <c r="A111" s="1">
        <v>4</v>
      </c>
      <c r="B111" s="2">
        <v>4.2549999999999999</v>
      </c>
      <c r="C111" s="2">
        <v>3.9430000000000001</v>
      </c>
      <c r="D111" s="2">
        <v>4.2320000000000002</v>
      </c>
    </row>
    <row r="112" spans="1:8" x14ac:dyDescent="0.35">
      <c r="A112" s="1">
        <v>5</v>
      </c>
      <c r="B112" s="2">
        <v>2.75</v>
      </c>
      <c r="C112" s="2">
        <v>6.88</v>
      </c>
      <c r="D112" s="2">
        <v>2.74</v>
      </c>
    </row>
    <row r="114" spans="1:8" x14ac:dyDescent="0.35">
      <c r="A114" s="1" t="s">
        <v>38</v>
      </c>
      <c r="B114" s="5">
        <v>45784.59652777778</v>
      </c>
    </row>
    <row r="115" spans="1:8" x14ac:dyDescent="0.35">
      <c r="A115" s="1" t="s">
        <v>0</v>
      </c>
      <c r="B115" s="2" t="s">
        <v>1</v>
      </c>
      <c r="C115" s="2" t="s">
        <v>2</v>
      </c>
      <c r="D115" s="2" t="s">
        <v>3</v>
      </c>
      <c r="F115" s="1" t="s">
        <v>37</v>
      </c>
      <c r="G115" s="1" t="s">
        <v>4</v>
      </c>
      <c r="H115" s="1" t="s">
        <v>33</v>
      </c>
    </row>
    <row r="116" spans="1:8" x14ac:dyDescent="0.35">
      <c r="A116" s="1">
        <v>1</v>
      </c>
      <c r="B116" s="2">
        <v>8.4</v>
      </c>
      <c r="C116" s="2">
        <v>1.2070000000000001</v>
      </c>
      <c r="D116" s="2">
        <v>8.3930000000000007</v>
      </c>
      <c r="F116" s="1">
        <v>7.0000000000000001E-3</v>
      </c>
      <c r="G116" s="1">
        <v>-0.996</v>
      </c>
      <c r="H116" s="1">
        <v>9.5939999999999994</v>
      </c>
    </row>
    <row r="117" spans="1:8" x14ac:dyDescent="0.35">
      <c r="A117" s="1">
        <v>2</v>
      </c>
      <c r="B117" s="2">
        <v>7.0309999999999997</v>
      </c>
      <c r="C117" s="2">
        <v>2.5750000000000002</v>
      </c>
      <c r="D117" s="2">
        <v>7.0229999999999997</v>
      </c>
    </row>
    <row r="118" spans="1:8" x14ac:dyDescent="0.35">
      <c r="A118" s="1">
        <v>3</v>
      </c>
      <c r="B118" s="2">
        <v>5.63</v>
      </c>
      <c r="C118" s="2">
        <v>3.9889999999999999</v>
      </c>
      <c r="D118" s="2">
        <v>5.6269999999999998</v>
      </c>
    </row>
    <row r="119" spans="1:8" x14ac:dyDescent="0.35">
      <c r="A119" s="1">
        <v>4</v>
      </c>
      <c r="B119" s="2">
        <v>4.2050000000000001</v>
      </c>
      <c r="C119" s="2">
        <v>5.4130000000000003</v>
      </c>
      <c r="D119" s="2">
        <v>4.2</v>
      </c>
    </row>
    <row r="120" spans="1:8" x14ac:dyDescent="0.35">
      <c r="A120" s="1">
        <v>5</v>
      </c>
      <c r="B120" s="2">
        <v>2.75</v>
      </c>
      <c r="C120" s="2">
        <v>6.8780000000000001</v>
      </c>
      <c r="D120" s="2">
        <v>2.74</v>
      </c>
    </row>
    <row r="122" spans="1:8" x14ac:dyDescent="0.35">
      <c r="A122" s="1" t="s">
        <v>38</v>
      </c>
      <c r="B122" s="5">
        <v>45784.604861111111</v>
      </c>
    </row>
    <row r="123" spans="1:8" x14ac:dyDescent="0.35">
      <c r="A123" s="1" t="s">
        <v>0</v>
      </c>
      <c r="B123" s="2" t="s">
        <v>1</v>
      </c>
      <c r="C123" s="2" t="s">
        <v>2</v>
      </c>
      <c r="D123" s="2" t="s">
        <v>3</v>
      </c>
      <c r="F123" s="1" t="s">
        <v>37</v>
      </c>
      <c r="G123" s="1" t="s">
        <v>4</v>
      </c>
      <c r="H123" s="1" t="s">
        <v>33</v>
      </c>
    </row>
    <row r="124" spans="1:8" x14ac:dyDescent="0.35">
      <c r="A124" s="1">
        <v>1</v>
      </c>
      <c r="B124" s="2">
        <v>8.4</v>
      </c>
      <c r="C124" s="2">
        <v>1.2070000000000001</v>
      </c>
      <c r="D124" s="2">
        <v>8.3919999999999995</v>
      </c>
      <c r="F124" s="1">
        <v>8.0000000000000002E-3</v>
      </c>
      <c r="G124" s="1">
        <v>-0.996</v>
      </c>
      <c r="H124" s="1">
        <v>9.5950000000000006</v>
      </c>
    </row>
    <row r="125" spans="1:8" x14ac:dyDescent="0.35">
      <c r="A125" s="1">
        <v>2</v>
      </c>
      <c r="B125" s="2">
        <v>7.0570000000000004</v>
      </c>
      <c r="C125" s="2">
        <v>2.5550000000000002</v>
      </c>
      <c r="D125" s="2">
        <v>7.0579999999999998</v>
      </c>
    </row>
    <row r="126" spans="1:8" x14ac:dyDescent="0.35">
      <c r="A126" s="1">
        <v>3</v>
      </c>
      <c r="B126" s="2">
        <v>5.585</v>
      </c>
      <c r="C126" s="2">
        <v>4.0279999999999996</v>
      </c>
      <c r="D126" s="2">
        <v>5.577</v>
      </c>
    </row>
    <row r="127" spans="1:8" x14ac:dyDescent="0.35">
      <c r="A127" s="1">
        <v>4</v>
      </c>
      <c r="B127" s="2">
        <v>4.25</v>
      </c>
      <c r="C127" s="2">
        <v>5.3710000000000004</v>
      </c>
      <c r="D127" s="2">
        <v>4.2530000000000001</v>
      </c>
    </row>
    <row r="128" spans="1:8" x14ac:dyDescent="0.35">
      <c r="A128" s="1">
        <v>5</v>
      </c>
      <c r="B128" s="2">
        <v>2.75</v>
      </c>
      <c r="C128" s="2">
        <v>6.8769999999999998</v>
      </c>
      <c r="D128" s="2">
        <v>2.7480000000000002</v>
      </c>
    </row>
    <row r="130" spans="1:8" x14ac:dyDescent="0.35">
      <c r="A130" s="1" t="s">
        <v>7</v>
      </c>
      <c r="B130" s="5">
        <v>45784.645138888889</v>
      </c>
    </row>
    <row r="131" spans="1:8" x14ac:dyDescent="0.35">
      <c r="A131" s="1" t="s">
        <v>0</v>
      </c>
      <c r="B131" s="2" t="s">
        <v>1</v>
      </c>
      <c r="C131" s="2" t="s">
        <v>2</v>
      </c>
      <c r="D131" s="2" t="s">
        <v>3</v>
      </c>
      <c r="F131" s="1" t="s">
        <v>37</v>
      </c>
      <c r="G131" s="1" t="s">
        <v>4</v>
      </c>
      <c r="H131" s="1" t="s">
        <v>33</v>
      </c>
    </row>
    <row r="132" spans="1:8" x14ac:dyDescent="0.35">
      <c r="A132" s="1">
        <v>1</v>
      </c>
      <c r="B132" s="2">
        <v>8.4</v>
      </c>
      <c r="C132" s="2">
        <v>1.2070000000000001</v>
      </c>
      <c r="D132" s="2">
        <v>8.3829999999999991</v>
      </c>
      <c r="F132" s="1">
        <v>0.76300000000000001</v>
      </c>
      <c r="G132" s="1">
        <v>-1.3540000000000001</v>
      </c>
      <c r="H132" s="1">
        <v>9.8629999999999995</v>
      </c>
    </row>
    <row r="133" spans="1:8" x14ac:dyDescent="0.35">
      <c r="A133" s="1">
        <v>2</v>
      </c>
      <c r="B133" s="2">
        <v>7.0350000000000001</v>
      </c>
      <c r="C133" s="2">
        <v>2.58</v>
      </c>
      <c r="D133" s="2">
        <v>7.0350000000000001</v>
      </c>
    </row>
    <row r="134" spans="1:8" x14ac:dyDescent="0.35">
      <c r="A134" s="1">
        <v>3</v>
      </c>
      <c r="B134" s="2">
        <v>5.6289999999999996</v>
      </c>
      <c r="C134" s="2">
        <v>2.5710000000000002</v>
      </c>
      <c r="D134" s="2">
        <v>5.617</v>
      </c>
    </row>
    <row r="135" spans="1:8" x14ac:dyDescent="0.35">
      <c r="A135" s="1">
        <v>4</v>
      </c>
      <c r="B135" s="2">
        <v>4.21</v>
      </c>
      <c r="C135" s="2">
        <v>3.9870000000000001</v>
      </c>
      <c r="D135" s="2">
        <v>4.2039999999999997</v>
      </c>
    </row>
    <row r="136" spans="1:8" x14ac:dyDescent="0.35">
      <c r="A136" s="1">
        <v>5</v>
      </c>
      <c r="B136" s="2">
        <v>2.75</v>
      </c>
      <c r="C136" s="2">
        <v>5.41</v>
      </c>
      <c r="D136" s="2">
        <v>2.738</v>
      </c>
    </row>
    <row r="138" spans="1:8" x14ac:dyDescent="0.35">
      <c r="A138" s="1" t="s">
        <v>7</v>
      </c>
      <c r="B138" s="5">
        <v>45784.656944444447</v>
      </c>
    </row>
    <row r="139" spans="1:8" x14ac:dyDescent="0.35">
      <c r="A139" s="1" t="s">
        <v>0</v>
      </c>
      <c r="B139" s="2" t="s">
        <v>1</v>
      </c>
      <c r="C139" s="2" t="s">
        <v>2</v>
      </c>
      <c r="D139" s="2" t="s">
        <v>3</v>
      </c>
      <c r="F139" s="1" t="s">
        <v>37</v>
      </c>
      <c r="G139" s="1" t="s">
        <v>4</v>
      </c>
      <c r="H139" s="1" t="s">
        <v>33</v>
      </c>
    </row>
    <row r="140" spans="1:8" x14ac:dyDescent="0.35">
      <c r="A140" s="1">
        <v>1</v>
      </c>
      <c r="B140" s="2">
        <v>8.4</v>
      </c>
      <c r="C140" s="2">
        <v>1.2090000000000001</v>
      </c>
      <c r="D140" s="2">
        <v>8.3789999999999996</v>
      </c>
      <c r="F140" s="1">
        <v>4.0000000000000001E-3</v>
      </c>
      <c r="G140" s="1">
        <v>-0.99399999999999999</v>
      </c>
      <c r="H140" s="1">
        <v>9.5850000000000009</v>
      </c>
    </row>
    <row r="141" spans="1:8" x14ac:dyDescent="0.35">
      <c r="A141" s="1">
        <v>2</v>
      </c>
      <c r="B141" s="2">
        <v>7.0670000000000002</v>
      </c>
      <c r="C141" s="2">
        <v>2.544</v>
      </c>
      <c r="D141" s="2">
        <v>7.0590000000000002</v>
      </c>
    </row>
    <row r="142" spans="1:8" x14ac:dyDescent="0.35">
      <c r="A142" s="1">
        <v>3</v>
      </c>
      <c r="B142" s="2">
        <v>5.6219999999999999</v>
      </c>
      <c r="C142" s="2">
        <v>3.996</v>
      </c>
      <c r="D142" s="2">
        <v>5.6150000000000002</v>
      </c>
    </row>
    <row r="143" spans="1:8" x14ac:dyDescent="0.35">
      <c r="A143" s="1">
        <v>4</v>
      </c>
      <c r="B143" s="2">
        <v>4.2389999999999999</v>
      </c>
      <c r="C143" s="2">
        <v>5.383</v>
      </c>
      <c r="D143" s="2">
        <v>4.234</v>
      </c>
    </row>
    <row r="144" spans="1:8" x14ac:dyDescent="0.35">
      <c r="A144" s="1">
        <v>5</v>
      </c>
      <c r="B144" s="2">
        <v>2.75</v>
      </c>
      <c r="C144" s="2">
        <v>6.8789999999999996</v>
      </c>
      <c r="D144" s="2">
        <v>2.7429999999999999</v>
      </c>
    </row>
    <row r="146" spans="1:8" x14ac:dyDescent="0.35">
      <c r="A146" s="1" t="s">
        <v>7</v>
      </c>
      <c r="B146" s="5">
        <v>45784.668749999997</v>
      </c>
    </row>
    <row r="147" spans="1:8" x14ac:dyDescent="0.35">
      <c r="A147" s="1" t="s">
        <v>0</v>
      </c>
      <c r="B147" s="2" t="s">
        <v>1</v>
      </c>
      <c r="C147" s="2" t="s">
        <v>2</v>
      </c>
      <c r="D147" s="2" t="s">
        <v>3</v>
      </c>
      <c r="F147" s="1" t="s">
        <v>37</v>
      </c>
      <c r="G147" s="1" t="s">
        <v>4</v>
      </c>
      <c r="H147" s="1" t="s">
        <v>33</v>
      </c>
    </row>
    <row r="148" spans="1:8" x14ac:dyDescent="0.35">
      <c r="A148" s="1">
        <v>1</v>
      </c>
      <c r="B148" s="2">
        <v>8.4</v>
      </c>
      <c r="C148" s="2">
        <v>1.2050000000000001</v>
      </c>
      <c r="D148" s="2">
        <v>8.3879999999999999</v>
      </c>
      <c r="F148" s="1">
        <v>5.0000000000000001E-3</v>
      </c>
      <c r="G148" s="1">
        <v>-0.996</v>
      </c>
      <c r="H148" s="1">
        <v>9.5909999999999993</v>
      </c>
    </row>
    <row r="149" spans="1:8" x14ac:dyDescent="0.35">
      <c r="A149" s="1">
        <v>2</v>
      </c>
      <c r="B149" s="2">
        <v>6.9909999999999997</v>
      </c>
      <c r="C149" s="2">
        <v>2.6190000000000002</v>
      </c>
      <c r="D149" s="2">
        <v>6.9820000000000002</v>
      </c>
    </row>
    <row r="150" spans="1:8" x14ac:dyDescent="0.35">
      <c r="A150" s="1">
        <v>3</v>
      </c>
      <c r="B150" s="2">
        <v>5.65</v>
      </c>
      <c r="C150" s="2">
        <v>3.964</v>
      </c>
      <c r="D150" s="2">
        <v>5.641</v>
      </c>
    </row>
    <row r="151" spans="1:8" x14ac:dyDescent="0.35">
      <c r="A151" s="1">
        <v>4</v>
      </c>
      <c r="B151" s="2">
        <v>4.2089999999999996</v>
      </c>
      <c r="C151" s="2">
        <v>5.41</v>
      </c>
      <c r="D151" s="2">
        <v>4.2050000000000001</v>
      </c>
    </row>
    <row r="152" spans="1:8" x14ac:dyDescent="0.35">
      <c r="A152" s="1">
        <v>5</v>
      </c>
      <c r="B152" s="2">
        <v>2.75</v>
      </c>
      <c r="C152" s="2">
        <v>6.8760000000000003</v>
      </c>
      <c r="D152" s="2">
        <v>2.7360000000000002</v>
      </c>
    </row>
    <row r="154" spans="1:8" x14ac:dyDescent="0.35">
      <c r="A154" s="1" t="s">
        <v>7</v>
      </c>
      <c r="B154" s="5">
        <v>45785.320833333331</v>
      </c>
    </row>
    <row r="155" spans="1:8" x14ac:dyDescent="0.35">
      <c r="A155" s="1" t="s">
        <v>0</v>
      </c>
      <c r="B155" s="2" t="s">
        <v>1</v>
      </c>
      <c r="C155" s="2" t="s">
        <v>2</v>
      </c>
      <c r="D155" s="2" t="s">
        <v>3</v>
      </c>
      <c r="F155" s="1" t="s">
        <v>37</v>
      </c>
      <c r="G155" s="1" t="s">
        <v>4</v>
      </c>
      <c r="H155" s="1" t="s">
        <v>33</v>
      </c>
    </row>
    <row r="156" spans="1:8" x14ac:dyDescent="0.35">
      <c r="A156" s="1">
        <v>1</v>
      </c>
      <c r="B156" s="2">
        <v>8.4</v>
      </c>
      <c r="C156" s="2">
        <v>1.208</v>
      </c>
      <c r="D156" s="2">
        <v>8.3840000000000003</v>
      </c>
      <c r="F156" s="1">
        <v>4.0000000000000001E-3</v>
      </c>
      <c r="G156" s="1">
        <v>-0.997</v>
      </c>
      <c r="H156" s="1">
        <v>9.593</v>
      </c>
    </row>
    <row r="157" spans="1:8" x14ac:dyDescent="0.35">
      <c r="A157" s="1">
        <v>2</v>
      </c>
      <c r="B157" s="2">
        <v>7.06</v>
      </c>
      <c r="C157" s="2">
        <v>2.552</v>
      </c>
      <c r="D157" s="2">
        <v>7.0510000000000002</v>
      </c>
    </row>
    <row r="158" spans="1:8" x14ac:dyDescent="0.35">
      <c r="A158" s="1">
        <v>3</v>
      </c>
      <c r="B158" s="2">
        <v>5.6680000000000001</v>
      </c>
      <c r="C158" s="2">
        <v>3.9470000000000001</v>
      </c>
      <c r="D158" s="2">
        <v>5.6580000000000004</v>
      </c>
    </row>
    <row r="159" spans="1:8" x14ac:dyDescent="0.35">
      <c r="A159" s="1">
        <v>4</v>
      </c>
      <c r="B159" s="2">
        <v>4.2510000000000003</v>
      </c>
      <c r="C159" s="2">
        <v>5.3689999999999998</v>
      </c>
      <c r="D159" s="2">
        <v>4.24</v>
      </c>
    </row>
    <row r="160" spans="1:8" x14ac:dyDescent="0.35">
      <c r="A160" s="1">
        <v>5</v>
      </c>
      <c r="B160" s="2">
        <v>2.75</v>
      </c>
      <c r="C160" s="2">
        <v>6.8710000000000004</v>
      </c>
      <c r="D160" s="2">
        <v>2.7360000000000002</v>
      </c>
    </row>
    <row r="162" spans="1:8" x14ac:dyDescent="0.35">
      <c r="A162" s="1" t="s">
        <v>7</v>
      </c>
      <c r="B162" s="5">
        <v>45785.331250000003</v>
      </c>
    </row>
    <row r="163" spans="1:8" x14ac:dyDescent="0.35">
      <c r="A163" s="1" t="s">
        <v>0</v>
      </c>
      <c r="B163" s="2" t="s">
        <v>1</v>
      </c>
      <c r="C163" s="2" t="s">
        <v>2</v>
      </c>
      <c r="D163" s="2" t="s">
        <v>3</v>
      </c>
      <c r="F163" s="1" t="s">
        <v>37</v>
      </c>
      <c r="G163" s="1" t="s">
        <v>4</v>
      </c>
      <c r="H163" s="1" t="s">
        <v>33</v>
      </c>
    </row>
    <row r="164" spans="1:8" x14ac:dyDescent="0.35">
      <c r="A164" s="1">
        <v>1</v>
      </c>
      <c r="B164" s="2">
        <v>8.4</v>
      </c>
      <c r="C164" s="2">
        <v>1.206</v>
      </c>
      <c r="D164" s="2">
        <v>8.3879999999999999</v>
      </c>
      <c r="F164" s="1">
        <v>3.0000000000000001E-3</v>
      </c>
      <c r="G164" s="1">
        <v>-0.996</v>
      </c>
      <c r="H164" s="1">
        <v>9.5909999999999993</v>
      </c>
    </row>
    <row r="165" spans="1:8" x14ac:dyDescent="0.35">
      <c r="A165" s="1">
        <v>2</v>
      </c>
      <c r="B165" s="2">
        <v>7.0620000000000003</v>
      </c>
      <c r="C165" s="2">
        <v>2.5499999999999998</v>
      </c>
      <c r="D165" s="2">
        <v>7.0529999999999999</v>
      </c>
    </row>
    <row r="166" spans="1:8" x14ac:dyDescent="0.35">
      <c r="A166" s="1">
        <v>3</v>
      </c>
      <c r="B166" s="2">
        <v>5.5949999999999998</v>
      </c>
      <c r="C166" s="2">
        <v>4.0190000000000001</v>
      </c>
      <c r="D166" s="2">
        <v>5.5869999999999997</v>
      </c>
    </row>
    <row r="167" spans="1:8" x14ac:dyDescent="0.35">
      <c r="A167" s="1">
        <v>4</v>
      </c>
      <c r="B167" s="2">
        <v>4.18</v>
      </c>
      <c r="C167" s="2">
        <v>5.4429999999999996</v>
      </c>
      <c r="D167" s="2">
        <v>4.17</v>
      </c>
    </row>
    <row r="168" spans="1:8" x14ac:dyDescent="0.35">
      <c r="A168" s="1">
        <v>5</v>
      </c>
      <c r="B168" s="2">
        <v>2.75</v>
      </c>
      <c r="C168" s="2">
        <v>6.88</v>
      </c>
      <c r="D168" s="2">
        <v>2.7360000000000002</v>
      </c>
    </row>
    <row r="172" spans="1:8" x14ac:dyDescent="0.35">
      <c r="A172" s="1" t="s">
        <v>39</v>
      </c>
      <c r="B172" s="5">
        <v>45785.456250000003</v>
      </c>
    </row>
    <row r="173" spans="1:8" x14ac:dyDescent="0.35">
      <c r="A173" s="1" t="s">
        <v>0</v>
      </c>
      <c r="B173" s="2" t="s">
        <v>1</v>
      </c>
      <c r="C173" s="2" t="s">
        <v>2</v>
      </c>
      <c r="D173" s="2" t="s">
        <v>3</v>
      </c>
      <c r="F173" s="1" t="s">
        <v>37</v>
      </c>
      <c r="G173" s="1" t="s">
        <v>4</v>
      </c>
      <c r="H173" s="1" t="s">
        <v>33</v>
      </c>
    </row>
    <row r="174" spans="1:8" x14ac:dyDescent="0.35">
      <c r="A174" s="1">
        <v>1</v>
      </c>
      <c r="B174" s="2">
        <v>8.4</v>
      </c>
      <c r="C174" s="2">
        <v>1.2090000000000001</v>
      </c>
      <c r="D174" s="2">
        <v>8.4030000000000005</v>
      </c>
      <c r="F174" s="1">
        <v>4.0000000000000001E-3</v>
      </c>
      <c r="G174" s="1">
        <v>-0.99199999999999999</v>
      </c>
      <c r="H174" s="1">
        <v>9.6010000000000009</v>
      </c>
    </row>
    <row r="175" spans="1:8" x14ac:dyDescent="0.35">
      <c r="A175" s="1">
        <v>2</v>
      </c>
      <c r="B175" s="2">
        <v>7.08</v>
      </c>
      <c r="C175" s="2">
        <v>2.528</v>
      </c>
      <c r="D175" s="2">
        <v>7.0880000000000001</v>
      </c>
    </row>
    <row r="176" spans="1:8" x14ac:dyDescent="0.35">
      <c r="A176" s="1">
        <v>3</v>
      </c>
      <c r="B176" s="2">
        <v>5.6109999999999998</v>
      </c>
      <c r="C176" s="2">
        <v>4.0069999999999997</v>
      </c>
      <c r="D176" s="2">
        <v>5.6269999999999998</v>
      </c>
    </row>
    <row r="177" spans="1:8" x14ac:dyDescent="0.35">
      <c r="A177" s="1">
        <v>4</v>
      </c>
      <c r="B177" s="2">
        <v>4.2370000000000001</v>
      </c>
      <c r="C177" s="2">
        <v>5.3860000000000001</v>
      </c>
      <c r="D177" s="2">
        <v>4.2539999999999996</v>
      </c>
    </row>
    <row r="178" spans="1:8" x14ac:dyDescent="0.35">
      <c r="A178" s="1">
        <v>5</v>
      </c>
      <c r="B178" s="2">
        <v>2.75</v>
      </c>
      <c r="C178" s="2">
        <v>6.8789999999999996</v>
      </c>
      <c r="D178" s="2">
        <v>2.7749999999999999</v>
      </c>
    </row>
    <row r="180" spans="1:8" x14ac:dyDescent="0.35">
      <c r="A180" s="1" t="s">
        <v>39</v>
      </c>
      <c r="B180" s="5">
        <v>45785.465277777781</v>
      </c>
    </row>
    <row r="181" spans="1:8" x14ac:dyDescent="0.35">
      <c r="A181" s="1" t="s">
        <v>0</v>
      </c>
      <c r="B181" s="2" t="s">
        <v>1</v>
      </c>
      <c r="C181" s="2" t="s">
        <v>2</v>
      </c>
      <c r="D181" s="2" t="s">
        <v>3</v>
      </c>
      <c r="F181" s="1" t="s">
        <v>37</v>
      </c>
      <c r="G181" s="1" t="s">
        <v>4</v>
      </c>
      <c r="H181" s="1" t="s">
        <v>33</v>
      </c>
    </row>
    <row r="182" spans="1:8" x14ac:dyDescent="0.35">
      <c r="A182" s="1">
        <v>1</v>
      </c>
      <c r="B182" s="2">
        <v>8.4</v>
      </c>
      <c r="C182" s="2">
        <v>1.206</v>
      </c>
      <c r="D182" s="2">
        <v>8.4049999999999994</v>
      </c>
      <c r="F182" s="1">
        <v>3.0000000000000001E-3</v>
      </c>
      <c r="G182" s="1">
        <v>-0.99199999999999999</v>
      </c>
      <c r="H182" s="1">
        <v>9.6010000000000009</v>
      </c>
    </row>
    <row r="183" spans="1:8" x14ac:dyDescent="0.35">
      <c r="A183" s="1">
        <v>2</v>
      </c>
      <c r="B183" s="2">
        <v>7.0119999999999996</v>
      </c>
      <c r="C183" s="2">
        <v>2.597</v>
      </c>
      <c r="D183" s="2">
        <v>7.0229999999999997</v>
      </c>
    </row>
    <row r="184" spans="1:8" x14ac:dyDescent="0.35">
      <c r="A184" s="1">
        <v>3</v>
      </c>
      <c r="B184" s="2">
        <v>5.66</v>
      </c>
      <c r="C184" s="2">
        <v>3.956</v>
      </c>
      <c r="D184" s="2">
        <v>5.6760000000000002</v>
      </c>
    </row>
    <row r="185" spans="1:8" x14ac:dyDescent="0.35">
      <c r="A185" s="1">
        <v>4</v>
      </c>
      <c r="B185" s="2">
        <v>4.2069999999999999</v>
      </c>
      <c r="C185" s="2">
        <v>5.4160000000000004</v>
      </c>
      <c r="D185" s="2">
        <v>4.2240000000000002</v>
      </c>
    </row>
    <row r="186" spans="1:8" x14ac:dyDescent="0.35">
      <c r="A186" s="1">
        <v>5</v>
      </c>
      <c r="B186" s="2">
        <v>2.75</v>
      </c>
      <c r="C186" s="2">
        <v>6.88</v>
      </c>
      <c r="D186" s="2">
        <v>2.7749999999999999</v>
      </c>
    </row>
    <row r="188" spans="1:8" x14ac:dyDescent="0.35">
      <c r="A188" s="1" t="s">
        <v>40</v>
      </c>
      <c r="B188" s="5">
        <v>45785.581250000003</v>
      </c>
    </row>
    <row r="189" spans="1:8" x14ac:dyDescent="0.35">
      <c r="A189" s="1" t="s">
        <v>0</v>
      </c>
      <c r="B189" s="2" t="s">
        <v>1</v>
      </c>
      <c r="C189" s="2" t="s">
        <v>2</v>
      </c>
      <c r="D189" s="2" t="s">
        <v>3</v>
      </c>
      <c r="F189" s="1" t="s">
        <v>37</v>
      </c>
      <c r="G189" s="1" t="s">
        <v>4</v>
      </c>
      <c r="H189" s="1" t="s">
        <v>33</v>
      </c>
    </row>
    <row r="190" spans="1:8" x14ac:dyDescent="0.35">
      <c r="A190" s="1">
        <v>1</v>
      </c>
      <c r="B190" s="2">
        <v>8.4</v>
      </c>
      <c r="C190" s="11">
        <v>1.2090000000000001</v>
      </c>
      <c r="D190" s="11">
        <v>8.3840000000000003</v>
      </c>
      <c r="F190" s="1">
        <v>0.98699999999999999</v>
      </c>
      <c r="G190" s="1">
        <v>-0.92500000000000004</v>
      </c>
      <c r="H190" s="1">
        <v>9.0640000000000001</v>
      </c>
    </row>
    <row r="191" spans="1:8" x14ac:dyDescent="0.35">
      <c r="A191" s="1">
        <v>2</v>
      </c>
      <c r="B191" s="2">
        <v>7</v>
      </c>
      <c r="C191" s="11">
        <v>2.6120000000000001</v>
      </c>
      <c r="D191" s="11">
        <v>7</v>
      </c>
    </row>
    <row r="192" spans="1:8" x14ac:dyDescent="0.35">
      <c r="A192" s="1">
        <v>3</v>
      </c>
      <c r="B192" s="2">
        <v>5.665</v>
      </c>
      <c r="C192" s="11">
        <v>2.61</v>
      </c>
      <c r="D192" s="11">
        <v>5.6619999999999999</v>
      </c>
    </row>
    <row r="193" spans="1:8" x14ac:dyDescent="0.35">
      <c r="A193" s="1">
        <v>4</v>
      </c>
      <c r="B193" s="2">
        <v>4.2409999999999997</v>
      </c>
      <c r="C193" s="11">
        <v>5.3819999999999997</v>
      </c>
      <c r="D193" s="11">
        <v>4.234</v>
      </c>
    </row>
    <row r="194" spans="1:8" x14ac:dyDescent="0.35">
      <c r="A194" s="1">
        <v>5</v>
      </c>
      <c r="B194" s="2">
        <v>2.75</v>
      </c>
      <c r="C194" s="11">
        <v>6.8789999999999996</v>
      </c>
      <c r="D194" s="11">
        <v>2.7469999999999999</v>
      </c>
    </row>
    <row r="196" spans="1:8" x14ac:dyDescent="0.35">
      <c r="A196" s="1" t="s">
        <v>40</v>
      </c>
      <c r="B196" s="5">
        <v>45785.590277777781</v>
      </c>
    </row>
    <row r="197" spans="1:8" x14ac:dyDescent="0.35">
      <c r="A197" s="1" t="s">
        <v>0</v>
      </c>
      <c r="B197" s="2" t="s">
        <v>1</v>
      </c>
      <c r="C197" s="2" t="s">
        <v>2</v>
      </c>
      <c r="D197" s="2" t="s">
        <v>3</v>
      </c>
      <c r="F197" s="1" t="s">
        <v>37</v>
      </c>
      <c r="G197" s="1" t="s">
        <v>4</v>
      </c>
      <c r="H197" s="1" t="s">
        <v>33</v>
      </c>
    </row>
    <row r="198" spans="1:8" x14ac:dyDescent="0.35">
      <c r="A198" s="1">
        <v>1</v>
      </c>
      <c r="B198" s="2">
        <v>8.4</v>
      </c>
      <c r="C198" s="2">
        <v>1.206</v>
      </c>
      <c r="D198" s="2">
        <v>8.3870000000000005</v>
      </c>
      <c r="F198" s="1">
        <v>8.0000000000000002E-3</v>
      </c>
      <c r="G198" s="1">
        <v>-0.995</v>
      </c>
      <c r="H198" s="1">
        <v>9.593</v>
      </c>
    </row>
    <row r="199" spans="1:8" x14ac:dyDescent="0.35">
      <c r="A199" s="1">
        <v>2</v>
      </c>
      <c r="B199" s="2">
        <v>7.0679999999999996</v>
      </c>
      <c r="C199" s="2">
        <v>2.544</v>
      </c>
      <c r="D199" s="2">
        <v>7.0670000000000002</v>
      </c>
    </row>
    <row r="200" spans="1:8" x14ac:dyDescent="0.35">
      <c r="A200" s="1">
        <v>3</v>
      </c>
      <c r="B200" s="2">
        <v>5.5890000000000004</v>
      </c>
      <c r="C200" s="2">
        <v>4.0289999999999999</v>
      </c>
      <c r="D200" s="2">
        <v>5.5810000000000004</v>
      </c>
    </row>
    <row r="201" spans="1:8" x14ac:dyDescent="0.35">
      <c r="A201" s="1">
        <v>4</v>
      </c>
      <c r="B201" s="2">
        <v>4.1870000000000003</v>
      </c>
      <c r="C201" s="2">
        <v>5.4370000000000003</v>
      </c>
      <c r="D201" s="2">
        <v>4.1829999999999998</v>
      </c>
    </row>
    <row r="202" spans="1:8" x14ac:dyDescent="0.35">
      <c r="A202" s="1">
        <v>5</v>
      </c>
      <c r="B202" s="2">
        <v>2.75</v>
      </c>
      <c r="C202" s="2">
        <v>6.88</v>
      </c>
      <c r="D202" s="2">
        <v>2.7410000000000001</v>
      </c>
    </row>
    <row r="204" spans="1:8" x14ac:dyDescent="0.35">
      <c r="A204" s="1" t="s">
        <v>40</v>
      </c>
      <c r="B204" s="5">
        <v>45785.597916666666</v>
      </c>
    </row>
    <row r="205" spans="1:8" x14ac:dyDescent="0.35">
      <c r="A205" s="1" t="s">
        <v>0</v>
      </c>
      <c r="B205" s="2" t="s">
        <v>1</v>
      </c>
      <c r="C205" s="2" t="s">
        <v>2</v>
      </c>
      <c r="D205" s="2" t="s">
        <v>3</v>
      </c>
      <c r="F205" s="1" t="s">
        <v>37</v>
      </c>
      <c r="G205" s="1" t="s">
        <v>4</v>
      </c>
      <c r="H205" s="1" t="s">
        <v>33</v>
      </c>
    </row>
    <row r="206" spans="1:8" x14ac:dyDescent="0.35">
      <c r="A206" s="1">
        <v>1</v>
      </c>
      <c r="B206" s="2">
        <v>8.4</v>
      </c>
      <c r="C206" s="11">
        <v>1.2070000000000001</v>
      </c>
      <c r="D206" s="11">
        <v>8.3840000000000003</v>
      </c>
      <c r="F206" s="1">
        <v>0.96499999999999997</v>
      </c>
      <c r="G206" s="1">
        <v>-1.121</v>
      </c>
      <c r="H206" s="1">
        <v>9.1359999999999992</v>
      </c>
    </row>
    <row r="207" spans="1:8" x14ac:dyDescent="0.35">
      <c r="A207" s="1">
        <v>2</v>
      </c>
      <c r="B207" s="2">
        <v>6.9969999999999999</v>
      </c>
      <c r="C207" s="11">
        <v>1.2130000000000001</v>
      </c>
      <c r="D207" s="11">
        <v>6.99</v>
      </c>
    </row>
    <row r="208" spans="1:8" x14ac:dyDescent="0.35">
      <c r="A208" s="1">
        <v>3</v>
      </c>
      <c r="B208" s="2">
        <v>5.6120000000000001</v>
      </c>
      <c r="C208" s="11">
        <v>4.0039999999999996</v>
      </c>
      <c r="D208" s="11">
        <v>5.6120000000000001</v>
      </c>
    </row>
    <row r="209" spans="1:8" x14ac:dyDescent="0.35">
      <c r="A209" s="1">
        <v>4</v>
      </c>
      <c r="B209" s="2">
        <v>4.25</v>
      </c>
      <c r="C209" s="11">
        <v>4.0030000000000001</v>
      </c>
      <c r="D209" s="11">
        <v>4.2430000000000003</v>
      </c>
    </row>
    <row r="210" spans="1:8" x14ac:dyDescent="0.35">
      <c r="A210" s="1">
        <v>5</v>
      </c>
      <c r="B210" s="2">
        <v>2.75</v>
      </c>
      <c r="C210" s="11">
        <v>5.3710000000000004</v>
      </c>
      <c r="D210" s="11">
        <v>2.74</v>
      </c>
    </row>
    <row r="212" spans="1:8" x14ac:dyDescent="0.35">
      <c r="A212" s="1" t="s">
        <v>6</v>
      </c>
      <c r="B212" s="5">
        <v>45785.606944444444</v>
      </c>
    </row>
    <row r="213" spans="1:8" x14ac:dyDescent="0.35">
      <c r="A213" s="1" t="s">
        <v>0</v>
      </c>
      <c r="B213" s="2" t="s">
        <v>1</v>
      </c>
      <c r="C213" s="2" t="s">
        <v>2</v>
      </c>
      <c r="D213" s="2" t="s">
        <v>3</v>
      </c>
      <c r="F213" s="1" t="s">
        <v>37</v>
      </c>
      <c r="G213" s="1" t="s">
        <v>4</v>
      </c>
      <c r="H213" s="1" t="s">
        <v>33</v>
      </c>
    </row>
    <row r="214" spans="1:8" x14ac:dyDescent="0.35">
      <c r="A214" s="1">
        <v>1</v>
      </c>
      <c r="B214" s="2">
        <v>8.4</v>
      </c>
      <c r="C214" s="2">
        <v>1.2070000000000001</v>
      </c>
      <c r="D214" s="2">
        <v>8.3859999999999992</v>
      </c>
      <c r="F214" s="1">
        <v>1.054</v>
      </c>
      <c r="G214" s="1">
        <v>-0.56799999999999995</v>
      </c>
      <c r="H214" s="1">
        <v>7.125</v>
      </c>
    </row>
    <row r="215" spans="1:8" x14ac:dyDescent="0.35">
      <c r="A215" s="1">
        <v>2</v>
      </c>
      <c r="B215" s="2">
        <v>7.0650000000000004</v>
      </c>
      <c r="C215" s="2">
        <v>1.2110000000000001</v>
      </c>
      <c r="D215" s="2">
        <v>7.0629999999999997</v>
      </c>
    </row>
    <row r="216" spans="1:8" x14ac:dyDescent="0.35">
      <c r="A216" s="1">
        <v>3</v>
      </c>
      <c r="B216" s="2">
        <v>5.6529999999999996</v>
      </c>
      <c r="C216" s="2">
        <v>3.9649999999999999</v>
      </c>
      <c r="D216" s="2">
        <v>5.6429999999999998</v>
      </c>
    </row>
    <row r="217" spans="1:8" x14ac:dyDescent="0.35">
      <c r="A217" s="1">
        <v>4</v>
      </c>
      <c r="B217" s="2">
        <v>4.1630000000000003</v>
      </c>
      <c r="C217" s="2">
        <v>5.4619999999999997</v>
      </c>
      <c r="D217" s="2">
        <v>4.1550000000000002</v>
      </c>
    </row>
    <row r="218" spans="1:8" x14ac:dyDescent="0.35">
      <c r="A218" s="1">
        <v>5</v>
      </c>
      <c r="B218" s="2">
        <v>2.75</v>
      </c>
      <c r="C218" s="2">
        <v>6.8789999999999996</v>
      </c>
      <c r="D218" s="2">
        <v>2.746</v>
      </c>
    </row>
    <row r="220" spans="1:8" x14ac:dyDescent="0.35">
      <c r="A220" s="1" t="s">
        <v>6</v>
      </c>
      <c r="B220" s="5">
        <v>45785.612500000003</v>
      </c>
    </row>
    <row r="221" spans="1:8" x14ac:dyDescent="0.35">
      <c r="A221" s="1" t="s">
        <v>0</v>
      </c>
      <c r="B221" s="2" t="s">
        <v>1</v>
      </c>
      <c r="C221" s="2" t="s">
        <v>2</v>
      </c>
      <c r="D221" s="2" t="s">
        <v>3</v>
      </c>
      <c r="F221" s="1" t="s">
        <v>37</v>
      </c>
      <c r="G221" s="1" t="s">
        <v>4</v>
      </c>
      <c r="H221" s="1" t="s">
        <v>33</v>
      </c>
    </row>
    <row r="222" spans="1:8" x14ac:dyDescent="0.35">
      <c r="A222" s="1">
        <v>1</v>
      </c>
      <c r="B222" s="2">
        <v>8.4</v>
      </c>
      <c r="C222" s="2">
        <v>1.2070000000000001</v>
      </c>
      <c r="D222" s="2">
        <v>8.3870000000000005</v>
      </c>
      <c r="F222" s="1">
        <v>5.0000000000000001E-3</v>
      </c>
      <c r="G222" s="1">
        <v>-0.99399999999999999</v>
      </c>
      <c r="H222" s="1">
        <v>9.5890000000000004</v>
      </c>
    </row>
    <row r="223" spans="1:8" x14ac:dyDescent="0.35">
      <c r="A223" s="1">
        <v>2</v>
      </c>
      <c r="B223" s="2">
        <v>6.99</v>
      </c>
      <c r="C223" s="2">
        <v>2.621</v>
      </c>
      <c r="D223" s="2">
        <v>6.9859999999999998</v>
      </c>
    </row>
    <row r="224" spans="1:8" x14ac:dyDescent="0.35">
      <c r="A224" s="1">
        <v>3</v>
      </c>
      <c r="B224" s="2">
        <v>5.6310000000000002</v>
      </c>
      <c r="C224" s="2">
        <v>3.9860000000000002</v>
      </c>
      <c r="D224" s="2">
        <v>5.6230000000000002</v>
      </c>
    </row>
    <row r="225" spans="1:8" x14ac:dyDescent="0.35">
      <c r="A225" s="1">
        <v>4</v>
      </c>
      <c r="B225" s="2">
        <v>4.2229999999999999</v>
      </c>
      <c r="C225" s="2">
        <v>5.4009999999999998</v>
      </c>
      <c r="D225" s="2">
        <v>4.2249999999999996</v>
      </c>
    </row>
    <row r="226" spans="1:8" x14ac:dyDescent="0.35">
      <c r="A226" s="1">
        <v>5</v>
      </c>
      <c r="B226" s="2">
        <v>2.75</v>
      </c>
      <c r="C226" s="2">
        <v>6.8810000000000002</v>
      </c>
      <c r="D226" s="2">
        <v>2.7450000000000001</v>
      </c>
    </row>
    <row r="228" spans="1:8" x14ac:dyDescent="0.35">
      <c r="A228" s="1" t="s">
        <v>6</v>
      </c>
      <c r="B228" s="5">
        <v>45785.618055555555</v>
      </c>
    </row>
    <row r="229" spans="1:8" x14ac:dyDescent="0.35">
      <c r="A229" s="1" t="s">
        <v>0</v>
      </c>
      <c r="B229" s="2" t="s">
        <v>1</v>
      </c>
      <c r="C229" s="2" t="s">
        <v>2</v>
      </c>
      <c r="D229" s="2" t="s">
        <v>3</v>
      </c>
      <c r="F229" s="1" t="s">
        <v>37</v>
      </c>
      <c r="G229" s="1" t="s">
        <v>4</v>
      </c>
      <c r="H229" s="1" t="s">
        <v>33</v>
      </c>
    </row>
    <row r="230" spans="1:8" x14ac:dyDescent="0.35">
      <c r="A230" s="1">
        <v>1</v>
      </c>
      <c r="B230" s="2">
        <v>8.4</v>
      </c>
      <c r="C230" s="2">
        <v>1.2070000000000001</v>
      </c>
      <c r="D230" s="2">
        <v>8.3859999999999992</v>
      </c>
      <c r="F230" s="1">
        <v>0.01</v>
      </c>
      <c r="G230" s="1">
        <v>-0.995</v>
      </c>
      <c r="H230" s="1">
        <v>9.5960000000000001</v>
      </c>
    </row>
    <row r="231" spans="1:8" x14ac:dyDescent="0.35">
      <c r="A231" s="1">
        <v>2</v>
      </c>
      <c r="B231" s="2">
        <v>7.0780000000000003</v>
      </c>
      <c r="C231" s="2">
        <v>2.5299999999999998</v>
      </c>
      <c r="D231" s="2">
        <v>7.0869999999999997</v>
      </c>
    </row>
    <row r="232" spans="1:8" x14ac:dyDescent="0.35">
      <c r="A232" s="1">
        <v>3</v>
      </c>
      <c r="B232" s="2">
        <v>5.6689999999999996</v>
      </c>
      <c r="C232" s="2">
        <v>3.9489999999999998</v>
      </c>
      <c r="D232" s="2">
        <v>5.6669999999999998</v>
      </c>
    </row>
    <row r="233" spans="1:8" x14ac:dyDescent="0.35">
      <c r="A233" s="1">
        <v>4</v>
      </c>
      <c r="B233" s="2">
        <v>4.2050000000000001</v>
      </c>
      <c r="C233" s="2">
        <v>5.4189999999999996</v>
      </c>
      <c r="D233" s="2">
        <v>4.2050000000000001</v>
      </c>
    </row>
    <row r="234" spans="1:8" x14ac:dyDescent="0.35">
      <c r="A234" s="1">
        <v>5</v>
      </c>
      <c r="B234" s="2">
        <v>2.75</v>
      </c>
      <c r="C234" s="2">
        <v>6.8789999999999996</v>
      </c>
      <c r="D234" s="2">
        <v>2.7429999999999999</v>
      </c>
    </row>
    <row r="236" spans="1:8" x14ac:dyDescent="0.35">
      <c r="A236" s="1" t="s">
        <v>41</v>
      </c>
      <c r="B236" s="5">
        <v>45790.675000000003</v>
      </c>
    </row>
    <row r="237" spans="1:8" x14ac:dyDescent="0.35">
      <c r="A237" s="1" t="s">
        <v>0</v>
      </c>
      <c r="B237" s="2" t="s">
        <v>1</v>
      </c>
      <c r="C237" s="2" t="s">
        <v>2</v>
      </c>
      <c r="D237" s="2" t="s">
        <v>3</v>
      </c>
      <c r="F237" s="1" t="s">
        <v>37</v>
      </c>
      <c r="G237" s="1" t="s">
        <v>4</v>
      </c>
      <c r="H237" s="1" t="s">
        <v>33</v>
      </c>
    </row>
    <row r="238" spans="1:8" x14ac:dyDescent="0.35">
      <c r="A238" s="1">
        <v>1</v>
      </c>
      <c r="B238" s="2">
        <v>8.4</v>
      </c>
      <c r="C238" s="2">
        <v>1.208</v>
      </c>
      <c r="D238" s="2">
        <v>8.4039999999999999</v>
      </c>
      <c r="F238" s="1">
        <v>0</v>
      </c>
      <c r="G238" s="1">
        <v>-0.99299999999999999</v>
      </c>
      <c r="H238" s="1">
        <v>9.6029999999999998</v>
      </c>
    </row>
    <row r="239" spans="1:8" x14ac:dyDescent="0.35">
      <c r="A239" s="1">
        <v>2</v>
      </c>
      <c r="B239" s="2">
        <v>7.0010000000000003</v>
      </c>
      <c r="C239" s="2">
        <v>2.6080000000000001</v>
      </c>
      <c r="D239" s="2">
        <v>7.0129999999999999</v>
      </c>
    </row>
    <row r="240" spans="1:8" x14ac:dyDescent="0.35">
      <c r="A240" s="1">
        <v>3</v>
      </c>
      <c r="B240" s="2">
        <v>5.6710000000000003</v>
      </c>
      <c r="C240" s="2">
        <v>3.9449999999999998</v>
      </c>
      <c r="D240" s="2">
        <v>5.6849999999999996</v>
      </c>
    </row>
    <row r="241" spans="1:8" x14ac:dyDescent="0.35">
      <c r="A241" s="1">
        <v>4</v>
      </c>
      <c r="B241" s="2">
        <v>4.2549999999999999</v>
      </c>
      <c r="C241" s="2">
        <v>5.3680000000000003</v>
      </c>
      <c r="D241" s="2">
        <v>4.2720000000000002</v>
      </c>
    </row>
    <row r="242" spans="1:8" x14ac:dyDescent="0.35">
      <c r="A242" s="1">
        <v>5</v>
      </c>
      <c r="B242" s="2">
        <v>2.75</v>
      </c>
      <c r="C242" s="2">
        <v>6.8789999999999996</v>
      </c>
      <c r="D242" s="2">
        <v>2.7730000000000001</v>
      </c>
    </row>
    <row r="244" spans="1:8" x14ac:dyDescent="0.35">
      <c r="A244" s="1" t="s">
        <v>41</v>
      </c>
      <c r="B244" s="5">
        <v>45790.681944444441</v>
      </c>
    </row>
    <row r="245" spans="1:8" x14ac:dyDescent="0.35">
      <c r="A245" s="1" t="s">
        <v>0</v>
      </c>
      <c r="B245" s="2" t="s">
        <v>1</v>
      </c>
      <c r="C245" s="2" t="s">
        <v>2</v>
      </c>
      <c r="D245" s="2" t="s">
        <v>3</v>
      </c>
      <c r="F245" s="1" t="s">
        <v>37</v>
      </c>
      <c r="G245" s="1" t="s">
        <v>4</v>
      </c>
      <c r="H245" s="1" t="s">
        <v>33</v>
      </c>
    </row>
    <row r="246" spans="1:8" x14ac:dyDescent="0.35">
      <c r="A246" s="1">
        <v>1</v>
      </c>
      <c r="B246" s="2">
        <v>8.4</v>
      </c>
      <c r="C246" s="2">
        <v>1.202</v>
      </c>
      <c r="D246" s="2">
        <v>8.4079999999999995</v>
      </c>
      <c r="F246" s="1">
        <v>0</v>
      </c>
      <c r="G246" s="1">
        <v>-0.99299999999999999</v>
      </c>
      <c r="H246" s="1">
        <v>9.6020000000000003</v>
      </c>
    </row>
    <row r="247" spans="1:8" x14ac:dyDescent="0.35">
      <c r="A247" s="1">
        <v>2</v>
      </c>
      <c r="B247" s="2">
        <v>7.0330000000000004</v>
      </c>
      <c r="C247" s="2">
        <v>2.5790000000000002</v>
      </c>
      <c r="D247" s="2">
        <v>7.0419999999999998</v>
      </c>
    </row>
    <row r="248" spans="1:8" x14ac:dyDescent="0.35">
      <c r="A248" s="1">
        <v>3</v>
      </c>
      <c r="B248" s="2">
        <v>5.6710000000000003</v>
      </c>
      <c r="C248" s="2">
        <v>3.944</v>
      </c>
      <c r="D248" s="2">
        <v>5.6859999999999999</v>
      </c>
    </row>
    <row r="249" spans="1:8" x14ac:dyDescent="0.35">
      <c r="A249" s="1">
        <v>4</v>
      </c>
      <c r="B249" s="2">
        <v>4.2229999999999999</v>
      </c>
      <c r="C249" s="2">
        <v>5.3979999999999997</v>
      </c>
      <c r="D249" s="2">
        <v>4.242</v>
      </c>
    </row>
    <row r="250" spans="1:8" x14ac:dyDescent="0.35">
      <c r="A250" s="1">
        <v>5</v>
      </c>
      <c r="B250" s="2">
        <v>2.75</v>
      </c>
      <c r="C250" s="2">
        <v>6.8780000000000001</v>
      </c>
      <c r="D250" s="2">
        <v>2.7730000000000001</v>
      </c>
    </row>
    <row r="251" spans="1:8" ht="13.5" customHeight="1" x14ac:dyDescent="0.35"/>
    <row r="252" spans="1:8" x14ac:dyDescent="0.35">
      <c r="A252" s="1" t="s">
        <v>7</v>
      </c>
      <c r="B252" s="5">
        <v>45791.396527777775</v>
      </c>
    </row>
    <row r="253" spans="1:8" x14ac:dyDescent="0.35">
      <c r="A253" s="1" t="s">
        <v>0</v>
      </c>
      <c r="B253" s="2" t="s">
        <v>1</v>
      </c>
      <c r="C253" s="2" t="s">
        <v>2</v>
      </c>
      <c r="D253" s="2" t="s">
        <v>3</v>
      </c>
      <c r="F253" s="1" t="s">
        <v>37</v>
      </c>
      <c r="G253" s="1" t="s">
        <v>4</v>
      </c>
      <c r="H253" s="1" t="s">
        <v>33</v>
      </c>
    </row>
    <row r="254" spans="1:8" x14ac:dyDescent="0.35">
      <c r="A254" s="1">
        <v>1</v>
      </c>
      <c r="B254" s="2">
        <v>8.4</v>
      </c>
      <c r="C254" s="2">
        <v>1.208</v>
      </c>
      <c r="D254" s="2">
        <v>8.3930000000000007</v>
      </c>
      <c r="F254" s="1">
        <v>8.0000000000000002E-3</v>
      </c>
      <c r="G254" s="1">
        <v>-0.997</v>
      </c>
      <c r="H254" s="1">
        <v>9.5990000000000002</v>
      </c>
    </row>
    <row r="255" spans="1:8" x14ac:dyDescent="0.35">
      <c r="A255" s="1">
        <v>2</v>
      </c>
      <c r="B255" s="2">
        <v>7.0019999999999998</v>
      </c>
      <c r="C255" s="2">
        <v>2.6080000000000001</v>
      </c>
      <c r="D255" s="2">
        <v>6.9969999999999999</v>
      </c>
    </row>
    <row r="256" spans="1:8" x14ac:dyDescent="0.35">
      <c r="A256" s="1">
        <v>3</v>
      </c>
      <c r="B256" s="2">
        <v>5.5970000000000004</v>
      </c>
      <c r="C256" s="2">
        <v>4.0179999999999998</v>
      </c>
      <c r="D256" s="2">
        <v>5.6020000000000003</v>
      </c>
    </row>
    <row r="257" spans="1:8" x14ac:dyDescent="0.35">
      <c r="A257" s="1">
        <v>4</v>
      </c>
      <c r="B257" s="2">
        <v>4.2619999999999996</v>
      </c>
      <c r="C257" s="2">
        <v>5.3579999999999997</v>
      </c>
      <c r="D257" s="2">
        <v>4.2560000000000002</v>
      </c>
    </row>
    <row r="258" spans="1:8" x14ac:dyDescent="0.35">
      <c r="A258" s="1">
        <v>5</v>
      </c>
      <c r="B258" s="2">
        <v>2.75</v>
      </c>
      <c r="C258" s="2">
        <v>6.8780000000000001</v>
      </c>
      <c r="D258" s="2">
        <v>2.742</v>
      </c>
    </row>
    <row r="260" spans="1:8" x14ac:dyDescent="0.35">
      <c r="A260" s="1" t="s">
        <v>7</v>
      </c>
      <c r="B260" s="5">
        <v>45791.404861111114</v>
      </c>
    </row>
    <row r="261" spans="1:8" x14ac:dyDescent="0.35">
      <c r="A261" s="1" t="s">
        <v>0</v>
      </c>
      <c r="B261" s="2" t="s">
        <v>1</v>
      </c>
      <c r="C261" s="2" t="s">
        <v>2</v>
      </c>
      <c r="D261" s="2" t="s">
        <v>3</v>
      </c>
      <c r="F261" s="1" t="s">
        <v>37</v>
      </c>
      <c r="G261" s="1" t="s">
        <v>4</v>
      </c>
      <c r="H261" s="1" t="s">
        <v>33</v>
      </c>
    </row>
    <row r="262" spans="1:8" x14ac:dyDescent="0.35">
      <c r="A262" s="1">
        <v>1</v>
      </c>
      <c r="B262" s="2">
        <v>8.4</v>
      </c>
      <c r="C262" s="2">
        <v>1.2070000000000001</v>
      </c>
      <c r="D262" s="2">
        <v>8.3949999999999996</v>
      </c>
      <c r="F262" s="1">
        <v>5.0000000000000001E-3</v>
      </c>
      <c r="G262" s="1">
        <v>-0.997</v>
      </c>
      <c r="H262" s="1">
        <v>9.5980000000000008</v>
      </c>
    </row>
    <row r="263" spans="1:8" x14ac:dyDescent="0.35">
      <c r="A263" s="1">
        <v>2</v>
      </c>
      <c r="B263" s="2">
        <v>6.99</v>
      </c>
      <c r="C263" s="2">
        <v>2.62</v>
      </c>
      <c r="D263" s="2">
        <v>6.9870000000000001</v>
      </c>
    </row>
    <row r="264" spans="1:8" x14ac:dyDescent="0.35">
      <c r="A264" s="1">
        <v>3</v>
      </c>
      <c r="B264" s="2">
        <v>5.6130000000000004</v>
      </c>
      <c r="C264" s="2">
        <v>3.9990000000000001</v>
      </c>
      <c r="D264" s="2">
        <v>5.6109999999999998</v>
      </c>
    </row>
    <row r="265" spans="1:8" x14ac:dyDescent="0.35">
      <c r="A265" s="1">
        <v>4</v>
      </c>
      <c r="B265" s="2">
        <v>4.2050000000000001</v>
      </c>
      <c r="C265" s="2">
        <v>5.4130000000000003</v>
      </c>
      <c r="D265" s="2">
        <v>4.2080000000000002</v>
      </c>
    </row>
    <row r="266" spans="1:8" x14ac:dyDescent="0.35">
      <c r="A266" s="1">
        <v>5</v>
      </c>
      <c r="B266" s="2">
        <v>2.75</v>
      </c>
      <c r="C266" s="2">
        <v>6.875</v>
      </c>
      <c r="D266" s="2">
        <v>2.7429999999999999</v>
      </c>
    </row>
    <row r="268" spans="1:8" x14ac:dyDescent="0.35">
      <c r="A268" s="1" t="s">
        <v>7</v>
      </c>
      <c r="B268" s="5">
        <v>45791.570833333331</v>
      </c>
    </row>
    <row r="269" spans="1:8" x14ac:dyDescent="0.35">
      <c r="A269" s="1" t="s">
        <v>0</v>
      </c>
      <c r="B269" s="2" t="s">
        <v>1</v>
      </c>
      <c r="C269" s="2" t="s">
        <v>2</v>
      </c>
      <c r="D269" s="2" t="s">
        <v>3</v>
      </c>
      <c r="F269" s="1" t="s">
        <v>37</v>
      </c>
      <c r="G269" s="1" t="s">
        <v>4</v>
      </c>
      <c r="H269" s="1" t="s">
        <v>33</v>
      </c>
    </row>
    <row r="270" spans="1:8" x14ac:dyDescent="0.35">
      <c r="A270" s="1">
        <v>1</v>
      </c>
      <c r="B270" s="2">
        <v>8.4</v>
      </c>
      <c r="C270" s="2">
        <v>1.2070000000000001</v>
      </c>
      <c r="D270" s="2">
        <v>8.3989999999999991</v>
      </c>
      <c r="F270" s="1">
        <v>8.0000000000000002E-3</v>
      </c>
      <c r="G270" s="1">
        <v>-0.998</v>
      </c>
      <c r="H270" s="1">
        <v>9.6059999999999999</v>
      </c>
    </row>
    <row r="271" spans="1:8" x14ac:dyDescent="0.35">
      <c r="A271" s="1">
        <v>2</v>
      </c>
      <c r="B271" s="2">
        <v>7.0830000000000002</v>
      </c>
      <c r="C271" s="2">
        <v>2.5299999999999998</v>
      </c>
      <c r="D271" s="2">
        <v>7.08</v>
      </c>
    </row>
    <row r="272" spans="1:8" x14ac:dyDescent="0.35">
      <c r="A272" s="1">
        <v>3</v>
      </c>
      <c r="B272" s="2">
        <v>5.6660000000000004</v>
      </c>
      <c r="C272" s="2">
        <v>3.95</v>
      </c>
      <c r="D272" s="2">
        <v>5.673</v>
      </c>
    </row>
    <row r="273" spans="1:8" x14ac:dyDescent="0.35">
      <c r="A273" s="1">
        <v>4</v>
      </c>
      <c r="B273" s="2">
        <v>4.1639999999999997</v>
      </c>
      <c r="C273" s="2">
        <v>5.4580000000000002</v>
      </c>
      <c r="D273" s="2">
        <v>4.1609999999999996</v>
      </c>
    </row>
    <row r="274" spans="1:8" x14ac:dyDescent="0.35">
      <c r="A274" s="1">
        <v>5</v>
      </c>
      <c r="B274" s="2">
        <v>2.75</v>
      </c>
      <c r="C274" s="2">
        <v>6.8739999999999997</v>
      </c>
      <c r="D274" s="2">
        <v>2.7429999999999999</v>
      </c>
    </row>
    <row r="276" spans="1:8" x14ac:dyDescent="0.35">
      <c r="A276" s="1" t="s">
        <v>38</v>
      </c>
      <c r="B276" s="5">
        <v>45791.585416666669</v>
      </c>
    </row>
    <row r="277" spans="1:8" x14ac:dyDescent="0.35">
      <c r="A277" s="1" t="s">
        <v>0</v>
      </c>
      <c r="B277" s="2" t="s">
        <v>1</v>
      </c>
      <c r="C277" s="2" t="s">
        <v>2</v>
      </c>
      <c r="D277" s="2" t="s">
        <v>3</v>
      </c>
      <c r="F277" s="1" t="s">
        <v>37</v>
      </c>
      <c r="G277" s="1" t="s">
        <v>4</v>
      </c>
      <c r="H277" s="1" t="s">
        <v>33</v>
      </c>
    </row>
    <row r="278" spans="1:8" x14ac:dyDescent="0.35">
      <c r="A278" s="1">
        <v>1</v>
      </c>
      <c r="B278" s="2">
        <v>8.4</v>
      </c>
      <c r="C278" s="2">
        <v>1.21</v>
      </c>
      <c r="D278" s="2">
        <v>8.39</v>
      </c>
      <c r="F278" s="1">
        <v>3.0000000000000001E-3</v>
      </c>
      <c r="G278" s="1">
        <v>-0.997</v>
      </c>
      <c r="H278" s="1">
        <v>9.5990000000000002</v>
      </c>
    </row>
    <row r="279" spans="1:8" x14ac:dyDescent="0.35">
      <c r="A279" s="1">
        <v>2</v>
      </c>
      <c r="B279" s="2">
        <v>7.06</v>
      </c>
      <c r="C279" s="2">
        <v>2.5499999999999998</v>
      </c>
      <c r="D279" s="2">
        <v>7.0590000000000002</v>
      </c>
    </row>
    <row r="280" spans="1:8" x14ac:dyDescent="0.35">
      <c r="A280" s="1">
        <v>3</v>
      </c>
      <c r="B280" s="2">
        <v>5.6379999999999999</v>
      </c>
      <c r="C280" s="2">
        <v>3.972</v>
      </c>
      <c r="D280" s="2">
        <v>5.64</v>
      </c>
    </row>
    <row r="281" spans="1:8" x14ac:dyDescent="0.35">
      <c r="A281" s="1">
        <v>4</v>
      </c>
      <c r="B281" s="2">
        <v>4.2430000000000003</v>
      </c>
      <c r="C281" s="2">
        <v>5.37</v>
      </c>
      <c r="D281" s="2">
        <v>4.24</v>
      </c>
    </row>
    <row r="282" spans="1:8" x14ac:dyDescent="0.35">
      <c r="A282" s="1">
        <v>5</v>
      </c>
      <c r="B282" s="2">
        <v>2.75</v>
      </c>
      <c r="C282" s="2">
        <v>6.8780000000000001</v>
      </c>
      <c r="D282" s="2">
        <v>2.74</v>
      </c>
    </row>
    <row r="284" spans="1:8" x14ac:dyDescent="0.35">
      <c r="A284" s="1" t="s">
        <v>38</v>
      </c>
      <c r="B284" s="5">
        <v>45791.595833333333</v>
      </c>
    </row>
    <row r="285" spans="1:8" x14ac:dyDescent="0.35">
      <c r="A285" s="1" t="s">
        <v>0</v>
      </c>
      <c r="B285" s="2" t="s">
        <v>1</v>
      </c>
      <c r="C285" s="2" t="s">
        <v>2</v>
      </c>
      <c r="D285" s="2" t="s">
        <v>3</v>
      </c>
      <c r="F285" s="1" t="s">
        <v>37</v>
      </c>
      <c r="G285" s="1" t="s">
        <v>4</v>
      </c>
      <c r="H285" s="1" t="s">
        <v>33</v>
      </c>
    </row>
    <row r="286" spans="1:8" x14ac:dyDescent="0.35">
      <c r="A286" s="1">
        <v>1</v>
      </c>
      <c r="B286" s="2">
        <v>8.4</v>
      </c>
      <c r="C286" s="2">
        <v>1.2110000000000001</v>
      </c>
      <c r="D286" s="2">
        <v>8.3829999999999991</v>
      </c>
      <c r="F286" s="1">
        <v>1.2999999999999999E-2</v>
      </c>
      <c r="G286" s="1">
        <v>-0.997</v>
      </c>
      <c r="H286" s="1">
        <v>9.5939999999999994</v>
      </c>
    </row>
    <row r="287" spans="1:8" x14ac:dyDescent="0.35">
      <c r="A287" s="1">
        <v>2</v>
      </c>
      <c r="B287" s="2">
        <v>7.0640000000000001</v>
      </c>
      <c r="C287" s="2">
        <v>2.5470000000000002</v>
      </c>
      <c r="D287" s="2">
        <v>7.0519999999999996</v>
      </c>
    </row>
    <row r="288" spans="1:8" x14ac:dyDescent="0.35">
      <c r="A288" s="1">
        <v>3</v>
      </c>
      <c r="B288" s="2">
        <v>5.63</v>
      </c>
      <c r="C288" s="2">
        <v>3.984</v>
      </c>
      <c r="D288" s="2">
        <v>5.6360000000000001</v>
      </c>
    </row>
    <row r="289" spans="1:8" x14ac:dyDescent="0.35">
      <c r="A289" s="1">
        <v>4</v>
      </c>
      <c r="B289" s="2">
        <v>4.1760000000000002</v>
      </c>
      <c r="C289" s="2">
        <v>5.444</v>
      </c>
      <c r="D289" s="2">
        <v>4.1669999999999998</v>
      </c>
    </row>
    <row r="290" spans="1:8" x14ac:dyDescent="0.35">
      <c r="A290" s="1">
        <v>5</v>
      </c>
      <c r="B290" s="2">
        <v>2.75</v>
      </c>
      <c r="C290" s="2">
        <v>6.875</v>
      </c>
      <c r="D290" s="2">
        <v>2.738</v>
      </c>
    </row>
    <row r="292" spans="1:8" x14ac:dyDescent="0.35">
      <c r="A292" s="1" t="s">
        <v>38</v>
      </c>
      <c r="B292" s="5">
        <v>45791.602777777778</v>
      </c>
    </row>
    <row r="293" spans="1:8" x14ac:dyDescent="0.35">
      <c r="A293" s="1" t="s">
        <v>0</v>
      </c>
      <c r="B293" s="2" t="s">
        <v>1</v>
      </c>
      <c r="C293" s="2" t="s">
        <v>2</v>
      </c>
      <c r="D293" s="2" t="s">
        <v>3</v>
      </c>
      <c r="F293" s="1" t="s">
        <v>37</v>
      </c>
      <c r="G293" s="1" t="s">
        <v>4</v>
      </c>
      <c r="H293" s="1" t="s">
        <v>33</v>
      </c>
    </row>
    <row r="294" spans="1:8" x14ac:dyDescent="0.35">
      <c r="A294" s="1">
        <v>1</v>
      </c>
      <c r="B294" s="2">
        <v>8.4</v>
      </c>
      <c r="C294" s="2">
        <v>1.208</v>
      </c>
      <c r="D294" s="2">
        <v>8.3919999999999995</v>
      </c>
      <c r="F294" s="1">
        <v>8.0000000000000002E-3</v>
      </c>
      <c r="G294" s="1">
        <v>-0.997</v>
      </c>
      <c r="H294" s="1">
        <v>9.5939999999999994</v>
      </c>
    </row>
    <row r="295" spans="1:8" x14ac:dyDescent="0.35">
      <c r="A295" s="1">
        <v>2</v>
      </c>
      <c r="B295" s="2">
        <v>7.0330000000000004</v>
      </c>
      <c r="C295" s="2">
        <v>2.57</v>
      </c>
      <c r="D295" s="2">
        <v>7.0339999999999998</v>
      </c>
    </row>
    <row r="296" spans="1:8" x14ac:dyDescent="0.35">
      <c r="A296" s="1">
        <v>3</v>
      </c>
      <c r="B296" s="2">
        <v>5.6280000000000001</v>
      </c>
      <c r="C296" s="2">
        <v>3.9860000000000002</v>
      </c>
      <c r="D296" s="2">
        <v>5.6139999999999999</v>
      </c>
    </row>
    <row r="297" spans="1:8" x14ac:dyDescent="0.35">
      <c r="A297" s="1">
        <v>4</v>
      </c>
      <c r="B297" s="2">
        <v>4.2560000000000002</v>
      </c>
      <c r="C297" s="2">
        <v>5.3609999999999998</v>
      </c>
      <c r="D297" s="2">
        <v>4.2510000000000003</v>
      </c>
    </row>
    <row r="298" spans="1:8" x14ac:dyDescent="0.35">
      <c r="A298" s="1">
        <v>5</v>
      </c>
      <c r="B298" s="2">
        <v>2.75</v>
      </c>
      <c r="C298" s="2">
        <v>6.8760000000000003</v>
      </c>
      <c r="D298" s="2">
        <v>2.7440000000000002</v>
      </c>
    </row>
    <row r="300" spans="1:8" x14ac:dyDescent="0.35">
      <c r="A300" s="1" t="s">
        <v>41</v>
      </c>
      <c r="B300" s="5">
        <v>45792.619444444441</v>
      </c>
    </row>
    <row r="301" spans="1:8" x14ac:dyDescent="0.35">
      <c r="A301" s="1" t="s">
        <v>0</v>
      </c>
      <c r="B301" s="2" t="s">
        <v>1</v>
      </c>
      <c r="C301" s="2" t="s">
        <v>2</v>
      </c>
      <c r="D301" s="2" t="s">
        <v>3</v>
      </c>
      <c r="F301" s="1" t="s">
        <v>37</v>
      </c>
      <c r="G301" s="1" t="s">
        <v>4</v>
      </c>
      <c r="H301" s="1" t="s">
        <v>33</v>
      </c>
    </row>
    <row r="302" spans="1:8" x14ac:dyDescent="0.35">
      <c r="A302" s="1">
        <v>1</v>
      </c>
      <c r="B302" s="2">
        <v>8.4</v>
      </c>
      <c r="C302" s="2">
        <v>1.206</v>
      </c>
      <c r="D302" s="2">
        <v>8.4060000000000006</v>
      </c>
      <c r="F302" s="1">
        <v>0</v>
      </c>
      <c r="G302" s="1">
        <v>-0.99299999999999999</v>
      </c>
      <c r="H302" s="1">
        <v>9.6029999999999998</v>
      </c>
    </row>
    <row r="303" spans="1:8" x14ac:dyDescent="0.35">
      <c r="A303" s="1">
        <v>2</v>
      </c>
      <c r="B303" s="2">
        <v>7.0739999999999998</v>
      </c>
      <c r="C303" s="2">
        <v>2.524</v>
      </c>
      <c r="D303" s="2">
        <v>7.0960000000000001</v>
      </c>
    </row>
    <row r="304" spans="1:8" x14ac:dyDescent="0.35">
      <c r="A304" s="1">
        <v>3</v>
      </c>
      <c r="B304" s="2">
        <v>5.6559999999999997</v>
      </c>
      <c r="C304" s="2">
        <v>3.9590000000000001</v>
      </c>
      <c r="D304" s="2">
        <v>5.6710000000000003</v>
      </c>
    </row>
    <row r="305" spans="1:8" x14ac:dyDescent="0.35">
      <c r="A305" s="1">
        <v>4</v>
      </c>
      <c r="B305" s="2">
        <v>4.1859999999999999</v>
      </c>
      <c r="C305" s="2">
        <v>5.4370000000000003</v>
      </c>
      <c r="D305" s="2">
        <v>4.2039999999999997</v>
      </c>
    </row>
    <row r="306" spans="1:8" x14ac:dyDescent="0.35">
      <c r="A306" s="1">
        <v>5</v>
      </c>
      <c r="B306" s="2">
        <v>2.75</v>
      </c>
      <c r="C306" s="2">
        <v>6.8769999999999998</v>
      </c>
      <c r="D306" s="2">
        <v>2.774</v>
      </c>
    </row>
    <row r="308" spans="1:8" x14ac:dyDescent="0.35">
      <c r="A308" s="1" t="s">
        <v>40</v>
      </c>
      <c r="B308" s="5">
        <v>45796.407638888886</v>
      </c>
    </row>
    <row r="309" spans="1:8" x14ac:dyDescent="0.35">
      <c r="A309" s="1" t="s">
        <v>0</v>
      </c>
      <c r="B309" s="2" t="s">
        <v>1</v>
      </c>
      <c r="C309" s="2" t="s">
        <v>2</v>
      </c>
      <c r="D309" s="2" t="s">
        <v>3</v>
      </c>
      <c r="F309" s="1" t="s">
        <v>37</v>
      </c>
      <c r="G309" s="1" t="s">
        <v>4</v>
      </c>
      <c r="H309" s="1" t="s">
        <v>33</v>
      </c>
    </row>
    <row r="310" spans="1:8" x14ac:dyDescent="0.35">
      <c r="A310" s="1">
        <v>1</v>
      </c>
      <c r="B310" s="2">
        <v>8.4</v>
      </c>
      <c r="C310" s="2">
        <v>1.2090000000000001</v>
      </c>
      <c r="D310" s="2">
        <v>8.3879999999999999</v>
      </c>
      <c r="F310" s="1">
        <v>3.0000000000000001E-3</v>
      </c>
      <c r="G310" s="1">
        <v>-0.997</v>
      </c>
      <c r="H310" s="1">
        <v>9.5960000000000001</v>
      </c>
    </row>
    <row r="311" spans="1:8" x14ac:dyDescent="0.35">
      <c r="A311" s="1">
        <v>2</v>
      </c>
      <c r="B311" s="2">
        <v>7.0519999999999996</v>
      </c>
      <c r="C311" s="2">
        <v>2.5499999999999998</v>
      </c>
      <c r="D311" s="2">
        <v>7.056</v>
      </c>
    </row>
    <row r="312" spans="1:8" x14ac:dyDescent="0.35">
      <c r="A312" s="1">
        <v>3</v>
      </c>
      <c r="B312" s="2">
        <v>5.6219999999999999</v>
      </c>
      <c r="C312" s="2">
        <v>3.9929999999999999</v>
      </c>
      <c r="D312" s="2">
        <v>5.6180000000000003</v>
      </c>
    </row>
    <row r="313" spans="1:8" x14ac:dyDescent="0.35">
      <c r="A313" s="1">
        <v>4</v>
      </c>
      <c r="B313" s="2">
        <v>4.2530000000000001</v>
      </c>
      <c r="C313" s="2">
        <v>5.3680000000000003</v>
      </c>
      <c r="D313" s="2">
        <v>4.242</v>
      </c>
    </row>
    <row r="314" spans="1:8" x14ac:dyDescent="0.35">
      <c r="A314" s="1">
        <v>5</v>
      </c>
      <c r="B314" s="2">
        <v>2.75</v>
      </c>
      <c r="C314" s="2">
        <v>6.875</v>
      </c>
      <c r="D314" s="2">
        <v>2.74</v>
      </c>
    </row>
    <row r="316" spans="1:8" x14ac:dyDescent="0.35">
      <c r="A316" s="1" t="s">
        <v>40</v>
      </c>
      <c r="B316" s="5">
        <v>45796.415277777778</v>
      </c>
    </row>
    <row r="317" spans="1:8" x14ac:dyDescent="0.35">
      <c r="A317" s="1" t="s">
        <v>0</v>
      </c>
      <c r="B317" s="2" t="s">
        <v>1</v>
      </c>
      <c r="C317" s="2" t="s">
        <v>2</v>
      </c>
      <c r="D317" s="2" t="s">
        <v>3</v>
      </c>
      <c r="F317" s="1" t="s">
        <v>37</v>
      </c>
      <c r="G317" s="1" t="s">
        <v>4</v>
      </c>
      <c r="H317" s="1" t="s">
        <v>33</v>
      </c>
    </row>
    <row r="318" spans="1:8" x14ac:dyDescent="0.35">
      <c r="A318" s="1">
        <v>1</v>
      </c>
      <c r="B318" s="2">
        <v>8.4</v>
      </c>
      <c r="C318" s="2">
        <v>1.21</v>
      </c>
      <c r="D318" s="2">
        <v>8.39</v>
      </c>
      <c r="F318" s="1">
        <v>1.4999999999999999E-2</v>
      </c>
      <c r="G318" s="1">
        <v>-0.99299999999999999</v>
      </c>
      <c r="H318" s="1">
        <v>9.5869999999999997</v>
      </c>
    </row>
    <row r="319" spans="1:8" x14ac:dyDescent="0.35">
      <c r="A319" s="1">
        <v>2</v>
      </c>
      <c r="B319" s="2">
        <v>7.0659999999999998</v>
      </c>
      <c r="C319" s="2">
        <v>2.54</v>
      </c>
      <c r="D319" s="2">
        <v>7.0490000000000004</v>
      </c>
    </row>
    <row r="320" spans="1:8" x14ac:dyDescent="0.35">
      <c r="A320" s="1">
        <v>3</v>
      </c>
      <c r="B320" s="2">
        <v>5.6180000000000003</v>
      </c>
      <c r="C320" s="2">
        <v>3.9990000000000001</v>
      </c>
      <c r="D320" s="2">
        <v>5.62</v>
      </c>
    </row>
    <row r="321" spans="1:8" x14ac:dyDescent="0.35">
      <c r="A321" s="1">
        <v>4</v>
      </c>
      <c r="B321" s="2">
        <v>4.2450000000000001</v>
      </c>
      <c r="C321" s="2">
        <v>5.3760000000000003</v>
      </c>
      <c r="D321" s="2">
        <v>4.26</v>
      </c>
    </row>
    <row r="322" spans="1:8" x14ac:dyDescent="0.35">
      <c r="A322" s="1">
        <v>5</v>
      </c>
      <c r="B322" s="2">
        <v>2.75</v>
      </c>
      <c r="C322" s="2">
        <v>6.8789999999999996</v>
      </c>
      <c r="D322" s="2">
        <v>2.7440000000000002</v>
      </c>
    </row>
    <row r="324" spans="1:8" x14ac:dyDescent="0.35">
      <c r="A324" s="1" t="s">
        <v>40</v>
      </c>
      <c r="B324" s="5">
        <v>45796.422222222223</v>
      </c>
    </row>
    <row r="325" spans="1:8" x14ac:dyDescent="0.35">
      <c r="A325" s="1" t="s">
        <v>0</v>
      </c>
      <c r="B325" s="2" t="s">
        <v>1</v>
      </c>
      <c r="C325" s="2" t="s">
        <v>2</v>
      </c>
      <c r="D325" s="2" t="s">
        <v>3</v>
      </c>
      <c r="F325" s="1" t="s">
        <v>37</v>
      </c>
      <c r="G325" s="1" t="s">
        <v>4</v>
      </c>
      <c r="H325" s="1" t="s">
        <v>33</v>
      </c>
    </row>
    <row r="326" spans="1:8" x14ac:dyDescent="0.35">
      <c r="A326" s="1">
        <v>1</v>
      </c>
      <c r="B326" s="2">
        <v>8.4</v>
      </c>
      <c r="C326" s="2">
        <v>1.2090000000000001</v>
      </c>
      <c r="D326" s="2">
        <v>8.3930000000000007</v>
      </c>
      <c r="F326" s="1">
        <v>5.0000000000000001E-3</v>
      </c>
      <c r="G326" s="1">
        <v>-0.997</v>
      </c>
      <c r="H326" s="1">
        <v>9.6</v>
      </c>
    </row>
    <row r="327" spans="1:8" x14ac:dyDescent="0.35">
      <c r="A327" s="1">
        <v>2</v>
      </c>
      <c r="B327" s="2">
        <v>7.0380000000000003</v>
      </c>
      <c r="C327" s="2">
        <v>2.5710000000000002</v>
      </c>
      <c r="D327" s="2">
        <v>7.0419999999999998</v>
      </c>
    </row>
    <row r="328" spans="1:8" x14ac:dyDescent="0.35">
      <c r="A328" s="1">
        <v>3</v>
      </c>
      <c r="B328" s="2">
        <v>5.66</v>
      </c>
      <c r="C328" s="2">
        <v>3.956</v>
      </c>
      <c r="D328" s="2">
        <v>5.6539999999999999</v>
      </c>
    </row>
    <row r="329" spans="1:8" x14ac:dyDescent="0.35">
      <c r="A329" s="1">
        <v>4</v>
      </c>
      <c r="B329" s="2">
        <v>4.1669999999999998</v>
      </c>
      <c r="C329" s="2">
        <v>5.4560000000000004</v>
      </c>
      <c r="D329" s="2">
        <v>4.16</v>
      </c>
    </row>
    <row r="330" spans="1:8" x14ac:dyDescent="0.35">
      <c r="A330" s="1">
        <v>5</v>
      </c>
      <c r="B330" s="2">
        <v>2.75</v>
      </c>
      <c r="C330" s="2">
        <v>6.8780000000000001</v>
      </c>
      <c r="D330" s="2">
        <v>2.7429999999999999</v>
      </c>
    </row>
    <row r="332" spans="1:8" x14ac:dyDescent="0.35">
      <c r="A332" s="1" t="s">
        <v>6</v>
      </c>
      <c r="B332" s="5">
        <v>45796.427777777775</v>
      </c>
    </row>
    <row r="333" spans="1:8" x14ac:dyDescent="0.35">
      <c r="A333" s="1" t="s">
        <v>0</v>
      </c>
      <c r="B333" s="2" t="s">
        <v>1</v>
      </c>
      <c r="C333" s="2" t="s">
        <v>2</v>
      </c>
      <c r="D333" s="2" t="s">
        <v>3</v>
      </c>
      <c r="F333" s="1" t="s">
        <v>37</v>
      </c>
      <c r="G333" s="1" t="s">
        <v>4</v>
      </c>
      <c r="H333" s="1" t="s">
        <v>33</v>
      </c>
    </row>
    <row r="334" spans="1:8" x14ac:dyDescent="0.35">
      <c r="A334" s="1">
        <v>1</v>
      </c>
      <c r="B334" s="2">
        <v>8.4</v>
      </c>
      <c r="C334" s="2">
        <v>1.208</v>
      </c>
      <c r="D334" s="2">
        <v>8.39</v>
      </c>
      <c r="F334" s="1">
        <v>2E-3</v>
      </c>
      <c r="G334" s="1">
        <v>-0.995</v>
      </c>
      <c r="H334" s="1">
        <v>9.59</v>
      </c>
    </row>
    <row r="335" spans="1:8" x14ac:dyDescent="0.35">
      <c r="A335" s="1">
        <v>2</v>
      </c>
      <c r="B335" s="2">
        <v>6.9980000000000002</v>
      </c>
      <c r="C335" s="2">
        <v>2.613</v>
      </c>
      <c r="D335" s="2">
        <v>6.99</v>
      </c>
    </row>
    <row r="336" spans="1:8" x14ac:dyDescent="0.35">
      <c r="A336" s="1">
        <v>3</v>
      </c>
      <c r="B336" s="2">
        <v>5.6180000000000003</v>
      </c>
      <c r="C336" s="2">
        <v>3.9929999999999999</v>
      </c>
      <c r="D336" s="2">
        <v>5.617</v>
      </c>
    </row>
    <row r="337" spans="1:8" x14ac:dyDescent="0.35">
      <c r="A337" s="1">
        <v>4</v>
      </c>
      <c r="B337" s="2">
        <v>4.1669999999999998</v>
      </c>
      <c r="C337" s="2">
        <v>5.4539999999999997</v>
      </c>
      <c r="D337" s="2">
        <v>4.165</v>
      </c>
    </row>
    <row r="338" spans="1:8" x14ac:dyDescent="0.35">
      <c r="A338" s="1">
        <v>5</v>
      </c>
      <c r="B338" s="2">
        <v>2.75</v>
      </c>
      <c r="C338" s="2">
        <v>6.883</v>
      </c>
      <c r="D338" s="2">
        <v>2.7450000000000001</v>
      </c>
    </row>
    <row r="340" spans="1:8" x14ac:dyDescent="0.35">
      <c r="A340" s="1" t="s">
        <v>6</v>
      </c>
      <c r="B340" s="5">
        <v>45796.43472222222</v>
      </c>
    </row>
    <row r="341" spans="1:8" x14ac:dyDescent="0.35">
      <c r="A341" s="1" t="s">
        <v>0</v>
      </c>
      <c r="B341" s="2" t="s">
        <v>1</v>
      </c>
      <c r="C341" s="2" t="s">
        <v>2</v>
      </c>
      <c r="D341" s="2" t="s">
        <v>3</v>
      </c>
      <c r="F341" s="1" t="s">
        <v>37</v>
      </c>
      <c r="G341" s="1" t="s">
        <v>4</v>
      </c>
      <c r="H341" s="1" t="s">
        <v>33</v>
      </c>
    </row>
    <row r="342" spans="1:8" x14ac:dyDescent="0.35">
      <c r="A342" s="1">
        <v>1</v>
      </c>
      <c r="B342" s="2">
        <v>8.4</v>
      </c>
      <c r="C342" s="2">
        <v>1.2090000000000001</v>
      </c>
      <c r="D342" s="2">
        <v>8.39</v>
      </c>
      <c r="F342" s="1">
        <v>6.0000000000000001E-3</v>
      </c>
      <c r="G342" s="1">
        <v>-0.996</v>
      </c>
      <c r="H342" s="1">
        <v>9.5950000000000006</v>
      </c>
    </row>
    <row r="343" spans="1:8" x14ac:dyDescent="0.35">
      <c r="A343" s="1">
        <v>2</v>
      </c>
      <c r="B343" s="2">
        <v>7.0670000000000002</v>
      </c>
      <c r="C343" s="2">
        <v>2.5430000000000001</v>
      </c>
      <c r="D343" s="2">
        <v>7.06</v>
      </c>
    </row>
    <row r="344" spans="1:8" x14ac:dyDescent="0.35">
      <c r="A344" s="1">
        <v>3</v>
      </c>
      <c r="B344" s="2">
        <v>5.5960000000000001</v>
      </c>
      <c r="C344" s="2">
        <v>4.0149999999999997</v>
      </c>
      <c r="D344" s="2">
        <v>5.5960000000000001</v>
      </c>
    </row>
    <row r="345" spans="1:8" x14ac:dyDescent="0.35">
      <c r="A345" s="1">
        <v>4</v>
      </c>
      <c r="B345" s="2">
        <v>4.2270000000000003</v>
      </c>
      <c r="C345" s="2">
        <v>5.3949999999999996</v>
      </c>
      <c r="D345" s="2">
        <v>4.2279999999999998</v>
      </c>
    </row>
    <row r="346" spans="1:8" x14ac:dyDescent="0.35">
      <c r="A346" s="1">
        <v>5</v>
      </c>
      <c r="B346" s="2">
        <v>2.75</v>
      </c>
      <c r="C346" s="2">
        <v>6.8710000000000004</v>
      </c>
      <c r="D346" s="2">
        <v>2.746</v>
      </c>
    </row>
    <row r="348" spans="1:8" x14ac:dyDescent="0.35">
      <c r="A348" s="1" t="s">
        <v>6</v>
      </c>
      <c r="B348" s="5">
        <v>45796.45208333333</v>
      </c>
    </row>
    <row r="349" spans="1:8" x14ac:dyDescent="0.35">
      <c r="A349" s="1" t="s">
        <v>0</v>
      </c>
      <c r="B349" s="2" t="s">
        <v>1</v>
      </c>
      <c r="C349" s="2" t="s">
        <v>2</v>
      </c>
      <c r="D349" s="2" t="s">
        <v>3</v>
      </c>
      <c r="F349" s="1" t="s">
        <v>37</v>
      </c>
      <c r="G349" s="1" t="s">
        <v>4</v>
      </c>
      <c r="H349" s="1" t="s">
        <v>33</v>
      </c>
    </row>
    <row r="350" spans="1:8" x14ac:dyDescent="0.35">
      <c r="A350" s="1">
        <v>1</v>
      </c>
      <c r="B350" s="2">
        <v>8.4</v>
      </c>
      <c r="C350" s="2">
        <v>1.208</v>
      </c>
      <c r="D350" s="2">
        <v>8.3919999999999995</v>
      </c>
      <c r="F350" s="1">
        <v>5.0000000000000001E-3</v>
      </c>
      <c r="G350" s="1">
        <v>-0.998</v>
      </c>
      <c r="H350" s="1">
        <v>9.6</v>
      </c>
    </row>
    <row r="351" spans="1:8" x14ac:dyDescent="0.35">
      <c r="A351" s="1">
        <v>2</v>
      </c>
      <c r="B351" s="2">
        <v>7.0090000000000003</v>
      </c>
      <c r="C351" s="2">
        <v>2.5990000000000002</v>
      </c>
      <c r="D351" s="2">
        <v>7.0119999999999996</v>
      </c>
    </row>
    <row r="352" spans="1:8" x14ac:dyDescent="0.35">
      <c r="A352" s="1">
        <v>3</v>
      </c>
      <c r="B352" s="2">
        <v>5.6369999999999996</v>
      </c>
      <c r="C352" s="2">
        <v>3.9740000000000002</v>
      </c>
      <c r="D352" s="2">
        <v>5.6360000000000001</v>
      </c>
    </row>
    <row r="353" spans="1:4" x14ac:dyDescent="0.35">
      <c r="A353" s="1">
        <v>4</v>
      </c>
      <c r="B353" s="2">
        <v>4.2140000000000004</v>
      </c>
      <c r="C353" s="2">
        <v>5.407</v>
      </c>
      <c r="D353" s="2">
        <v>4.2050000000000001</v>
      </c>
    </row>
    <row r="354" spans="1:4" x14ac:dyDescent="0.35">
      <c r="A354" s="1">
        <v>5</v>
      </c>
      <c r="B354" s="2">
        <v>2.75</v>
      </c>
      <c r="C354" s="2">
        <v>6.88</v>
      </c>
      <c r="D354" s="2">
        <v>2.7360000000000002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59F-CF46-44A8-9428-F9C7D76108FC}">
  <sheetPr filterMode="1"/>
  <dimension ref="A1:I105"/>
  <sheetViews>
    <sheetView topLeftCell="A9" workbookViewId="0">
      <selection activeCell="B3" sqref="B3:B105"/>
    </sheetView>
  </sheetViews>
  <sheetFormatPr defaultRowHeight="14.5" x14ac:dyDescent="0.35"/>
  <cols>
    <col min="3" max="3" width="20.7265625" customWidth="1"/>
  </cols>
  <sheetData>
    <row r="1" spans="1:9" x14ac:dyDescent="0.35">
      <c r="A1">
        <v>1</v>
      </c>
    </row>
    <row r="2" spans="1:9" hidden="1" x14ac:dyDescent="0.35">
      <c r="A2">
        <v>1</v>
      </c>
    </row>
    <row r="3" spans="1:9" x14ac:dyDescent="0.35">
      <c r="A3">
        <v>1</v>
      </c>
      <c r="B3" s="1" t="s">
        <v>7</v>
      </c>
      <c r="C3" s="5">
        <v>45791.396527777775</v>
      </c>
      <c r="D3" s="3"/>
      <c r="E3" s="3"/>
    </row>
    <row r="4" spans="1:9" hidden="1" x14ac:dyDescent="0.35">
      <c r="A4">
        <v>2</v>
      </c>
      <c r="B4" s="1" t="s">
        <v>0</v>
      </c>
      <c r="C4" s="2" t="s">
        <v>1</v>
      </c>
      <c r="D4" s="2" t="s">
        <v>2</v>
      </c>
      <c r="E4" s="2" t="s">
        <v>3</v>
      </c>
      <c r="G4" s="1" t="s">
        <v>37</v>
      </c>
      <c r="H4" s="1" t="s">
        <v>4</v>
      </c>
      <c r="I4" s="1" t="s">
        <v>33</v>
      </c>
    </row>
    <row r="5" spans="1:9" hidden="1" x14ac:dyDescent="0.35">
      <c r="A5">
        <v>3</v>
      </c>
      <c r="B5" s="1">
        <v>1</v>
      </c>
      <c r="C5" s="2">
        <v>8.4</v>
      </c>
      <c r="D5" s="2">
        <v>1.208</v>
      </c>
      <c r="E5" s="2">
        <v>8.3930000000000007</v>
      </c>
      <c r="G5" s="1">
        <v>8.0000000000000002E-3</v>
      </c>
      <c r="H5" s="1">
        <v>-0.997</v>
      </c>
      <c r="I5" s="1">
        <v>9.5990000000000002</v>
      </c>
    </row>
    <row r="6" spans="1:9" x14ac:dyDescent="0.35">
      <c r="A6">
        <v>4</v>
      </c>
      <c r="B6" s="1">
        <v>2</v>
      </c>
      <c r="C6" s="2">
        <v>7.0019999999999998</v>
      </c>
      <c r="D6" s="2">
        <v>2.6080000000000001</v>
      </c>
      <c r="E6" s="2">
        <v>6.9969999999999999</v>
      </c>
    </row>
    <row r="7" spans="1:9" x14ac:dyDescent="0.35">
      <c r="A7">
        <v>5</v>
      </c>
      <c r="B7" s="1">
        <v>3</v>
      </c>
      <c r="C7" s="2">
        <v>5.5970000000000004</v>
      </c>
      <c r="D7" s="2">
        <v>4.0179999999999998</v>
      </c>
      <c r="E7" s="2">
        <v>5.6020000000000003</v>
      </c>
    </row>
    <row r="8" spans="1:9" x14ac:dyDescent="0.35">
      <c r="A8">
        <v>6</v>
      </c>
      <c r="B8" s="1">
        <v>4</v>
      </c>
      <c r="C8" s="2">
        <v>4.2619999999999996</v>
      </c>
      <c r="D8" s="2">
        <v>5.3579999999999997</v>
      </c>
      <c r="E8" s="2">
        <v>4.2560000000000002</v>
      </c>
    </row>
    <row r="9" spans="1:9" x14ac:dyDescent="0.35">
      <c r="A9">
        <v>7</v>
      </c>
      <c r="B9" s="1">
        <v>5</v>
      </c>
      <c r="C9" s="2">
        <v>2.75</v>
      </c>
      <c r="D9" s="2">
        <v>6.8780000000000001</v>
      </c>
      <c r="E9" s="2">
        <v>2.742</v>
      </c>
    </row>
    <row r="10" spans="1:9" hidden="1" x14ac:dyDescent="0.35">
      <c r="A10">
        <v>8</v>
      </c>
      <c r="C10" s="3"/>
      <c r="D10" s="3"/>
      <c r="E10" s="3"/>
    </row>
    <row r="11" spans="1:9" x14ac:dyDescent="0.35">
      <c r="A11">
        <v>9</v>
      </c>
      <c r="B11" s="1" t="s">
        <v>7</v>
      </c>
      <c r="C11" s="5">
        <v>45791.404861111114</v>
      </c>
      <c r="D11" s="3"/>
      <c r="E11" s="3"/>
    </row>
    <row r="12" spans="1:9" hidden="1" x14ac:dyDescent="0.35">
      <c r="A12">
        <v>10</v>
      </c>
      <c r="B12" s="1" t="s">
        <v>0</v>
      </c>
      <c r="C12" s="2" t="s">
        <v>1</v>
      </c>
      <c r="D12" s="2" t="s">
        <v>2</v>
      </c>
      <c r="E12" s="2" t="s">
        <v>3</v>
      </c>
      <c r="G12" s="1" t="s">
        <v>37</v>
      </c>
      <c r="H12" s="1" t="s">
        <v>4</v>
      </c>
      <c r="I12" s="1" t="s">
        <v>33</v>
      </c>
    </row>
    <row r="13" spans="1:9" hidden="1" x14ac:dyDescent="0.35">
      <c r="A13">
        <v>11</v>
      </c>
      <c r="B13" s="1">
        <v>1</v>
      </c>
      <c r="C13" s="2">
        <v>8.4</v>
      </c>
      <c r="D13" s="2">
        <v>1.2070000000000001</v>
      </c>
      <c r="E13" s="2">
        <v>8.3949999999999996</v>
      </c>
      <c r="G13" s="1">
        <v>5.0000000000000001E-3</v>
      </c>
      <c r="H13" s="1">
        <v>-0.997</v>
      </c>
      <c r="I13" s="1">
        <v>9.5980000000000008</v>
      </c>
    </row>
    <row r="14" spans="1:9" x14ac:dyDescent="0.35">
      <c r="A14">
        <v>12</v>
      </c>
      <c r="B14" s="1">
        <v>2</v>
      </c>
      <c r="C14" s="2">
        <v>6.99</v>
      </c>
      <c r="D14" s="2">
        <v>2.62</v>
      </c>
      <c r="E14" s="2">
        <v>6.9870000000000001</v>
      </c>
    </row>
    <row r="15" spans="1:9" x14ac:dyDescent="0.35">
      <c r="A15">
        <v>13</v>
      </c>
      <c r="B15" s="1">
        <v>3</v>
      </c>
      <c r="C15" s="2">
        <v>5.6130000000000004</v>
      </c>
      <c r="D15" s="2">
        <v>3.9990000000000001</v>
      </c>
      <c r="E15" s="2">
        <v>5.6109999999999998</v>
      </c>
    </row>
    <row r="16" spans="1:9" x14ac:dyDescent="0.35">
      <c r="A16">
        <v>14</v>
      </c>
      <c r="B16" s="1">
        <v>4</v>
      </c>
      <c r="C16" s="2">
        <v>4.2050000000000001</v>
      </c>
      <c r="D16" s="2">
        <v>5.4130000000000003</v>
      </c>
      <c r="E16" s="2">
        <v>4.2080000000000002</v>
      </c>
    </row>
    <row r="17" spans="1:9" x14ac:dyDescent="0.35">
      <c r="A17">
        <v>15</v>
      </c>
      <c r="B17" s="1">
        <v>5</v>
      </c>
      <c r="C17" s="2">
        <v>2.75</v>
      </c>
      <c r="D17" s="2">
        <v>6.875</v>
      </c>
      <c r="E17" s="2">
        <v>2.7429999999999999</v>
      </c>
    </row>
    <row r="18" spans="1:9" hidden="1" x14ac:dyDescent="0.35">
      <c r="A18">
        <v>16</v>
      </c>
      <c r="C18" s="3"/>
      <c r="D18" s="3"/>
      <c r="E18" s="3"/>
    </row>
    <row r="19" spans="1:9" x14ac:dyDescent="0.35">
      <c r="A19">
        <v>17</v>
      </c>
      <c r="B19" s="1" t="s">
        <v>7</v>
      </c>
      <c r="C19" s="5">
        <v>45791.570833333331</v>
      </c>
      <c r="D19" s="3"/>
      <c r="E19" s="3"/>
    </row>
    <row r="20" spans="1:9" hidden="1" x14ac:dyDescent="0.35">
      <c r="A20">
        <v>18</v>
      </c>
      <c r="B20" s="1" t="s">
        <v>0</v>
      </c>
      <c r="C20" s="2" t="s">
        <v>1</v>
      </c>
      <c r="D20" s="2" t="s">
        <v>2</v>
      </c>
      <c r="E20" s="2" t="s">
        <v>3</v>
      </c>
      <c r="G20" s="1" t="s">
        <v>37</v>
      </c>
      <c r="H20" s="1" t="s">
        <v>4</v>
      </c>
      <c r="I20" s="1" t="s">
        <v>33</v>
      </c>
    </row>
    <row r="21" spans="1:9" hidden="1" x14ac:dyDescent="0.35">
      <c r="A21">
        <v>19</v>
      </c>
      <c r="B21" s="1">
        <v>1</v>
      </c>
      <c r="C21" s="2">
        <v>8.4</v>
      </c>
      <c r="D21" s="2">
        <v>1.2070000000000001</v>
      </c>
      <c r="E21" s="2">
        <v>8.3989999999999991</v>
      </c>
      <c r="G21" s="1">
        <v>8.0000000000000002E-3</v>
      </c>
      <c r="H21" s="1">
        <v>-0.998</v>
      </c>
      <c r="I21" s="1">
        <v>9.6059999999999999</v>
      </c>
    </row>
    <row r="22" spans="1:9" x14ac:dyDescent="0.35">
      <c r="A22">
        <v>20</v>
      </c>
      <c r="B22" s="1">
        <v>2</v>
      </c>
      <c r="C22" s="2">
        <v>7.0830000000000002</v>
      </c>
      <c r="D22" s="2">
        <v>2.5299999999999998</v>
      </c>
      <c r="E22" s="2">
        <v>7.08</v>
      </c>
    </row>
    <row r="23" spans="1:9" x14ac:dyDescent="0.35">
      <c r="A23">
        <v>21</v>
      </c>
      <c r="B23" s="1">
        <v>3</v>
      </c>
      <c r="C23" s="2">
        <v>5.6660000000000004</v>
      </c>
      <c r="D23" s="2">
        <v>3.95</v>
      </c>
      <c r="E23" s="2">
        <v>5.673</v>
      </c>
    </row>
    <row r="24" spans="1:9" x14ac:dyDescent="0.35">
      <c r="A24">
        <v>22</v>
      </c>
      <c r="B24" s="1">
        <v>4</v>
      </c>
      <c r="C24" s="2">
        <v>4.1639999999999997</v>
      </c>
      <c r="D24" s="2">
        <v>5.4580000000000002</v>
      </c>
      <c r="E24" s="2">
        <v>4.1609999999999996</v>
      </c>
    </row>
    <row r="25" spans="1:9" x14ac:dyDescent="0.35">
      <c r="A25">
        <v>23</v>
      </c>
      <c r="B25" s="1">
        <v>5</v>
      </c>
      <c r="C25" s="2">
        <v>2.75</v>
      </c>
      <c r="D25" s="2">
        <v>6.8739999999999997</v>
      </c>
      <c r="E25" s="2">
        <v>2.7429999999999999</v>
      </c>
    </row>
    <row r="26" spans="1:9" hidden="1" x14ac:dyDescent="0.35">
      <c r="A26">
        <v>24</v>
      </c>
      <c r="C26" s="3"/>
      <c r="D26" s="3"/>
      <c r="E26" s="3"/>
    </row>
    <row r="27" spans="1:9" x14ac:dyDescent="0.35">
      <c r="A27">
        <v>25</v>
      </c>
      <c r="B27" s="1" t="s">
        <v>38</v>
      </c>
      <c r="C27" s="5">
        <v>45791.585416666669</v>
      </c>
      <c r="D27" s="3"/>
      <c r="E27" s="3"/>
    </row>
    <row r="28" spans="1:9" hidden="1" x14ac:dyDescent="0.35">
      <c r="A28">
        <v>26</v>
      </c>
      <c r="B28" s="1" t="s">
        <v>0</v>
      </c>
      <c r="C28" s="2" t="s">
        <v>1</v>
      </c>
      <c r="D28" s="2" t="s">
        <v>2</v>
      </c>
      <c r="E28" s="2" t="s">
        <v>3</v>
      </c>
      <c r="G28" s="1" t="s">
        <v>37</v>
      </c>
      <c r="H28" s="1" t="s">
        <v>4</v>
      </c>
      <c r="I28" s="1" t="s">
        <v>33</v>
      </c>
    </row>
    <row r="29" spans="1:9" hidden="1" x14ac:dyDescent="0.35">
      <c r="A29">
        <v>27</v>
      </c>
      <c r="B29" s="1">
        <v>1</v>
      </c>
      <c r="C29" s="2">
        <v>8.4</v>
      </c>
      <c r="D29" s="2">
        <v>1.21</v>
      </c>
      <c r="E29" s="2">
        <v>8.39</v>
      </c>
      <c r="G29" s="1">
        <v>3.0000000000000001E-3</v>
      </c>
      <c r="H29" s="1">
        <v>-0.997</v>
      </c>
      <c r="I29" s="1">
        <v>9.5990000000000002</v>
      </c>
    </row>
    <row r="30" spans="1:9" x14ac:dyDescent="0.35">
      <c r="A30">
        <v>28</v>
      </c>
      <c r="B30" s="1">
        <v>2</v>
      </c>
      <c r="C30" s="2">
        <v>7.06</v>
      </c>
      <c r="D30" s="2">
        <v>2.5499999999999998</v>
      </c>
      <c r="E30" s="2">
        <v>7.0590000000000002</v>
      </c>
    </row>
    <row r="31" spans="1:9" x14ac:dyDescent="0.35">
      <c r="A31">
        <v>29</v>
      </c>
      <c r="B31" s="1">
        <v>3</v>
      </c>
      <c r="C31" s="2">
        <v>5.6379999999999999</v>
      </c>
      <c r="D31" s="2">
        <v>3.972</v>
      </c>
      <c r="E31" s="2">
        <v>5.64</v>
      </c>
    </row>
    <row r="32" spans="1:9" x14ac:dyDescent="0.35">
      <c r="A32">
        <v>30</v>
      </c>
      <c r="B32" s="1">
        <v>4</v>
      </c>
      <c r="C32" s="2">
        <v>4.2430000000000003</v>
      </c>
      <c r="D32" s="2">
        <v>5.37</v>
      </c>
      <c r="E32" s="2">
        <v>4.24</v>
      </c>
    </row>
    <row r="33" spans="1:9" x14ac:dyDescent="0.35">
      <c r="A33">
        <v>31</v>
      </c>
      <c r="B33" s="1">
        <v>5</v>
      </c>
      <c r="C33" s="2">
        <v>2.75</v>
      </c>
      <c r="D33" s="2">
        <v>6.8780000000000001</v>
      </c>
      <c r="E33" s="2">
        <v>2.74</v>
      </c>
    </row>
    <row r="34" spans="1:9" hidden="1" x14ac:dyDescent="0.35">
      <c r="A34">
        <v>32</v>
      </c>
      <c r="C34" s="3"/>
      <c r="D34" s="3"/>
      <c r="E34" s="3"/>
    </row>
    <row r="35" spans="1:9" x14ac:dyDescent="0.35">
      <c r="A35">
        <v>33</v>
      </c>
      <c r="B35" s="1" t="s">
        <v>38</v>
      </c>
      <c r="C35" s="5">
        <v>45791.595833333333</v>
      </c>
      <c r="D35" s="3"/>
      <c r="E35" s="3"/>
    </row>
    <row r="36" spans="1:9" hidden="1" x14ac:dyDescent="0.35">
      <c r="A36">
        <v>34</v>
      </c>
      <c r="B36" s="1" t="s">
        <v>0</v>
      </c>
      <c r="C36" s="2" t="s">
        <v>1</v>
      </c>
      <c r="D36" s="2" t="s">
        <v>2</v>
      </c>
      <c r="E36" s="2" t="s">
        <v>3</v>
      </c>
      <c r="G36" s="1" t="s">
        <v>37</v>
      </c>
      <c r="H36" s="1" t="s">
        <v>4</v>
      </c>
      <c r="I36" s="1" t="s">
        <v>33</v>
      </c>
    </row>
    <row r="37" spans="1:9" hidden="1" x14ac:dyDescent="0.35">
      <c r="A37">
        <v>35</v>
      </c>
      <c r="B37" s="1">
        <v>1</v>
      </c>
      <c r="C37" s="2">
        <v>8.4</v>
      </c>
      <c r="D37" s="2">
        <v>1.2110000000000001</v>
      </c>
      <c r="E37" s="2">
        <v>8.3829999999999991</v>
      </c>
      <c r="G37" s="1">
        <v>1.2999999999999999E-2</v>
      </c>
      <c r="H37" s="1">
        <v>-0.997</v>
      </c>
      <c r="I37" s="1">
        <v>9.5939999999999994</v>
      </c>
    </row>
    <row r="38" spans="1:9" x14ac:dyDescent="0.35">
      <c r="A38">
        <v>36</v>
      </c>
      <c r="B38" s="1">
        <v>2</v>
      </c>
      <c r="C38" s="2">
        <v>7.0640000000000001</v>
      </c>
      <c r="D38" s="2">
        <v>2.5470000000000002</v>
      </c>
      <c r="E38" s="2">
        <v>7.0519999999999996</v>
      </c>
    </row>
    <row r="39" spans="1:9" x14ac:dyDescent="0.35">
      <c r="A39">
        <v>37</v>
      </c>
      <c r="B39" s="1">
        <v>3</v>
      </c>
      <c r="C39" s="2">
        <v>5.63</v>
      </c>
      <c r="D39" s="2">
        <v>3.984</v>
      </c>
      <c r="E39" s="2">
        <v>5.6360000000000001</v>
      </c>
    </row>
    <row r="40" spans="1:9" x14ac:dyDescent="0.35">
      <c r="A40">
        <v>38</v>
      </c>
      <c r="B40" s="1">
        <v>4</v>
      </c>
      <c r="C40" s="2">
        <v>4.1760000000000002</v>
      </c>
      <c r="D40" s="2">
        <v>5.444</v>
      </c>
      <c r="E40" s="2">
        <v>4.1669999999999998</v>
      </c>
    </row>
    <row r="41" spans="1:9" x14ac:dyDescent="0.35">
      <c r="A41">
        <v>39</v>
      </c>
      <c r="B41" s="1">
        <v>5</v>
      </c>
      <c r="C41" s="2">
        <v>2.75</v>
      </c>
      <c r="D41" s="2">
        <v>6.875</v>
      </c>
      <c r="E41" s="2">
        <v>2.738</v>
      </c>
    </row>
    <row r="42" spans="1:9" hidden="1" x14ac:dyDescent="0.35">
      <c r="A42">
        <v>40</v>
      </c>
      <c r="C42" s="3"/>
      <c r="D42" s="3"/>
      <c r="E42" s="3"/>
    </row>
    <row r="43" spans="1:9" x14ac:dyDescent="0.35">
      <c r="A43">
        <v>41</v>
      </c>
      <c r="B43" s="1" t="s">
        <v>38</v>
      </c>
      <c r="C43" s="5">
        <v>45791.602777777778</v>
      </c>
      <c r="D43" s="3"/>
      <c r="E43" s="3"/>
    </row>
    <row r="44" spans="1:9" hidden="1" x14ac:dyDescent="0.35">
      <c r="A44">
        <v>42</v>
      </c>
      <c r="B44" s="1" t="s">
        <v>0</v>
      </c>
      <c r="C44" s="2" t="s">
        <v>1</v>
      </c>
      <c r="D44" s="2" t="s">
        <v>2</v>
      </c>
      <c r="E44" s="2" t="s">
        <v>3</v>
      </c>
      <c r="G44" s="1" t="s">
        <v>37</v>
      </c>
      <c r="H44" s="1" t="s">
        <v>4</v>
      </c>
      <c r="I44" s="1" t="s">
        <v>33</v>
      </c>
    </row>
    <row r="45" spans="1:9" hidden="1" x14ac:dyDescent="0.35">
      <c r="A45">
        <v>43</v>
      </c>
      <c r="B45" s="1">
        <v>1</v>
      </c>
      <c r="C45" s="2">
        <v>8.4</v>
      </c>
      <c r="D45" s="2">
        <v>1.208</v>
      </c>
      <c r="E45" s="2">
        <v>8.3919999999999995</v>
      </c>
      <c r="G45" s="1">
        <v>8.0000000000000002E-3</v>
      </c>
      <c r="H45" s="1">
        <v>-0.997</v>
      </c>
      <c r="I45" s="1">
        <v>9.5939999999999994</v>
      </c>
    </row>
    <row r="46" spans="1:9" x14ac:dyDescent="0.35">
      <c r="A46">
        <v>44</v>
      </c>
      <c r="B46" s="1">
        <v>2</v>
      </c>
      <c r="C46" s="2">
        <v>7.0330000000000004</v>
      </c>
      <c r="D46" s="2">
        <v>2.57</v>
      </c>
      <c r="E46" s="2">
        <v>7.0339999999999998</v>
      </c>
    </row>
    <row r="47" spans="1:9" x14ac:dyDescent="0.35">
      <c r="A47">
        <v>45</v>
      </c>
      <c r="B47" s="1">
        <v>3</v>
      </c>
      <c r="C47" s="2">
        <v>5.6280000000000001</v>
      </c>
      <c r="D47" s="2">
        <v>3.9860000000000002</v>
      </c>
      <c r="E47" s="2">
        <v>5.6139999999999999</v>
      </c>
    </row>
    <row r="48" spans="1:9" x14ac:dyDescent="0.35">
      <c r="A48">
        <v>46</v>
      </c>
      <c r="B48" s="1">
        <v>4</v>
      </c>
      <c r="C48" s="2">
        <v>4.2560000000000002</v>
      </c>
      <c r="D48" s="2">
        <v>5.3609999999999998</v>
      </c>
      <c r="E48" s="2">
        <v>4.2510000000000003</v>
      </c>
    </row>
    <row r="49" spans="1:9" x14ac:dyDescent="0.35">
      <c r="A49">
        <v>47</v>
      </c>
      <c r="B49" s="1">
        <v>5</v>
      </c>
      <c r="C49" s="2">
        <v>2.75</v>
      </c>
      <c r="D49" s="2">
        <v>6.8760000000000003</v>
      </c>
      <c r="E49" s="2">
        <v>2.7440000000000002</v>
      </c>
    </row>
    <row r="50" spans="1:9" hidden="1" x14ac:dyDescent="0.35">
      <c r="A50">
        <v>48</v>
      </c>
      <c r="C50" s="3"/>
      <c r="D50" s="3"/>
      <c r="E50" s="3"/>
    </row>
    <row r="51" spans="1:9" hidden="1" x14ac:dyDescent="0.35">
      <c r="A51">
        <v>49</v>
      </c>
      <c r="B51" s="1" t="s">
        <v>41</v>
      </c>
      <c r="C51" s="5">
        <v>45792.619444444441</v>
      </c>
      <c r="D51" s="3"/>
      <c r="E51" s="3"/>
    </row>
    <row r="52" spans="1:9" hidden="1" x14ac:dyDescent="0.35">
      <c r="A52">
        <v>50</v>
      </c>
      <c r="B52" s="1" t="s">
        <v>0</v>
      </c>
      <c r="C52" s="2" t="s">
        <v>1</v>
      </c>
      <c r="D52" s="2" t="s">
        <v>2</v>
      </c>
      <c r="E52" s="2" t="s">
        <v>3</v>
      </c>
      <c r="G52" s="1" t="s">
        <v>37</v>
      </c>
      <c r="H52" s="1" t="s">
        <v>4</v>
      </c>
      <c r="I52" s="1" t="s">
        <v>33</v>
      </c>
    </row>
    <row r="53" spans="1:9" hidden="1" x14ac:dyDescent="0.35">
      <c r="A53">
        <v>51</v>
      </c>
      <c r="B53" s="1">
        <v>1</v>
      </c>
      <c r="C53" s="2">
        <v>8.4</v>
      </c>
      <c r="D53" s="2">
        <v>1.206</v>
      </c>
      <c r="E53" s="2">
        <v>8.4060000000000006</v>
      </c>
      <c r="G53" s="1">
        <v>0</v>
      </c>
      <c r="H53" s="1">
        <v>-0.99299999999999999</v>
      </c>
      <c r="I53" s="1">
        <v>9.6029999999999998</v>
      </c>
    </row>
    <row r="54" spans="1:9" x14ac:dyDescent="0.35">
      <c r="A54">
        <v>52</v>
      </c>
      <c r="B54" s="1">
        <v>2</v>
      </c>
      <c r="C54" s="2">
        <v>7.0739999999999998</v>
      </c>
      <c r="D54" s="2">
        <v>2.524</v>
      </c>
      <c r="E54" s="2">
        <v>7.0960000000000001</v>
      </c>
    </row>
    <row r="55" spans="1:9" x14ac:dyDescent="0.35">
      <c r="A55">
        <v>53</v>
      </c>
      <c r="B55" s="1">
        <v>3</v>
      </c>
      <c r="C55" s="2">
        <v>5.6559999999999997</v>
      </c>
      <c r="D55" s="2">
        <v>3.9590000000000001</v>
      </c>
      <c r="E55" s="2">
        <v>5.6710000000000003</v>
      </c>
    </row>
    <row r="56" spans="1:9" x14ac:dyDescent="0.35">
      <c r="A56">
        <v>54</v>
      </c>
      <c r="B56" s="1">
        <v>4</v>
      </c>
      <c r="C56" s="2">
        <v>4.1859999999999999</v>
      </c>
      <c r="D56" s="2">
        <v>5.4370000000000003</v>
      </c>
      <c r="E56" s="2">
        <v>4.2039999999999997</v>
      </c>
    </row>
    <row r="57" spans="1:9" x14ac:dyDescent="0.35">
      <c r="A57">
        <v>55</v>
      </c>
      <c r="B57" s="1">
        <v>5</v>
      </c>
      <c r="C57" s="2">
        <v>2.75</v>
      </c>
      <c r="D57" s="2">
        <v>6.8769999999999998</v>
      </c>
      <c r="E57" s="2">
        <v>2.774</v>
      </c>
    </row>
    <row r="58" spans="1:9" hidden="1" x14ac:dyDescent="0.35">
      <c r="A58">
        <v>56</v>
      </c>
      <c r="C58" s="3"/>
      <c r="D58" s="3"/>
      <c r="E58" s="3"/>
    </row>
    <row r="59" spans="1:9" x14ac:dyDescent="0.35">
      <c r="A59">
        <v>57</v>
      </c>
      <c r="B59" s="1" t="s">
        <v>40</v>
      </c>
      <c r="C59" s="5">
        <v>45796.407638888886</v>
      </c>
      <c r="D59" s="3"/>
      <c r="E59" s="3"/>
    </row>
    <row r="60" spans="1:9" hidden="1" x14ac:dyDescent="0.35">
      <c r="A60">
        <v>58</v>
      </c>
      <c r="B60" s="1" t="s">
        <v>0</v>
      </c>
      <c r="C60" s="2" t="s">
        <v>1</v>
      </c>
      <c r="D60" s="2" t="s">
        <v>2</v>
      </c>
      <c r="E60" s="2" t="s">
        <v>3</v>
      </c>
      <c r="G60" s="1" t="s">
        <v>37</v>
      </c>
      <c r="H60" s="1" t="s">
        <v>4</v>
      </c>
      <c r="I60" s="1" t="s">
        <v>33</v>
      </c>
    </row>
    <row r="61" spans="1:9" hidden="1" x14ac:dyDescent="0.35">
      <c r="A61">
        <v>59</v>
      </c>
      <c r="B61" s="1">
        <v>1</v>
      </c>
      <c r="C61" s="2">
        <v>8.4</v>
      </c>
      <c r="D61" s="2">
        <v>1.2090000000000001</v>
      </c>
      <c r="E61" s="2">
        <v>8.3879999999999999</v>
      </c>
      <c r="G61" s="1">
        <v>3.0000000000000001E-3</v>
      </c>
      <c r="H61" s="1">
        <v>-0.997</v>
      </c>
      <c r="I61" s="1">
        <v>9.5960000000000001</v>
      </c>
    </row>
    <row r="62" spans="1:9" x14ac:dyDescent="0.35">
      <c r="A62">
        <v>60</v>
      </c>
      <c r="B62" s="1">
        <v>2</v>
      </c>
      <c r="C62" s="2">
        <v>7.0519999999999996</v>
      </c>
      <c r="D62" s="2">
        <v>2.5499999999999998</v>
      </c>
      <c r="E62" s="2">
        <v>7.056</v>
      </c>
    </row>
    <row r="63" spans="1:9" x14ac:dyDescent="0.35">
      <c r="A63">
        <v>61</v>
      </c>
      <c r="B63" s="1">
        <v>3</v>
      </c>
      <c r="C63" s="2">
        <v>5.6219999999999999</v>
      </c>
      <c r="D63" s="2">
        <v>3.9929999999999999</v>
      </c>
      <c r="E63" s="2">
        <v>5.6180000000000003</v>
      </c>
    </row>
    <row r="64" spans="1:9" x14ac:dyDescent="0.35">
      <c r="A64">
        <v>62</v>
      </c>
      <c r="B64" s="1">
        <v>4</v>
      </c>
      <c r="C64" s="2">
        <v>4.2530000000000001</v>
      </c>
      <c r="D64" s="2">
        <v>5.3680000000000003</v>
      </c>
      <c r="E64" s="2">
        <v>4.242</v>
      </c>
    </row>
    <row r="65" spans="1:9" x14ac:dyDescent="0.35">
      <c r="A65">
        <v>63</v>
      </c>
      <c r="B65" s="1">
        <v>5</v>
      </c>
      <c r="C65" s="2">
        <v>2.75</v>
      </c>
      <c r="D65" s="2">
        <v>6.875</v>
      </c>
      <c r="E65" s="2">
        <v>2.74</v>
      </c>
    </row>
    <row r="66" spans="1:9" hidden="1" x14ac:dyDescent="0.35">
      <c r="A66">
        <v>64</v>
      </c>
      <c r="C66" s="3"/>
      <c r="D66" s="3"/>
      <c r="E66" s="3"/>
    </row>
    <row r="67" spans="1:9" x14ac:dyDescent="0.35">
      <c r="A67">
        <v>65</v>
      </c>
      <c r="B67" s="1" t="s">
        <v>40</v>
      </c>
      <c r="C67" s="5">
        <v>45796.415277777778</v>
      </c>
      <c r="D67" s="3"/>
      <c r="E67" s="3"/>
    </row>
    <row r="68" spans="1:9" hidden="1" x14ac:dyDescent="0.35">
      <c r="A68">
        <v>66</v>
      </c>
      <c r="B68" s="1" t="s">
        <v>0</v>
      </c>
      <c r="C68" s="2" t="s">
        <v>1</v>
      </c>
      <c r="D68" s="2" t="s">
        <v>2</v>
      </c>
      <c r="E68" s="2" t="s">
        <v>3</v>
      </c>
      <c r="G68" s="1" t="s">
        <v>37</v>
      </c>
      <c r="H68" s="1" t="s">
        <v>4</v>
      </c>
      <c r="I68" s="1" t="s">
        <v>33</v>
      </c>
    </row>
    <row r="69" spans="1:9" hidden="1" x14ac:dyDescent="0.35">
      <c r="A69">
        <v>67</v>
      </c>
      <c r="B69" s="1">
        <v>1</v>
      </c>
      <c r="C69" s="2">
        <v>8.4</v>
      </c>
      <c r="D69" s="2">
        <v>1.21</v>
      </c>
      <c r="E69" s="2">
        <v>8.39</v>
      </c>
      <c r="G69" s="1">
        <v>1.4999999999999999E-2</v>
      </c>
      <c r="H69" s="1">
        <v>-0.99299999999999999</v>
      </c>
      <c r="I69" s="1">
        <v>9.5869999999999997</v>
      </c>
    </row>
    <row r="70" spans="1:9" x14ac:dyDescent="0.35">
      <c r="A70">
        <v>68</v>
      </c>
      <c r="B70" s="1">
        <v>2</v>
      </c>
      <c r="C70" s="2">
        <v>7.0659999999999998</v>
      </c>
      <c r="D70" s="2">
        <v>2.54</v>
      </c>
      <c r="E70" s="2">
        <v>7.0490000000000004</v>
      </c>
    </row>
    <row r="71" spans="1:9" x14ac:dyDescent="0.35">
      <c r="A71">
        <v>69</v>
      </c>
      <c r="B71" s="1">
        <v>3</v>
      </c>
      <c r="C71" s="2">
        <v>5.6180000000000003</v>
      </c>
      <c r="D71" s="2">
        <v>3.9990000000000001</v>
      </c>
      <c r="E71" s="2">
        <v>5.62</v>
      </c>
    </row>
    <row r="72" spans="1:9" x14ac:dyDescent="0.35">
      <c r="A72">
        <v>70</v>
      </c>
      <c r="B72" s="1">
        <v>4</v>
      </c>
      <c r="C72" s="2">
        <v>4.2450000000000001</v>
      </c>
      <c r="D72" s="2">
        <v>5.3760000000000003</v>
      </c>
      <c r="E72" s="2">
        <v>4.26</v>
      </c>
    </row>
    <row r="73" spans="1:9" x14ac:dyDescent="0.35">
      <c r="A73">
        <v>71</v>
      </c>
      <c r="B73" s="1">
        <v>5</v>
      </c>
      <c r="C73" s="2">
        <v>2.75</v>
      </c>
      <c r="D73" s="2">
        <v>6.8789999999999996</v>
      </c>
      <c r="E73" s="2">
        <v>2.7440000000000002</v>
      </c>
    </row>
    <row r="74" spans="1:9" hidden="1" x14ac:dyDescent="0.35">
      <c r="A74">
        <v>72</v>
      </c>
      <c r="C74" s="3"/>
      <c r="D74" s="3"/>
      <c r="E74" s="3"/>
    </row>
    <row r="75" spans="1:9" x14ac:dyDescent="0.35">
      <c r="A75">
        <v>73</v>
      </c>
      <c r="B75" s="1" t="s">
        <v>40</v>
      </c>
      <c r="C75" s="5">
        <v>45796.422222222223</v>
      </c>
      <c r="D75" s="3"/>
      <c r="E75" s="3"/>
    </row>
    <row r="76" spans="1:9" hidden="1" x14ac:dyDescent="0.35">
      <c r="A76">
        <v>74</v>
      </c>
      <c r="B76" s="1" t="s">
        <v>0</v>
      </c>
      <c r="C76" s="2" t="s">
        <v>1</v>
      </c>
      <c r="D76" s="2" t="s">
        <v>2</v>
      </c>
      <c r="E76" s="2" t="s">
        <v>3</v>
      </c>
      <c r="G76" s="1" t="s">
        <v>37</v>
      </c>
      <c r="H76" s="1" t="s">
        <v>4</v>
      </c>
      <c r="I76" s="1" t="s">
        <v>33</v>
      </c>
    </row>
    <row r="77" spans="1:9" hidden="1" x14ac:dyDescent="0.35">
      <c r="A77">
        <v>75</v>
      </c>
      <c r="B77" s="1">
        <v>1</v>
      </c>
      <c r="C77" s="2">
        <v>8.4</v>
      </c>
      <c r="D77" s="2">
        <v>1.2090000000000001</v>
      </c>
      <c r="E77" s="2">
        <v>8.3930000000000007</v>
      </c>
      <c r="G77" s="1">
        <v>5.0000000000000001E-3</v>
      </c>
      <c r="H77" s="1">
        <v>-0.997</v>
      </c>
      <c r="I77" s="1">
        <v>9.6</v>
      </c>
    </row>
    <row r="78" spans="1:9" x14ac:dyDescent="0.35">
      <c r="A78">
        <v>76</v>
      </c>
      <c r="B78" s="1">
        <v>2</v>
      </c>
      <c r="C78" s="2">
        <v>7.0380000000000003</v>
      </c>
      <c r="D78" s="2">
        <v>2.5710000000000002</v>
      </c>
      <c r="E78" s="2">
        <v>7.0419999999999998</v>
      </c>
    </row>
    <row r="79" spans="1:9" x14ac:dyDescent="0.35">
      <c r="A79">
        <v>77</v>
      </c>
      <c r="B79" s="1">
        <v>3</v>
      </c>
      <c r="C79" s="2">
        <v>5.66</v>
      </c>
      <c r="D79" s="2">
        <v>3.956</v>
      </c>
      <c r="E79" s="2">
        <v>5.6539999999999999</v>
      </c>
    </row>
    <row r="80" spans="1:9" x14ac:dyDescent="0.35">
      <c r="A80">
        <v>78</v>
      </c>
      <c r="B80" s="1">
        <v>4</v>
      </c>
      <c r="C80" s="2">
        <v>4.1669999999999998</v>
      </c>
      <c r="D80" s="2">
        <v>5.4560000000000004</v>
      </c>
      <c r="E80" s="2">
        <v>4.16</v>
      </c>
    </row>
    <row r="81" spans="1:9" x14ac:dyDescent="0.35">
      <c r="A81">
        <v>79</v>
      </c>
      <c r="B81" s="1">
        <v>5</v>
      </c>
      <c r="C81" s="2">
        <v>2.75</v>
      </c>
      <c r="D81" s="2">
        <v>6.8780000000000001</v>
      </c>
      <c r="E81" s="2">
        <v>2.7429999999999999</v>
      </c>
    </row>
    <row r="82" spans="1:9" hidden="1" x14ac:dyDescent="0.35">
      <c r="A82">
        <v>80</v>
      </c>
      <c r="C82" s="3"/>
      <c r="D82" s="3"/>
      <c r="E82" s="3"/>
    </row>
    <row r="83" spans="1:9" x14ac:dyDescent="0.35">
      <c r="A83">
        <v>81</v>
      </c>
      <c r="B83" s="1" t="s">
        <v>6</v>
      </c>
      <c r="C83" s="5">
        <v>45796.427777777775</v>
      </c>
      <c r="D83" s="3"/>
      <c r="E83" s="3"/>
    </row>
    <row r="84" spans="1:9" hidden="1" x14ac:dyDescent="0.35">
      <c r="A84">
        <v>82</v>
      </c>
      <c r="B84" s="1" t="s">
        <v>0</v>
      </c>
      <c r="C84" s="2" t="s">
        <v>1</v>
      </c>
      <c r="D84" s="2" t="s">
        <v>2</v>
      </c>
      <c r="E84" s="2" t="s">
        <v>3</v>
      </c>
      <c r="G84" s="1" t="s">
        <v>37</v>
      </c>
      <c r="H84" s="1" t="s">
        <v>4</v>
      </c>
      <c r="I84" s="1" t="s">
        <v>33</v>
      </c>
    </row>
    <row r="85" spans="1:9" hidden="1" x14ac:dyDescent="0.35">
      <c r="A85">
        <v>83</v>
      </c>
      <c r="B85" s="1">
        <v>1</v>
      </c>
      <c r="C85" s="2">
        <v>8.4</v>
      </c>
      <c r="D85" s="2">
        <v>1.208</v>
      </c>
      <c r="E85" s="2">
        <v>8.39</v>
      </c>
      <c r="G85" s="1">
        <v>2E-3</v>
      </c>
      <c r="H85" s="1">
        <v>-0.995</v>
      </c>
      <c r="I85" s="1">
        <v>9.59</v>
      </c>
    </row>
    <row r="86" spans="1:9" x14ac:dyDescent="0.35">
      <c r="A86">
        <v>84</v>
      </c>
      <c r="B86" s="1">
        <v>2</v>
      </c>
      <c r="C86" s="2">
        <v>6.9980000000000002</v>
      </c>
      <c r="D86" s="2">
        <v>2.613</v>
      </c>
      <c r="E86" s="2">
        <v>6.99</v>
      </c>
    </row>
    <row r="87" spans="1:9" x14ac:dyDescent="0.35">
      <c r="A87">
        <v>85</v>
      </c>
      <c r="B87" s="1">
        <v>3</v>
      </c>
      <c r="C87" s="2">
        <v>5.6180000000000003</v>
      </c>
      <c r="D87" s="2">
        <v>3.9929999999999999</v>
      </c>
      <c r="E87" s="2">
        <v>5.617</v>
      </c>
    </row>
    <row r="88" spans="1:9" x14ac:dyDescent="0.35">
      <c r="A88">
        <v>86</v>
      </c>
      <c r="B88" s="1">
        <v>4</v>
      </c>
      <c r="C88" s="2">
        <v>4.1669999999999998</v>
      </c>
      <c r="D88" s="2">
        <v>5.4539999999999997</v>
      </c>
      <c r="E88" s="2">
        <v>4.165</v>
      </c>
    </row>
    <row r="89" spans="1:9" x14ac:dyDescent="0.35">
      <c r="A89">
        <v>87</v>
      </c>
      <c r="B89" s="1">
        <v>5</v>
      </c>
      <c r="C89" s="2">
        <v>2.75</v>
      </c>
      <c r="D89" s="2">
        <v>6.883</v>
      </c>
      <c r="E89" s="2">
        <v>2.7450000000000001</v>
      </c>
    </row>
    <row r="90" spans="1:9" hidden="1" x14ac:dyDescent="0.35">
      <c r="A90">
        <v>88</v>
      </c>
      <c r="C90" s="3"/>
      <c r="D90" s="3"/>
      <c r="E90" s="3"/>
    </row>
    <row r="91" spans="1:9" x14ac:dyDescent="0.35">
      <c r="A91">
        <v>89</v>
      </c>
      <c r="B91" s="1" t="s">
        <v>6</v>
      </c>
      <c r="C91" s="5">
        <v>45796.43472222222</v>
      </c>
      <c r="D91" s="3"/>
      <c r="E91" s="3"/>
    </row>
    <row r="92" spans="1:9" hidden="1" x14ac:dyDescent="0.35">
      <c r="A92">
        <v>90</v>
      </c>
      <c r="B92" s="1" t="s">
        <v>0</v>
      </c>
      <c r="C92" s="2" t="s">
        <v>1</v>
      </c>
      <c r="D92" s="2" t="s">
        <v>2</v>
      </c>
      <c r="E92" s="2" t="s">
        <v>3</v>
      </c>
      <c r="G92" s="1" t="s">
        <v>37</v>
      </c>
      <c r="H92" s="1" t="s">
        <v>4</v>
      </c>
      <c r="I92" s="1" t="s">
        <v>33</v>
      </c>
    </row>
    <row r="93" spans="1:9" hidden="1" x14ac:dyDescent="0.35">
      <c r="A93">
        <v>91</v>
      </c>
      <c r="B93" s="1">
        <v>1</v>
      </c>
      <c r="C93" s="2">
        <v>8.4</v>
      </c>
      <c r="D93" s="2">
        <v>1.2090000000000001</v>
      </c>
      <c r="E93" s="2">
        <v>8.39</v>
      </c>
      <c r="G93" s="1">
        <v>6.0000000000000001E-3</v>
      </c>
      <c r="H93" s="1">
        <v>-0.996</v>
      </c>
      <c r="I93" s="1">
        <v>9.5950000000000006</v>
      </c>
    </row>
    <row r="94" spans="1:9" x14ac:dyDescent="0.35">
      <c r="A94">
        <v>92</v>
      </c>
      <c r="B94" s="1">
        <v>2</v>
      </c>
      <c r="C94" s="2">
        <v>7.0670000000000002</v>
      </c>
      <c r="D94" s="2">
        <v>2.5430000000000001</v>
      </c>
      <c r="E94" s="2">
        <v>7.06</v>
      </c>
    </row>
    <row r="95" spans="1:9" x14ac:dyDescent="0.35">
      <c r="A95">
        <v>93</v>
      </c>
      <c r="B95" s="1">
        <v>3</v>
      </c>
      <c r="C95" s="2">
        <v>5.5960000000000001</v>
      </c>
      <c r="D95" s="2">
        <v>4.0149999999999997</v>
      </c>
      <c r="E95" s="2">
        <v>5.5960000000000001</v>
      </c>
    </row>
    <row r="96" spans="1:9" x14ac:dyDescent="0.35">
      <c r="A96">
        <v>94</v>
      </c>
      <c r="B96" s="1">
        <v>4</v>
      </c>
      <c r="C96" s="2">
        <v>4.2270000000000003</v>
      </c>
      <c r="D96" s="2">
        <v>5.3949999999999996</v>
      </c>
      <c r="E96" s="2">
        <v>4.2279999999999998</v>
      </c>
    </row>
    <row r="97" spans="1:9" x14ac:dyDescent="0.35">
      <c r="A97">
        <v>95</v>
      </c>
      <c r="B97" s="1">
        <v>5</v>
      </c>
      <c r="C97" s="2">
        <v>2.75</v>
      </c>
      <c r="D97" s="2">
        <v>6.8710000000000004</v>
      </c>
      <c r="E97" s="2">
        <v>2.746</v>
      </c>
    </row>
    <row r="98" spans="1:9" hidden="1" x14ac:dyDescent="0.35">
      <c r="A98">
        <v>96</v>
      </c>
      <c r="C98" s="3"/>
      <c r="D98" s="3"/>
      <c r="E98" s="3"/>
    </row>
    <row r="99" spans="1:9" x14ac:dyDescent="0.35">
      <c r="A99">
        <v>97</v>
      </c>
      <c r="B99" s="1" t="s">
        <v>6</v>
      </c>
      <c r="C99" s="5">
        <v>45796.45208333333</v>
      </c>
      <c r="D99" s="3"/>
      <c r="E99" s="3"/>
    </row>
    <row r="100" spans="1:9" hidden="1" x14ac:dyDescent="0.35">
      <c r="A100">
        <v>98</v>
      </c>
      <c r="B100" s="1" t="s">
        <v>0</v>
      </c>
      <c r="C100" s="2" t="s">
        <v>1</v>
      </c>
      <c r="D100" s="2" t="s">
        <v>2</v>
      </c>
      <c r="E100" s="2" t="s">
        <v>3</v>
      </c>
      <c r="G100" s="1" t="s">
        <v>37</v>
      </c>
      <c r="H100" s="1" t="s">
        <v>4</v>
      </c>
      <c r="I100" s="1" t="s">
        <v>33</v>
      </c>
    </row>
    <row r="101" spans="1:9" hidden="1" x14ac:dyDescent="0.35">
      <c r="A101">
        <v>99</v>
      </c>
      <c r="B101" s="1">
        <v>1</v>
      </c>
      <c r="C101" s="2">
        <v>8.4</v>
      </c>
      <c r="D101" s="2">
        <v>1.208</v>
      </c>
      <c r="E101" s="2">
        <v>8.3919999999999995</v>
      </c>
      <c r="G101" s="1">
        <v>5.0000000000000001E-3</v>
      </c>
      <c r="H101" s="1">
        <v>-0.998</v>
      </c>
      <c r="I101" s="1">
        <v>9.6</v>
      </c>
    </row>
    <row r="102" spans="1:9" x14ac:dyDescent="0.35">
      <c r="A102">
        <v>100</v>
      </c>
      <c r="B102" s="1">
        <v>2</v>
      </c>
      <c r="C102" s="2">
        <v>7.0090000000000003</v>
      </c>
      <c r="D102" s="2">
        <v>2.5990000000000002</v>
      </c>
      <c r="E102" s="2">
        <v>7.0119999999999996</v>
      </c>
    </row>
    <row r="103" spans="1:9" x14ac:dyDescent="0.35">
      <c r="A103">
        <v>101</v>
      </c>
      <c r="B103" s="1">
        <v>3</v>
      </c>
      <c r="C103" s="2">
        <v>5.6369999999999996</v>
      </c>
      <c r="D103" s="2">
        <v>3.9740000000000002</v>
      </c>
      <c r="E103" s="2">
        <v>5.6360000000000001</v>
      </c>
    </row>
    <row r="104" spans="1:9" x14ac:dyDescent="0.35">
      <c r="A104">
        <v>102</v>
      </c>
      <c r="B104" s="1">
        <v>4</v>
      </c>
      <c r="C104" s="2">
        <v>4.2140000000000004</v>
      </c>
      <c r="D104" s="2">
        <v>5.407</v>
      </c>
      <c r="E104" s="2">
        <v>4.2050000000000001</v>
      </c>
    </row>
    <row r="105" spans="1:9" x14ac:dyDescent="0.35">
      <c r="A105">
        <v>103</v>
      </c>
      <c r="B105" s="1">
        <v>5</v>
      </c>
      <c r="C105" s="2">
        <v>2.75</v>
      </c>
      <c r="D105" s="2">
        <v>6.88</v>
      </c>
      <c r="E105" s="2">
        <v>2.7360000000000002</v>
      </c>
    </row>
  </sheetData>
  <autoFilter ref="A1:S105" xr:uid="{DD52C59F-CF46-44A8-9428-F9C7D76108FC}">
    <filterColumn colId="1">
      <filters>
        <filter val="2"/>
        <filter val="3"/>
        <filter val="4"/>
        <filter val="5"/>
        <filter val="Camren"/>
        <filter val="Dragan"/>
        <filter val="Gabby"/>
        <filter val="Geor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2BDC-DCEF-4F53-95D7-6FF6C0C8D30E}">
  <dimension ref="A3:C20"/>
  <sheetViews>
    <sheetView workbookViewId="0">
      <selection activeCell="E22" sqref="E22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6" width="12.453125" bestFit="1" customWidth="1"/>
    <col min="7" max="7" width="21.08984375" bestFit="1" customWidth="1"/>
    <col min="8" max="8" width="13.54296875" bestFit="1" customWidth="1"/>
    <col min="9" max="9" width="11.81640625" bestFit="1" customWidth="1"/>
    <col min="10" max="10" width="12.453125" bestFit="1" customWidth="1"/>
    <col min="11" max="11" width="21.08984375" bestFit="1" customWidth="1"/>
    <col min="12" max="12" width="11.54296875" bestFit="1" customWidth="1"/>
    <col min="13" max="13" width="20" bestFit="1" customWidth="1"/>
    <col min="14" max="14" width="13.54296875" bestFit="1" customWidth="1"/>
    <col min="15" max="16" width="12.453125" bestFit="1" customWidth="1"/>
    <col min="17" max="17" width="21.08984375" bestFit="1" customWidth="1"/>
    <col min="18" max="18" width="13.54296875" bestFit="1" customWidth="1"/>
    <col min="19" max="19" width="21.08984375" bestFit="1" customWidth="1"/>
    <col min="20" max="20" width="13.54296875" bestFit="1" customWidth="1"/>
    <col min="21" max="21" width="20" bestFit="1" customWidth="1"/>
    <col min="22" max="22" width="13.54296875" bestFit="1" customWidth="1"/>
    <col min="23" max="23" width="20" bestFit="1" customWidth="1"/>
    <col min="24" max="24" width="13.54296875" bestFit="1" customWidth="1"/>
    <col min="25" max="25" width="21.08984375" bestFit="1" customWidth="1"/>
    <col min="26" max="26" width="11.54296875" bestFit="1" customWidth="1"/>
    <col min="27" max="27" width="21.08984375" bestFit="1" customWidth="1"/>
    <col min="28" max="28" width="13.54296875" bestFit="1" customWidth="1"/>
    <col min="29" max="29" width="21.08984375" bestFit="1" customWidth="1"/>
    <col min="30" max="30" width="13.54296875" bestFit="1" customWidth="1"/>
    <col min="31" max="31" width="21.08984375" bestFit="1" customWidth="1"/>
    <col min="32" max="32" width="13.54296875" bestFit="1" customWidth="1"/>
    <col min="33" max="33" width="21.08984375" bestFit="1" customWidth="1"/>
    <col min="34" max="34" width="13.54296875" bestFit="1" customWidth="1"/>
    <col min="35" max="35" width="21.08984375" bestFit="1" customWidth="1"/>
    <col min="36" max="36" width="13.54296875" bestFit="1" customWidth="1"/>
    <col min="37" max="37" width="21.08984375" bestFit="1" customWidth="1"/>
    <col min="38" max="38" width="13.54296875" bestFit="1" customWidth="1"/>
    <col min="39" max="39" width="21.08984375" bestFit="1" customWidth="1"/>
    <col min="40" max="40" width="13.54296875" bestFit="1" customWidth="1"/>
    <col min="41" max="41" width="21.08984375" bestFit="1" customWidth="1"/>
    <col min="42" max="42" width="13.54296875" bestFit="1" customWidth="1"/>
    <col min="43" max="43" width="21.08984375" bestFit="1" customWidth="1"/>
    <col min="44" max="44" width="13.54296875" bestFit="1" customWidth="1"/>
    <col min="45" max="45" width="21.08984375" bestFit="1" customWidth="1"/>
    <col min="46" max="46" width="13.54296875" bestFit="1" customWidth="1"/>
    <col min="47" max="47" width="21.08984375" bestFit="1" customWidth="1"/>
    <col min="48" max="48" width="13.54296875" bestFit="1" customWidth="1"/>
    <col min="49" max="49" width="21.08984375" bestFit="1" customWidth="1"/>
    <col min="50" max="50" width="13.54296875" bestFit="1" customWidth="1"/>
    <col min="51" max="51" width="12.453125" bestFit="1" customWidth="1"/>
    <col min="52" max="52" width="21.08984375" bestFit="1" customWidth="1"/>
    <col min="53" max="53" width="13.54296875" bestFit="1" customWidth="1"/>
    <col min="54" max="54" width="11.81640625" bestFit="1" customWidth="1"/>
    <col min="55" max="55" width="20" bestFit="1" customWidth="1"/>
    <col min="56" max="56" width="12.54296875" bestFit="1" customWidth="1"/>
    <col min="57" max="57" width="21.08984375" bestFit="1" customWidth="1"/>
    <col min="58" max="58" width="13.54296875" bestFit="1" customWidth="1"/>
    <col min="59" max="59" width="21.08984375" bestFit="1" customWidth="1"/>
    <col min="60" max="60" width="13.54296875" bestFit="1" customWidth="1"/>
    <col min="61" max="61" width="21.08984375" bestFit="1" customWidth="1"/>
    <col min="62" max="62" width="13.54296875" bestFit="1" customWidth="1"/>
    <col min="63" max="63" width="21.08984375" bestFit="1" customWidth="1"/>
    <col min="64" max="64" width="13.54296875" bestFit="1" customWidth="1"/>
    <col min="65" max="65" width="20" bestFit="1" customWidth="1"/>
    <col min="66" max="66" width="12.54296875" bestFit="1" customWidth="1"/>
    <col min="67" max="67" width="21.08984375" bestFit="1" customWidth="1"/>
    <col min="68" max="68" width="13.54296875" bestFit="1" customWidth="1"/>
    <col min="69" max="69" width="21.08984375" bestFit="1" customWidth="1"/>
    <col min="70" max="70" width="13.54296875" bestFit="1" customWidth="1"/>
    <col min="71" max="71" width="21.08984375" bestFit="1" customWidth="1"/>
    <col min="72" max="72" width="13.54296875" bestFit="1" customWidth="1"/>
    <col min="73" max="73" width="21.08984375" bestFit="1" customWidth="1"/>
    <col min="74" max="74" width="13.54296875" bestFit="1" customWidth="1"/>
    <col min="75" max="75" width="21.08984375" bestFit="1" customWidth="1"/>
    <col min="76" max="76" width="13.54296875" bestFit="1" customWidth="1"/>
    <col min="77" max="77" width="21.08984375" bestFit="1" customWidth="1"/>
    <col min="78" max="78" width="13.54296875" bestFit="1" customWidth="1"/>
    <col min="79" max="79" width="21.08984375" bestFit="1" customWidth="1"/>
    <col min="80" max="80" width="13.54296875" bestFit="1" customWidth="1"/>
    <col min="81" max="81" width="11.81640625" bestFit="1" customWidth="1"/>
    <col min="82" max="82" width="21.08984375" bestFit="1" customWidth="1"/>
    <col min="83" max="83" width="13.54296875" bestFit="1" customWidth="1"/>
    <col min="84" max="84" width="21.08984375" bestFit="1" customWidth="1"/>
    <col min="85" max="85" width="13.54296875" bestFit="1" customWidth="1"/>
    <col min="86" max="86" width="20" bestFit="1" customWidth="1"/>
    <col min="87" max="87" width="13.54296875" bestFit="1" customWidth="1"/>
    <col min="88" max="88" width="21.08984375" bestFit="1" customWidth="1"/>
    <col min="89" max="89" width="13.54296875" bestFit="1" customWidth="1"/>
    <col min="90" max="90" width="21.08984375" bestFit="1" customWidth="1"/>
    <col min="91" max="91" width="13.54296875" bestFit="1" customWidth="1"/>
    <col min="92" max="92" width="21.08984375" bestFit="1" customWidth="1"/>
    <col min="93" max="93" width="13.54296875" bestFit="1" customWidth="1"/>
    <col min="94" max="94" width="12.453125" bestFit="1" customWidth="1"/>
    <col min="95" max="95" width="21.08984375" bestFit="1" customWidth="1"/>
    <col min="96" max="96" width="13.54296875" bestFit="1" customWidth="1"/>
    <col min="97" max="97" width="11.453125" bestFit="1" customWidth="1"/>
    <col min="98" max="98" width="21.08984375" bestFit="1" customWidth="1"/>
    <col min="99" max="99" width="13.54296875" bestFit="1" customWidth="1"/>
    <col min="100" max="100" width="12.453125" bestFit="1" customWidth="1"/>
    <col min="101" max="101" width="11.81640625" bestFit="1" customWidth="1"/>
    <col min="102" max="102" width="21.08984375" bestFit="1" customWidth="1"/>
    <col min="103" max="103" width="13.54296875" bestFit="1" customWidth="1"/>
    <col min="104" max="104" width="21.08984375" bestFit="1" customWidth="1"/>
    <col min="105" max="105" width="11.81640625" bestFit="1" customWidth="1"/>
  </cols>
  <sheetData>
    <row r="3" spans="1:3" x14ac:dyDescent="0.35">
      <c r="A3" s="33" t="s">
        <v>95</v>
      </c>
      <c r="B3" s="33" t="s">
        <v>98</v>
      </c>
    </row>
    <row r="4" spans="1:3" x14ac:dyDescent="0.35">
      <c r="A4" s="33" t="s">
        <v>96</v>
      </c>
      <c r="B4" t="s">
        <v>40</v>
      </c>
      <c r="C4" t="s">
        <v>97</v>
      </c>
    </row>
    <row r="5" spans="1:3" x14ac:dyDescent="0.35">
      <c r="A5" s="34">
        <v>31</v>
      </c>
      <c r="B5">
        <v>-3.8840351118079042E-3</v>
      </c>
      <c r="C5">
        <v>-3.8840351118079042E-3</v>
      </c>
    </row>
    <row r="6" spans="1:3" x14ac:dyDescent="0.35">
      <c r="A6" s="34">
        <v>32</v>
      </c>
      <c r="B6">
        <v>4.0756538511566021E-4</v>
      </c>
      <c r="C6">
        <v>4.0756538511566021E-4</v>
      </c>
    </row>
    <row r="7" spans="1:3" x14ac:dyDescent="0.35">
      <c r="A7" s="34">
        <v>33</v>
      </c>
      <c r="B7">
        <v>3.4103258650386437E-4</v>
      </c>
      <c r="C7">
        <v>3.4103258650386437E-4</v>
      </c>
    </row>
    <row r="8" spans="1:3" x14ac:dyDescent="0.35">
      <c r="A8" s="34">
        <v>34</v>
      </c>
      <c r="B8">
        <v>-5.4867446817512544E-3</v>
      </c>
      <c r="C8">
        <v>-5.4867446817512544E-3</v>
      </c>
    </row>
    <row r="9" spans="1:3" x14ac:dyDescent="0.35">
      <c r="A9" s="34">
        <v>35</v>
      </c>
      <c r="B9">
        <v>-5.777988567758463E-3</v>
      </c>
      <c r="C9">
        <v>-5.777988567758463E-3</v>
      </c>
    </row>
    <row r="10" spans="1:3" x14ac:dyDescent="0.35">
      <c r="A10" s="34">
        <v>36</v>
      </c>
      <c r="B10">
        <v>-8.8754622254860749E-4</v>
      </c>
      <c r="C10">
        <v>-8.8754622254860749E-4</v>
      </c>
    </row>
    <row r="11" spans="1:3" x14ac:dyDescent="0.35">
      <c r="A11" s="34">
        <v>37</v>
      </c>
      <c r="B11">
        <v>-1.6557323507478294E-2</v>
      </c>
      <c r="C11">
        <v>-1.6557323507478294E-2</v>
      </c>
    </row>
    <row r="12" spans="1:3" x14ac:dyDescent="0.35">
      <c r="A12" s="34">
        <v>38</v>
      </c>
      <c r="B12">
        <v>8.3199659220598576E-3</v>
      </c>
      <c r="C12">
        <v>8.3199659220598576E-3</v>
      </c>
    </row>
    <row r="13" spans="1:3" x14ac:dyDescent="0.35">
      <c r="A13" s="34">
        <v>39</v>
      </c>
      <c r="B13">
        <v>2.0485166432324675E-2</v>
      </c>
      <c r="C13">
        <v>2.0485166432324675E-2</v>
      </c>
    </row>
    <row r="14" spans="1:3" x14ac:dyDescent="0.35">
      <c r="A14" s="34">
        <v>40</v>
      </c>
      <c r="B14">
        <v>2.2079669892796083E-3</v>
      </c>
      <c r="C14">
        <v>2.2079669892796083E-3</v>
      </c>
    </row>
    <row r="15" spans="1:3" x14ac:dyDescent="0.35">
      <c r="A15" s="34">
        <v>41</v>
      </c>
      <c r="B15">
        <v>1.1159648881928774E-3</v>
      </c>
      <c r="C15">
        <v>1.1159648881928774E-3</v>
      </c>
    </row>
    <row r="16" spans="1:3" x14ac:dyDescent="0.35">
      <c r="A16" s="34">
        <v>42</v>
      </c>
      <c r="B16">
        <v>7.3338320595635054E-3</v>
      </c>
      <c r="C16">
        <v>7.3338320595635054E-3</v>
      </c>
    </row>
    <row r="17" spans="1:3" x14ac:dyDescent="0.35">
      <c r="A17" s="34">
        <v>43</v>
      </c>
      <c r="B17">
        <v>-5.2905631609689863E-4</v>
      </c>
      <c r="C17">
        <v>-5.2905631609689863E-4</v>
      </c>
    </row>
    <row r="18" spans="1:3" x14ac:dyDescent="0.35">
      <c r="A18" s="34">
        <v>44</v>
      </c>
      <c r="B18">
        <v>2.0427757308105754E-4</v>
      </c>
      <c r="C18">
        <v>2.0427757308105754E-4</v>
      </c>
    </row>
    <row r="19" spans="1:3" x14ac:dyDescent="0.35">
      <c r="A19" s="34">
        <v>45</v>
      </c>
      <c r="B19">
        <v>2.1147810001975742E-4</v>
      </c>
      <c r="C19">
        <v>2.1147810001975742E-4</v>
      </c>
    </row>
    <row r="20" spans="1:3" x14ac:dyDescent="0.35">
      <c r="A20" s="34" t="s">
        <v>97</v>
      </c>
      <c r="B20">
        <v>7.5045555286994414E-3</v>
      </c>
      <c r="C20">
        <v>7.5045555286994414E-3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462A-2C33-4A4C-8BD4-1939977E4033}">
  <dimension ref="A3:C20"/>
  <sheetViews>
    <sheetView workbookViewId="0">
      <selection activeCell="E20" sqref="E20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5" width="12.453125" bestFit="1" customWidth="1"/>
  </cols>
  <sheetData>
    <row r="3" spans="1:3" x14ac:dyDescent="0.35">
      <c r="A3" s="33" t="s">
        <v>95</v>
      </c>
      <c r="B3" s="33" t="s">
        <v>98</v>
      </c>
    </row>
    <row r="4" spans="1:3" x14ac:dyDescent="0.35">
      <c r="A4" s="33" t="s">
        <v>96</v>
      </c>
      <c r="B4" t="s">
        <v>7</v>
      </c>
      <c r="C4" t="s">
        <v>97</v>
      </c>
    </row>
    <row r="5" spans="1:3" x14ac:dyDescent="0.35">
      <c r="A5" s="34">
        <v>16</v>
      </c>
      <c r="B5">
        <v>-2.4995649914316687E-4</v>
      </c>
      <c r="C5">
        <v>-2.4995649914316687E-4</v>
      </c>
    </row>
    <row r="6" spans="1:3" x14ac:dyDescent="0.35">
      <c r="A6" s="34">
        <v>17</v>
      </c>
      <c r="B6">
        <v>-8.9770252571774733E-4</v>
      </c>
      <c r="C6">
        <v>-8.9770252571774733E-4</v>
      </c>
    </row>
    <row r="7" spans="1:3" x14ac:dyDescent="0.35">
      <c r="A7" s="34">
        <v>18</v>
      </c>
      <c r="B7">
        <v>9.4213532618043772E-3</v>
      </c>
      <c r="C7">
        <v>9.4213532618043772E-3</v>
      </c>
    </row>
    <row r="8" spans="1:3" x14ac:dyDescent="0.35">
      <c r="A8" s="34">
        <v>19</v>
      </c>
      <c r="B8">
        <v>-1.0272036493450543E-3</v>
      </c>
      <c r="C8">
        <v>-1.0272036493450543E-3</v>
      </c>
    </row>
    <row r="9" spans="1:3" x14ac:dyDescent="0.35">
      <c r="A9" s="34">
        <v>20</v>
      </c>
      <c r="B9">
        <v>-7.3327906767950424E-5</v>
      </c>
      <c r="C9">
        <v>-7.3327906767950424E-5</v>
      </c>
    </row>
    <row r="10" spans="1:3" x14ac:dyDescent="0.35">
      <c r="A10" s="34">
        <v>21</v>
      </c>
      <c r="B10">
        <v>7.5336331944697577E-4</v>
      </c>
      <c r="C10">
        <v>7.5336331944697577E-4</v>
      </c>
    </row>
    <row r="11" spans="1:3" x14ac:dyDescent="0.35">
      <c r="A11" s="34">
        <v>22</v>
      </c>
      <c r="B11">
        <v>1.062459651198111E-3</v>
      </c>
      <c r="C11">
        <v>1.062459651198111E-3</v>
      </c>
    </row>
    <row r="12" spans="1:3" x14ac:dyDescent="0.35">
      <c r="A12" s="34">
        <v>23</v>
      </c>
      <c r="B12">
        <v>-5.1557018497749851E-4</v>
      </c>
      <c r="C12">
        <v>-5.1557018497749851E-4</v>
      </c>
    </row>
    <row r="13" spans="1:3" x14ac:dyDescent="0.35">
      <c r="A13" s="34">
        <v>24</v>
      </c>
      <c r="B13">
        <v>5.7902063281831673E-3</v>
      </c>
      <c r="C13">
        <v>5.7902063281831673E-3</v>
      </c>
    </row>
    <row r="14" spans="1:3" x14ac:dyDescent="0.35">
      <c r="A14" s="34">
        <v>25</v>
      </c>
      <c r="B14">
        <v>-2.0633684509969719E-3</v>
      </c>
      <c r="C14">
        <v>-2.0633684509969719E-3</v>
      </c>
    </row>
    <row r="15" spans="1:3" x14ac:dyDescent="0.35">
      <c r="A15" s="34">
        <v>26</v>
      </c>
      <c r="B15">
        <v>4.7533633194465352E-3</v>
      </c>
      <c r="C15">
        <v>4.7533633194465352E-3</v>
      </c>
    </row>
    <row r="16" spans="1:3" x14ac:dyDescent="0.35">
      <c r="A16" s="34">
        <v>27</v>
      </c>
      <c r="B16">
        <v>4.3612433243342963E-3</v>
      </c>
      <c r="C16">
        <v>4.3612433243342963E-3</v>
      </c>
    </row>
    <row r="17" spans="1:3" x14ac:dyDescent="0.35">
      <c r="A17" s="34">
        <v>28</v>
      </c>
      <c r="B17">
        <v>1.2647100925953225E-2</v>
      </c>
      <c r="C17">
        <v>1.2647100925953225E-2</v>
      </c>
    </row>
    <row r="18" spans="1:3" x14ac:dyDescent="0.35">
      <c r="A18" s="34">
        <v>29</v>
      </c>
      <c r="B18">
        <v>3.6408144916144636E-3</v>
      </c>
      <c r="C18">
        <v>3.6408144916144636E-3</v>
      </c>
    </row>
    <row r="19" spans="1:3" x14ac:dyDescent="0.35">
      <c r="A19" s="34">
        <v>30</v>
      </c>
      <c r="B19">
        <v>-3.060048632406609E-3</v>
      </c>
      <c r="C19">
        <v>-3.060048632406609E-3</v>
      </c>
    </row>
    <row r="20" spans="1:3" x14ac:dyDescent="0.35">
      <c r="A20" s="34" t="s">
        <v>97</v>
      </c>
      <c r="B20">
        <v>3.4542726772626153E-2</v>
      </c>
      <c r="C20">
        <v>3.4542726772626153E-2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404F-9B6E-4C25-9B2A-BED39FF9AFF4}">
  <dimension ref="A1:AA243"/>
  <sheetViews>
    <sheetView tabSelected="1" zoomScale="90" zoomScaleNormal="90" workbookViewId="0">
      <selection sqref="A1:K61"/>
    </sheetView>
  </sheetViews>
  <sheetFormatPr defaultRowHeight="14.5" x14ac:dyDescent="0.35"/>
  <cols>
    <col min="1" max="1" width="8.7265625" style="17"/>
    <col min="2" max="2" width="19.7265625" style="17" customWidth="1"/>
    <col min="3" max="4" width="8.7265625" style="17"/>
    <col min="8" max="8" width="8.7265625" style="17"/>
    <col min="11" max="11" width="15.7265625" customWidth="1"/>
    <col min="14" max="14" width="14.90625" customWidth="1"/>
    <col min="27" max="27" width="11.54296875" customWidth="1"/>
    <col min="31" max="31" width="12.08984375" customWidth="1"/>
  </cols>
  <sheetData>
    <row r="1" spans="1:11" x14ac:dyDescent="0.35">
      <c r="A1" s="55" t="s">
        <v>110</v>
      </c>
      <c r="B1" s="55" t="s">
        <v>111</v>
      </c>
      <c r="C1" s="55" t="s">
        <v>43</v>
      </c>
      <c r="D1" s="55" t="s">
        <v>51</v>
      </c>
      <c r="E1" s="55" t="s">
        <v>1</v>
      </c>
      <c r="F1" s="55" t="s">
        <v>2</v>
      </c>
      <c r="G1" s="55" t="s">
        <v>3</v>
      </c>
      <c r="H1" s="55" t="s">
        <v>64</v>
      </c>
      <c r="I1" s="55" t="s">
        <v>37</v>
      </c>
      <c r="J1" s="55" t="s">
        <v>4</v>
      </c>
      <c r="K1" s="55" t="s">
        <v>33</v>
      </c>
    </row>
    <row r="2" spans="1:11" x14ac:dyDescent="0.35">
      <c r="A2" s="17">
        <v>1</v>
      </c>
      <c r="B2" s="17">
        <v>2</v>
      </c>
      <c r="C2" s="25" t="s">
        <v>7</v>
      </c>
      <c r="D2" s="17">
        <v>1</v>
      </c>
      <c r="E2">
        <v>8.4</v>
      </c>
      <c r="F2">
        <v>1.208</v>
      </c>
      <c r="G2">
        <v>8.3930000000000007</v>
      </c>
      <c r="H2" s="17">
        <v>1</v>
      </c>
      <c r="I2">
        <v>8.0000000000000002E-3</v>
      </c>
      <c r="J2">
        <v>-0.997</v>
      </c>
      <c r="K2">
        <v>9.5990000000000002</v>
      </c>
    </row>
    <row r="3" spans="1:11" x14ac:dyDescent="0.35">
      <c r="A3" s="17">
        <v>2</v>
      </c>
      <c r="B3" s="17">
        <v>2</v>
      </c>
      <c r="C3" s="25" t="s">
        <v>7</v>
      </c>
      <c r="D3" s="17">
        <v>2</v>
      </c>
      <c r="E3">
        <v>7.0019999999999998</v>
      </c>
      <c r="F3">
        <v>2.6080000000000001</v>
      </c>
      <c r="G3">
        <v>6.9969999999999999</v>
      </c>
    </row>
    <row r="4" spans="1:11" x14ac:dyDescent="0.35">
      <c r="A4" s="17">
        <v>3</v>
      </c>
      <c r="B4" s="17">
        <v>2</v>
      </c>
      <c r="C4" s="25" t="s">
        <v>7</v>
      </c>
      <c r="D4" s="17">
        <v>3</v>
      </c>
      <c r="E4">
        <v>5.5970000000000004</v>
      </c>
      <c r="F4">
        <v>4.0179999999999998</v>
      </c>
      <c r="G4">
        <v>5.6020000000000003</v>
      </c>
    </row>
    <row r="5" spans="1:11" x14ac:dyDescent="0.35">
      <c r="A5" s="17">
        <v>4</v>
      </c>
      <c r="B5" s="17">
        <v>2</v>
      </c>
      <c r="C5" s="25" t="s">
        <v>7</v>
      </c>
      <c r="D5" s="17">
        <v>4</v>
      </c>
      <c r="E5">
        <v>4.2619999999999996</v>
      </c>
      <c r="F5">
        <v>5.3579999999999997</v>
      </c>
      <c r="G5">
        <v>4.2560000000000002</v>
      </c>
    </row>
    <row r="6" spans="1:11" x14ac:dyDescent="0.35">
      <c r="A6" s="17">
        <v>5</v>
      </c>
      <c r="B6" s="17">
        <v>2</v>
      </c>
      <c r="C6" s="25" t="s">
        <v>7</v>
      </c>
      <c r="D6" s="17">
        <v>5</v>
      </c>
      <c r="E6">
        <v>2.75</v>
      </c>
      <c r="F6">
        <v>6.8780000000000001</v>
      </c>
      <c r="G6">
        <v>2.742</v>
      </c>
    </row>
    <row r="7" spans="1:11" x14ac:dyDescent="0.35">
      <c r="A7" s="17">
        <v>6</v>
      </c>
      <c r="B7" s="17">
        <v>2</v>
      </c>
      <c r="C7" s="25" t="s">
        <v>7</v>
      </c>
      <c r="D7" s="17">
        <v>1</v>
      </c>
      <c r="E7">
        <v>8.4</v>
      </c>
      <c r="F7">
        <v>1.2070000000000001</v>
      </c>
      <c r="G7">
        <v>8.3949999999999996</v>
      </c>
      <c r="H7" s="17">
        <v>2</v>
      </c>
      <c r="I7">
        <v>5.0000000000000001E-3</v>
      </c>
      <c r="J7">
        <v>-0.997</v>
      </c>
      <c r="K7">
        <v>9.5980000000000008</v>
      </c>
    </row>
    <row r="8" spans="1:11" x14ac:dyDescent="0.35">
      <c r="A8" s="17">
        <v>7</v>
      </c>
      <c r="B8" s="17">
        <v>2</v>
      </c>
      <c r="C8" s="25" t="s">
        <v>7</v>
      </c>
      <c r="D8" s="17">
        <v>2</v>
      </c>
      <c r="E8">
        <v>6.99</v>
      </c>
      <c r="F8">
        <v>2.62</v>
      </c>
      <c r="G8">
        <v>6.9870000000000001</v>
      </c>
    </row>
    <row r="9" spans="1:11" x14ac:dyDescent="0.35">
      <c r="A9" s="17">
        <v>8</v>
      </c>
      <c r="B9" s="17">
        <v>2</v>
      </c>
      <c r="C9" s="25" t="s">
        <v>7</v>
      </c>
      <c r="D9" s="17">
        <v>3</v>
      </c>
      <c r="E9">
        <v>5.6130000000000004</v>
      </c>
      <c r="F9">
        <v>3.9990000000000001</v>
      </c>
      <c r="G9">
        <v>5.6109999999999998</v>
      </c>
    </row>
    <row r="10" spans="1:11" x14ac:dyDescent="0.35">
      <c r="A10" s="17">
        <v>9</v>
      </c>
      <c r="B10" s="17">
        <v>2</v>
      </c>
      <c r="C10" s="25" t="s">
        <v>7</v>
      </c>
      <c r="D10" s="17">
        <v>4</v>
      </c>
      <c r="E10">
        <v>4.2050000000000001</v>
      </c>
      <c r="F10">
        <v>5.4130000000000003</v>
      </c>
      <c r="G10">
        <v>4.2080000000000002</v>
      </c>
    </row>
    <row r="11" spans="1:11" x14ac:dyDescent="0.35">
      <c r="A11" s="17">
        <v>10</v>
      </c>
      <c r="B11" s="17">
        <v>2</v>
      </c>
      <c r="C11" s="25" t="s">
        <v>7</v>
      </c>
      <c r="D11" s="17">
        <v>5</v>
      </c>
      <c r="E11">
        <v>2.75</v>
      </c>
      <c r="F11">
        <v>6.875</v>
      </c>
      <c r="G11">
        <v>2.7429999999999999</v>
      </c>
    </row>
    <row r="12" spans="1:11" x14ac:dyDescent="0.35">
      <c r="A12" s="17">
        <v>11</v>
      </c>
      <c r="B12" s="17">
        <v>2</v>
      </c>
      <c r="C12" s="25" t="s">
        <v>7</v>
      </c>
      <c r="D12" s="17">
        <v>1</v>
      </c>
      <c r="E12">
        <v>8.4</v>
      </c>
      <c r="F12">
        <v>1.2070000000000001</v>
      </c>
      <c r="G12">
        <v>8.3989999999999991</v>
      </c>
      <c r="H12" s="17">
        <v>3</v>
      </c>
      <c r="I12">
        <v>8.0000000000000002E-3</v>
      </c>
      <c r="J12">
        <v>-0.998</v>
      </c>
      <c r="K12">
        <v>9.6059999999999999</v>
      </c>
    </row>
    <row r="13" spans="1:11" x14ac:dyDescent="0.35">
      <c r="A13" s="17">
        <v>12</v>
      </c>
      <c r="B13" s="17">
        <v>2</v>
      </c>
      <c r="C13" s="25" t="s">
        <v>7</v>
      </c>
      <c r="D13" s="17">
        <v>2</v>
      </c>
      <c r="E13">
        <v>7.0830000000000002</v>
      </c>
      <c r="F13">
        <v>2.5299999999999998</v>
      </c>
      <c r="G13">
        <v>7.08</v>
      </c>
    </row>
    <row r="14" spans="1:11" x14ac:dyDescent="0.35">
      <c r="A14" s="17">
        <v>13</v>
      </c>
      <c r="B14" s="17">
        <v>2</v>
      </c>
      <c r="C14" s="25" t="s">
        <v>7</v>
      </c>
      <c r="D14" s="17">
        <v>3</v>
      </c>
      <c r="E14">
        <v>5.6660000000000004</v>
      </c>
      <c r="F14">
        <v>3.95</v>
      </c>
      <c r="G14">
        <v>5.673</v>
      </c>
    </row>
    <row r="15" spans="1:11" x14ac:dyDescent="0.35">
      <c r="A15" s="17">
        <v>14</v>
      </c>
      <c r="B15" s="17">
        <v>2</v>
      </c>
      <c r="C15" s="25" t="s">
        <v>7</v>
      </c>
      <c r="D15" s="17">
        <v>4</v>
      </c>
      <c r="E15">
        <v>4.1639999999999997</v>
      </c>
      <c r="F15">
        <v>5.4580000000000002</v>
      </c>
      <c r="G15">
        <v>4.1609999999999996</v>
      </c>
    </row>
    <row r="16" spans="1:11" x14ac:dyDescent="0.35">
      <c r="A16" s="17">
        <v>15</v>
      </c>
      <c r="B16" s="17">
        <v>2</v>
      </c>
      <c r="C16" s="25" t="s">
        <v>7</v>
      </c>
      <c r="D16" s="17">
        <v>5</v>
      </c>
      <c r="E16">
        <v>2.75</v>
      </c>
      <c r="F16">
        <v>6.8739999999999997</v>
      </c>
      <c r="G16">
        <v>2.7429999999999999</v>
      </c>
    </row>
    <row r="17" spans="1:19" x14ac:dyDescent="0.35">
      <c r="A17" s="17">
        <v>16</v>
      </c>
      <c r="B17" s="17">
        <v>3</v>
      </c>
      <c r="C17" s="25" t="s">
        <v>38</v>
      </c>
      <c r="D17" s="17">
        <v>1</v>
      </c>
      <c r="E17">
        <v>8.4</v>
      </c>
      <c r="F17">
        <v>1.21</v>
      </c>
      <c r="G17">
        <v>8.39</v>
      </c>
      <c r="H17" s="17">
        <v>4</v>
      </c>
      <c r="I17">
        <v>3.0000000000000001E-3</v>
      </c>
      <c r="J17">
        <v>-0.997</v>
      </c>
      <c r="K17">
        <v>9.5990000000000002</v>
      </c>
    </row>
    <row r="18" spans="1:19" x14ac:dyDescent="0.35">
      <c r="A18" s="17">
        <v>17</v>
      </c>
      <c r="B18" s="17">
        <v>3</v>
      </c>
      <c r="C18" s="25" t="s">
        <v>38</v>
      </c>
      <c r="D18" s="17">
        <v>2</v>
      </c>
      <c r="E18">
        <v>7.06</v>
      </c>
      <c r="F18">
        <v>2.5499999999999998</v>
      </c>
      <c r="G18">
        <v>7.0590000000000002</v>
      </c>
      <c r="N18" t="s">
        <v>65</v>
      </c>
    </row>
    <row r="19" spans="1:19" ht="15" thickBot="1" x14ac:dyDescent="0.4">
      <c r="A19" s="17">
        <v>18</v>
      </c>
      <c r="B19" s="17">
        <v>3</v>
      </c>
      <c r="C19" s="25" t="s">
        <v>38</v>
      </c>
      <c r="D19" s="17">
        <v>3</v>
      </c>
      <c r="E19">
        <v>5.6379999999999999</v>
      </c>
      <c r="F19">
        <v>3.972</v>
      </c>
      <c r="G19">
        <v>5.64</v>
      </c>
    </row>
    <row r="20" spans="1:19" x14ac:dyDescent="0.35">
      <c r="A20" s="17">
        <v>19</v>
      </c>
      <c r="B20" s="17">
        <v>3</v>
      </c>
      <c r="C20" s="25" t="s">
        <v>38</v>
      </c>
      <c r="D20" s="17">
        <v>4</v>
      </c>
      <c r="E20">
        <v>4.2430000000000003</v>
      </c>
      <c r="F20">
        <v>5.37</v>
      </c>
      <c r="G20">
        <v>4.24</v>
      </c>
      <c r="N20" s="31" t="s">
        <v>66</v>
      </c>
      <c r="O20" s="31"/>
    </row>
    <row r="21" spans="1:19" x14ac:dyDescent="0.35">
      <c r="A21" s="17">
        <v>20</v>
      </c>
      <c r="B21" s="17">
        <v>3</v>
      </c>
      <c r="C21" s="25" t="s">
        <v>38</v>
      </c>
      <c r="D21" s="17">
        <v>5</v>
      </c>
      <c r="E21">
        <v>2.75</v>
      </c>
      <c r="F21">
        <v>6.8780000000000001</v>
      </c>
      <c r="G21">
        <v>2.74</v>
      </c>
      <c r="N21" t="s">
        <v>67</v>
      </c>
      <c r="O21">
        <v>0.99999598055725181</v>
      </c>
    </row>
    <row r="22" spans="1:19" x14ac:dyDescent="0.35">
      <c r="A22" s="17">
        <v>21</v>
      </c>
      <c r="B22" s="17">
        <v>3</v>
      </c>
      <c r="C22" s="25" t="s">
        <v>38</v>
      </c>
      <c r="D22" s="17">
        <v>1</v>
      </c>
      <c r="E22">
        <v>8.4</v>
      </c>
      <c r="F22">
        <v>1.2110000000000001</v>
      </c>
      <c r="G22">
        <v>8.3829999999999991</v>
      </c>
      <c r="H22" s="17">
        <v>5</v>
      </c>
      <c r="I22">
        <v>1.2999999999999999E-2</v>
      </c>
      <c r="J22">
        <v>-0.997</v>
      </c>
      <c r="K22">
        <v>9.5939999999999994</v>
      </c>
      <c r="N22" t="s">
        <v>68</v>
      </c>
      <c r="O22">
        <v>0.99999196113065958</v>
      </c>
    </row>
    <row r="23" spans="1:19" x14ac:dyDescent="0.35">
      <c r="A23" s="17">
        <v>22</v>
      </c>
      <c r="B23" s="17">
        <v>3</v>
      </c>
      <c r="C23" s="25" t="s">
        <v>38</v>
      </c>
      <c r="D23" s="17">
        <v>2</v>
      </c>
      <c r="E23">
        <v>7.0640000000000001</v>
      </c>
      <c r="F23">
        <v>2.5470000000000002</v>
      </c>
      <c r="G23">
        <v>7.0519999999999996</v>
      </c>
      <c r="N23" t="s">
        <v>69</v>
      </c>
      <c r="O23">
        <v>0.99999182252946406</v>
      </c>
    </row>
    <row r="24" spans="1:19" x14ac:dyDescent="0.35">
      <c r="A24" s="17">
        <v>23</v>
      </c>
      <c r="B24" s="17">
        <v>3</v>
      </c>
      <c r="C24" s="25" t="s">
        <v>38</v>
      </c>
      <c r="D24" s="17">
        <v>3</v>
      </c>
      <c r="E24">
        <v>5.63</v>
      </c>
      <c r="F24">
        <v>3.984</v>
      </c>
      <c r="G24">
        <v>5.6360000000000001</v>
      </c>
      <c r="N24" t="s">
        <v>70</v>
      </c>
      <c r="O24">
        <v>5.7600523551813512E-3</v>
      </c>
    </row>
    <row r="25" spans="1:19" ht="15" thickBot="1" x14ac:dyDescent="0.4">
      <c r="A25" s="17">
        <v>24</v>
      </c>
      <c r="B25" s="17">
        <v>3</v>
      </c>
      <c r="C25" s="25" t="s">
        <v>38</v>
      </c>
      <c r="D25" s="17">
        <v>4</v>
      </c>
      <c r="E25">
        <v>4.1760000000000002</v>
      </c>
      <c r="F25">
        <v>5.444</v>
      </c>
      <c r="G25">
        <v>4.1669999999999998</v>
      </c>
      <c r="N25" s="29" t="s">
        <v>71</v>
      </c>
      <c r="O25" s="29">
        <v>60</v>
      </c>
    </row>
    <row r="26" spans="1:19" x14ac:dyDescent="0.35">
      <c r="A26" s="17">
        <v>25</v>
      </c>
      <c r="B26" s="17">
        <v>3</v>
      </c>
      <c r="C26" s="25" t="s">
        <v>38</v>
      </c>
      <c r="D26" s="17">
        <v>5</v>
      </c>
      <c r="E26">
        <v>2.75</v>
      </c>
      <c r="F26">
        <v>6.875</v>
      </c>
      <c r="G26">
        <v>2.738</v>
      </c>
    </row>
    <row r="27" spans="1:19" ht="15" thickBot="1" x14ac:dyDescent="0.4">
      <c r="A27" s="17">
        <v>26</v>
      </c>
      <c r="B27" s="17">
        <v>3</v>
      </c>
      <c r="C27" s="25" t="s">
        <v>38</v>
      </c>
      <c r="D27" s="17">
        <v>1</v>
      </c>
      <c r="E27">
        <v>8.4</v>
      </c>
      <c r="F27">
        <v>1.208</v>
      </c>
      <c r="G27">
        <v>8.3919999999999995</v>
      </c>
      <c r="H27" s="17">
        <v>6</v>
      </c>
      <c r="I27">
        <v>8.0000000000000002E-3</v>
      </c>
      <c r="J27">
        <v>-0.997</v>
      </c>
      <c r="K27">
        <v>9.5939999999999994</v>
      </c>
      <c r="N27" t="s">
        <v>72</v>
      </c>
    </row>
    <row r="28" spans="1:19" x14ac:dyDescent="0.35">
      <c r="A28" s="17">
        <v>27</v>
      </c>
      <c r="B28" s="17">
        <v>3</v>
      </c>
      <c r="C28" s="25" t="s">
        <v>38</v>
      </c>
      <c r="D28" s="17">
        <v>2</v>
      </c>
      <c r="E28">
        <v>7.0330000000000004</v>
      </c>
      <c r="F28">
        <v>2.57</v>
      </c>
      <c r="G28">
        <v>7.0339999999999998</v>
      </c>
      <c r="N28" s="30"/>
      <c r="O28" s="30" t="s">
        <v>76</v>
      </c>
      <c r="P28" s="30" t="s">
        <v>77</v>
      </c>
      <c r="Q28" s="30" t="s">
        <v>78</v>
      </c>
      <c r="R28" s="30" t="s">
        <v>79</v>
      </c>
      <c r="S28" s="30" t="s">
        <v>80</v>
      </c>
    </row>
    <row r="29" spans="1:19" x14ac:dyDescent="0.35">
      <c r="A29" s="17">
        <v>28</v>
      </c>
      <c r="B29" s="17">
        <v>3</v>
      </c>
      <c r="C29" s="25" t="s">
        <v>38</v>
      </c>
      <c r="D29" s="17">
        <v>3</v>
      </c>
      <c r="E29">
        <v>5.6280000000000001</v>
      </c>
      <c r="F29">
        <v>3.9860000000000002</v>
      </c>
      <c r="G29">
        <v>5.6139999999999999</v>
      </c>
      <c r="N29" t="s">
        <v>73</v>
      </c>
      <c r="O29">
        <v>1</v>
      </c>
      <c r="P29">
        <v>239.37698584755148</v>
      </c>
      <c r="Q29">
        <v>239.37698584755148</v>
      </c>
      <c r="R29">
        <v>7214886.980999318</v>
      </c>
      <c r="S29">
        <v>1.8578472911049291E-149</v>
      </c>
    </row>
    <row r="30" spans="1:19" x14ac:dyDescent="0.35">
      <c r="A30" s="17">
        <v>29</v>
      </c>
      <c r="B30" s="17">
        <v>3</v>
      </c>
      <c r="C30" s="25" t="s">
        <v>38</v>
      </c>
      <c r="D30" s="17">
        <v>4</v>
      </c>
      <c r="E30">
        <v>4.2560000000000002</v>
      </c>
      <c r="F30">
        <v>5.3609999999999998</v>
      </c>
      <c r="G30">
        <v>4.2510000000000003</v>
      </c>
      <c r="N30" t="s">
        <v>74</v>
      </c>
      <c r="O30">
        <v>58</v>
      </c>
      <c r="P30">
        <v>1.9243357817969537E-3</v>
      </c>
      <c r="Q30">
        <v>3.3178203134430236E-5</v>
      </c>
    </row>
    <row r="31" spans="1:19" ht="15" thickBot="1" x14ac:dyDescent="0.4">
      <c r="A31" s="17">
        <v>30</v>
      </c>
      <c r="B31" s="17">
        <v>3</v>
      </c>
      <c r="C31" s="25" t="s">
        <v>38</v>
      </c>
      <c r="D31" s="17">
        <v>5</v>
      </c>
      <c r="E31">
        <v>2.75</v>
      </c>
      <c r="F31">
        <v>6.8760000000000003</v>
      </c>
      <c r="G31">
        <v>2.7440000000000002</v>
      </c>
      <c r="N31" s="29" t="s">
        <v>75</v>
      </c>
      <c r="O31" s="29">
        <v>59</v>
      </c>
      <c r="P31" s="29">
        <v>239.37891018333329</v>
      </c>
      <c r="Q31" s="29"/>
      <c r="R31" s="29"/>
      <c r="S31" s="29"/>
    </row>
    <row r="32" spans="1:19" ht="15" thickBot="1" x14ac:dyDescent="0.4">
      <c r="A32" s="17">
        <v>31</v>
      </c>
      <c r="B32" s="17">
        <v>4</v>
      </c>
      <c r="C32" s="25" t="s">
        <v>40</v>
      </c>
      <c r="D32" s="17">
        <v>1</v>
      </c>
      <c r="E32">
        <v>8.4</v>
      </c>
      <c r="F32">
        <v>1.2090000000000001</v>
      </c>
      <c r="G32">
        <v>8.3879999999999999</v>
      </c>
      <c r="H32" s="17">
        <v>7</v>
      </c>
      <c r="I32">
        <v>3.0000000000000001E-3</v>
      </c>
      <c r="J32">
        <v>-0.997</v>
      </c>
      <c r="K32">
        <v>9.5960000000000001</v>
      </c>
    </row>
    <row r="33" spans="1:22" x14ac:dyDescent="0.35">
      <c r="A33" s="17">
        <v>32</v>
      </c>
      <c r="B33" s="17">
        <v>4</v>
      </c>
      <c r="C33" s="25" t="s">
        <v>40</v>
      </c>
      <c r="D33" s="17">
        <v>2</v>
      </c>
      <c r="E33">
        <v>7.0519999999999996</v>
      </c>
      <c r="F33">
        <v>2.5499999999999998</v>
      </c>
      <c r="G33">
        <v>7.056</v>
      </c>
      <c r="N33" s="30"/>
      <c r="O33" s="30" t="s">
        <v>81</v>
      </c>
      <c r="P33" s="30" t="s">
        <v>70</v>
      </c>
      <c r="Q33" s="30" t="s">
        <v>82</v>
      </c>
      <c r="R33" s="30" t="s">
        <v>83</v>
      </c>
      <c r="S33" s="30" t="s">
        <v>84</v>
      </c>
      <c r="T33" s="30" t="s">
        <v>85</v>
      </c>
      <c r="U33" s="30" t="s">
        <v>86</v>
      </c>
      <c r="V33" s="30" t="s">
        <v>87</v>
      </c>
    </row>
    <row r="34" spans="1:22" x14ac:dyDescent="0.35">
      <c r="A34" s="17">
        <v>33</v>
      </c>
      <c r="B34" s="17">
        <v>4</v>
      </c>
      <c r="C34" s="25" t="s">
        <v>40</v>
      </c>
      <c r="D34" s="17">
        <v>3</v>
      </c>
      <c r="E34">
        <v>5.6219999999999999</v>
      </c>
      <c r="F34">
        <v>3.9929999999999999</v>
      </c>
      <c r="G34">
        <v>5.6180000000000003</v>
      </c>
      <c r="N34" t="s">
        <v>33</v>
      </c>
      <c r="O34">
        <v>9.5966391022264848</v>
      </c>
      <c r="P34">
        <v>1.6629673442778172E-3</v>
      </c>
      <c r="Q34">
        <v>5770.7922739721935</v>
      </c>
      <c r="R34">
        <v>1.0141187787434399E-168</v>
      </c>
      <c r="S34">
        <v>9.5933103114178806</v>
      </c>
      <c r="T34">
        <v>9.5999678930350889</v>
      </c>
      <c r="U34">
        <v>9.5933103114178806</v>
      </c>
      <c r="V34">
        <v>9.5999678930350889</v>
      </c>
    </row>
    <row r="35" spans="1:22" ht="15" thickBot="1" x14ac:dyDescent="0.4">
      <c r="A35" s="17">
        <v>34</v>
      </c>
      <c r="B35" s="17">
        <v>4</v>
      </c>
      <c r="C35" s="25" t="s">
        <v>40</v>
      </c>
      <c r="D35" s="17">
        <v>4</v>
      </c>
      <c r="E35">
        <v>4.2530000000000001</v>
      </c>
      <c r="F35">
        <v>5.3680000000000003</v>
      </c>
      <c r="G35">
        <v>4.242</v>
      </c>
      <c r="N35" s="29" t="s">
        <v>2</v>
      </c>
      <c r="O35" s="29">
        <v>-0.99648888925945112</v>
      </c>
      <c r="P35" s="29">
        <v>3.7098614837684804E-4</v>
      </c>
      <c r="Q35" s="29">
        <v>-2686.0541656860378</v>
      </c>
      <c r="R35" s="29">
        <v>1.8578472911049291E-149</v>
      </c>
      <c r="S35" s="29">
        <v>-0.99723149871903272</v>
      </c>
      <c r="T35" s="29">
        <v>-0.99574627979986952</v>
      </c>
      <c r="U35" s="29">
        <v>-0.99723149871903272</v>
      </c>
      <c r="V35" s="29">
        <v>-0.99574627979986952</v>
      </c>
    </row>
    <row r="36" spans="1:22" x14ac:dyDescent="0.35">
      <c r="A36" s="17">
        <v>35</v>
      </c>
      <c r="B36" s="17">
        <v>4</v>
      </c>
      <c r="C36" s="25" t="s">
        <v>40</v>
      </c>
      <c r="D36" s="17">
        <v>5</v>
      </c>
      <c r="E36">
        <v>2.75</v>
      </c>
      <c r="F36">
        <v>6.875</v>
      </c>
      <c r="G36">
        <v>2.74</v>
      </c>
    </row>
    <row r="37" spans="1:22" x14ac:dyDescent="0.35">
      <c r="A37" s="17">
        <v>36</v>
      </c>
      <c r="B37" s="17">
        <v>4</v>
      </c>
      <c r="C37" s="25" t="s">
        <v>40</v>
      </c>
      <c r="D37" s="17">
        <v>1</v>
      </c>
      <c r="E37">
        <v>8.4</v>
      </c>
      <c r="F37">
        <v>1.21</v>
      </c>
      <c r="G37">
        <v>8.39</v>
      </c>
      <c r="H37" s="17">
        <v>8</v>
      </c>
      <c r="I37">
        <v>1.4999999999999999E-2</v>
      </c>
      <c r="J37">
        <v>-0.99299999999999999</v>
      </c>
      <c r="K37">
        <v>9.5869999999999997</v>
      </c>
    </row>
    <row r="38" spans="1:22" x14ac:dyDescent="0.35">
      <c r="A38" s="17">
        <v>37</v>
      </c>
      <c r="B38" s="17">
        <v>4</v>
      </c>
      <c r="C38" s="25" t="s">
        <v>40</v>
      </c>
      <c r="D38" s="17">
        <v>2</v>
      </c>
      <c r="E38">
        <v>7.0659999999999998</v>
      </c>
      <c r="F38">
        <v>2.54</v>
      </c>
      <c r="G38">
        <v>7.0490000000000004</v>
      </c>
    </row>
    <row r="39" spans="1:22" x14ac:dyDescent="0.35">
      <c r="A39" s="17">
        <v>38</v>
      </c>
      <c r="B39" s="17">
        <v>4</v>
      </c>
      <c r="C39" s="25" t="s">
        <v>40</v>
      </c>
      <c r="D39" s="17">
        <v>3</v>
      </c>
      <c r="E39">
        <v>5.6180000000000003</v>
      </c>
      <c r="F39">
        <v>3.9990000000000001</v>
      </c>
      <c r="G39">
        <v>5.62</v>
      </c>
      <c r="N39" t="s">
        <v>88</v>
      </c>
      <c r="R39" t="s">
        <v>92</v>
      </c>
    </row>
    <row r="40" spans="1:22" ht="15" thickBot="1" x14ac:dyDescent="0.4">
      <c r="A40" s="17">
        <v>39</v>
      </c>
      <c r="B40" s="17">
        <v>4</v>
      </c>
      <c r="C40" s="25" t="s">
        <v>40</v>
      </c>
      <c r="D40" s="17">
        <v>4</v>
      </c>
      <c r="E40">
        <v>4.2450000000000001</v>
      </c>
      <c r="F40">
        <v>5.3760000000000003</v>
      </c>
      <c r="G40">
        <v>4.26</v>
      </c>
    </row>
    <row r="41" spans="1:22" x14ac:dyDescent="0.35">
      <c r="A41" s="17">
        <v>40</v>
      </c>
      <c r="B41" s="17">
        <v>4</v>
      </c>
      <c r="C41" s="25" t="s">
        <v>40</v>
      </c>
      <c r="D41" s="17">
        <v>5</v>
      </c>
      <c r="E41">
        <v>2.75</v>
      </c>
      <c r="F41">
        <v>6.8789999999999996</v>
      </c>
      <c r="G41">
        <v>2.7440000000000002</v>
      </c>
      <c r="L41" t="s">
        <v>43</v>
      </c>
      <c r="M41" t="s">
        <v>51</v>
      </c>
      <c r="N41" s="30" t="s">
        <v>89</v>
      </c>
      <c r="O41" s="30" t="s">
        <v>94</v>
      </c>
      <c r="P41" s="30" t="s">
        <v>91</v>
      </c>
      <c r="R41" s="30" t="s">
        <v>93</v>
      </c>
      <c r="S41" s="30" t="s">
        <v>3</v>
      </c>
    </row>
    <row r="42" spans="1:22" x14ac:dyDescent="0.35">
      <c r="A42" s="17">
        <v>41</v>
      </c>
      <c r="B42" s="17">
        <v>4</v>
      </c>
      <c r="C42" s="25" t="s">
        <v>40</v>
      </c>
      <c r="D42" s="17">
        <v>1</v>
      </c>
      <c r="E42">
        <v>8.4</v>
      </c>
      <c r="F42">
        <v>1.2090000000000001</v>
      </c>
      <c r="G42">
        <v>8.3930000000000007</v>
      </c>
      <c r="H42" s="17">
        <v>9</v>
      </c>
      <c r="I42">
        <v>5.0000000000000001E-3</v>
      </c>
      <c r="J42">
        <v>-0.997</v>
      </c>
      <c r="K42">
        <v>9.6</v>
      </c>
      <c r="L42" s="15" t="s">
        <v>7</v>
      </c>
      <c r="M42">
        <v>1</v>
      </c>
      <c r="N42">
        <v>1</v>
      </c>
      <c r="O42">
        <v>8.3928805240010682</v>
      </c>
      <c r="P42">
        <v>1.1947599893247229E-4</v>
      </c>
      <c r="R42">
        <v>0.83333333333333337</v>
      </c>
      <c r="S42">
        <v>2.7360000000000002</v>
      </c>
    </row>
    <row r="43" spans="1:22" x14ac:dyDescent="0.35">
      <c r="A43" s="17">
        <v>42</v>
      </c>
      <c r="B43" s="17">
        <v>4</v>
      </c>
      <c r="C43" s="25" t="s">
        <v>40</v>
      </c>
      <c r="D43" s="17">
        <v>2</v>
      </c>
      <c r="E43">
        <v>7.0380000000000003</v>
      </c>
      <c r="F43">
        <v>2.5710000000000002</v>
      </c>
      <c r="G43">
        <v>7.0419999999999998</v>
      </c>
      <c r="L43" s="15" t="s">
        <v>7</v>
      </c>
      <c r="M43">
        <v>2</v>
      </c>
      <c r="N43">
        <v>2</v>
      </c>
      <c r="O43">
        <v>6.997796079037836</v>
      </c>
      <c r="P43">
        <v>-7.960790378360727E-4</v>
      </c>
      <c r="R43">
        <v>2.5</v>
      </c>
      <c r="S43">
        <v>2.738</v>
      </c>
    </row>
    <row r="44" spans="1:22" x14ac:dyDescent="0.35">
      <c r="A44" s="17">
        <v>43</v>
      </c>
      <c r="B44" s="17">
        <v>4</v>
      </c>
      <c r="C44" s="25" t="s">
        <v>40</v>
      </c>
      <c r="D44" s="17">
        <v>3</v>
      </c>
      <c r="E44">
        <v>5.66</v>
      </c>
      <c r="F44">
        <v>3.956</v>
      </c>
      <c r="G44">
        <v>5.6539999999999999</v>
      </c>
      <c r="L44" s="15" t="s">
        <v>7</v>
      </c>
      <c r="M44">
        <v>3</v>
      </c>
      <c r="N44">
        <v>3</v>
      </c>
      <c r="O44">
        <v>5.5927467451820103</v>
      </c>
      <c r="P44">
        <v>9.2532548179899976E-3</v>
      </c>
      <c r="R44">
        <v>4.166666666666667</v>
      </c>
      <c r="S44">
        <v>2.74</v>
      </c>
    </row>
    <row r="45" spans="1:22" x14ac:dyDescent="0.35">
      <c r="A45" s="17">
        <v>44</v>
      </c>
      <c r="B45" s="17">
        <v>4</v>
      </c>
      <c r="C45" s="25" t="s">
        <v>40</v>
      </c>
      <c r="D45" s="17">
        <v>4</v>
      </c>
      <c r="E45">
        <v>4.1669999999999998</v>
      </c>
      <c r="F45">
        <v>5.4560000000000004</v>
      </c>
      <c r="G45">
        <v>4.16</v>
      </c>
      <c r="L45" s="15" t="s">
        <v>7</v>
      </c>
      <c r="M45">
        <v>4</v>
      </c>
      <c r="N45">
        <v>4</v>
      </c>
      <c r="O45">
        <v>4.2574516335743464</v>
      </c>
      <c r="P45">
        <v>-1.4516335743461894E-3</v>
      </c>
      <c r="R45">
        <v>5.833333333333333</v>
      </c>
      <c r="S45">
        <v>2.74</v>
      </c>
    </row>
    <row r="46" spans="1:22" x14ac:dyDescent="0.35">
      <c r="A46" s="17">
        <v>45</v>
      </c>
      <c r="B46" s="17">
        <v>4</v>
      </c>
      <c r="C46" s="25" t="s">
        <v>40</v>
      </c>
      <c r="D46" s="17">
        <v>5</v>
      </c>
      <c r="E46">
        <v>2.75</v>
      </c>
      <c r="F46">
        <v>6.8780000000000001</v>
      </c>
      <c r="G46">
        <v>2.7429999999999999</v>
      </c>
      <c r="L46" s="15" t="s">
        <v>7</v>
      </c>
      <c r="M46">
        <v>5</v>
      </c>
      <c r="N46">
        <v>5</v>
      </c>
      <c r="O46">
        <v>2.7427885218999801</v>
      </c>
      <c r="P46">
        <v>-7.8852189998013245E-4</v>
      </c>
      <c r="R46">
        <v>7.5</v>
      </c>
      <c r="S46">
        <v>2.742</v>
      </c>
    </row>
    <row r="47" spans="1:22" x14ac:dyDescent="0.35">
      <c r="A47" s="17">
        <v>46</v>
      </c>
      <c r="B47" s="17">
        <v>1</v>
      </c>
      <c r="C47" s="25" t="s">
        <v>6</v>
      </c>
      <c r="D47" s="17">
        <v>1</v>
      </c>
      <c r="E47">
        <v>8.4</v>
      </c>
      <c r="F47">
        <v>1.208</v>
      </c>
      <c r="G47">
        <v>8.39</v>
      </c>
      <c r="H47" s="17">
        <v>10</v>
      </c>
      <c r="I47">
        <v>2E-3</v>
      </c>
      <c r="J47">
        <v>-0.995</v>
      </c>
      <c r="K47">
        <v>9.59</v>
      </c>
      <c r="L47" s="15" t="s">
        <v>7</v>
      </c>
      <c r="M47">
        <v>1</v>
      </c>
      <c r="N47">
        <v>6</v>
      </c>
      <c r="O47">
        <v>8.3938770128903268</v>
      </c>
      <c r="P47">
        <v>1.1229871096727351E-3</v>
      </c>
      <c r="R47">
        <v>9.1666666666666679</v>
      </c>
      <c r="S47">
        <v>2.7429999999999999</v>
      </c>
    </row>
    <row r="48" spans="1:22" x14ac:dyDescent="0.35">
      <c r="A48" s="17">
        <v>47</v>
      </c>
      <c r="B48" s="17">
        <v>1</v>
      </c>
      <c r="C48" s="25" t="s">
        <v>6</v>
      </c>
      <c r="D48" s="17">
        <v>2</v>
      </c>
      <c r="E48">
        <v>6.9980000000000002</v>
      </c>
      <c r="F48">
        <v>2.613</v>
      </c>
      <c r="G48">
        <v>6.99</v>
      </c>
      <c r="L48" s="15" t="s">
        <v>7</v>
      </c>
      <c r="M48">
        <v>2</v>
      </c>
      <c r="N48">
        <v>7</v>
      </c>
      <c r="O48">
        <v>6.9858382123667226</v>
      </c>
      <c r="P48">
        <v>1.1617876332774557E-3</v>
      </c>
      <c r="R48">
        <v>10.833333333333334</v>
      </c>
      <c r="S48">
        <v>2.7429999999999999</v>
      </c>
    </row>
    <row r="49" spans="1:19" x14ac:dyDescent="0.35">
      <c r="A49" s="17">
        <v>48</v>
      </c>
      <c r="B49" s="17">
        <v>1</v>
      </c>
      <c r="C49" s="25" t="s">
        <v>6</v>
      </c>
      <c r="D49" s="17">
        <v>3</v>
      </c>
      <c r="E49">
        <v>5.6180000000000003</v>
      </c>
      <c r="F49">
        <v>3.9929999999999999</v>
      </c>
      <c r="G49">
        <v>5.617</v>
      </c>
      <c r="L49" s="15" t="s">
        <v>7</v>
      </c>
      <c r="M49">
        <v>3</v>
      </c>
      <c r="N49">
        <v>8</v>
      </c>
      <c r="O49">
        <v>5.6116800340779402</v>
      </c>
      <c r="P49">
        <v>-6.8003407794048343E-4</v>
      </c>
      <c r="R49">
        <v>12.500000000000002</v>
      </c>
      <c r="S49">
        <v>2.7429999999999999</v>
      </c>
    </row>
    <row r="50" spans="1:19" x14ac:dyDescent="0.35">
      <c r="A50" s="17">
        <v>49</v>
      </c>
      <c r="B50" s="17">
        <v>1</v>
      </c>
      <c r="C50" s="25" t="s">
        <v>6</v>
      </c>
      <c r="D50" s="17">
        <v>4</v>
      </c>
      <c r="E50">
        <v>4.1669999999999998</v>
      </c>
      <c r="F50">
        <v>5.4539999999999997</v>
      </c>
      <c r="G50">
        <v>4.165</v>
      </c>
      <c r="L50" s="15" t="s">
        <v>7</v>
      </c>
      <c r="M50">
        <v>4</v>
      </c>
      <c r="N50">
        <v>9</v>
      </c>
      <c r="O50">
        <v>4.2026447446650756</v>
      </c>
      <c r="P50">
        <v>5.3552553349245358E-3</v>
      </c>
      <c r="R50">
        <v>14.166666666666668</v>
      </c>
      <c r="S50">
        <v>2.7440000000000002</v>
      </c>
    </row>
    <row r="51" spans="1:19" x14ac:dyDescent="0.35">
      <c r="A51" s="17">
        <v>50</v>
      </c>
      <c r="B51" s="17">
        <v>1</v>
      </c>
      <c r="C51" s="25" t="s">
        <v>6</v>
      </c>
      <c r="D51" s="17">
        <v>5</v>
      </c>
      <c r="E51">
        <v>2.75</v>
      </c>
      <c r="F51">
        <v>6.883</v>
      </c>
      <c r="G51">
        <v>2.7450000000000001</v>
      </c>
      <c r="L51" s="15" t="s">
        <v>7</v>
      </c>
      <c r="M51">
        <v>5</v>
      </c>
      <c r="N51">
        <v>10</v>
      </c>
      <c r="O51">
        <v>2.7457779885677587</v>
      </c>
      <c r="P51">
        <v>-2.7779885677587934E-3</v>
      </c>
      <c r="R51">
        <v>15.833333333333334</v>
      </c>
      <c r="S51">
        <v>2.7440000000000002</v>
      </c>
    </row>
    <row r="52" spans="1:19" x14ac:dyDescent="0.35">
      <c r="A52" s="17">
        <v>51</v>
      </c>
      <c r="B52" s="17">
        <v>1</v>
      </c>
      <c r="C52" s="25" t="s">
        <v>6</v>
      </c>
      <c r="D52" s="17">
        <v>1</v>
      </c>
      <c r="E52">
        <v>8.4</v>
      </c>
      <c r="F52">
        <v>1.2090000000000001</v>
      </c>
      <c r="G52">
        <v>8.39</v>
      </c>
      <c r="H52" s="17">
        <v>11</v>
      </c>
      <c r="I52">
        <v>6.0000000000000001E-3</v>
      </c>
      <c r="J52">
        <v>-0.996</v>
      </c>
      <c r="K52">
        <v>9.5950000000000006</v>
      </c>
      <c r="L52" s="15" t="s">
        <v>7</v>
      </c>
      <c r="M52">
        <v>1</v>
      </c>
      <c r="N52">
        <v>11</v>
      </c>
      <c r="O52">
        <v>8.3938770128903268</v>
      </c>
      <c r="P52">
        <v>5.1229871096722945E-3</v>
      </c>
      <c r="R52">
        <v>17.5</v>
      </c>
      <c r="S52">
        <v>2.7450000000000001</v>
      </c>
    </row>
    <row r="53" spans="1:19" x14ac:dyDescent="0.35">
      <c r="A53" s="17">
        <v>52</v>
      </c>
      <c r="B53" s="17">
        <v>1</v>
      </c>
      <c r="C53" s="25" t="s">
        <v>6</v>
      </c>
      <c r="D53" s="17">
        <v>2</v>
      </c>
      <c r="E53">
        <v>7.0670000000000002</v>
      </c>
      <c r="F53">
        <v>2.5430000000000001</v>
      </c>
      <c r="G53">
        <v>7.06</v>
      </c>
      <c r="L53" s="15" t="s">
        <v>7</v>
      </c>
      <c r="M53">
        <v>2</v>
      </c>
      <c r="N53">
        <v>12</v>
      </c>
      <c r="O53">
        <v>7.0755222124000738</v>
      </c>
      <c r="P53">
        <v>4.4777875999262307E-3</v>
      </c>
      <c r="R53">
        <v>19.166666666666668</v>
      </c>
      <c r="S53">
        <v>2.746</v>
      </c>
    </row>
    <row r="54" spans="1:19" x14ac:dyDescent="0.35">
      <c r="A54" s="17">
        <v>53</v>
      </c>
      <c r="B54" s="17">
        <v>1</v>
      </c>
      <c r="C54" s="25" t="s">
        <v>6</v>
      </c>
      <c r="D54" s="17">
        <v>3</v>
      </c>
      <c r="E54">
        <v>5.5960000000000001</v>
      </c>
      <c r="F54">
        <v>4.0149999999999997</v>
      </c>
      <c r="G54">
        <v>5.5960000000000001</v>
      </c>
      <c r="L54" s="15" t="s">
        <v>7</v>
      </c>
      <c r="M54">
        <v>3</v>
      </c>
      <c r="N54">
        <v>13</v>
      </c>
      <c r="O54">
        <v>5.6605079896516521</v>
      </c>
      <c r="P54">
        <v>1.2492010348347904E-2</v>
      </c>
      <c r="R54">
        <v>20.833333333333332</v>
      </c>
      <c r="S54">
        <v>4.16</v>
      </c>
    </row>
    <row r="55" spans="1:19" x14ac:dyDescent="0.35">
      <c r="A55" s="17">
        <v>54</v>
      </c>
      <c r="B55" s="17">
        <v>1</v>
      </c>
      <c r="C55" s="25" t="s">
        <v>6</v>
      </c>
      <c r="D55" s="17">
        <v>4</v>
      </c>
      <c r="E55">
        <v>4.2270000000000003</v>
      </c>
      <c r="F55">
        <v>5.3949999999999996</v>
      </c>
      <c r="G55">
        <v>4.2279999999999998</v>
      </c>
      <c r="L55" s="15" t="s">
        <v>7</v>
      </c>
      <c r="M55">
        <v>4</v>
      </c>
      <c r="N55">
        <v>14</v>
      </c>
      <c r="O55">
        <v>4.1578027446484001</v>
      </c>
      <c r="P55">
        <v>3.1972553515995372E-3</v>
      </c>
      <c r="R55">
        <v>22.5</v>
      </c>
      <c r="S55">
        <v>4.1609999999999996</v>
      </c>
    </row>
    <row r="56" spans="1:19" x14ac:dyDescent="0.35">
      <c r="A56" s="17">
        <v>55</v>
      </c>
      <c r="B56" s="17">
        <v>1</v>
      </c>
      <c r="C56" s="25" t="s">
        <v>6</v>
      </c>
      <c r="D56" s="17">
        <v>5</v>
      </c>
      <c r="E56">
        <v>2.75</v>
      </c>
      <c r="F56">
        <v>6.8710000000000004</v>
      </c>
      <c r="G56">
        <v>2.746</v>
      </c>
      <c r="L56" s="15" t="s">
        <v>7</v>
      </c>
      <c r="M56">
        <v>5</v>
      </c>
      <c r="N56">
        <v>15</v>
      </c>
      <c r="O56">
        <v>2.7467744774570182</v>
      </c>
      <c r="P56">
        <v>-3.7744774570183104E-3</v>
      </c>
      <c r="R56">
        <v>24.166666666666668</v>
      </c>
      <c r="S56">
        <v>4.165</v>
      </c>
    </row>
    <row r="57" spans="1:19" x14ac:dyDescent="0.35">
      <c r="A57" s="17">
        <v>56</v>
      </c>
      <c r="B57" s="17">
        <v>1</v>
      </c>
      <c r="C57" s="25" t="s">
        <v>6</v>
      </c>
      <c r="D57" s="17">
        <v>1</v>
      </c>
      <c r="E57">
        <v>8.4</v>
      </c>
      <c r="F57">
        <v>1.208</v>
      </c>
      <c r="G57">
        <v>8.3919999999999995</v>
      </c>
      <c r="H57" s="17">
        <v>12</v>
      </c>
      <c r="I57">
        <v>5.0000000000000001E-3</v>
      </c>
      <c r="J57">
        <v>-0.998</v>
      </c>
      <c r="K57">
        <v>9.6</v>
      </c>
      <c r="L57" s="15" t="s">
        <v>38</v>
      </c>
      <c r="M57">
        <v>1</v>
      </c>
      <c r="N57">
        <v>16</v>
      </c>
      <c r="O57">
        <v>8.3908875462225492</v>
      </c>
      <c r="P57">
        <v>-8.8754622254860749E-4</v>
      </c>
      <c r="R57">
        <v>25.833333333333332</v>
      </c>
      <c r="S57">
        <v>4.1669999999999998</v>
      </c>
    </row>
    <row r="58" spans="1:19" x14ac:dyDescent="0.35">
      <c r="A58" s="17">
        <v>57</v>
      </c>
      <c r="B58" s="17">
        <v>1</v>
      </c>
      <c r="C58" s="25" t="s">
        <v>6</v>
      </c>
      <c r="D58" s="17">
        <v>2</v>
      </c>
      <c r="E58">
        <v>7.0090000000000003</v>
      </c>
      <c r="F58">
        <v>2.5990000000000002</v>
      </c>
      <c r="G58">
        <v>7.0119999999999996</v>
      </c>
      <c r="L58" s="15" t="s">
        <v>38</v>
      </c>
      <c r="M58">
        <v>2</v>
      </c>
      <c r="N58">
        <v>17</v>
      </c>
      <c r="O58">
        <v>7.0555924346148844</v>
      </c>
      <c r="P58">
        <v>3.4075653851157739E-3</v>
      </c>
      <c r="R58">
        <v>27.5</v>
      </c>
      <c r="S58">
        <v>4.2050000000000001</v>
      </c>
    </row>
    <row r="59" spans="1:19" x14ac:dyDescent="0.35">
      <c r="A59" s="17">
        <v>58</v>
      </c>
      <c r="B59" s="17">
        <v>1</v>
      </c>
      <c r="C59" s="25" t="s">
        <v>6</v>
      </c>
      <c r="D59" s="17">
        <v>3</v>
      </c>
      <c r="E59">
        <v>5.6369999999999996</v>
      </c>
      <c r="F59">
        <v>3.9740000000000002</v>
      </c>
      <c r="G59">
        <v>5.6360000000000001</v>
      </c>
      <c r="L59" s="15" t="s">
        <v>38</v>
      </c>
      <c r="M59">
        <v>3</v>
      </c>
      <c r="N59">
        <v>18</v>
      </c>
      <c r="O59">
        <v>5.6385852340879445</v>
      </c>
      <c r="P59">
        <v>1.4147659120551381E-3</v>
      </c>
      <c r="R59">
        <v>29.166666666666668</v>
      </c>
      <c r="S59">
        <v>4.2080000000000002</v>
      </c>
    </row>
    <row r="60" spans="1:19" x14ac:dyDescent="0.35">
      <c r="A60" s="17">
        <v>59</v>
      </c>
      <c r="B60" s="17">
        <v>1</v>
      </c>
      <c r="C60" s="25" t="s">
        <v>6</v>
      </c>
      <c r="D60" s="17">
        <v>4</v>
      </c>
      <c r="E60">
        <v>4.2140000000000004</v>
      </c>
      <c r="F60">
        <v>5.407</v>
      </c>
      <c r="G60">
        <v>4.2050000000000001</v>
      </c>
      <c r="L60" s="15" t="s">
        <v>38</v>
      </c>
      <c r="M60">
        <v>4</v>
      </c>
      <c r="N60">
        <v>19</v>
      </c>
      <c r="O60">
        <v>4.2454937669032322</v>
      </c>
      <c r="P60">
        <v>-5.4937669032320002E-3</v>
      </c>
      <c r="R60">
        <v>30.833333333333332</v>
      </c>
      <c r="S60">
        <v>4.2279999999999998</v>
      </c>
    </row>
    <row r="61" spans="1:19" x14ac:dyDescent="0.35">
      <c r="A61" s="17">
        <v>60</v>
      </c>
      <c r="B61" s="17">
        <v>1</v>
      </c>
      <c r="C61" s="25" t="s">
        <v>6</v>
      </c>
      <c r="D61" s="17">
        <v>5</v>
      </c>
      <c r="E61">
        <v>2.75</v>
      </c>
      <c r="F61">
        <v>6.88</v>
      </c>
      <c r="G61">
        <v>2.7360000000000002</v>
      </c>
      <c r="L61" s="15" t="s">
        <v>38</v>
      </c>
      <c r="M61">
        <v>5</v>
      </c>
      <c r="N61">
        <v>20</v>
      </c>
      <c r="O61">
        <v>2.7427885218999801</v>
      </c>
      <c r="P61">
        <v>-2.7885218999799122E-3</v>
      </c>
      <c r="R61">
        <v>32.5</v>
      </c>
      <c r="S61">
        <v>4.24</v>
      </c>
    </row>
    <row r="62" spans="1:19" ht="15" thickBot="1" x14ac:dyDescent="0.4">
      <c r="L62" s="15" t="s">
        <v>38</v>
      </c>
      <c r="M62">
        <v>1</v>
      </c>
      <c r="N62">
        <v>21</v>
      </c>
      <c r="O62">
        <v>8.3898910573332888</v>
      </c>
      <c r="P62">
        <v>-6.8910573332896519E-3</v>
      </c>
      <c r="R62">
        <v>34.166666666666671</v>
      </c>
      <c r="S62">
        <v>4.242</v>
      </c>
    </row>
    <row r="63" spans="1:19" x14ac:dyDescent="0.35">
      <c r="B63" s="31" t="s">
        <v>141</v>
      </c>
      <c r="C63" s="31"/>
      <c r="E63" s="31" t="s">
        <v>142</v>
      </c>
      <c r="F63" s="31"/>
      <c r="L63" s="15" t="s">
        <v>38</v>
      </c>
      <c r="M63">
        <v>2</v>
      </c>
      <c r="N63">
        <v>22</v>
      </c>
      <c r="O63">
        <v>7.0585819012826629</v>
      </c>
      <c r="P63">
        <v>-6.5819012826633383E-3</v>
      </c>
      <c r="R63">
        <v>35.833333333333336</v>
      </c>
      <c r="S63">
        <v>4.2510000000000003</v>
      </c>
    </row>
    <row r="64" spans="1:19" x14ac:dyDescent="0.35">
      <c r="B64" t="s">
        <v>125</v>
      </c>
      <c r="C64">
        <v>5.1810407815840642E-16</v>
      </c>
      <c r="F64">
        <v>5.9211894646675015E-17</v>
      </c>
      <c r="L64" s="15" t="s">
        <v>38</v>
      </c>
      <c r="M64">
        <v>3</v>
      </c>
      <c r="N64">
        <v>23</v>
      </c>
      <c r="O64">
        <v>5.6266273674168321</v>
      </c>
      <c r="P64">
        <v>9.3726325831680057E-3</v>
      </c>
      <c r="R64">
        <v>37.500000000000007</v>
      </c>
      <c r="S64">
        <v>4.2560000000000002</v>
      </c>
    </row>
    <row r="65" spans="2:19" x14ac:dyDescent="0.35">
      <c r="B65" t="s">
        <v>70</v>
      </c>
      <c r="C65">
        <v>7.372907692855769E-4</v>
      </c>
      <c r="F65">
        <v>7.1546610785758343E-4</v>
      </c>
      <c r="L65" s="15" t="s">
        <v>38</v>
      </c>
      <c r="M65">
        <v>4</v>
      </c>
      <c r="N65">
        <v>24</v>
      </c>
      <c r="O65">
        <v>4.1717535890980333</v>
      </c>
      <c r="P65">
        <v>-4.7535890980334727E-3</v>
      </c>
      <c r="R65">
        <v>39.166666666666671</v>
      </c>
      <c r="S65">
        <v>4.26</v>
      </c>
    </row>
    <row r="66" spans="2:19" x14ac:dyDescent="0.35">
      <c r="B66" t="s">
        <v>128</v>
      </c>
      <c r="C66">
        <v>5.7110297415109883E-3</v>
      </c>
      <c r="F66">
        <v>4.7994925583002591E-3</v>
      </c>
      <c r="L66" s="15" t="s">
        <v>38</v>
      </c>
      <c r="M66">
        <v>5</v>
      </c>
      <c r="N66">
        <v>25</v>
      </c>
      <c r="O66">
        <v>2.7457779885677587</v>
      </c>
      <c r="P66">
        <v>-7.7779885677586869E-3</v>
      </c>
      <c r="R66">
        <v>40.833333333333336</v>
      </c>
      <c r="S66">
        <v>5.5960000000000001</v>
      </c>
    </row>
    <row r="67" spans="2:19" x14ac:dyDescent="0.35">
      <c r="B67" t="s">
        <v>129</v>
      </c>
      <c r="C67">
        <v>3.2615860708423071E-5</v>
      </c>
      <c r="F67">
        <v>2.3035128817179565E-5</v>
      </c>
      <c r="L67" s="15" t="s">
        <v>38</v>
      </c>
      <c r="M67">
        <v>1</v>
      </c>
      <c r="N67">
        <v>26</v>
      </c>
      <c r="O67">
        <v>8.3928805240010682</v>
      </c>
      <c r="P67">
        <v>-8.8052400106874984E-4</v>
      </c>
      <c r="R67">
        <v>42.500000000000007</v>
      </c>
      <c r="S67">
        <v>5.6020000000000003</v>
      </c>
    </row>
    <row r="68" spans="2:19" x14ac:dyDescent="0.35">
      <c r="B68" s="56" t="s">
        <v>130</v>
      </c>
      <c r="C68" s="56">
        <v>2.7133764099375139</v>
      </c>
      <c r="D68" s="57"/>
      <c r="E68" s="56"/>
      <c r="F68" s="56">
        <v>0.41072468421468233</v>
      </c>
      <c r="L68" s="15" t="s">
        <v>38</v>
      </c>
      <c r="M68">
        <v>2</v>
      </c>
      <c r="N68">
        <v>27</v>
      </c>
      <c r="O68">
        <v>7.0356626568296949</v>
      </c>
      <c r="P68">
        <v>-1.6626568296951305E-3</v>
      </c>
      <c r="R68">
        <v>44.166666666666671</v>
      </c>
      <c r="S68">
        <v>5.6109999999999998</v>
      </c>
    </row>
    <row r="69" spans="2:19" x14ac:dyDescent="0.35">
      <c r="B69" t="s">
        <v>131</v>
      </c>
      <c r="C69">
        <v>0.62223854812279844</v>
      </c>
      <c r="F69">
        <v>0.57268924056434278</v>
      </c>
      <c r="L69" s="15" t="s">
        <v>38</v>
      </c>
      <c r="M69">
        <v>3</v>
      </c>
      <c r="N69">
        <v>28</v>
      </c>
      <c r="O69">
        <v>5.6246343896383122</v>
      </c>
      <c r="P69">
        <v>-1.0634389638312314E-2</v>
      </c>
      <c r="R69">
        <v>45.833333333333336</v>
      </c>
      <c r="S69">
        <v>5.6139999999999999</v>
      </c>
    </row>
    <row r="70" spans="2:19" x14ac:dyDescent="0.35">
      <c r="B70" t="s">
        <v>114</v>
      </c>
      <c r="C70">
        <v>3.7042489939802969E-2</v>
      </c>
      <c r="F70">
        <v>2.3119513469255004E-2</v>
      </c>
      <c r="L70" s="15" t="s">
        <v>38</v>
      </c>
      <c r="M70">
        <v>4</v>
      </c>
      <c r="N70">
        <v>29</v>
      </c>
      <c r="O70">
        <v>4.2544621669065679</v>
      </c>
      <c r="P70">
        <v>-3.462166906567532E-3</v>
      </c>
      <c r="R70">
        <v>47.500000000000007</v>
      </c>
      <c r="S70">
        <v>5.617</v>
      </c>
    </row>
    <row r="71" spans="2:19" x14ac:dyDescent="0.35">
      <c r="B71" t="s">
        <v>132</v>
      </c>
      <c r="C71">
        <v>-1.6557323507478294E-2</v>
      </c>
      <c r="F71">
        <v>-1.0472412543301779E-2</v>
      </c>
      <c r="L71" s="15" t="s">
        <v>38</v>
      </c>
      <c r="M71">
        <v>5</v>
      </c>
      <c r="N71">
        <v>30</v>
      </c>
      <c r="O71">
        <v>2.7447814996784983</v>
      </c>
      <c r="P71">
        <v>-7.8149967849805435E-4</v>
      </c>
      <c r="R71">
        <v>49.166666666666671</v>
      </c>
      <c r="S71">
        <v>5.6180000000000003</v>
      </c>
    </row>
    <row r="72" spans="2:19" x14ac:dyDescent="0.35">
      <c r="B72" t="s">
        <v>133</v>
      </c>
      <c r="C72">
        <v>2.0485166432324675E-2</v>
      </c>
      <c r="F72">
        <v>1.2647100925953225E-2</v>
      </c>
      <c r="L72" s="15" t="s">
        <v>40</v>
      </c>
      <c r="M72">
        <v>1</v>
      </c>
      <c r="N72">
        <v>31</v>
      </c>
      <c r="O72">
        <v>8.3918840351118078</v>
      </c>
      <c r="P72">
        <v>-3.8840351118079042E-3</v>
      </c>
      <c r="R72">
        <v>50.833333333333336</v>
      </c>
      <c r="S72">
        <v>5.62</v>
      </c>
    </row>
    <row r="73" spans="2:19" x14ac:dyDescent="0.35">
      <c r="B73" t="s">
        <v>102</v>
      </c>
      <c r="C73">
        <v>60</v>
      </c>
      <c r="F73">
        <v>45</v>
      </c>
      <c r="L73" s="15" t="s">
        <v>40</v>
      </c>
      <c r="M73">
        <v>2</v>
      </c>
      <c r="N73">
        <v>32</v>
      </c>
      <c r="O73">
        <v>7.0555924346148844</v>
      </c>
      <c r="P73">
        <v>4.0756538511566021E-4</v>
      </c>
      <c r="R73">
        <v>52.500000000000007</v>
      </c>
      <c r="S73">
        <v>5.6360000000000001</v>
      </c>
    </row>
    <row r="74" spans="2:19" ht="15" thickBot="1" x14ac:dyDescent="0.4">
      <c r="B74" s="29" t="s">
        <v>134</v>
      </c>
      <c r="C74" s="29">
        <v>1.4753154216475834E-3</v>
      </c>
      <c r="E74" s="29"/>
      <c r="F74" s="29">
        <v>1.4419271943896591E-3</v>
      </c>
      <c r="L74" s="15" t="s">
        <v>40</v>
      </c>
      <c r="M74">
        <v>3</v>
      </c>
      <c r="N74">
        <v>33</v>
      </c>
      <c r="O74">
        <v>5.6176589674134965</v>
      </c>
      <c r="P74">
        <v>3.4103258650386437E-4</v>
      </c>
      <c r="R74">
        <v>54.166666666666671</v>
      </c>
      <c r="S74">
        <v>5.6360000000000001</v>
      </c>
    </row>
    <row r="75" spans="2:19" x14ac:dyDescent="0.35">
      <c r="L75" s="15" t="s">
        <v>40</v>
      </c>
      <c r="M75">
        <v>4</v>
      </c>
      <c r="N75">
        <v>34</v>
      </c>
      <c r="O75">
        <v>4.2474867446817512</v>
      </c>
      <c r="P75">
        <v>-5.4867446817512544E-3</v>
      </c>
      <c r="R75">
        <v>55.833333333333336</v>
      </c>
      <c r="S75">
        <v>5.64</v>
      </c>
    </row>
    <row r="76" spans="2:19" x14ac:dyDescent="0.35">
      <c r="L76" s="15" t="s">
        <v>40</v>
      </c>
      <c r="M76">
        <v>5</v>
      </c>
      <c r="N76">
        <v>35</v>
      </c>
      <c r="O76">
        <v>2.7457779885677587</v>
      </c>
      <c r="P76">
        <v>-5.777988567758463E-3</v>
      </c>
      <c r="R76">
        <v>57.500000000000007</v>
      </c>
      <c r="S76">
        <v>5.6539999999999999</v>
      </c>
    </row>
    <row r="77" spans="2:19" x14ac:dyDescent="0.35">
      <c r="L77" s="15" t="s">
        <v>40</v>
      </c>
      <c r="M77">
        <v>1</v>
      </c>
      <c r="N77">
        <v>36</v>
      </c>
      <c r="O77">
        <v>8.3908875462225492</v>
      </c>
      <c r="P77">
        <v>-8.8754622254860749E-4</v>
      </c>
      <c r="R77">
        <v>59.166666666666671</v>
      </c>
      <c r="S77">
        <v>5.673</v>
      </c>
    </row>
    <row r="78" spans="2:19" x14ac:dyDescent="0.35">
      <c r="L78" s="15" t="s">
        <v>40</v>
      </c>
      <c r="M78">
        <v>2</v>
      </c>
      <c r="N78">
        <v>37</v>
      </c>
      <c r="O78">
        <v>7.0655573235074787</v>
      </c>
      <c r="P78">
        <v>-1.6557323507478294E-2</v>
      </c>
      <c r="R78">
        <v>60.833333333333336</v>
      </c>
      <c r="S78">
        <v>6.9870000000000001</v>
      </c>
    </row>
    <row r="79" spans="2:19" x14ac:dyDescent="0.35">
      <c r="L79" s="15" t="s">
        <v>40</v>
      </c>
      <c r="M79">
        <v>3</v>
      </c>
      <c r="N79">
        <v>38</v>
      </c>
      <c r="O79">
        <v>5.6116800340779402</v>
      </c>
      <c r="P79">
        <v>8.3199659220598576E-3</v>
      </c>
      <c r="R79">
        <v>62.500000000000007</v>
      </c>
      <c r="S79">
        <v>6.99</v>
      </c>
    </row>
    <row r="80" spans="2:19" x14ac:dyDescent="0.35">
      <c r="L80" s="15" t="s">
        <v>40</v>
      </c>
      <c r="M80">
        <v>4</v>
      </c>
      <c r="N80">
        <v>39</v>
      </c>
      <c r="O80">
        <v>4.2395148335676751</v>
      </c>
      <c r="P80">
        <v>2.0485166432324675E-2</v>
      </c>
      <c r="R80">
        <v>64.166666666666671</v>
      </c>
      <c r="S80">
        <v>6.9969999999999999</v>
      </c>
    </row>
    <row r="81" spans="12:19" x14ac:dyDescent="0.35">
      <c r="L81" s="15" t="s">
        <v>40</v>
      </c>
      <c r="M81">
        <v>5</v>
      </c>
      <c r="N81">
        <v>40</v>
      </c>
      <c r="O81">
        <v>2.7417920330107206</v>
      </c>
      <c r="P81">
        <v>2.2079669892796083E-3</v>
      </c>
      <c r="R81">
        <v>65.833333333333329</v>
      </c>
      <c r="S81">
        <v>7.0119999999999996</v>
      </c>
    </row>
    <row r="82" spans="12:19" x14ac:dyDescent="0.35">
      <c r="L82" s="15" t="s">
        <v>40</v>
      </c>
      <c r="M82">
        <v>1</v>
      </c>
      <c r="N82">
        <v>41</v>
      </c>
      <c r="O82">
        <v>8.3918840351118078</v>
      </c>
      <c r="P82">
        <v>1.1159648881928774E-3</v>
      </c>
      <c r="R82">
        <v>67.5</v>
      </c>
      <c r="S82">
        <v>7.0339999999999998</v>
      </c>
    </row>
    <row r="83" spans="12:19" x14ac:dyDescent="0.35">
      <c r="L83" s="15" t="s">
        <v>40</v>
      </c>
      <c r="M83">
        <v>2</v>
      </c>
      <c r="N83">
        <v>42</v>
      </c>
      <c r="O83">
        <v>7.0346661679404363</v>
      </c>
      <c r="P83">
        <v>7.3338320595635054E-3</v>
      </c>
      <c r="R83">
        <v>69.166666666666671</v>
      </c>
      <c r="S83">
        <v>7.0419999999999998</v>
      </c>
    </row>
    <row r="84" spans="12:19" x14ac:dyDescent="0.35">
      <c r="L84" s="15" t="s">
        <v>40</v>
      </c>
      <c r="M84">
        <v>3</v>
      </c>
      <c r="N84">
        <v>43</v>
      </c>
      <c r="O84">
        <v>5.6545290563160968</v>
      </c>
      <c r="P84">
        <v>-5.2905631609689863E-4</v>
      </c>
      <c r="R84">
        <v>70.833333333333329</v>
      </c>
      <c r="S84">
        <v>7.0490000000000004</v>
      </c>
    </row>
    <row r="85" spans="12:19" x14ac:dyDescent="0.35">
      <c r="L85" s="15" t="s">
        <v>40</v>
      </c>
      <c r="M85">
        <v>4</v>
      </c>
      <c r="N85">
        <v>44</v>
      </c>
      <c r="O85">
        <v>4.1597957224269191</v>
      </c>
      <c r="P85">
        <v>2.0427757308105754E-4</v>
      </c>
      <c r="R85">
        <v>72.5</v>
      </c>
      <c r="S85">
        <v>7.0519999999999996</v>
      </c>
    </row>
    <row r="86" spans="12:19" x14ac:dyDescent="0.35">
      <c r="L86" s="15" t="s">
        <v>40</v>
      </c>
      <c r="M86">
        <v>5</v>
      </c>
      <c r="N86">
        <v>45</v>
      </c>
      <c r="O86">
        <v>2.7427885218999801</v>
      </c>
      <c r="P86">
        <v>2.1147810001975742E-4</v>
      </c>
      <c r="R86">
        <v>74.166666666666671</v>
      </c>
      <c r="S86">
        <v>7.056</v>
      </c>
    </row>
    <row r="87" spans="12:19" x14ac:dyDescent="0.35">
      <c r="L87" s="15" t="s">
        <v>6</v>
      </c>
      <c r="M87">
        <v>1</v>
      </c>
      <c r="N87">
        <v>46</v>
      </c>
      <c r="O87">
        <v>8.3928805240010682</v>
      </c>
      <c r="P87">
        <v>-2.8805240010676414E-3</v>
      </c>
      <c r="R87">
        <v>75.833333333333329</v>
      </c>
      <c r="S87">
        <v>7.0590000000000002</v>
      </c>
    </row>
    <row r="88" spans="12:19" x14ac:dyDescent="0.35">
      <c r="L88" s="15" t="s">
        <v>6</v>
      </c>
      <c r="M88">
        <v>2</v>
      </c>
      <c r="N88">
        <v>47</v>
      </c>
      <c r="O88">
        <v>6.9928136345915384</v>
      </c>
      <c r="P88">
        <v>-2.8136345915381611E-3</v>
      </c>
      <c r="R88">
        <v>77.5</v>
      </c>
      <c r="S88">
        <v>7.06</v>
      </c>
    </row>
    <row r="89" spans="12:19" x14ac:dyDescent="0.35">
      <c r="L89" s="15" t="s">
        <v>6</v>
      </c>
      <c r="M89">
        <v>3</v>
      </c>
      <c r="N89">
        <v>48</v>
      </c>
      <c r="O89">
        <v>5.6176589674134965</v>
      </c>
      <c r="P89">
        <v>-6.5896741349646959E-4</v>
      </c>
      <c r="R89">
        <v>79.166666666666671</v>
      </c>
      <c r="S89">
        <v>7.08</v>
      </c>
    </row>
    <row r="90" spans="12:19" x14ac:dyDescent="0.35">
      <c r="L90" s="15" t="s">
        <v>6</v>
      </c>
      <c r="M90">
        <v>4</v>
      </c>
      <c r="N90">
        <v>49</v>
      </c>
      <c r="O90">
        <v>4.161788700205439</v>
      </c>
      <c r="P90">
        <v>3.2112997945610289E-3</v>
      </c>
      <c r="R90">
        <v>80.833333333333329</v>
      </c>
      <c r="S90">
        <v>8.3829999999999991</v>
      </c>
    </row>
    <row r="91" spans="12:19" x14ac:dyDescent="0.35">
      <c r="L91" s="15" t="s">
        <v>6</v>
      </c>
      <c r="M91">
        <v>5</v>
      </c>
      <c r="N91">
        <v>50</v>
      </c>
      <c r="O91">
        <v>2.7378060774536825</v>
      </c>
      <c r="P91">
        <v>7.193922546317566E-3</v>
      </c>
      <c r="R91">
        <v>82.5</v>
      </c>
      <c r="S91">
        <v>8.3879999999999999</v>
      </c>
    </row>
    <row r="92" spans="12:19" x14ac:dyDescent="0.35">
      <c r="L92" s="15" t="s">
        <v>6</v>
      </c>
      <c r="M92">
        <v>1</v>
      </c>
      <c r="N92">
        <v>51</v>
      </c>
      <c r="O92">
        <v>8.3918840351118078</v>
      </c>
      <c r="P92">
        <v>-1.8840351118072363E-3</v>
      </c>
      <c r="R92">
        <v>84.166666666666671</v>
      </c>
      <c r="S92">
        <v>8.39</v>
      </c>
    </row>
    <row r="93" spans="12:19" x14ac:dyDescent="0.35">
      <c r="L93" s="15" t="s">
        <v>6</v>
      </c>
      <c r="M93">
        <v>2</v>
      </c>
      <c r="N93">
        <v>52</v>
      </c>
      <c r="O93">
        <v>7.062567856839701</v>
      </c>
      <c r="P93">
        <v>-2.567856839701399E-3</v>
      </c>
      <c r="R93">
        <v>85.833333333333329</v>
      </c>
      <c r="S93">
        <v>8.39</v>
      </c>
    </row>
    <row r="94" spans="12:19" x14ac:dyDescent="0.35">
      <c r="L94" s="15" t="s">
        <v>6</v>
      </c>
      <c r="M94">
        <v>3</v>
      </c>
      <c r="N94">
        <v>53</v>
      </c>
      <c r="O94">
        <v>5.5957362118497889</v>
      </c>
      <c r="P94">
        <v>2.6378815021121937E-4</v>
      </c>
      <c r="R94">
        <v>87.5</v>
      </c>
      <c r="S94">
        <v>8.39</v>
      </c>
    </row>
    <row r="95" spans="12:19" x14ac:dyDescent="0.35">
      <c r="L95" s="15" t="s">
        <v>6</v>
      </c>
      <c r="M95">
        <v>4</v>
      </c>
      <c r="N95">
        <v>54</v>
      </c>
      <c r="O95">
        <v>4.2205815446717461</v>
      </c>
      <c r="P95">
        <v>7.4184553282536925E-3</v>
      </c>
      <c r="R95">
        <v>89.166666666666671</v>
      </c>
      <c r="S95">
        <v>8.39</v>
      </c>
    </row>
    <row r="96" spans="12:19" x14ac:dyDescent="0.35">
      <c r="L96" s="15" t="s">
        <v>6</v>
      </c>
      <c r="M96">
        <v>5</v>
      </c>
      <c r="N96">
        <v>55</v>
      </c>
      <c r="O96">
        <v>2.7497639441247959</v>
      </c>
      <c r="P96">
        <v>-3.7639441247958594E-3</v>
      </c>
      <c r="R96">
        <v>90.833333333333329</v>
      </c>
      <c r="S96">
        <v>8.3919999999999995</v>
      </c>
    </row>
    <row r="97" spans="12:19" x14ac:dyDescent="0.35">
      <c r="L97" s="15" t="s">
        <v>6</v>
      </c>
      <c r="M97">
        <v>1</v>
      </c>
      <c r="N97">
        <v>56</v>
      </c>
      <c r="O97">
        <v>8.3928805240010682</v>
      </c>
      <c r="P97">
        <v>-8.8052400106874984E-4</v>
      </c>
      <c r="R97">
        <v>92.5</v>
      </c>
      <c r="S97">
        <v>8.3919999999999995</v>
      </c>
    </row>
    <row r="98" spans="12:19" x14ac:dyDescent="0.35">
      <c r="L98" s="15" t="s">
        <v>6</v>
      </c>
      <c r="M98">
        <v>2</v>
      </c>
      <c r="N98">
        <v>57</v>
      </c>
      <c r="O98">
        <v>7.0067644790411716</v>
      </c>
      <c r="P98">
        <v>5.235520958827955E-3</v>
      </c>
      <c r="R98">
        <v>94.166666666666671</v>
      </c>
      <c r="S98">
        <v>8.3930000000000007</v>
      </c>
    </row>
    <row r="99" spans="12:19" x14ac:dyDescent="0.35">
      <c r="L99" s="15" t="s">
        <v>6</v>
      </c>
      <c r="M99">
        <v>3</v>
      </c>
      <c r="N99">
        <v>58</v>
      </c>
      <c r="O99">
        <v>5.6365922563094255</v>
      </c>
      <c r="P99">
        <v>-5.9225630942538743E-4</v>
      </c>
      <c r="R99">
        <v>95.833333333333329</v>
      </c>
      <c r="S99">
        <v>8.3930000000000007</v>
      </c>
    </row>
    <row r="100" spans="12:19" x14ac:dyDescent="0.35">
      <c r="L100" s="15" t="s">
        <v>6</v>
      </c>
      <c r="M100">
        <v>4</v>
      </c>
      <c r="N100">
        <v>59</v>
      </c>
      <c r="O100">
        <v>4.2086236780006328</v>
      </c>
      <c r="P100">
        <v>-3.6236780006326796E-3</v>
      </c>
      <c r="R100">
        <v>97.5</v>
      </c>
      <c r="S100">
        <v>8.3949999999999996</v>
      </c>
    </row>
    <row r="101" spans="12:19" ht="15" thickBot="1" x14ac:dyDescent="0.4">
      <c r="L101" s="15" t="s">
        <v>6</v>
      </c>
      <c r="M101">
        <v>5</v>
      </c>
      <c r="N101" s="29">
        <v>60</v>
      </c>
      <c r="O101" s="29">
        <v>2.7407955441214611</v>
      </c>
      <c r="P101" s="29">
        <v>-4.7955441214608818E-3</v>
      </c>
      <c r="R101" s="29">
        <v>99.166666666666671</v>
      </c>
      <c r="S101" s="29">
        <v>8.3989999999999991</v>
      </c>
    </row>
    <row r="103" spans="12:19" x14ac:dyDescent="0.35">
      <c r="M103" t="s">
        <v>51</v>
      </c>
      <c r="N103" s="32" t="s">
        <v>7</v>
      </c>
      <c r="O103" s="32" t="s">
        <v>38</v>
      </c>
      <c r="P103" s="32" t="s">
        <v>6</v>
      </c>
      <c r="Q103" s="32" t="s">
        <v>40</v>
      </c>
    </row>
    <row r="104" spans="12:19" x14ac:dyDescent="0.35">
      <c r="M104">
        <v>1</v>
      </c>
      <c r="N104">
        <v>1.1947599893247229E-4</v>
      </c>
      <c r="O104">
        <v>-8.8754622254860749E-4</v>
      </c>
      <c r="P104">
        <v>-2.8805240010676414E-3</v>
      </c>
      <c r="Q104">
        <v>-3.8840351118079042E-3</v>
      </c>
    </row>
    <row r="105" spans="12:19" x14ac:dyDescent="0.35">
      <c r="M105">
        <v>2</v>
      </c>
      <c r="N105">
        <v>-7.960790378360727E-4</v>
      </c>
      <c r="O105">
        <v>3.4075653851157739E-3</v>
      </c>
      <c r="P105">
        <v>-2.8136345915381611E-3</v>
      </c>
      <c r="Q105">
        <v>4.0756538511566021E-4</v>
      </c>
    </row>
    <row r="106" spans="12:19" x14ac:dyDescent="0.35">
      <c r="M106">
        <v>3</v>
      </c>
      <c r="N106">
        <v>9.2532548179899976E-3</v>
      </c>
      <c r="O106">
        <v>1.4147659120551381E-3</v>
      </c>
      <c r="P106">
        <v>-6.5896741349646959E-4</v>
      </c>
      <c r="Q106">
        <v>3.4103258650386437E-4</v>
      </c>
    </row>
    <row r="107" spans="12:19" x14ac:dyDescent="0.35">
      <c r="M107">
        <v>4</v>
      </c>
      <c r="N107">
        <v>-1.4516335743461894E-3</v>
      </c>
      <c r="O107">
        <v>-5.4937669032320002E-3</v>
      </c>
      <c r="P107">
        <v>3.2112997945610289E-3</v>
      </c>
      <c r="Q107">
        <v>-5.4867446817512544E-3</v>
      </c>
    </row>
    <row r="108" spans="12:19" x14ac:dyDescent="0.35">
      <c r="M108">
        <v>5</v>
      </c>
      <c r="N108">
        <v>-7.8852189998013245E-4</v>
      </c>
      <c r="O108">
        <v>-2.7885218999799122E-3</v>
      </c>
      <c r="P108">
        <v>7.193922546317566E-3</v>
      </c>
      <c r="Q108">
        <v>-5.777988567758463E-3</v>
      </c>
    </row>
    <row r="109" spans="12:19" x14ac:dyDescent="0.35">
      <c r="M109">
        <v>1</v>
      </c>
      <c r="N109">
        <v>1.1229871096727351E-3</v>
      </c>
      <c r="O109">
        <v>-6.8910573332896519E-3</v>
      </c>
      <c r="P109">
        <v>-1.8840351118072363E-3</v>
      </c>
      <c r="Q109">
        <v>-8.8754622254860749E-4</v>
      </c>
    </row>
    <row r="110" spans="12:19" x14ac:dyDescent="0.35">
      <c r="M110">
        <v>2</v>
      </c>
      <c r="N110">
        <v>1.1617876332774557E-3</v>
      </c>
      <c r="O110">
        <v>-6.5819012826633383E-3</v>
      </c>
      <c r="P110">
        <v>-2.567856839701399E-3</v>
      </c>
      <c r="Q110">
        <v>-1.6557323507478294E-2</v>
      </c>
    </row>
    <row r="111" spans="12:19" x14ac:dyDescent="0.35">
      <c r="M111">
        <v>3</v>
      </c>
      <c r="N111">
        <v>-6.8003407794048343E-4</v>
      </c>
      <c r="O111">
        <v>9.3726325831680057E-3</v>
      </c>
      <c r="P111">
        <v>2.6378815021121937E-4</v>
      </c>
      <c r="Q111">
        <v>8.3199659220598576E-3</v>
      </c>
    </row>
    <row r="112" spans="12:19" x14ac:dyDescent="0.35">
      <c r="M112">
        <v>4</v>
      </c>
      <c r="N112">
        <v>5.3552553349245358E-3</v>
      </c>
      <c r="O112">
        <v>-4.7535890980334727E-3</v>
      </c>
      <c r="P112">
        <v>7.4184553282536925E-3</v>
      </c>
      <c r="Q112">
        <v>2.0485166432324675E-2</v>
      </c>
    </row>
    <row r="113" spans="13:18" x14ac:dyDescent="0.35">
      <c r="M113">
        <v>5</v>
      </c>
      <c r="N113">
        <v>-2.7779885677587934E-3</v>
      </c>
      <c r="O113">
        <v>-7.7779885677586869E-3</v>
      </c>
      <c r="P113">
        <v>-3.7639441247958594E-3</v>
      </c>
      <c r="Q113">
        <v>2.2079669892796083E-3</v>
      </c>
    </row>
    <row r="114" spans="13:18" x14ac:dyDescent="0.35">
      <c r="M114">
        <v>1</v>
      </c>
      <c r="N114">
        <v>5.1229871096722945E-3</v>
      </c>
      <c r="O114">
        <v>-8.8052400106874984E-4</v>
      </c>
      <c r="P114">
        <v>-8.8052400106874984E-4</v>
      </c>
      <c r="Q114">
        <v>1.1159648881928774E-3</v>
      </c>
    </row>
    <row r="115" spans="13:18" x14ac:dyDescent="0.35">
      <c r="M115">
        <v>2</v>
      </c>
      <c r="N115">
        <v>4.4777875999262307E-3</v>
      </c>
      <c r="O115">
        <v>-1.6626568296951305E-3</v>
      </c>
      <c r="P115">
        <v>5.235520958827955E-3</v>
      </c>
      <c r="Q115">
        <v>7.3338320595635054E-3</v>
      </c>
    </row>
    <row r="116" spans="13:18" x14ac:dyDescent="0.35">
      <c r="M116">
        <v>3</v>
      </c>
      <c r="N116">
        <v>1.2492010348347904E-2</v>
      </c>
      <c r="O116">
        <v>-1.0634389638312314E-2</v>
      </c>
      <c r="P116">
        <v>-5.9225630942538743E-4</v>
      </c>
      <c r="Q116">
        <v>-5.2905631609689863E-4</v>
      </c>
    </row>
    <row r="117" spans="13:18" x14ac:dyDescent="0.35">
      <c r="M117">
        <v>4</v>
      </c>
      <c r="N117">
        <v>3.1972553515995372E-3</v>
      </c>
      <c r="O117">
        <v>-3.462166906567532E-3</v>
      </c>
      <c r="P117">
        <v>-3.6236780006326796E-3</v>
      </c>
      <c r="Q117">
        <v>2.0427757308105754E-4</v>
      </c>
    </row>
    <row r="118" spans="13:18" x14ac:dyDescent="0.35">
      <c r="M118">
        <v>5</v>
      </c>
      <c r="N118">
        <v>-3.7744774570183104E-3</v>
      </c>
      <c r="O118">
        <v>-7.8149967849805435E-4</v>
      </c>
      <c r="P118">
        <v>-4.7955441214608818E-3</v>
      </c>
      <c r="Q118">
        <v>2.1147810001975742E-4</v>
      </c>
    </row>
    <row r="121" spans="13:18" x14ac:dyDescent="0.35">
      <c r="N121" t="s">
        <v>99</v>
      </c>
    </row>
    <row r="123" spans="13:18" ht="15" thickBot="1" x14ac:dyDescent="0.4">
      <c r="N123" t="s">
        <v>100</v>
      </c>
    </row>
    <row r="124" spans="13:18" x14ac:dyDescent="0.35">
      <c r="N124" s="30" t="s">
        <v>101</v>
      </c>
      <c r="O124" s="30" t="s">
        <v>102</v>
      </c>
      <c r="P124" s="30" t="s">
        <v>103</v>
      </c>
      <c r="Q124" s="30" t="s">
        <v>104</v>
      </c>
      <c r="R124" s="30" t="s">
        <v>105</v>
      </c>
    </row>
    <row r="125" spans="13:18" x14ac:dyDescent="0.35">
      <c r="N125" t="s">
        <v>7</v>
      </c>
      <c r="O125">
        <v>15</v>
      </c>
      <c r="P125">
        <v>3.2034066689463181E-2</v>
      </c>
      <c r="Q125">
        <v>2.1356044459642119E-3</v>
      </c>
      <c r="R125">
        <v>2.0490853775242279E-5</v>
      </c>
    </row>
    <row r="126" spans="13:18" x14ac:dyDescent="0.35">
      <c r="N126" t="s">
        <v>38</v>
      </c>
      <c r="O126">
        <v>15</v>
      </c>
      <c r="P126">
        <v>-3.8400644481308532E-2</v>
      </c>
      <c r="Q126">
        <v>-2.5600429654205688E-3</v>
      </c>
      <c r="R126">
        <v>2.4644729962992585E-5</v>
      </c>
    </row>
    <row r="127" spans="13:18" x14ac:dyDescent="0.35">
      <c r="N127" t="s">
        <v>6</v>
      </c>
      <c r="O127">
        <v>15</v>
      </c>
      <c r="P127">
        <v>-1.1379777368230037E-3</v>
      </c>
      <c r="Q127">
        <v>-7.5865182454866922E-5</v>
      </c>
      <c r="R127">
        <v>1.5907550198542154E-5</v>
      </c>
    </row>
    <row r="128" spans="13:18" ht="15" thickBot="1" x14ac:dyDescent="0.4">
      <c r="N128" s="29" t="s">
        <v>40</v>
      </c>
      <c r="O128" s="29">
        <v>15</v>
      </c>
      <c r="P128" s="29">
        <v>7.5045555286994414E-3</v>
      </c>
      <c r="Q128" s="29">
        <v>5.0030370191329605E-4</v>
      </c>
      <c r="R128" s="29">
        <v>6.4226544418921814E-5</v>
      </c>
    </row>
    <row r="131" spans="12:20" ht="15" thickBot="1" x14ac:dyDescent="0.4">
      <c r="N131" t="s">
        <v>72</v>
      </c>
    </row>
    <row r="132" spans="12:20" x14ac:dyDescent="0.35">
      <c r="N132" s="30" t="s">
        <v>106</v>
      </c>
      <c r="O132" s="30" t="s">
        <v>77</v>
      </c>
      <c r="P132" s="30" t="s">
        <v>76</v>
      </c>
      <c r="Q132" s="30" t="s">
        <v>78</v>
      </c>
      <c r="R132" s="30" t="s">
        <v>79</v>
      </c>
      <c r="S132" s="30" t="s">
        <v>83</v>
      </c>
      <c r="T132" s="30" t="s">
        <v>107</v>
      </c>
    </row>
    <row r="133" spans="12:20" x14ac:dyDescent="0.35">
      <c r="N133" t="s">
        <v>108</v>
      </c>
      <c r="O133">
        <v>1.7056028481717694E-4</v>
      </c>
      <c r="P133">
        <v>3</v>
      </c>
      <c r="Q133">
        <v>5.6853428272392315E-5</v>
      </c>
      <c r="R133">
        <v>1.8153931268493886</v>
      </c>
      <c r="S133">
        <v>0.15483995783937937</v>
      </c>
      <c r="T133">
        <v>2.7694309320231354</v>
      </c>
    </row>
    <row r="134" spans="12:20" x14ac:dyDescent="0.35">
      <c r="N134" t="s">
        <v>109</v>
      </c>
      <c r="O134">
        <v>1.7537754969797837E-3</v>
      </c>
      <c r="P134">
        <v>56</v>
      </c>
      <c r="Q134">
        <v>3.1317419588924706E-5</v>
      </c>
    </row>
    <row r="136" spans="12:20" ht="15" thickBot="1" x14ac:dyDescent="0.4">
      <c r="N136" s="29" t="s">
        <v>75</v>
      </c>
      <c r="O136" s="29">
        <v>1.9243357817969606E-3</v>
      </c>
      <c r="P136" s="29">
        <v>59</v>
      </c>
      <c r="Q136" s="29"/>
      <c r="R136" s="29"/>
      <c r="S136" s="29"/>
      <c r="T136" s="29"/>
    </row>
    <row r="141" spans="12:20" x14ac:dyDescent="0.35">
      <c r="L141" t="s">
        <v>65</v>
      </c>
    </row>
    <row r="142" spans="12:20" ht="15" thickBot="1" x14ac:dyDescent="0.4"/>
    <row r="143" spans="12:20" x14ac:dyDescent="0.35">
      <c r="L143" s="31" t="s">
        <v>66</v>
      </c>
      <c r="M143" s="31"/>
    </row>
    <row r="144" spans="12:20" x14ac:dyDescent="0.35">
      <c r="L144" t="s">
        <v>67</v>
      </c>
      <c r="M144">
        <v>0.99999717684992695</v>
      </c>
    </row>
    <row r="145" spans="12:20" x14ac:dyDescent="0.35">
      <c r="L145" t="s">
        <v>68</v>
      </c>
      <c r="M145">
        <v>0.99999435370782397</v>
      </c>
    </row>
    <row r="146" spans="12:20" x14ac:dyDescent="0.35">
      <c r="L146" t="s">
        <v>69</v>
      </c>
      <c r="M146">
        <v>0.99999422239870372</v>
      </c>
    </row>
    <row r="147" spans="12:20" x14ac:dyDescent="0.35">
      <c r="L147" t="s">
        <v>70</v>
      </c>
      <c r="M147">
        <v>4.8549798647724747E-3</v>
      </c>
    </row>
    <row r="148" spans="12:20" ht="15" thickBot="1" x14ac:dyDescent="0.4">
      <c r="L148" s="29" t="s">
        <v>71</v>
      </c>
      <c r="M148" s="29">
        <v>45</v>
      </c>
    </row>
    <row r="150" spans="12:20" ht="15" thickBot="1" x14ac:dyDescent="0.4">
      <c r="L150" t="s">
        <v>72</v>
      </c>
    </row>
    <row r="151" spans="12:20" x14ac:dyDescent="0.35">
      <c r="L151" s="30"/>
      <c r="M151" s="30" t="s">
        <v>76</v>
      </c>
      <c r="N151" s="30" t="s">
        <v>77</v>
      </c>
      <c r="O151" s="30" t="s">
        <v>78</v>
      </c>
      <c r="P151" s="30" t="s">
        <v>79</v>
      </c>
      <c r="Q151" s="30" t="s">
        <v>80</v>
      </c>
    </row>
    <row r="152" spans="12:20" x14ac:dyDescent="0.35">
      <c r="L152" t="s">
        <v>73</v>
      </c>
      <c r="M152">
        <v>1</v>
      </c>
      <c r="N152">
        <v>179.50540169877652</v>
      </c>
      <c r="O152">
        <v>179.50540169877652</v>
      </c>
      <c r="P152">
        <v>7615574.2331911903</v>
      </c>
      <c r="Q152">
        <v>1.7603306018557488E-114</v>
      </c>
    </row>
    <row r="153" spans="12:20" x14ac:dyDescent="0.35">
      <c r="L153" t="s">
        <v>74</v>
      </c>
      <c r="M153">
        <v>43</v>
      </c>
      <c r="N153">
        <v>1.0135456679558849E-3</v>
      </c>
      <c r="O153">
        <v>2.357082948734616E-5</v>
      </c>
    </row>
    <row r="154" spans="12:20" ht="15" thickBot="1" x14ac:dyDescent="0.4">
      <c r="L154" s="29" t="s">
        <v>75</v>
      </c>
      <c r="M154" s="29">
        <v>44</v>
      </c>
      <c r="N154" s="29">
        <v>179.50641524444447</v>
      </c>
      <c r="O154" s="29"/>
      <c r="P154" s="29"/>
      <c r="Q154" s="29"/>
    </row>
    <row r="155" spans="12:20" ht="15" thickBot="1" x14ac:dyDescent="0.4"/>
    <row r="156" spans="12:20" x14ac:dyDescent="0.35">
      <c r="L156" s="30"/>
      <c r="M156" s="30" t="s">
        <v>81</v>
      </c>
      <c r="N156" s="30" t="s">
        <v>70</v>
      </c>
      <c r="O156" s="30" t="s">
        <v>82</v>
      </c>
      <c r="P156" s="30" t="s">
        <v>83</v>
      </c>
      <c r="Q156" s="30" t="s">
        <v>84</v>
      </c>
      <c r="R156" s="30" t="s">
        <v>85</v>
      </c>
      <c r="S156" s="30" t="s">
        <v>86</v>
      </c>
      <c r="T156" s="30" t="s">
        <v>87</v>
      </c>
    </row>
    <row r="157" spans="12:20" x14ac:dyDescent="0.35">
      <c r="L157" t="s">
        <v>33</v>
      </c>
      <c r="M157">
        <v>9.5972396156419286</v>
      </c>
      <c r="N157">
        <v>1.6193728782817715E-3</v>
      </c>
      <c r="O157">
        <v>5926.5162115256853</v>
      </c>
      <c r="P157">
        <v>9.3726891172781059E-129</v>
      </c>
      <c r="Q157">
        <v>9.5939738389906566</v>
      </c>
      <c r="R157">
        <v>9.6005053922932007</v>
      </c>
      <c r="S157">
        <v>9.5939738389906566</v>
      </c>
      <c r="T157">
        <v>9.6005053922932007</v>
      </c>
    </row>
    <row r="158" spans="12:20" ht="15" thickBot="1" x14ac:dyDescent="0.4">
      <c r="L158" s="29" t="s">
        <v>2</v>
      </c>
      <c r="M158" s="29">
        <v>-0.99668018140959014</v>
      </c>
      <c r="N158" s="29">
        <v>3.6116403356309352E-4</v>
      </c>
      <c r="O158" s="29">
        <v>-2759.6329888576106</v>
      </c>
      <c r="P158" s="29">
        <v>1.7603306018557488E-114</v>
      </c>
      <c r="Q158" s="29">
        <v>-0.99740853809871843</v>
      </c>
      <c r="R158" s="29">
        <v>-0.99595182472046184</v>
      </c>
      <c r="S158" s="29">
        <v>-0.99740853809871843</v>
      </c>
      <c r="T158" s="29">
        <v>-0.99595182472046184</v>
      </c>
    </row>
    <row r="160" spans="12:20" ht="15" thickBot="1" x14ac:dyDescent="0.4"/>
    <row r="161" spans="11:27" ht="17" thickBot="1" x14ac:dyDescent="0.5">
      <c r="W161" s="42" t="s">
        <v>118</v>
      </c>
      <c r="X161" s="43"/>
      <c r="Y161" s="44" t="s">
        <v>116</v>
      </c>
      <c r="Z161" s="44" t="s">
        <v>117</v>
      </c>
      <c r="AA161" s="45" t="s">
        <v>115</v>
      </c>
    </row>
    <row r="162" spans="11:27" ht="15" thickTop="1" x14ac:dyDescent="0.35">
      <c r="L162" t="s">
        <v>88</v>
      </c>
      <c r="W162" s="35" t="s">
        <v>33</v>
      </c>
      <c r="X162">
        <v>9.5966391022264848</v>
      </c>
      <c r="Y162">
        <v>9.5933103114178806</v>
      </c>
      <c r="Z162">
        <v>9.5999678930350889</v>
      </c>
      <c r="AA162" s="36">
        <f>Z162-Y162</f>
        <v>6.657581617208308E-3</v>
      </c>
    </row>
    <row r="163" spans="11:27" ht="15" thickBot="1" x14ac:dyDescent="0.4">
      <c r="W163" s="37" t="s">
        <v>2</v>
      </c>
      <c r="X163" s="29">
        <v>-0.99648888925945112</v>
      </c>
      <c r="Y163" s="29">
        <v>-0.99723149871903272</v>
      </c>
      <c r="Z163" s="29">
        <v>-0.99574627979986952</v>
      </c>
      <c r="AA163" s="38">
        <f>Z163-Y163</f>
        <v>1.4852189191632004E-3</v>
      </c>
    </row>
    <row r="164" spans="11:27" ht="17" thickBot="1" x14ac:dyDescent="0.5">
      <c r="K164" t="s">
        <v>43</v>
      </c>
      <c r="L164" s="30" t="s">
        <v>89</v>
      </c>
      <c r="M164" s="30" t="s">
        <v>90</v>
      </c>
      <c r="N164" s="30" t="s">
        <v>91</v>
      </c>
      <c r="W164" s="42" t="s">
        <v>112</v>
      </c>
      <c r="X164" s="43"/>
      <c r="Y164" s="44" t="s">
        <v>116</v>
      </c>
      <c r="Z164" s="44" t="s">
        <v>117</v>
      </c>
      <c r="AA164" s="45" t="s">
        <v>115</v>
      </c>
    </row>
    <row r="165" spans="11:27" ht="15" thickTop="1" x14ac:dyDescent="0.35">
      <c r="K165" s="1" t="s">
        <v>6</v>
      </c>
      <c r="L165">
        <v>1</v>
      </c>
      <c r="M165">
        <v>8.3932499564991438</v>
      </c>
      <c r="N165">
        <v>-3.2499564991432806E-3</v>
      </c>
      <c r="W165" s="35" t="s">
        <v>33</v>
      </c>
      <c r="X165">
        <v>9.5972396156419286</v>
      </c>
      <c r="Y165">
        <v>9.5939738389906566</v>
      </c>
      <c r="Z165">
        <v>9.6005053922932007</v>
      </c>
      <c r="AA165" s="36">
        <f>Z165-Y165</f>
        <v>6.5315533025440686E-3</v>
      </c>
    </row>
    <row r="166" spans="11:27" ht="15" thickBot="1" x14ac:dyDescent="0.4">
      <c r="K166" s="1" t="s">
        <v>6</v>
      </c>
      <c r="L166">
        <v>2</v>
      </c>
      <c r="M166">
        <v>6.9929143016186694</v>
      </c>
      <c r="N166">
        <v>-2.914301618669235E-3</v>
      </c>
      <c r="W166" s="37" t="s">
        <v>2</v>
      </c>
      <c r="X166" s="29">
        <v>-0.99668018140959014</v>
      </c>
      <c r="Y166" s="29">
        <v>-0.99740853809871843</v>
      </c>
      <c r="Z166" s="29">
        <v>-0.99595182472046184</v>
      </c>
      <c r="AA166" s="38">
        <f>Z166-Y166</f>
        <v>1.4567133782565911E-3</v>
      </c>
    </row>
    <row r="167" spans="11:27" ht="15" thickBot="1" x14ac:dyDescent="0.4">
      <c r="K167" s="1" t="s">
        <v>6</v>
      </c>
      <c r="L167">
        <v>3</v>
      </c>
      <c r="M167">
        <v>5.6174956512734351</v>
      </c>
      <c r="N167">
        <v>-4.9565127343509374E-4</v>
      </c>
      <c r="W167" s="42" t="s">
        <v>113</v>
      </c>
      <c r="X167" s="43"/>
      <c r="Y167" s="43"/>
      <c r="Z167" s="43"/>
      <c r="AA167" s="45"/>
    </row>
    <row r="168" spans="11:27" ht="15" thickTop="1" x14ac:dyDescent="0.35">
      <c r="K168" s="1" t="s">
        <v>6</v>
      </c>
      <c r="L168">
        <v>4</v>
      </c>
      <c r="M168">
        <v>4.1613459062340246</v>
      </c>
      <c r="N168">
        <v>3.6540937659754746E-3</v>
      </c>
      <c r="W168" s="46" t="s">
        <v>33</v>
      </c>
      <c r="X168" s="20">
        <f t="shared" ref="X168:AA169" si="0">X165-X162</f>
        <v>6.0051341544387071E-4</v>
      </c>
      <c r="Y168" s="20">
        <f t="shared" si="0"/>
        <v>6.6352757277599039E-4</v>
      </c>
      <c r="Z168" s="20">
        <f t="shared" si="0"/>
        <v>5.3749925811175103E-4</v>
      </c>
      <c r="AA168" s="47">
        <f t="shared" si="0"/>
        <v>-1.2602831466423936E-4</v>
      </c>
    </row>
    <row r="169" spans="11:27" ht="15" thickBot="1" x14ac:dyDescent="0.4">
      <c r="K169" s="1" t="s">
        <v>6</v>
      </c>
      <c r="L169">
        <v>5</v>
      </c>
      <c r="M169">
        <v>2.7370899269997198</v>
      </c>
      <c r="N169">
        <v>7.9100730002803488E-3</v>
      </c>
      <c r="W169" s="41" t="s">
        <v>2</v>
      </c>
      <c r="X169" s="39">
        <f t="shared" si="0"/>
        <v>-1.912921501390219E-4</v>
      </c>
      <c r="Y169" s="39">
        <f t="shared" si="0"/>
        <v>-1.7703937968571726E-4</v>
      </c>
      <c r="Z169" s="39">
        <f t="shared" si="0"/>
        <v>-2.0554492059232654E-4</v>
      </c>
      <c r="AA169" s="40">
        <f t="shared" si="0"/>
        <v>-2.8505540906609284E-5</v>
      </c>
    </row>
    <row r="170" spans="11:27" x14ac:dyDescent="0.35">
      <c r="K170" s="1" t="s">
        <v>6</v>
      </c>
      <c r="L170">
        <v>6</v>
      </c>
      <c r="M170">
        <v>8.3922532763177333</v>
      </c>
      <c r="N170">
        <v>-2.2532763177327553E-3</v>
      </c>
    </row>
    <row r="171" spans="11:27" x14ac:dyDescent="0.35">
      <c r="K171" s="1" t="s">
        <v>6</v>
      </c>
      <c r="L171">
        <v>7</v>
      </c>
      <c r="M171">
        <v>7.0626819143173414</v>
      </c>
      <c r="N171">
        <v>-2.6819143173417714E-3</v>
      </c>
    </row>
    <row r="172" spans="11:27" x14ac:dyDescent="0.35">
      <c r="K172" s="1" t="s">
        <v>6</v>
      </c>
      <c r="L172">
        <v>8</v>
      </c>
      <c r="M172">
        <v>5.5955686872824248</v>
      </c>
      <c r="N172">
        <v>4.3131271757523848E-4</v>
      </c>
    </row>
    <row r="173" spans="11:27" x14ac:dyDescent="0.35">
      <c r="K173" s="1" t="s">
        <v>6</v>
      </c>
      <c r="L173">
        <v>9</v>
      </c>
      <c r="M173">
        <v>4.2201500369371905</v>
      </c>
      <c r="N173">
        <v>7.8499630628092731E-3</v>
      </c>
    </row>
    <row r="174" spans="11:27" x14ac:dyDescent="0.35">
      <c r="K174" s="1" t="s">
        <v>6</v>
      </c>
      <c r="L174">
        <v>10</v>
      </c>
      <c r="M174">
        <v>2.7490500891766345</v>
      </c>
      <c r="N174">
        <v>-3.0500891766345184E-3</v>
      </c>
    </row>
    <row r="175" spans="11:27" x14ac:dyDescent="0.35">
      <c r="K175" s="1" t="s">
        <v>6</v>
      </c>
      <c r="L175">
        <v>11</v>
      </c>
      <c r="M175">
        <v>8.3932499564991438</v>
      </c>
      <c r="N175">
        <v>-1.249956499144389E-3</v>
      </c>
    </row>
    <row r="176" spans="11:27" x14ac:dyDescent="0.35">
      <c r="K176" s="1" t="s">
        <v>6</v>
      </c>
      <c r="L176">
        <v>12</v>
      </c>
      <c r="M176">
        <v>7.0068678241584035</v>
      </c>
      <c r="N176">
        <v>5.1321758415960872E-3</v>
      </c>
    </row>
    <row r="177" spans="11:14" x14ac:dyDescent="0.35">
      <c r="K177" s="1" t="s">
        <v>6</v>
      </c>
      <c r="L177">
        <v>13</v>
      </c>
      <c r="M177">
        <v>5.6364325747202173</v>
      </c>
      <c r="N177">
        <v>-4.3257472021718257E-4</v>
      </c>
    </row>
    <row r="178" spans="11:14" x14ac:dyDescent="0.35">
      <c r="K178" s="1" t="s">
        <v>6</v>
      </c>
      <c r="L178">
        <v>14</v>
      </c>
      <c r="M178">
        <v>4.2081898747602748</v>
      </c>
      <c r="N178">
        <v>-3.189874760274769E-3</v>
      </c>
    </row>
    <row r="179" spans="11:14" x14ac:dyDescent="0.35">
      <c r="K179" s="1" t="s">
        <v>6</v>
      </c>
      <c r="L179">
        <v>15</v>
      </c>
      <c r="M179">
        <v>2.7400799675439487</v>
      </c>
      <c r="N179">
        <v>-4.0799675439484595E-3</v>
      </c>
    </row>
    <row r="180" spans="11:14" x14ac:dyDescent="0.35">
      <c r="K180" s="1" t="s">
        <v>7</v>
      </c>
      <c r="L180">
        <v>16</v>
      </c>
      <c r="M180">
        <v>8.3932499564991438</v>
      </c>
      <c r="N180">
        <v>-2.4995649914316687E-4</v>
      </c>
    </row>
    <row r="181" spans="11:14" x14ac:dyDescent="0.35">
      <c r="K181" s="1" t="s">
        <v>7</v>
      </c>
      <c r="L181">
        <v>17</v>
      </c>
      <c r="M181">
        <v>6.9978977025257176</v>
      </c>
      <c r="N181">
        <v>-8.9770252571774733E-4</v>
      </c>
    </row>
    <row r="182" spans="11:14" x14ac:dyDescent="0.35">
      <c r="K182" s="1" t="s">
        <v>7</v>
      </c>
      <c r="L182">
        <v>18</v>
      </c>
      <c r="M182">
        <v>5.5925786467381959</v>
      </c>
      <c r="N182">
        <v>9.4213532618043772E-3</v>
      </c>
    </row>
    <row r="183" spans="11:14" x14ac:dyDescent="0.35">
      <c r="K183" s="1" t="s">
        <v>7</v>
      </c>
      <c r="L183">
        <v>19</v>
      </c>
      <c r="M183">
        <v>4.2570272036493453</v>
      </c>
      <c r="N183">
        <v>-1.0272036493450543E-3</v>
      </c>
    </row>
    <row r="184" spans="11:14" x14ac:dyDescent="0.35">
      <c r="K184" s="1" t="s">
        <v>7</v>
      </c>
      <c r="L184">
        <v>20</v>
      </c>
      <c r="M184">
        <v>2.7420733279067679</v>
      </c>
      <c r="N184">
        <v>-7.3327906767950424E-5</v>
      </c>
    </row>
    <row r="185" spans="11:14" x14ac:dyDescent="0.35">
      <c r="K185" s="1" t="s">
        <v>7</v>
      </c>
      <c r="L185">
        <v>21</v>
      </c>
      <c r="M185">
        <v>8.3942466366805526</v>
      </c>
      <c r="N185">
        <v>7.5336331944697577E-4</v>
      </c>
    </row>
    <row r="186" spans="11:14" x14ac:dyDescent="0.35">
      <c r="K186" s="1" t="s">
        <v>7</v>
      </c>
      <c r="L186">
        <v>22</v>
      </c>
      <c r="M186">
        <v>6.985937540348802</v>
      </c>
      <c r="N186">
        <v>1.062459651198111E-3</v>
      </c>
    </row>
    <row r="187" spans="11:14" x14ac:dyDescent="0.35">
      <c r="K187" s="1" t="s">
        <v>7</v>
      </c>
      <c r="L187">
        <v>23</v>
      </c>
      <c r="M187">
        <v>5.6115155701849773</v>
      </c>
      <c r="N187">
        <v>-5.1557018497749851E-4</v>
      </c>
    </row>
    <row r="188" spans="11:14" x14ac:dyDescent="0.35">
      <c r="K188" s="1" t="s">
        <v>7</v>
      </c>
      <c r="L188">
        <v>24</v>
      </c>
      <c r="M188">
        <v>4.202209793671817</v>
      </c>
      <c r="N188">
        <v>5.7902063281831673E-3</v>
      </c>
    </row>
    <row r="189" spans="11:14" x14ac:dyDescent="0.35">
      <c r="K189" s="1" t="s">
        <v>7</v>
      </c>
      <c r="L189">
        <v>25</v>
      </c>
      <c r="M189">
        <v>2.7450633684509969</v>
      </c>
      <c r="N189">
        <v>-2.0633684509969719E-3</v>
      </c>
    </row>
    <row r="190" spans="11:14" x14ac:dyDescent="0.35">
      <c r="K190" s="1" t="s">
        <v>7</v>
      </c>
      <c r="L190">
        <v>26</v>
      </c>
      <c r="M190">
        <v>8.3942466366805526</v>
      </c>
      <c r="N190">
        <v>4.7533633194465352E-3</v>
      </c>
    </row>
    <row r="191" spans="11:14" x14ac:dyDescent="0.35">
      <c r="K191" s="1" t="s">
        <v>7</v>
      </c>
      <c r="L191">
        <v>27</v>
      </c>
      <c r="M191">
        <v>7.0756387566756658</v>
      </c>
      <c r="N191">
        <v>4.3612433243342963E-3</v>
      </c>
    </row>
    <row r="192" spans="11:14" x14ac:dyDescent="0.35">
      <c r="K192" s="1" t="s">
        <v>7</v>
      </c>
      <c r="L192">
        <v>28</v>
      </c>
      <c r="M192">
        <v>5.6603528990740468</v>
      </c>
      <c r="N192">
        <v>1.2647100925953225E-2</v>
      </c>
    </row>
    <row r="193" spans="11:14" x14ac:dyDescent="0.35">
      <c r="K193" s="1" t="s">
        <v>7</v>
      </c>
      <c r="L193">
        <v>29</v>
      </c>
      <c r="M193">
        <v>4.1573591855083851</v>
      </c>
      <c r="N193">
        <v>3.6408144916144636E-3</v>
      </c>
    </row>
    <row r="194" spans="11:14" x14ac:dyDescent="0.35">
      <c r="K194" s="1" t="s">
        <v>7</v>
      </c>
      <c r="L194">
        <v>30</v>
      </c>
      <c r="M194">
        <v>2.7460600486324065</v>
      </c>
      <c r="N194">
        <v>-3.060048632406609E-3</v>
      </c>
    </row>
    <row r="195" spans="11:14" x14ac:dyDescent="0.35">
      <c r="K195" s="1" t="s">
        <v>38</v>
      </c>
      <c r="L195">
        <v>31</v>
      </c>
      <c r="M195">
        <v>8.3912565961363246</v>
      </c>
      <c r="N195">
        <v>-1.2565961363240064E-3</v>
      </c>
    </row>
    <row r="196" spans="11:14" x14ac:dyDescent="0.35">
      <c r="K196" s="1" t="s">
        <v>38</v>
      </c>
      <c r="L196">
        <v>32</v>
      </c>
      <c r="M196">
        <v>7.0557051530474739</v>
      </c>
      <c r="N196">
        <v>3.2948469525262425E-3</v>
      </c>
    </row>
    <row r="197" spans="11:14" x14ac:dyDescent="0.35">
      <c r="K197" s="1" t="s">
        <v>38</v>
      </c>
      <c r="L197">
        <v>33</v>
      </c>
      <c r="M197">
        <v>5.6384259350830366</v>
      </c>
      <c r="N197">
        <v>1.5740649169631027E-3</v>
      </c>
    </row>
    <row r="198" spans="11:14" x14ac:dyDescent="0.35">
      <c r="K198" s="1" t="s">
        <v>38</v>
      </c>
      <c r="L198">
        <v>34</v>
      </c>
      <c r="M198">
        <v>4.2450670414724296</v>
      </c>
      <c r="N198">
        <v>-5.0670414724294233E-3</v>
      </c>
    </row>
    <row r="199" spans="11:14" x14ac:dyDescent="0.35">
      <c r="K199" s="1" t="s">
        <v>38</v>
      </c>
      <c r="L199">
        <v>35</v>
      </c>
      <c r="M199">
        <v>2.7420733279067679</v>
      </c>
      <c r="N199">
        <v>-2.0733279067677302E-3</v>
      </c>
    </row>
    <row r="200" spans="11:14" x14ac:dyDescent="0.35">
      <c r="K200" s="1" t="s">
        <v>38</v>
      </c>
      <c r="L200">
        <v>36</v>
      </c>
      <c r="M200">
        <v>8.390259915954914</v>
      </c>
      <c r="N200">
        <v>-7.2599159549149306E-3</v>
      </c>
    </row>
    <row r="201" spans="11:14" x14ac:dyDescent="0.35">
      <c r="K201" s="1" t="s">
        <v>38</v>
      </c>
      <c r="L201">
        <v>37</v>
      </c>
      <c r="M201">
        <v>7.0586951935917028</v>
      </c>
      <c r="N201">
        <v>-6.6951935917032301E-3</v>
      </c>
    </row>
    <row r="202" spans="11:14" x14ac:dyDescent="0.35">
      <c r="K202" s="1" t="s">
        <v>38</v>
      </c>
      <c r="L202">
        <v>38</v>
      </c>
      <c r="M202">
        <v>5.6264657729061209</v>
      </c>
      <c r="N202">
        <v>9.5342270938791884E-3</v>
      </c>
    </row>
    <row r="203" spans="11:14" x14ac:dyDescent="0.35">
      <c r="K203" s="1" t="s">
        <v>38</v>
      </c>
      <c r="L203">
        <v>39</v>
      </c>
      <c r="M203">
        <v>4.17131270804812</v>
      </c>
      <c r="N203">
        <v>-4.3127080481202285E-3</v>
      </c>
    </row>
    <row r="204" spans="11:14" x14ac:dyDescent="0.35">
      <c r="K204" s="1" t="s">
        <v>38</v>
      </c>
      <c r="L204">
        <v>40</v>
      </c>
      <c r="M204">
        <v>2.7450633684509969</v>
      </c>
      <c r="N204">
        <v>-7.0633684509968653E-3</v>
      </c>
    </row>
    <row r="205" spans="11:14" x14ac:dyDescent="0.35">
      <c r="K205" s="1" t="s">
        <v>38</v>
      </c>
      <c r="L205">
        <v>41</v>
      </c>
      <c r="M205">
        <v>8.3932499564991438</v>
      </c>
      <c r="N205">
        <v>-1.249956499144389E-3</v>
      </c>
    </row>
    <row r="206" spans="11:14" x14ac:dyDescent="0.35">
      <c r="K206" s="1" t="s">
        <v>38</v>
      </c>
      <c r="L206">
        <v>42</v>
      </c>
      <c r="M206">
        <v>7.0357715494192821</v>
      </c>
      <c r="N206">
        <v>-1.771549419282259E-3</v>
      </c>
    </row>
    <row r="207" spans="11:14" x14ac:dyDescent="0.35">
      <c r="K207" s="1" t="s">
        <v>38</v>
      </c>
      <c r="L207">
        <v>43</v>
      </c>
      <c r="M207">
        <v>5.6244724125433017</v>
      </c>
      <c r="N207">
        <v>-1.0472412543301779E-2</v>
      </c>
    </row>
    <row r="208" spans="11:14" x14ac:dyDescent="0.35">
      <c r="K208" s="1" t="s">
        <v>38</v>
      </c>
      <c r="L208">
        <v>44</v>
      </c>
      <c r="M208">
        <v>4.2540371631051164</v>
      </c>
      <c r="N208">
        <v>-3.0371631051160364E-3</v>
      </c>
    </row>
    <row r="209" spans="10:14" ht="15" thickBot="1" x14ac:dyDescent="0.4">
      <c r="K209" s="1" t="s">
        <v>38</v>
      </c>
      <c r="L209" s="29">
        <v>45</v>
      </c>
      <c r="M209" s="29">
        <v>2.7440666882695863</v>
      </c>
      <c r="N209" s="29">
        <v>-6.6688269586112625E-5</v>
      </c>
    </row>
    <row r="212" spans="10:14" x14ac:dyDescent="0.35">
      <c r="J212" t="s">
        <v>51</v>
      </c>
      <c r="K212" s="32" t="s">
        <v>6</v>
      </c>
      <c r="L212" s="32" t="s">
        <v>38</v>
      </c>
      <c r="M212" s="32" t="s">
        <v>7</v>
      </c>
    </row>
    <row r="213" spans="10:14" x14ac:dyDescent="0.35">
      <c r="J213">
        <v>1</v>
      </c>
      <c r="K213">
        <v>-3.2499564991432806E-3</v>
      </c>
      <c r="L213">
        <v>-1.2565961363240064E-3</v>
      </c>
      <c r="M213">
        <v>-2.4995649914316687E-4</v>
      </c>
    </row>
    <row r="214" spans="10:14" x14ac:dyDescent="0.35">
      <c r="J214">
        <v>2</v>
      </c>
      <c r="K214">
        <v>-2.914301618669235E-3</v>
      </c>
      <c r="L214">
        <v>3.2948469525262425E-3</v>
      </c>
      <c r="M214">
        <v>-8.9770252571774733E-4</v>
      </c>
    </row>
    <row r="215" spans="10:14" x14ac:dyDescent="0.35">
      <c r="J215">
        <v>3</v>
      </c>
      <c r="K215">
        <v>-4.9565127343509374E-4</v>
      </c>
      <c r="L215">
        <v>1.5740649169631027E-3</v>
      </c>
      <c r="M215">
        <v>9.4213532618043772E-3</v>
      </c>
    </row>
    <row r="216" spans="10:14" x14ac:dyDescent="0.35">
      <c r="J216">
        <v>4</v>
      </c>
      <c r="K216">
        <v>3.6540937659754746E-3</v>
      </c>
      <c r="L216">
        <v>-5.0670414724294233E-3</v>
      </c>
      <c r="M216">
        <v>-1.0272036493450543E-3</v>
      </c>
    </row>
    <row r="217" spans="10:14" x14ac:dyDescent="0.35">
      <c r="J217">
        <v>5</v>
      </c>
      <c r="K217">
        <v>7.9100730002803488E-3</v>
      </c>
      <c r="L217">
        <v>-2.0733279067677302E-3</v>
      </c>
      <c r="M217">
        <v>-7.3327906767950424E-5</v>
      </c>
    </row>
    <row r="218" spans="10:14" x14ac:dyDescent="0.35">
      <c r="J218">
        <v>1</v>
      </c>
      <c r="K218">
        <v>-2.2532763177327553E-3</v>
      </c>
      <c r="L218">
        <v>-7.2599159549149306E-3</v>
      </c>
      <c r="M218">
        <v>7.5336331944697577E-4</v>
      </c>
    </row>
    <row r="219" spans="10:14" x14ac:dyDescent="0.35">
      <c r="J219">
        <v>2</v>
      </c>
      <c r="K219">
        <v>-2.6819143173417714E-3</v>
      </c>
      <c r="L219">
        <v>-6.6951935917032301E-3</v>
      </c>
      <c r="M219">
        <v>1.062459651198111E-3</v>
      </c>
    </row>
    <row r="220" spans="10:14" x14ac:dyDescent="0.35">
      <c r="J220">
        <v>3</v>
      </c>
      <c r="K220">
        <v>4.3131271757523848E-4</v>
      </c>
      <c r="L220">
        <v>9.5342270938791884E-3</v>
      </c>
      <c r="M220">
        <v>-5.1557018497749851E-4</v>
      </c>
    </row>
    <row r="221" spans="10:14" x14ac:dyDescent="0.35">
      <c r="J221">
        <v>4</v>
      </c>
      <c r="K221">
        <v>7.8499630628092731E-3</v>
      </c>
      <c r="L221">
        <v>-4.3127080481202285E-3</v>
      </c>
      <c r="M221">
        <v>5.7902063281831673E-3</v>
      </c>
    </row>
    <row r="222" spans="10:14" x14ac:dyDescent="0.35">
      <c r="J222">
        <v>5</v>
      </c>
      <c r="K222">
        <v>-3.0500891766345184E-3</v>
      </c>
      <c r="L222">
        <v>-7.0633684509968653E-3</v>
      </c>
      <c r="M222">
        <v>-2.0633684509969719E-3</v>
      </c>
    </row>
    <row r="223" spans="10:14" x14ac:dyDescent="0.35">
      <c r="J223">
        <v>1</v>
      </c>
      <c r="K223">
        <v>-1.249956499144389E-3</v>
      </c>
      <c r="L223">
        <v>-1.249956499144389E-3</v>
      </c>
      <c r="M223">
        <v>4.7533633194465352E-3</v>
      </c>
    </row>
    <row r="224" spans="10:14" x14ac:dyDescent="0.35">
      <c r="J224">
        <v>2</v>
      </c>
      <c r="K224">
        <v>5.1321758415960872E-3</v>
      </c>
      <c r="L224">
        <v>-1.771549419282259E-3</v>
      </c>
      <c r="M224">
        <v>4.3612433243342963E-3</v>
      </c>
    </row>
    <row r="225" spans="10:17" x14ac:dyDescent="0.35">
      <c r="J225">
        <v>3</v>
      </c>
      <c r="K225">
        <v>-4.3257472021718257E-4</v>
      </c>
      <c r="L225">
        <v>-1.0472412543301779E-2</v>
      </c>
      <c r="M225">
        <v>1.2647100925953225E-2</v>
      </c>
    </row>
    <row r="226" spans="10:17" x14ac:dyDescent="0.35">
      <c r="J226">
        <v>4</v>
      </c>
      <c r="K226">
        <v>-3.189874760274769E-3</v>
      </c>
      <c r="L226">
        <v>-3.0371631051160364E-3</v>
      </c>
      <c r="M226">
        <v>3.6408144916144636E-3</v>
      </c>
    </row>
    <row r="227" spans="10:17" x14ac:dyDescent="0.35">
      <c r="J227">
        <v>5</v>
      </c>
      <c r="K227">
        <v>-4.0799675439484595E-3</v>
      </c>
      <c r="L227">
        <v>-6.6688269586112625E-5</v>
      </c>
      <c r="M227">
        <v>-3.060048632406609E-3</v>
      </c>
    </row>
    <row r="229" spans="10:17" x14ac:dyDescent="0.35">
      <c r="K229" t="s">
        <v>99</v>
      </c>
    </row>
    <row r="231" spans="10:17" ht="15" thickBot="1" x14ac:dyDescent="0.4">
      <c r="K231" t="s">
        <v>100</v>
      </c>
    </row>
    <row r="232" spans="10:17" x14ac:dyDescent="0.35">
      <c r="K232" s="30" t="s">
        <v>101</v>
      </c>
      <c r="L232" s="30" t="s">
        <v>102</v>
      </c>
      <c r="M232" s="30" t="s">
        <v>103</v>
      </c>
      <c r="N232" s="30" t="s">
        <v>104</v>
      </c>
      <c r="O232" s="30" t="s">
        <v>105</v>
      </c>
    </row>
    <row r="233" spans="10:17" x14ac:dyDescent="0.35">
      <c r="K233" t="s">
        <v>6</v>
      </c>
      <c r="L233">
        <v>15</v>
      </c>
      <c r="M233">
        <v>1.3800556616949677E-3</v>
      </c>
      <c r="N233">
        <v>9.2003710779664516E-5</v>
      </c>
      <c r="O233">
        <v>1.66704869778755E-5</v>
      </c>
    </row>
    <row r="234" spans="10:17" x14ac:dyDescent="0.35">
      <c r="K234" t="s">
        <v>38</v>
      </c>
      <c r="L234">
        <v>15</v>
      </c>
      <c r="M234">
        <v>-3.5922782434318457E-2</v>
      </c>
      <c r="N234">
        <v>-2.3948521622878969E-3</v>
      </c>
      <c r="O234">
        <v>2.4241549517486647E-5</v>
      </c>
    </row>
    <row r="235" spans="10:17" ht="15" thickBot="1" x14ac:dyDescent="0.4">
      <c r="K235" s="29" t="s">
        <v>7</v>
      </c>
      <c r="L235" s="29">
        <v>15</v>
      </c>
      <c r="M235" s="29">
        <v>3.4542726772626153E-2</v>
      </c>
      <c r="N235" s="29">
        <v>2.3028484515084102E-3</v>
      </c>
      <c r="O235" s="29">
        <v>1.9648126337959068E-5</v>
      </c>
    </row>
    <row r="238" spans="10:17" ht="15" thickBot="1" x14ac:dyDescent="0.4">
      <c r="K238" t="s">
        <v>72</v>
      </c>
    </row>
    <row r="239" spans="10:17" x14ac:dyDescent="0.35">
      <c r="K239" s="30" t="s">
        <v>106</v>
      </c>
      <c r="L239" s="30" t="s">
        <v>77</v>
      </c>
      <c r="M239" s="30" t="s">
        <v>76</v>
      </c>
      <c r="N239" s="30" t="s">
        <v>78</v>
      </c>
      <c r="O239" s="30" t="s">
        <v>79</v>
      </c>
      <c r="P239" s="30" t="s">
        <v>83</v>
      </c>
      <c r="Q239" s="30" t="s">
        <v>107</v>
      </c>
    </row>
    <row r="240" spans="10:17" x14ac:dyDescent="0.35">
      <c r="K240" t="s">
        <v>108</v>
      </c>
      <c r="L240">
        <v>1.65703388289404E-4</v>
      </c>
      <c r="M240">
        <v>2</v>
      </c>
      <c r="N240">
        <v>8.2851694144702001E-5</v>
      </c>
      <c r="O240">
        <v>4.1042670760017641</v>
      </c>
      <c r="P240">
        <v>2.3545434607634513E-2</v>
      </c>
      <c r="Q240">
        <v>3.2199422931761248</v>
      </c>
    </row>
    <row r="241" spans="11:17" x14ac:dyDescent="0.35">
      <c r="K241" t="s">
        <v>109</v>
      </c>
      <c r="L241">
        <v>8.4784227966649712E-4</v>
      </c>
      <c r="M241">
        <v>42</v>
      </c>
      <c r="N241">
        <v>2.0186720944440407E-5</v>
      </c>
    </row>
    <row r="243" spans="11:17" ht="15" thickBot="1" x14ac:dyDescent="0.4">
      <c r="K243" s="29" t="s">
        <v>75</v>
      </c>
      <c r="L243" s="29">
        <v>1.0135456679559011E-3</v>
      </c>
      <c r="M243" s="29">
        <v>44</v>
      </c>
      <c r="N243" s="29"/>
      <c r="O243" s="29"/>
      <c r="P243" s="29"/>
      <c r="Q243" s="29"/>
    </row>
  </sheetData>
  <sortState xmlns:xlrd2="http://schemas.microsoft.com/office/spreadsheetml/2017/richdata2" ref="A2:K61">
    <sortCondition ref="A2:A6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35EE-DC16-4798-85AC-4FD43F3C1B21}">
  <dimension ref="A1:Q57"/>
  <sheetViews>
    <sheetView topLeftCell="A46" zoomScale="80" zoomScaleNormal="80" workbookViewId="0">
      <selection activeCell="L67" sqref="L67"/>
    </sheetView>
  </sheetViews>
  <sheetFormatPr defaultRowHeight="14.5" x14ac:dyDescent="0.35"/>
  <cols>
    <col min="2" max="2" width="14.54296875" customWidth="1"/>
    <col min="4" max="4" width="7.26953125" customWidth="1"/>
    <col min="6" max="6" width="9.36328125" bestFit="1" customWidth="1"/>
    <col min="11" max="11" width="14.7265625" customWidth="1"/>
    <col min="12" max="12" width="15.6328125" bestFit="1" customWidth="1"/>
    <col min="13" max="13" width="8.08984375" customWidth="1"/>
    <col min="14" max="14" width="7" bestFit="1" customWidth="1"/>
    <col min="15" max="15" width="8.54296875" customWidth="1"/>
    <col min="16" max="16" width="10.36328125" bestFit="1" customWidth="1"/>
    <col min="17" max="17" width="14.26953125" bestFit="1" customWidth="1"/>
    <col min="18" max="18" width="11.7265625" bestFit="1" customWidth="1"/>
    <col min="19" max="19" width="14.26953125" bestFit="1" customWidth="1"/>
    <col min="20" max="20" width="16.26953125" bestFit="1" customWidth="1"/>
    <col min="21" max="21" width="18.81640625" bestFit="1" customWidth="1"/>
  </cols>
  <sheetData>
    <row r="1" spans="1:16" ht="15" thickBot="1" x14ac:dyDescent="0.4"/>
    <row r="2" spans="1:16" x14ac:dyDescent="0.35">
      <c r="A2" s="17" t="s">
        <v>136</v>
      </c>
      <c r="B2" s="17" t="s">
        <v>111</v>
      </c>
      <c r="C2" s="17" t="s">
        <v>43</v>
      </c>
      <c r="D2" s="17" t="s">
        <v>64</v>
      </c>
      <c r="E2" s="17" t="s">
        <v>37</v>
      </c>
      <c r="F2" s="17" t="s">
        <v>4</v>
      </c>
      <c r="G2" s="17" t="s">
        <v>33</v>
      </c>
      <c r="H2" s="17" t="s">
        <v>123</v>
      </c>
      <c r="I2" s="17" t="s">
        <v>124</v>
      </c>
      <c r="J2" s="17" t="s">
        <v>137</v>
      </c>
      <c r="K2" s="17" t="s">
        <v>138</v>
      </c>
      <c r="M2" s="31"/>
      <c r="N2" s="31" t="s">
        <v>135</v>
      </c>
      <c r="P2" s="31" t="s">
        <v>122</v>
      </c>
    </row>
    <row r="3" spans="1:16" x14ac:dyDescent="0.35">
      <c r="A3" s="17">
        <v>1</v>
      </c>
      <c r="B3" s="17">
        <v>1</v>
      </c>
      <c r="C3" t="s">
        <v>6</v>
      </c>
      <c r="D3" s="17">
        <v>10</v>
      </c>
      <c r="E3">
        <v>2E-3</v>
      </c>
      <c r="F3">
        <v>-0.995</v>
      </c>
      <c r="G3" s="3">
        <v>9.59</v>
      </c>
      <c r="H3" s="3">
        <v>2.625</v>
      </c>
      <c r="I3" s="3">
        <v>8.3960000000000008</v>
      </c>
      <c r="J3" s="14">
        <v>3.7831225896729492E-3</v>
      </c>
      <c r="K3" s="14">
        <v>-4.8524351151435496E-3</v>
      </c>
    </row>
    <row r="4" spans="1:16" x14ac:dyDescent="0.35">
      <c r="A4" s="17">
        <v>2</v>
      </c>
      <c r="B4" s="17">
        <v>1</v>
      </c>
      <c r="C4" t="s">
        <v>6</v>
      </c>
      <c r="D4" s="17">
        <v>11</v>
      </c>
      <c r="E4">
        <v>6.0000000000000001E-3</v>
      </c>
      <c r="F4">
        <v>-0.996</v>
      </c>
      <c r="G4" s="3">
        <v>9.5950000000000006</v>
      </c>
      <c r="H4" s="3">
        <v>2.6230000000000011</v>
      </c>
      <c r="I4" s="3">
        <v>8.3998000000000008</v>
      </c>
      <c r="J4" s="14">
        <v>1.7831225896740577E-3</v>
      </c>
      <c r="K4" s="14">
        <v>-1.0524351151435241E-3</v>
      </c>
      <c r="M4" t="s">
        <v>125</v>
      </c>
      <c r="N4">
        <v>2.6204166666666668</v>
      </c>
      <c r="P4">
        <v>8.400599999999999</v>
      </c>
    </row>
    <row r="5" spans="1:16" x14ac:dyDescent="0.35">
      <c r="A5" s="17">
        <v>3</v>
      </c>
      <c r="B5" s="17">
        <v>1</v>
      </c>
      <c r="C5" t="s">
        <v>6</v>
      </c>
      <c r="D5" s="17">
        <v>12</v>
      </c>
      <c r="E5">
        <v>5.0000000000000001E-3</v>
      </c>
      <c r="F5">
        <v>-0.998</v>
      </c>
      <c r="G5" s="3">
        <v>9.6</v>
      </c>
      <c r="H5" s="3">
        <v>2.6139999999999999</v>
      </c>
      <c r="I5" s="3">
        <v>8.4024000000000001</v>
      </c>
      <c r="J5" s="14">
        <v>-7.2168774103271716E-3</v>
      </c>
      <c r="K5" s="14">
        <v>1.5475648848557455E-3</v>
      </c>
      <c r="M5" t="s">
        <v>70</v>
      </c>
      <c r="N5">
        <v>1.7076402880980316E-3</v>
      </c>
      <c r="P5">
        <v>1.0657192762437808E-3</v>
      </c>
    </row>
    <row r="6" spans="1:16" x14ac:dyDescent="0.35">
      <c r="A6" s="17">
        <v>4</v>
      </c>
      <c r="B6" s="17">
        <v>2</v>
      </c>
      <c r="C6" t="s">
        <v>7</v>
      </c>
      <c r="D6" s="17">
        <v>1</v>
      </c>
      <c r="E6">
        <v>8.0000000000000002E-3</v>
      </c>
      <c r="F6">
        <v>-0.997</v>
      </c>
      <c r="G6" s="3">
        <v>9.5990000000000002</v>
      </c>
      <c r="H6" s="3">
        <v>2.62</v>
      </c>
      <c r="I6" s="3">
        <v>8.4025999999999996</v>
      </c>
      <c r="J6" s="14">
        <v>-1.2168774103269442E-3</v>
      </c>
      <c r="K6" s="14">
        <v>1.7475648848552794E-3</v>
      </c>
      <c r="M6" t="s">
        <v>126</v>
      </c>
      <c r="N6">
        <v>2.62</v>
      </c>
      <c r="P6">
        <v>8.4007000000000005</v>
      </c>
    </row>
    <row r="7" spans="1:16" x14ac:dyDescent="0.35">
      <c r="A7" s="17">
        <v>5</v>
      </c>
      <c r="B7" s="17">
        <v>2</v>
      </c>
      <c r="C7" t="s">
        <v>7</v>
      </c>
      <c r="D7" s="17">
        <v>2</v>
      </c>
      <c r="E7">
        <v>5.0000000000000001E-3</v>
      </c>
      <c r="F7">
        <v>-0.997</v>
      </c>
      <c r="G7" s="3">
        <v>9.5980000000000008</v>
      </c>
      <c r="H7" s="3">
        <v>2.6190000000000007</v>
      </c>
      <c r="I7" s="3">
        <v>8.4016000000000002</v>
      </c>
      <c r="J7" s="14">
        <v>-2.21687741032639E-3</v>
      </c>
      <c r="K7" s="14">
        <v>7.4756488485583361E-4</v>
      </c>
      <c r="M7" t="s">
        <v>127</v>
      </c>
      <c r="N7">
        <v>2.62</v>
      </c>
      <c r="P7">
        <v>8.4025999999999996</v>
      </c>
    </row>
    <row r="8" spans="1:16" x14ac:dyDescent="0.35">
      <c r="A8" s="17">
        <v>6</v>
      </c>
      <c r="B8" s="17">
        <v>2</v>
      </c>
      <c r="C8" t="s">
        <v>7</v>
      </c>
      <c r="D8" s="17">
        <v>3</v>
      </c>
      <c r="E8">
        <v>8.0000000000000002E-3</v>
      </c>
      <c r="F8">
        <v>-0.998</v>
      </c>
      <c r="G8" s="3">
        <v>9.6059999999999999</v>
      </c>
      <c r="H8" s="3">
        <v>2.62</v>
      </c>
      <c r="I8" s="3">
        <v>8.4084000000000003</v>
      </c>
      <c r="J8" s="14">
        <v>-1.2168774103269442E-3</v>
      </c>
      <c r="K8" s="14">
        <v>7.5475648848559729E-3</v>
      </c>
      <c r="M8" t="s">
        <v>128</v>
      </c>
      <c r="N8">
        <v>5.9154394800746916E-3</v>
      </c>
      <c r="P8">
        <v>3.69175986611952E-3</v>
      </c>
    </row>
    <row r="9" spans="1:16" x14ac:dyDescent="0.35">
      <c r="A9" s="17">
        <v>7</v>
      </c>
      <c r="B9" s="17">
        <v>3</v>
      </c>
      <c r="C9" t="s">
        <v>38</v>
      </c>
      <c r="D9" s="17">
        <v>4</v>
      </c>
      <c r="E9">
        <v>3.0000000000000001E-3</v>
      </c>
      <c r="F9">
        <v>-0.997</v>
      </c>
      <c r="G9" s="3">
        <v>9.5990000000000002</v>
      </c>
      <c r="H9" s="3">
        <v>2.62</v>
      </c>
      <c r="I9" s="3"/>
      <c r="J9" s="14">
        <v>-1.2168774103269442E-3</v>
      </c>
      <c r="K9" s="14">
        <v>1.7475648848552794E-3</v>
      </c>
      <c r="M9" t="s">
        <v>129</v>
      </c>
      <c r="N9">
        <v>3.4992424242426338E-5</v>
      </c>
      <c r="P9">
        <v>1.3629090909090813E-5</v>
      </c>
    </row>
    <row r="10" spans="1:16" x14ac:dyDescent="0.35">
      <c r="A10" s="17">
        <v>8</v>
      </c>
      <c r="B10" s="17">
        <v>3</v>
      </c>
      <c r="C10" t="s">
        <v>38</v>
      </c>
      <c r="D10" s="17">
        <v>5</v>
      </c>
      <c r="E10">
        <v>1.2999999999999999E-2</v>
      </c>
      <c r="F10">
        <v>-0.997</v>
      </c>
      <c r="G10" s="3">
        <v>9.5939999999999994</v>
      </c>
      <c r="H10" s="3">
        <v>2.6149999999999993</v>
      </c>
      <c r="I10" s="3">
        <v>8.3975999999999988</v>
      </c>
      <c r="J10" s="14">
        <v>-6.2168774103277258E-3</v>
      </c>
      <c r="K10" s="14">
        <v>-3.2524351151455022E-3</v>
      </c>
      <c r="M10" t="s">
        <v>130</v>
      </c>
      <c r="N10">
        <v>4.0759646669636567</v>
      </c>
      <c r="P10">
        <v>0.35101470932828427</v>
      </c>
    </row>
    <row r="11" spans="1:16" x14ac:dyDescent="0.35">
      <c r="A11" s="17">
        <v>9</v>
      </c>
      <c r="B11" s="17">
        <v>3</v>
      </c>
      <c r="C11" t="s">
        <v>38</v>
      </c>
      <c r="D11" s="17">
        <v>6</v>
      </c>
      <c r="E11">
        <v>8.0000000000000002E-3</v>
      </c>
      <c r="F11">
        <v>-0.997</v>
      </c>
      <c r="G11" s="3">
        <v>9.5939999999999994</v>
      </c>
      <c r="H11" s="3">
        <v>2.6149999999999993</v>
      </c>
      <c r="I11" s="3">
        <v>8.3975462962962961</v>
      </c>
      <c r="J11" s="14">
        <v>-6.2168774103277258E-3</v>
      </c>
      <c r="K11" s="14">
        <v>-3.2524351151455022E-3</v>
      </c>
      <c r="M11" t="s">
        <v>131</v>
      </c>
      <c r="N11">
        <v>1.7249307991566583</v>
      </c>
      <c r="P11">
        <v>0.50068527900135351</v>
      </c>
    </row>
    <row r="12" spans="1:16" x14ac:dyDescent="0.35">
      <c r="A12" s="17">
        <v>10</v>
      </c>
      <c r="B12" s="17">
        <v>4</v>
      </c>
      <c r="C12" t="s">
        <v>40</v>
      </c>
      <c r="D12" s="17">
        <v>7</v>
      </c>
      <c r="E12">
        <v>3.0000000000000001E-3</v>
      </c>
      <c r="F12">
        <v>-0.997</v>
      </c>
      <c r="G12" s="3">
        <v>9.5960000000000001</v>
      </c>
      <c r="H12" s="3">
        <v>2.617</v>
      </c>
      <c r="I12" s="3">
        <v>8.3995999999999995</v>
      </c>
      <c r="J12" s="14">
        <v>-4.2168774103270579E-3</v>
      </c>
      <c r="K12" s="14">
        <v>-1.2524351151448343E-3</v>
      </c>
      <c r="M12" t="s">
        <v>114</v>
      </c>
      <c r="N12">
        <v>2.2000000000000242E-2</v>
      </c>
      <c r="P12">
        <v>1.2999999999999901E-2</v>
      </c>
    </row>
    <row r="13" spans="1:16" x14ac:dyDescent="0.35">
      <c r="A13" s="17">
        <v>11</v>
      </c>
      <c r="B13" s="17">
        <v>4</v>
      </c>
      <c r="C13" t="s">
        <v>40</v>
      </c>
      <c r="D13" s="17">
        <v>8</v>
      </c>
      <c r="E13">
        <v>1.4999999999999999E-2</v>
      </c>
      <c r="F13">
        <v>-0.99299999999999999</v>
      </c>
      <c r="G13" s="3">
        <v>9.5869999999999997</v>
      </c>
      <c r="H13" s="3">
        <v>2.6360000000000001</v>
      </c>
      <c r="I13" s="3">
        <v>8.3954000000000004</v>
      </c>
      <c r="J13" s="14">
        <v>1.478312258967307E-2</v>
      </c>
      <c r="K13" s="14">
        <v>-5.4524351151439276E-3</v>
      </c>
      <c r="M13" t="s">
        <v>132</v>
      </c>
      <c r="N13">
        <v>2.6139999999999999</v>
      </c>
      <c r="P13">
        <v>8.3954000000000004</v>
      </c>
    </row>
    <row r="14" spans="1:16" x14ac:dyDescent="0.35">
      <c r="A14" s="17">
        <v>12</v>
      </c>
      <c r="B14" s="17">
        <v>4</v>
      </c>
      <c r="C14" t="s">
        <v>40</v>
      </c>
      <c r="D14" s="17">
        <v>9</v>
      </c>
      <c r="E14">
        <v>5.0000000000000001E-3</v>
      </c>
      <c r="F14">
        <v>-0.997</v>
      </c>
      <c r="G14" s="3">
        <v>9.6</v>
      </c>
      <c r="H14" s="3">
        <v>2.6209999999999996</v>
      </c>
      <c r="I14" s="3">
        <v>8.4035999999999991</v>
      </c>
      <c r="J14" s="14">
        <v>-2.1687741032749841E-4</v>
      </c>
      <c r="K14" s="14">
        <v>2.7475648848547252E-3</v>
      </c>
      <c r="M14" t="s">
        <v>133</v>
      </c>
      <c r="N14">
        <v>2.6360000000000001</v>
      </c>
      <c r="P14">
        <v>8.4084000000000003</v>
      </c>
    </row>
    <row r="15" spans="1:16" x14ac:dyDescent="0.35">
      <c r="C15" s="17" t="s">
        <v>139</v>
      </c>
      <c r="D15" s="17" t="s">
        <v>121</v>
      </c>
      <c r="E15" s="17" t="s">
        <v>122</v>
      </c>
      <c r="J15" s="3"/>
      <c r="M15" t="s">
        <v>103</v>
      </c>
      <c r="N15">
        <v>31.445</v>
      </c>
      <c r="P15">
        <v>100.80719999999998</v>
      </c>
    </row>
    <row r="16" spans="1:16" ht="15" thickBot="1" x14ac:dyDescent="0.4">
      <c r="C16">
        <v>9.5966391022264848</v>
      </c>
      <c r="M16" s="29" t="s">
        <v>134</v>
      </c>
      <c r="N16" s="29">
        <v>3.7584909328783776E-3</v>
      </c>
      <c r="P16" s="29">
        <v>2.3456323118361626E-3</v>
      </c>
    </row>
    <row r="17" spans="2:15" ht="15" thickBot="1" x14ac:dyDescent="0.4">
      <c r="C17" s="29">
        <v>-0.99648888925945112</v>
      </c>
      <c r="D17" s="53">
        <f>C17*7+C16</f>
        <v>2.6212168774103271</v>
      </c>
      <c r="E17" s="54">
        <f>C17*1.2+C16</f>
        <v>8.4008524351151443</v>
      </c>
    </row>
    <row r="18" spans="2:15" x14ac:dyDescent="0.35">
      <c r="J18" s="3"/>
    </row>
    <row r="19" spans="2:15" x14ac:dyDescent="0.35">
      <c r="G19" s="3"/>
    </row>
    <row r="20" spans="2:15" x14ac:dyDescent="0.35">
      <c r="B20" t="s">
        <v>119</v>
      </c>
      <c r="C20" s="32" t="s">
        <v>7</v>
      </c>
      <c r="D20" s="32" t="s">
        <v>6</v>
      </c>
      <c r="E20" s="32" t="s">
        <v>38</v>
      </c>
      <c r="F20" s="32" t="s">
        <v>40</v>
      </c>
      <c r="K20" t="s">
        <v>120</v>
      </c>
      <c r="L20" s="32" t="s">
        <v>7</v>
      </c>
      <c r="M20" s="32" t="s">
        <v>6</v>
      </c>
      <c r="N20" s="32" t="s">
        <v>38</v>
      </c>
      <c r="O20" s="32" t="s">
        <v>40</v>
      </c>
    </row>
    <row r="21" spans="2:15" x14ac:dyDescent="0.35">
      <c r="C21">
        <v>-0.997</v>
      </c>
      <c r="D21">
        <v>-0.995</v>
      </c>
      <c r="E21">
        <v>-0.997</v>
      </c>
      <c r="F21">
        <v>-0.997</v>
      </c>
      <c r="L21">
        <v>9.5990000000000002</v>
      </c>
      <c r="M21" s="3">
        <v>9.59</v>
      </c>
      <c r="N21" s="3">
        <v>9.5990000000000002</v>
      </c>
      <c r="O21" s="3">
        <v>9.5960000000000001</v>
      </c>
    </row>
    <row r="22" spans="2:15" x14ac:dyDescent="0.35">
      <c r="C22">
        <v>-0.997</v>
      </c>
      <c r="D22">
        <v>-0.996</v>
      </c>
      <c r="E22">
        <v>-0.997</v>
      </c>
      <c r="F22">
        <v>-0.99299999999999999</v>
      </c>
      <c r="L22">
        <v>9.5980000000000008</v>
      </c>
      <c r="M22" s="3">
        <v>9.5950000000000006</v>
      </c>
      <c r="N22" s="3">
        <v>9.5939999999999994</v>
      </c>
      <c r="O22" s="3">
        <v>9.5869999999999997</v>
      </c>
    </row>
    <row r="23" spans="2:15" x14ac:dyDescent="0.35">
      <c r="C23">
        <v>-0.998</v>
      </c>
      <c r="D23">
        <v>-0.998</v>
      </c>
      <c r="E23">
        <v>-0.997</v>
      </c>
      <c r="F23">
        <v>-0.997</v>
      </c>
      <c r="L23">
        <v>9.6059999999999999</v>
      </c>
      <c r="M23" s="3">
        <v>9.6</v>
      </c>
      <c r="N23" s="3">
        <v>9.5939999999999994</v>
      </c>
      <c r="O23" s="3">
        <v>9.6</v>
      </c>
    </row>
    <row r="24" spans="2:15" ht="15" thickBot="1" x14ac:dyDescent="0.4">
      <c r="B24" t="s">
        <v>100</v>
      </c>
      <c r="K24" t="s">
        <v>100</v>
      </c>
    </row>
    <row r="25" spans="2:15" x14ac:dyDescent="0.35">
      <c r="B25" s="30" t="s">
        <v>101</v>
      </c>
      <c r="C25" s="30" t="s">
        <v>102</v>
      </c>
      <c r="D25" s="30" t="s">
        <v>103</v>
      </c>
      <c r="E25" s="30" t="s">
        <v>104</v>
      </c>
      <c r="F25" s="30" t="s">
        <v>105</v>
      </c>
      <c r="K25" s="30" t="s">
        <v>101</v>
      </c>
      <c r="L25" s="30" t="s">
        <v>102</v>
      </c>
      <c r="M25" s="30" t="s">
        <v>103</v>
      </c>
      <c r="N25" s="30" t="s">
        <v>104</v>
      </c>
      <c r="O25" s="30" t="s">
        <v>105</v>
      </c>
    </row>
    <row r="26" spans="2:15" x14ac:dyDescent="0.35">
      <c r="B26" t="s">
        <v>7</v>
      </c>
      <c r="C26">
        <v>3</v>
      </c>
      <c r="D26">
        <v>-2.992</v>
      </c>
      <c r="E26" s="14">
        <v>-0.99733333333333329</v>
      </c>
      <c r="F26" s="51">
        <v>3.3333333333333394E-7</v>
      </c>
      <c r="K26" t="s">
        <v>7</v>
      </c>
      <c r="L26">
        <v>3</v>
      </c>
      <c r="M26">
        <v>28.803000000000004</v>
      </c>
      <c r="N26" s="14">
        <v>9.6010000000000009</v>
      </c>
      <c r="O26" s="51">
        <v>1.8999999999996704E-5</v>
      </c>
    </row>
    <row r="27" spans="2:15" x14ac:dyDescent="0.35">
      <c r="B27" t="s">
        <v>6</v>
      </c>
      <c r="C27">
        <v>3</v>
      </c>
      <c r="D27">
        <v>-2.9889999999999999</v>
      </c>
      <c r="E27" s="14">
        <v>-0.99633333333333329</v>
      </c>
      <c r="F27" s="51">
        <v>2.3333333333333378E-6</v>
      </c>
      <c r="K27" t="s">
        <v>6</v>
      </c>
      <c r="L27">
        <v>3</v>
      </c>
      <c r="M27">
        <v>28.785000000000004</v>
      </c>
      <c r="N27" s="14">
        <v>9.5950000000000006</v>
      </c>
      <c r="O27" s="51">
        <v>2.4999999999998934E-5</v>
      </c>
    </row>
    <row r="28" spans="2:15" x14ac:dyDescent="0.35">
      <c r="B28" t="s">
        <v>38</v>
      </c>
      <c r="C28">
        <v>3</v>
      </c>
      <c r="D28">
        <v>-2.9910000000000001</v>
      </c>
      <c r="E28" s="14">
        <v>-0.997</v>
      </c>
      <c r="F28" s="51">
        <v>0</v>
      </c>
      <c r="K28" t="s">
        <v>38</v>
      </c>
      <c r="L28">
        <v>3</v>
      </c>
      <c r="M28">
        <v>28.786999999999999</v>
      </c>
      <c r="N28" s="14">
        <v>9.5956666666666663</v>
      </c>
      <c r="O28" s="51">
        <v>8.3333333333359375E-6</v>
      </c>
    </row>
    <row r="29" spans="2:15" ht="15" thickBot="1" x14ac:dyDescent="0.4">
      <c r="B29" s="29" t="s">
        <v>40</v>
      </c>
      <c r="C29" s="29">
        <v>3</v>
      </c>
      <c r="D29" s="29">
        <v>-2.9870000000000001</v>
      </c>
      <c r="E29" s="50">
        <v>-0.9956666666666667</v>
      </c>
      <c r="F29" s="52">
        <v>5.333333333333343E-6</v>
      </c>
      <c r="K29" s="29" t="s">
        <v>40</v>
      </c>
      <c r="L29" s="29">
        <v>3</v>
      </c>
      <c r="M29" s="29">
        <v>28.783000000000001</v>
      </c>
      <c r="N29" s="50">
        <v>9.5943333333333332</v>
      </c>
      <c r="O29" s="52">
        <v>4.4333333333333345E-5</v>
      </c>
    </row>
    <row r="32" spans="2:15" ht="15" thickBot="1" x14ac:dyDescent="0.4">
      <c r="B32" t="s">
        <v>72</v>
      </c>
      <c r="K32" t="s">
        <v>72</v>
      </c>
    </row>
    <row r="33" spans="2:17" ht="29" x14ac:dyDescent="0.35">
      <c r="B33" s="49" t="s">
        <v>106</v>
      </c>
      <c r="C33" s="30" t="s">
        <v>77</v>
      </c>
      <c r="D33" s="30" t="s">
        <v>76</v>
      </c>
      <c r="E33" s="30" t="s">
        <v>78</v>
      </c>
      <c r="F33" s="30" t="s">
        <v>79</v>
      </c>
      <c r="G33" s="30" t="s">
        <v>83</v>
      </c>
      <c r="H33" s="30" t="s">
        <v>107</v>
      </c>
      <c r="I33" s="48"/>
      <c r="J33" s="48"/>
      <c r="K33" s="49" t="s">
        <v>106</v>
      </c>
      <c r="L33" s="30" t="s">
        <v>77</v>
      </c>
      <c r="M33" s="30" t="s">
        <v>76</v>
      </c>
      <c r="N33" s="30" t="s">
        <v>78</v>
      </c>
      <c r="O33" s="30" t="s">
        <v>79</v>
      </c>
      <c r="P33" s="30" t="s">
        <v>83</v>
      </c>
      <c r="Q33" s="30" t="s">
        <v>107</v>
      </c>
    </row>
    <row r="34" spans="2:17" x14ac:dyDescent="0.35">
      <c r="B34" t="s">
        <v>108</v>
      </c>
      <c r="C34">
        <v>4.9166666666666766E-6</v>
      </c>
      <c r="D34">
        <v>3</v>
      </c>
      <c r="E34">
        <v>1.6388888888888923E-6</v>
      </c>
      <c r="F34">
        <v>0.81944444444444464</v>
      </c>
      <c r="G34">
        <v>0.51865693766159038</v>
      </c>
      <c r="H34">
        <v>4.0661805513511613</v>
      </c>
      <c r="K34" t="s">
        <v>108</v>
      </c>
      <c r="L34">
        <v>8.3666666666677546E-5</v>
      </c>
      <c r="M34">
        <v>3</v>
      </c>
      <c r="N34">
        <v>2.7888888888892516E-5</v>
      </c>
      <c r="O34">
        <v>1.1540229885059181</v>
      </c>
      <c r="P34">
        <v>0.38512258625795032</v>
      </c>
      <c r="Q34">
        <v>4.0661805513511613</v>
      </c>
    </row>
    <row r="35" spans="2:17" x14ac:dyDescent="0.35">
      <c r="B35" t="s">
        <v>109</v>
      </c>
      <c r="C35">
        <v>1.600000000000003E-5</v>
      </c>
      <c r="D35">
        <v>8</v>
      </c>
      <c r="E35">
        <v>2.0000000000000037E-6</v>
      </c>
      <c r="K35" t="s">
        <v>109</v>
      </c>
      <c r="L35">
        <v>1.9333333333332984E-4</v>
      </c>
      <c r="M35">
        <v>8</v>
      </c>
      <c r="N35">
        <v>2.416666666666623E-5</v>
      </c>
    </row>
    <row r="37" spans="2:17" ht="15" thickBot="1" x14ac:dyDescent="0.4">
      <c r="B37" s="29" t="s">
        <v>75</v>
      </c>
      <c r="C37" s="29">
        <v>2.0916666666666706E-5</v>
      </c>
      <c r="D37" s="29">
        <v>11</v>
      </c>
      <c r="E37" s="29"/>
      <c r="F37" s="29"/>
      <c r="G37" s="29"/>
      <c r="H37" s="29"/>
      <c r="K37" s="29" t="s">
        <v>75</v>
      </c>
      <c r="L37" s="29">
        <v>2.7700000000000738E-4</v>
      </c>
      <c r="M37" s="29">
        <v>11</v>
      </c>
      <c r="N37" s="29"/>
      <c r="O37" s="29"/>
      <c r="P37" s="29"/>
      <c r="Q37" s="29"/>
    </row>
    <row r="39" spans="2:17" x14ac:dyDescent="0.35">
      <c r="B39" s="32" t="s">
        <v>38</v>
      </c>
      <c r="C39" s="32" t="s">
        <v>6</v>
      </c>
      <c r="D39" s="32" t="s">
        <v>40</v>
      </c>
      <c r="E39" s="32" t="s">
        <v>7</v>
      </c>
    </row>
    <row r="40" spans="2:17" x14ac:dyDescent="0.35">
      <c r="B40" s="14">
        <v>-1.2168774103269442E-3</v>
      </c>
      <c r="C40" s="14">
        <v>3.7831225896729492E-3</v>
      </c>
      <c r="D40" s="14">
        <v>-4.2168774103270579E-3</v>
      </c>
      <c r="E40" s="14">
        <v>-1.2168774103269442E-3</v>
      </c>
      <c r="K40" s="33" t="s">
        <v>140</v>
      </c>
      <c r="L40" s="33" t="s">
        <v>98</v>
      </c>
    </row>
    <row r="41" spans="2:17" x14ac:dyDescent="0.35">
      <c r="B41" s="14">
        <v>-6.2168774103277258E-3</v>
      </c>
      <c r="C41" s="14">
        <v>1.7831225896740577E-3</v>
      </c>
      <c r="D41" s="14">
        <v>1.478312258967307E-2</v>
      </c>
      <c r="E41" s="14">
        <v>-2.21687741032639E-3</v>
      </c>
      <c r="K41" s="33" t="s">
        <v>96</v>
      </c>
      <c r="L41" t="s">
        <v>38</v>
      </c>
      <c r="M41" t="s">
        <v>6</v>
      </c>
      <c r="N41" t="s">
        <v>40</v>
      </c>
      <c r="O41" t="s">
        <v>7</v>
      </c>
      <c r="P41" t="s">
        <v>97</v>
      </c>
    </row>
    <row r="42" spans="2:17" x14ac:dyDescent="0.35">
      <c r="B42" s="14">
        <v>-6.2168774103277258E-3</v>
      </c>
      <c r="C42" s="14">
        <v>-7.2168774103271716E-3</v>
      </c>
      <c r="D42" s="14">
        <v>-2.1687741032749841E-4</v>
      </c>
      <c r="E42" s="14">
        <v>-1.2168774103269442E-3</v>
      </c>
      <c r="K42" s="34">
        <v>1</v>
      </c>
      <c r="L42" s="14"/>
      <c r="M42" s="14"/>
      <c r="N42" s="14"/>
      <c r="O42" s="14">
        <v>1.7475648848552794E-3</v>
      </c>
      <c r="P42" s="14">
        <v>1.7475648848552794E-3</v>
      </c>
    </row>
    <row r="43" spans="2:17" x14ac:dyDescent="0.35">
      <c r="B43" s="14"/>
      <c r="D43" s="14"/>
      <c r="E43" s="14"/>
      <c r="K43" s="34">
        <v>2</v>
      </c>
      <c r="L43" s="14"/>
      <c r="M43" s="14"/>
      <c r="N43" s="14"/>
      <c r="O43" s="14">
        <v>7.4756488485583361E-4</v>
      </c>
      <c r="P43" s="14">
        <v>7.4756488485583361E-4</v>
      </c>
    </row>
    <row r="44" spans="2:17" x14ac:dyDescent="0.35">
      <c r="B44" s="14"/>
      <c r="D44" s="14"/>
      <c r="E44" s="14"/>
      <c r="K44" s="34">
        <v>3</v>
      </c>
      <c r="L44" s="14"/>
      <c r="M44" s="14"/>
      <c r="N44" s="14"/>
      <c r="O44" s="14">
        <v>7.5475648848559729E-3</v>
      </c>
      <c r="P44" s="14">
        <v>7.5475648848559729E-3</v>
      </c>
    </row>
    <row r="45" spans="2:17" x14ac:dyDescent="0.35">
      <c r="B45" s="32" t="s">
        <v>38</v>
      </c>
      <c r="C45" s="32" t="s">
        <v>6</v>
      </c>
      <c r="D45" s="32" t="s">
        <v>40</v>
      </c>
      <c r="E45" s="32" t="s">
        <v>7</v>
      </c>
      <c r="K45" s="34">
        <v>4</v>
      </c>
      <c r="L45" s="14">
        <v>1.7475648848552794E-3</v>
      </c>
      <c r="M45" s="14"/>
      <c r="N45" s="14"/>
      <c r="O45" s="14"/>
      <c r="P45" s="14">
        <v>1.7475648848552794E-3</v>
      </c>
    </row>
    <row r="46" spans="2:17" x14ac:dyDescent="0.35">
      <c r="B46" s="14">
        <v>1.7475648848552794E-3</v>
      </c>
      <c r="C46" s="14">
        <v>-4.8524351151435496E-3</v>
      </c>
      <c r="D46" s="14">
        <v>-1.2524351151448343E-3</v>
      </c>
      <c r="E46" s="14">
        <v>1.7475648848552794E-3</v>
      </c>
      <c r="K46" s="34">
        <v>5</v>
      </c>
      <c r="L46" s="14">
        <v>-3.2524351151455022E-3</v>
      </c>
      <c r="M46" s="14"/>
      <c r="N46" s="14"/>
      <c r="O46" s="14"/>
      <c r="P46" s="14">
        <v>-3.2524351151455022E-3</v>
      </c>
    </row>
    <row r="47" spans="2:17" x14ac:dyDescent="0.35">
      <c r="B47" s="14">
        <v>-3.2524351151455022E-3</v>
      </c>
      <c r="C47" s="14">
        <v>-1.0524351151435241E-3</v>
      </c>
      <c r="D47" s="14">
        <v>-5.4524351151439276E-3</v>
      </c>
      <c r="E47" s="14">
        <v>7.4756488485583361E-4</v>
      </c>
      <c r="K47" s="34">
        <v>6</v>
      </c>
      <c r="L47" s="14">
        <v>-3.2524351151455022E-3</v>
      </c>
      <c r="M47" s="14"/>
      <c r="N47" s="14"/>
      <c r="O47" s="14"/>
      <c r="P47" s="14">
        <v>-3.2524351151455022E-3</v>
      </c>
    </row>
    <row r="48" spans="2:17" x14ac:dyDescent="0.35">
      <c r="B48" s="14">
        <v>-3.2524351151455022E-3</v>
      </c>
      <c r="C48" s="14">
        <v>1.5475648848557455E-3</v>
      </c>
      <c r="D48" s="14">
        <v>2.7475648848547252E-3</v>
      </c>
      <c r="E48" s="14">
        <v>7.5475648848559729E-3</v>
      </c>
      <c r="K48" s="34">
        <v>7</v>
      </c>
      <c r="L48" s="14"/>
      <c r="M48" s="14"/>
      <c r="N48" s="14">
        <v>-1.2524351151448343E-3</v>
      </c>
      <c r="O48" s="14"/>
      <c r="P48" s="14">
        <v>-1.2524351151448343E-3</v>
      </c>
    </row>
    <row r="49" spans="2:16" x14ac:dyDescent="0.35">
      <c r="B49" s="14"/>
      <c r="D49" s="14"/>
      <c r="E49" s="14"/>
      <c r="K49" s="34">
        <v>8</v>
      </c>
      <c r="L49" s="14"/>
      <c r="M49" s="14"/>
      <c r="N49" s="14">
        <v>-5.4524351151439276E-3</v>
      </c>
      <c r="O49" s="14"/>
      <c r="P49" s="14">
        <v>-5.4524351151439276E-3</v>
      </c>
    </row>
    <row r="50" spans="2:16" x14ac:dyDescent="0.35">
      <c r="B50" s="14"/>
      <c r="D50" s="14"/>
      <c r="E50" s="14"/>
      <c r="K50" s="34">
        <v>9</v>
      </c>
      <c r="L50" s="14"/>
      <c r="M50" s="14"/>
      <c r="N50" s="14">
        <v>2.7475648848547252E-3</v>
      </c>
      <c r="O50" s="14"/>
      <c r="P50" s="14">
        <v>2.7475648848547252E-3</v>
      </c>
    </row>
    <row r="51" spans="2:16" x14ac:dyDescent="0.35">
      <c r="B51" s="14"/>
      <c r="D51" s="14"/>
      <c r="E51" s="14"/>
      <c r="K51" s="34">
        <v>10</v>
      </c>
      <c r="L51" s="14"/>
      <c r="M51" s="14">
        <v>-4.8524351151435496E-3</v>
      </c>
      <c r="N51" s="14"/>
      <c r="O51" s="14"/>
      <c r="P51" s="14">
        <v>-4.8524351151435496E-3</v>
      </c>
    </row>
    <row r="52" spans="2:16" x14ac:dyDescent="0.35">
      <c r="B52" s="14"/>
      <c r="E52" s="14"/>
      <c r="K52" s="34">
        <v>11</v>
      </c>
      <c r="L52" s="14"/>
      <c r="M52" s="14">
        <v>-1.0524351151435241E-3</v>
      </c>
      <c r="N52" s="14"/>
      <c r="O52" s="14"/>
      <c r="P52" s="14">
        <v>-1.0524351151435241E-3</v>
      </c>
    </row>
    <row r="53" spans="2:16" x14ac:dyDescent="0.35">
      <c r="B53" s="14"/>
      <c r="E53" s="14"/>
      <c r="K53" s="34">
        <v>12</v>
      </c>
      <c r="L53" s="14"/>
      <c r="M53" s="14">
        <v>1.5475648848557455E-3</v>
      </c>
      <c r="N53" s="14"/>
      <c r="O53" s="14"/>
      <c r="P53" s="14">
        <v>1.5475648848557455E-3</v>
      </c>
    </row>
    <row r="54" spans="2:16" x14ac:dyDescent="0.35">
      <c r="B54" s="14"/>
      <c r="E54" s="14"/>
      <c r="K54" s="34" t="s">
        <v>97</v>
      </c>
      <c r="L54" s="14">
        <v>-4.757305345435725E-3</v>
      </c>
      <c r="M54" s="14">
        <v>-4.3573053454313282E-3</v>
      </c>
      <c r="N54" s="14">
        <v>-3.9573053454340368E-3</v>
      </c>
      <c r="O54" s="14">
        <v>1.0042694654567086E-2</v>
      </c>
      <c r="P54" s="14">
        <v>-3.0292213817340041E-3</v>
      </c>
    </row>
    <row r="55" spans="2:16" x14ac:dyDescent="0.35">
      <c r="E55" s="14"/>
    </row>
    <row r="56" spans="2:16" x14ac:dyDescent="0.35">
      <c r="E56" s="14"/>
    </row>
    <row r="57" spans="2:16" x14ac:dyDescent="0.35">
      <c r="E57" s="14"/>
    </row>
  </sheetData>
  <sortState xmlns:xlrd2="http://schemas.microsoft.com/office/spreadsheetml/2017/richdata2" ref="A3:K14">
    <sortCondition ref="A3:A14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77E-3624-4DC8-9A28-E2A8663CB832}">
  <dimension ref="A2:H35"/>
  <sheetViews>
    <sheetView workbookViewId="0">
      <selection activeCell="M11" sqref="M11"/>
    </sheetView>
  </sheetViews>
  <sheetFormatPr defaultRowHeight="14.5" x14ac:dyDescent="0.35"/>
  <cols>
    <col min="1" max="1" width="13.54296875" customWidth="1"/>
    <col min="2" max="4" width="13.54296875" style="3" customWidth="1"/>
    <col min="5" max="9" width="13.54296875" customWidth="1"/>
  </cols>
  <sheetData>
    <row r="2" spans="1:8" x14ac:dyDescent="0.35">
      <c r="A2" s="1" t="s">
        <v>11</v>
      </c>
      <c r="B2" s="5">
        <v>45756.536111111112</v>
      </c>
      <c r="C2" s="8" t="s">
        <v>17</v>
      </c>
    </row>
    <row r="3" spans="1:8" x14ac:dyDescent="0.35">
      <c r="A3" s="1" t="s">
        <v>0</v>
      </c>
      <c r="B3" s="10" t="s">
        <v>22</v>
      </c>
      <c r="C3" s="10" t="s">
        <v>21</v>
      </c>
      <c r="D3" s="10" t="s">
        <v>18</v>
      </c>
      <c r="F3" s="1" t="s">
        <v>4</v>
      </c>
      <c r="G3" s="1" t="s">
        <v>5</v>
      </c>
      <c r="H3" s="1" t="s">
        <v>12</v>
      </c>
    </row>
    <row r="4" spans="1:8" x14ac:dyDescent="0.35">
      <c r="A4" s="1" t="s">
        <v>13</v>
      </c>
      <c r="B4" s="6">
        <v>100.07</v>
      </c>
      <c r="C4" s="6">
        <v>100.07</v>
      </c>
      <c r="D4" s="2">
        <v>0.88929999999999998</v>
      </c>
      <c r="E4" s="9" t="s">
        <v>19</v>
      </c>
      <c r="F4" s="6">
        <f>(C6-C4)/(D6-D4)</f>
        <v>112.4559562186071</v>
      </c>
      <c r="G4" s="6">
        <f>C4-F4*D4</f>
        <v>6.2918134792695923E-2</v>
      </c>
      <c r="H4" s="1">
        <v>0</v>
      </c>
    </row>
    <row r="5" spans="1:8" x14ac:dyDescent="0.35">
      <c r="A5" s="1" t="s">
        <v>14</v>
      </c>
      <c r="B5" s="6">
        <v>100.08</v>
      </c>
      <c r="C5" s="6">
        <v>100.08</v>
      </c>
      <c r="D5" s="2">
        <v>0.88019999999999998</v>
      </c>
      <c r="E5" s="9" t="s">
        <v>20</v>
      </c>
      <c r="F5" s="6">
        <f>(C7-C5)/(D7-D5)</f>
        <v>113.86861313868614</v>
      </c>
      <c r="G5" s="6">
        <f>C5-F5*D5</f>
        <v>-0.1471532846715462</v>
      </c>
      <c r="H5" s="1">
        <v>0</v>
      </c>
    </row>
    <row r="6" spans="1:8" x14ac:dyDescent="0.35">
      <c r="A6" s="1" t="s">
        <v>15</v>
      </c>
      <c r="B6" s="7">
        <v>1000.1</v>
      </c>
      <c r="C6" s="7">
        <v>1000.1</v>
      </c>
      <c r="D6" s="2">
        <v>8.8926999999999996</v>
      </c>
    </row>
    <row r="7" spans="1:8" x14ac:dyDescent="0.35">
      <c r="A7" s="1" t="s">
        <v>16</v>
      </c>
      <c r="B7" s="7">
        <v>1000.2</v>
      </c>
      <c r="C7" s="7">
        <v>1000.2</v>
      </c>
      <c r="D7" s="2">
        <v>8.7850999999999999</v>
      </c>
    </row>
    <row r="9" spans="1:8" x14ac:dyDescent="0.35">
      <c r="A9" s="1" t="s">
        <v>23</v>
      </c>
      <c r="B9" s="5">
        <v>45784.364583333336</v>
      </c>
      <c r="C9" s="2" t="s">
        <v>24</v>
      </c>
    </row>
    <row r="10" spans="1:8" x14ac:dyDescent="0.35">
      <c r="A10" s="1" t="s">
        <v>0</v>
      </c>
      <c r="B10" s="2" t="s">
        <v>25</v>
      </c>
      <c r="C10" s="2" t="s">
        <v>26</v>
      </c>
      <c r="D10" s="2" t="s">
        <v>27</v>
      </c>
      <c r="F10" s="1" t="s">
        <v>32</v>
      </c>
      <c r="G10" s="1" t="s">
        <v>4</v>
      </c>
      <c r="H10" s="1" t="s">
        <v>33</v>
      </c>
    </row>
    <row r="11" spans="1:8" x14ac:dyDescent="0.35">
      <c r="A11" s="1" t="s">
        <v>28</v>
      </c>
      <c r="B11" s="2">
        <v>100.08</v>
      </c>
      <c r="C11" s="2">
        <v>100.08</v>
      </c>
      <c r="D11" s="2">
        <v>0</v>
      </c>
      <c r="F11" s="1" t="s">
        <v>34</v>
      </c>
      <c r="G11" s="1" t="s">
        <v>35</v>
      </c>
      <c r="H11" s="1" t="s">
        <v>35</v>
      </c>
    </row>
    <row r="12" spans="1:8" x14ac:dyDescent="0.35">
      <c r="A12" s="1" t="s">
        <v>29</v>
      </c>
      <c r="B12" s="2">
        <v>100.08</v>
      </c>
      <c r="C12" s="2">
        <v>100.08</v>
      </c>
      <c r="D12" s="2">
        <v>0</v>
      </c>
      <c r="F12" s="1" t="s">
        <v>36</v>
      </c>
      <c r="G12" s="1" t="s">
        <v>35</v>
      </c>
      <c r="H12" s="1" t="s">
        <v>35</v>
      </c>
    </row>
    <row r="13" spans="1:8" x14ac:dyDescent="0.35">
      <c r="A13" s="1" t="s">
        <v>30</v>
      </c>
      <c r="B13" s="2">
        <v>1000.2</v>
      </c>
      <c r="C13" s="2">
        <v>1000.2</v>
      </c>
      <c r="D13" s="2">
        <v>0</v>
      </c>
    </row>
    <row r="14" spans="1:8" x14ac:dyDescent="0.35">
      <c r="A14" s="1" t="s">
        <v>31</v>
      </c>
      <c r="B14" s="2">
        <v>1000.2</v>
      </c>
      <c r="C14" s="2">
        <v>1000.2</v>
      </c>
      <c r="D14" s="2">
        <v>0</v>
      </c>
    </row>
    <row r="16" spans="1:8" x14ac:dyDescent="0.35">
      <c r="A16" s="1" t="s">
        <v>8</v>
      </c>
      <c r="B16" s="5">
        <v>45784.392361111109</v>
      </c>
      <c r="C16" s="2" t="s">
        <v>24</v>
      </c>
    </row>
    <row r="17" spans="1:8" x14ac:dyDescent="0.35">
      <c r="A17" s="1" t="s">
        <v>0</v>
      </c>
      <c r="B17" s="2" t="s">
        <v>25</v>
      </c>
      <c r="C17" s="2" t="s">
        <v>26</v>
      </c>
      <c r="D17" s="2" t="s">
        <v>27</v>
      </c>
      <c r="F17" s="1" t="s">
        <v>32</v>
      </c>
      <c r="G17" s="1" t="s">
        <v>4</v>
      </c>
      <c r="H17" s="1" t="s">
        <v>33</v>
      </c>
    </row>
    <row r="18" spans="1:8" x14ac:dyDescent="0.35">
      <c r="A18" s="1" t="s">
        <v>28</v>
      </c>
      <c r="B18" s="2">
        <v>100.08</v>
      </c>
      <c r="C18" s="2">
        <v>100.08</v>
      </c>
      <c r="D18" s="2">
        <v>0.88900000000000001</v>
      </c>
      <c r="F18" s="1" t="s">
        <v>34</v>
      </c>
      <c r="G18" s="1">
        <v>112.48399999999999</v>
      </c>
      <c r="H18" s="1">
        <v>6.0999999999999999E-2</v>
      </c>
    </row>
    <row r="19" spans="1:8" x14ac:dyDescent="0.35">
      <c r="A19" s="1" t="s">
        <v>29</v>
      </c>
      <c r="B19" s="2">
        <v>100.08</v>
      </c>
      <c r="C19" s="2">
        <v>100.08</v>
      </c>
      <c r="D19" s="2">
        <v>0.88900000000000001</v>
      </c>
      <c r="F19" s="1" t="s">
        <v>36</v>
      </c>
      <c r="G19" s="1">
        <v>113.938</v>
      </c>
      <c r="H19" s="1">
        <v>-1.232</v>
      </c>
    </row>
    <row r="20" spans="1:8" x14ac:dyDescent="0.35">
      <c r="A20" s="1" t="s">
        <v>30</v>
      </c>
      <c r="B20" s="2">
        <v>1000.2</v>
      </c>
      <c r="C20" s="2">
        <v>1000.2</v>
      </c>
      <c r="D20" s="2">
        <v>8.891</v>
      </c>
    </row>
    <row r="21" spans="1:8" x14ac:dyDescent="0.35">
      <c r="A21" s="1" t="s">
        <v>31</v>
      </c>
      <c r="B21" s="2">
        <v>1000.2</v>
      </c>
      <c r="C21" s="2">
        <v>1000.2</v>
      </c>
      <c r="D21" s="2">
        <v>8.7889999999999997</v>
      </c>
    </row>
    <row r="23" spans="1:8" x14ac:dyDescent="0.35">
      <c r="A23" s="1" t="s">
        <v>38</v>
      </c>
      <c r="B23" s="5">
        <v>45784.573611111111</v>
      </c>
      <c r="C23" s="2" t="s">
        <v>24</v>
      </c>
    </row>
    <row r="24" spans="1:8" x14ac:dyDescent="0.35">
      <c r="A24" s="1" t="s">
        <v>0</v>
      </c>
      <c r="B24" s="2" t="s">
        <v>25</v>
      </c>
      <c r="C24" s="2" t="s">
        <v>26</v>
      </c>
      <c r="D24" s="2" t="s">
        <v>27</v>
      </c>
      <c r="F24" s="1" t="s">
        <v>32</v>
      </c>
      <c r="G24" s="1" t="s">
        <v>4</v>
      </c>
      <c r="H24" s="1" t="s">
        <v>33</v>
      </c>
    </row>
    <row r="25" spans="1:8" x14ac:dyDescent="0.35">
      <c r="A25" s="1" t="s">
        <v>28</v>
      </c>
      <c r="B25" s="2">
        <v>100.08</v>
      </c>
      <c r="C25" s="2">
        <v>100.08</v>
      </c>
      <c r="D25" s="2">
        <v>0.88900000000000001</v>
      </c>
      <c r="F25" s="1" t="s">
        <v>34</v>
      </c>
      <c r="G25" s="1">
        <v>112.459</v>
      </c>
      <c r="H25" s="1">
        <v>0.109</v>
      </c>
    </row>
    <row r="26" spans="1:8" x14ac:dyDescent="0.35">
      <c r="A26" s="1" t="s">
        <v>29</v>
      </c>
      <c r="B26" s="2">
        <v>100.08</v>
      </c>
      <c r="C26" s="2">
        <v>100.08</v>
      </c>
      <c r="D26" s="2">
        <v>0.88900000000000001</v>
      </c>
      <c r="F26" s="1" t="s">
        <v>36</v>
      </c>
      <c r="G26" s="1">
        <v>113.93300000000001</v>
      </c>
      <c r="H26" s="1">
        <v>-1.202</v>
      </c>
    </row>
    <row r="27" spans="1:8" x14ac:dyDescent="0.35">
      <c r="A27" s="1" t="s">
        <v>30</v>
      </c>
      <c r="B27" s="2">
        <v>1000.2</v>
      </c>
      <c r="C27" s="2">
        <v>1000.2</v>
      </c>
      <c r="D27" s="2">
        <v>8.8930000000000007</v>
      </c>
    </row>
    <row r="28" spans="1:8" x14ac:dyDescent="0.35">
      <c r="A28" s="1" t="s">
        <v>31</v>
      </c>
      <c r="B28" s="2">
        <v>1000.2</v>
      </c>
      <c r="C28" s="2">
        <v>1000.2</v>
      </c>
      <c r="D28" s="2">
        <v>8.7889999999999997</v>
      </c>
    </row>
    <row r="30" spans="1:8" x14ac:dyDescent="0.35">
      <c r="A30" s="1" t="s">
        <v>8</v>
      </c>
      <c r="B30" s="5">
        <v>45785.421527777777</v>
      </c>
      <c r="C30" s="2" t="s">
        <v>24</v>
      </c>
    </row>
    <row r="31" spans="1:8" x14ac:dyDescent="0.35">
      <c r="A31" s="1" t="s">
        <v>0</v>
      </c>
      <c r="B31" s="2" t="s">
        <v>25</v>
      </c>
      <c r="C31" s="2" t="s">
        <v>26</v>
      </c>
      <c r="D31" s="2" t="s">
        <v>27</v>
      </c>
      <c r="F31" s="1" t="s">
        <v>32</v>
      </c>
      <c r="G31" s="1" t="s">
        <v>4</v>
      </c>
      <c r="H31" s="1" t="s">
        <v>33</v>
      </c>
    </row>
    <row r="32" spans="1:8" x14ac:dyDescent="0.35">
      <c r="A32" s="1" t="s">
        <v>28</v>
      </c>
      <c r="B32" s="2">
        <v>100.08</v>
      </c>
      <c r="C32" s="2">
        <v>100.08</v>
      </c>
      <c r="D32" s="2">
        <v>0.88900000000000001</v>
      </c>
      <c r="F32" s="1" t="s">
        <v>34</v>
      </c>
      <c r="G32" s="1">
        <v>112.462</v>
      </c>
      <c r="H32" s="1">
        <v>7.3999999999999996E-2</v>
      </c>
    </row>
    <row r="33" spans="1:8" x14ac:dyDescent="0.35">
      <c r="A33" s="1" t="s">
        <v>29</v>
      </c>
      <c r="B33" s="2">
        <v>100.08</v>
      </c>
      <c r="C33" s="2">
        <v>100.08</v>
      </c>
      <c r="D33" s="2">
        <v>0.88900000000000001</v>
      </c>
      <c r="F33" s="1" t="s">
        <v>36</v>
      </c>
      <c r="G33" s="1">
        <v>113.979</v>
      </c>
      <c r="H33" s="1">
        <v>-1.2749999999999999</v>
      </c>
    </row>
    <row r="34" spans="1:8" x14ac:dyDescent="0.35">
      <c r="A34" s="1" t="s">
        <v>30</v>
      </c>
      <c r="B34" s="2">
        <v>1000.2</v>
      </c>
      <c r="C34" s="2">
        <v>1000.2</v>
      </c>
      <c r="D34" s="2">
        <v>8.8930000000000007</v>
      </c>
    </row>
    <row r="35" spans="1:8" x14ac:dyDescent="0.35">
      <c r="A35" s="1" t="s">
        <v>31</v>
      </c>
      <c r="B35" s="2">
        <v>1000.2</v>
      </c>
      <c r="C35" s="2">
        <v>1000.2</v>
      </c>
      <c r="D35" s="2">
        <v>8.7859999999999996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B73E-9C03-4CC9-A7A6-29D3E7915FAA}">
  <dimension ref="A1:T48"/>
  <sheetViews>
    <sheetView topLeftCell="I1" workbookViewId="0">
      <selection activeCell="J1" sqref="J1:T14"/>
    </sheetView>
  </sheetViews>
  <sheetFormatPr defaultRowHeight="14.5" x14ac:dyDescent="0.35"/>
  <cols>
    <col min="2" max="2" width="11.1796875" customWidth="1"/>
    <col min="3" max="3" width="18.1796875" style="13" customWidth="1"/>
    <col min="4" max="5" width="7.1796875" style="15" customWidth="1"/>
    <col min="6" max="6" width="11" customWidth="1"/>
    <col min="7" max="7" width="10" customWidth="1"/>
    <col min="8" max="8" width="10.26953125" customWidth="1"/>
    <col min="9" max="9" width="9.81640625" customWidth="1"/>
    <col min="17" max="17" width="14" customWidth="1"/>
    <col min="20" max="20" width="12.7265625" customWidth="1"/>
  </cols>
  <sheetData>
    <row r="1" spans="1:20" x14ac:dyDescent="0.35">
      <c r="A1" t="s">
        <v>61</v>
      </c>
      <c r="B1" t="s">
        <v>43</v>
      </c>
      <c r="C1" s="13" t="s">
        <v>44</v>
      </c>
      <c r="D1" s="15" t="s">
        <v>56</v>
      </c>
      <c r="E1" s="15" t="s">
        <v>45</v>
      </c>
      <c r="F1" s="12" t="s">
        <v>37</v>
      </c>
      <c r="G1" s="1" t="s">
        <v>4</v>
      </c>
      <c r="H1" s="1" t="s">
        <v>33</v>
      </c>
      <c r="M1" t="s">
        <v>49</v>
      </c>
      <c r="N1" t="s">
        <v>50</v>
      </c>
    </row>
    <row r="2" spans="1:20" x14ac:dyDescent="0.35">
      <c r="A2">
        <v>1</v>
      </c>
      <c r="B2" t="s">
        <v>7</v>
      </c>
      <c r="C2" s="13">
        <v>45791.396527777775</v>
      </c>
      <c r="D2" s="15">
        <v>1</v>
      </c>
      <c r="E2" s="15">
        <v>1</v>
      </c>
      <c r="F2">
        <v>8.0000000000000002E-3</v>
      </c>
      <c r="G2">
        <v>-0.997</v>
      </c>
      <c r="H2">
        <v>9.5990000000000002</v>
      </c>
      <c r="J2" t="s">
        <v>46</v>
      </c>
      <c r="K2">
        <f>COUNTA(Table2[Run ID])</f>
        <v>30</v>
      </c>
      <c r="M2" s="16">
        <v>0.9</v>
      </c>
      <c r="N2">
        <v>1.645</v>
      </c>
    </row>
    <row r="3" spans="1:20" x14ac:dyDescent="0.35">
      <c r="A3">
        <v>2</v>
      </c>
      <c r="B3" t="s">
        <v>7</v>
      </c>
      <c r="C3" s="13">
        <v>45791.404861111114</v>
      </c>
      <c r="D3" s="15">
        <v>1</v>
      </c>
      <c r="E3" s="15">
        <v>2</v>
      </c>
      <c r="F3">
        <v>5.0000000000000001E-3</v>
      </c>
      <c r="G3">
        <v>-0.997</v>
      </c>
      <c r="H3">
        <v>9.5980000000000008</v>
      </c>
      <c r="J3" t="s">
        <v>47</v>
      </c>
      <c r="K3">
        <v>2</v>
      </c>
      <c r="M3" s="16">
        <v>0.96</v>
      </c>
      <c r="N3">
        <v>1.96</v>
      </c>
    </row>
    <row r="4" spans="1:20" x14ac:dyDescent="0.35">
      <c r="A4">
        <v>3</v>
      </c>
      <c r="B4" t="s">
        <v>7</v>
      </c>
      <c r="C4" s="13">
        <v>45791.570833333331</v>
      </c>
      <c r="D4" s="15">
        <v>1</v>
      </c>
      <c r="E4" s="15">
        <v>3</v>
      </c>
      <c r="F4">
        <v>8.0000000000000002E-3</v>
      </c>
      <c r="G4">
        <v>-0.998</v>
      </c>
      <c r="H4">
        <v>9.6059999999999999</v>
      </c>
      <c r="J4" t="s">
        <v>48</v>
      </c>
      <c r="K4">
        <v>3</v>
      </c>
      <c r="M4" s="16">
        <v>0.99</v>
      </c>
      <c r="N4">
        <v>2.58</v>
      </c>
    </row>
    <row r="5" spans="1:20" ht="15" thickBot="1" x14ac:dyDescent="0.4">
      <c r="A5">
        <v>4</v>
      </c>
      <c r="B5" t="s">
        <v>38</v>
      </c>
      <c r="C5" s="13">
        <v>45791.585416666669</v>
      </c>
      <c r="D5" s="15">
        <v>2</v>
      </c>
      <c r="E5" s="15">
        <v>1</v>
      </c>
      <c r="F5">
        <v>3.0000000000000001E-3</v>
      </c>
      <c r="G5">
        <v>-0.997</v>
      </c>
      <c r="H5">
        <v>9.5990000000000002</v>
      </c>
      <c r="K5" t="s">
        <v>4</v>
      </c>
      <c r="L5" t="s">
        <v>33</v>
      </c>
    </row>
    <row r="6" spans="1:20" ht="15" thickBot="1" x14ac:dyDescent="0.4">
      <c r="A6">
        <v>5</v>
      </c>
      <c r="B6" t="s">
        <v>38</v>
      </c>
      <c r="C6" s="13">
        <v>45791.595833333333</v>
      </c>
      <c r="D6" s="15">
        <v>2</v>
      </c>
      <c r="E6" s="15">
        <v>2</v>
      </c>
      <c r="F6">
        <v>1.2999999999999999E-2</v>
      </c>
      <c r="G6">
        <v>-0.997</v>
      </c>
      <c r="H6">
        <v>9.5939999999999994</v>
      </c>
      <c r="J6" t="s">
        <v>42</v>
      </c>
      <c r="K6">
        <f>AVERAGE(G2:G7)</f>
        <v>-0.99716666666666665</v>
      </c>
      <c r="L6">
        <f>AVERAGE(H2:H7)</f>
        <v>9.5983333333333345</v>
      </c>
      <c r="N6" s="18" t="s">
        <v>51</v>
      </c>
      <c r="O6" s="18" t="s">
        <v>52</v>
      </c>
      <c r="P6" s="18" t="s">
        <v>53</v>
      </c>
      <c r="Q6" s="18" t="s">
        <v>54</v>
      </c>
      <c r="R6" s="23" t="s">
        <v>55</v>
      </c>
      <c r="T6" s="27" t="s">
        <v>60</v>
      </c>
    </row>
    <row r="7" spans="1:20" ht="17" thickTop="1" thickBot="1" x14ac:dyDescent="0.45">
      <c r="A7">
        <v>6</v>
      </c>
      <c r="B7" t="s">
        <v>38</v>
      </c>
      <c r="C7" s="13">
        <v>45791.602777777778</v>
      </c>
      <c r="D7" s="15">
        <v>3</v>
      </c>
      <c r="E7" s="15">
        <v>3</v>
      </c>
      <c r="F7">
        <v>8.0000000000000002E-3</v>
      </c>
      <c r="G7">
        <v>-0.997</v>
      </c>
      <c r="H7">
        <v>9.5939999999999994</v>
      </c>
      <c r="J7" t="s">
        <v>63</v>
      </c>
      <c r="K7">
        <f>_xlfn.STDEV.S(G2:G7)</f>
        <v>4.0824829046386341E-4</v>
      </c>
      <c r="L7">
        <f>_xlfn.STDEV.S(H2:H7)</f>
        <v>4.4121045620733306E-3</v>
      </c>
      <c r="N7" s="20">
        <v>8.4</v>
      </c>
      <c r="O7" s="20">
        <f>$K$8*N7</f>
        <v>-8.3778153355069467</v>
      </c>
      <c r="P7" s="20">
        <f>N7*$K$9</f>
        <v>-8.3745846644930548</v>
      </c>
      <c r="Q7" s="21">
        <f>O7-P7</f>
        <v>-3.2306710138918504E-3</v>
      </c>
      <c r="R7" s="3">
        <f>ABS(Q7/2)*1000</f>
        <v>1.6153355069459252</v>
      </c>
      <c r="T7" s="28">
        <f>R7/N7/1000</f>
        <v>1.923018460649911E-4</v>
      </c>
    </row>
    <row r="8" spans="1:20" ht="16.5" x14ac:dyDescent="0.45">
      <c r="J8" t="s">
        <v>62</v>
      </c>
      <c r="K8" s="14">
        <f>K$6-$N$4*K$7/$K$2^0.5</f>
        <v>-0.99735896851273165</v>
      </c>
      <c r="L8" s="14">
        <f>L$6-$N$4*L$7/$K$2^0.5</f>
        <v>9.596255049425876</v>
      </c>
      <c r="N8" s="19">
        <v>2.75</v>
      </c>
      <c r="O8" s="19">
        <f>$K$8*N8</f>
        <v>-2.7427371634100122</v>
      </c>
      <c r="P8" s="19">
        <f>N8*$K$9</f>
        <v>-2.7416795032566545</v>
      </c>
      <c r="Q8" s="22">
        <f>O8-P8</f>
        <v>-1.0576601533576202E-3</v>
      </c>
      <c r="R8" s="3">
        <f>ABS(Q8/2)*1000</f>
        <v>0.5288300766788101</v>
      </c>
    </row>
    <row r="9" spans="1:20" ht="16.5" x14ac:dyDescent="0.45">
      <c r="J9" t="s">
        <v>58</v>
      </c>
      <c r="K9" s="14">
        <f>K$6+N$4*K$7/$K$2^0.5</f>
        <v>-0.99697436482060164</v>
      </c>
      <c r="L9" s="14">
        <f>L$6+O$4*L$7/$K$2^0.5</f>
        <v>9.5983333333333345</v>
      </c>
    </row>
    <row r="13" spans="1:20" s="17" customFormat="1" x14ac:dyDescent="0.35">
      <c r="A13"/>
      <c r="B13"/>
      <c r="C13" s="13"/>
      <c r="D13" s="15"/>
      <c r="E13" s="15"/>
      <c r="F13"/>
      <c r="G13"/>
      <c r="H13"/>
      <c r="I13"/>
    </row>
    <row r="17" spans="1:9" x14ac:dyDescent="0.35">
      <c r="A17" s="17" t="s">
        <v>59</v>
      </c>
      <c r="B17" s="17" t="s">
        <v>43</v>
      </c>
      <c r="C17" s="24" t="s">
        <v>44</v>
      </c>
      <c r="D17" s="24" t="s">
        <v>57</v>
      </c>
      <c r="E17" s="25" t="s">
        <v>45</v>
      </c>
      <c r="F17" s="25" t="s">
        <v>51</v>
      </c>
      <c r="G17" s="26" t="s">
        <v>1</v>
      </c>
      <c r="H17" s="26" t="s">
        <v>2</v>
      </c>
      <c r="I17" s="26" t="s">
        <v>3</v>
      </c>
    </row>
    <row r="18" spans="1:9" x14ac:dyDescent="0.35">
      <c r="A18">
        <v>1</v>
      </c>
      <c r="B18" s="15" t="s">
        <v>7</v>
      </c>
      <c r="C18" s="13">
        <v>45791.396527777775</v>
      </c>
      <c r="D18" s="15">
        <v>1</v>
      </c>
      <c r="E18" s="15">
        <v>1</v>
      </c>
      <c r="F18" s="15">
        <v>1</v>
      </c>
      <c r="G18" s="15">
        <v>8.4</v>
      </c>
      <c r="H18">
        <v>1.208</v>
      </c>
      <c r="I18">
        <v>8.3930000000000007</v>
      </c>
    </row>
    <row r="19" spans="1:9" x14ac:dyDescent="0.35">
      <c r="A19">
        <v>2</v>
      </c>
      <c r="B19" s="15" t="s">
        <v>7</v>
      </c>
      <c r="C19" s="13">
        <v>45791.396527777775</v>
      </c>
      <c r="D19" s="15">
        <v>1</v>
      </c>
      <c r="E19" s="15">
        <v>1</v>
      </c>
      <c r="F19" s="15">
        <v>2</v>
      </c>
      <c r="G19" s="15">
        <v>7.0019999999999998</v>
      </c>
      <c r="H19">
        <v>2.6080000000000001</v>
      </c>
      <c r="I19">
        <v>6.9969999999999999</v>
      </c>
    </row>
    <row r="20" spans="1:9" x14ac:dyDescent="0.35">
      <c r="A20">
        <v>3</v>
      </c>
      <c r="B20" s="15" t="s">
        <v>7</v>
      </c>
      <c r="C20" s="13">
        <v>45791.396527777775</v>
      </c>
      <c r="D20" s="15">
        <v>1</v>
      </c>
      <c r="E20" s="15">
        <v>1</v>
      </c>
      <c r="F20" s="15">
        <v>3</v>
      </c>
      <c r="G20" s="15">
        <v>5.5970000000000004</v>
      </c>
      <c r="H20">
        <v>4.0179999999999998</v>
      </c>
      <c r="I20">
        <v>5.6020000000000003</v>
      </c>
    </row>
    <row r="21" spans="1:9" x14ac:dyDescent="0.35">
      <c r="A21">
        <v>4</v>
      </c>
      <c r="B21" s="15" t="s">
        <v>7</v>
      </c>
      <c r="C21" s="13">
        <v>45791.396527777775</v>
      </c>
      <c r="D21" s="15">
        <v>1</v>
      </c>
      <c r="E21" s="15">
        <v>1</v>
      </c>
      <c r="F21" s="15">
        <v>4</v>
      </c>
      <c r="G21" s="15">
        <v>4.2619999999999996</v>
      </c>
      <c r="H21">
        <v>5.3579999999999997</v>
      </c>
      <c r="I21">
        <v>4.2560000000000002</v>
      </c>
    </row>
    <row r="22" spans="1:9" x14ac:dyDescent="0.35">
      <c r="A22">
        <v>5</v>
      </c>
      <c r="B22" s="15" t="s">
        <v>7</v>
      </c>
      <c r="C22" s="13">
        <v>45791.396527777775</v>
      </c>
      <c r="D22" s="15">
        <v>1</v>
      </c>
      <c r="E22" s="15">
        <v>1</v>
      </c>
      <c r="F22" s="15">
        <v>5</v>
      </c>
      <c r="G22" s="15">
        <v>2.75</v>
      </c>
      <c r="H22">
        <v>6.8780000000000001</v>
      </c>
      <c r="I22">
        <v>2.742</v>
      </c>
    </row>
    <row r="23" spans="1:9" x14ac:dyDescent="0.35">
      <c r="A23">
        <v>6</v>
      </c>
      <c r="B23" s="15" t="s">
        <v>7</v>
      </c>
      <c r="C23" s="13">
        <v>45791.404861111114</v>
      </c>
      <c r="D23" s="15">
        <v>1</v>
      </c>
      <c r="E23" s="15">
        <v>2</v>
      </c>
      <c r="F23" s="15">
        <v>1</v>
      </c>
      <c r="G23" s="15">
        <v>8.4</v>
      </c>
      <c r="H23">
        <v>1.2070000000000001</v>
      </c>
      <c r="I23">
        <v>8.3949999999999996</v>
      </c>
    </row>
    <row r="24" spans="1:9" x14ac:dyDescent="0.35">
      <c r="A24">
        <v>7</v>
      </c>
      <c r="B24" s="15" t="s">
        <v>7</v>
      </c>
      <c r="C24" s="13">
        <v>45791.404861111114</v>
      </c>
      <c r="D24" s="15">
        <v>1</v>
      </c>
      <c r="E24" s="15">
        <v>2</v>
      </c>
      <c r="F24" s="15">
        <v>2</v>
      </c>
      <c r="G24" s="15">
        <v>6.99</v>
      </c>
      <c r="H24">
        <v>2.62</v>
      </c>
      <c r="I24">
        <v>6.9870000000000001</v>
      </c>
    </row>
    <row r="25" spans="1:9" x14ac:dyDescent="0.35">
      <c r="A25">
        <v>8</v>
      </c>
      <c r="B25" s="15" t="s">
        <v>7</v>
      </c>
      <c r="C25" s="13">
        <v>45791.404861111114</v>
      </c>
      <c r="D25" s="15">
        <v>1</v>
      </c>
      <c r="E25" s="15">
        <v>2</v>
      </c>
      <c r="F25" s="15">
        <v>3</v>
      </c>
      <c r="G25" s="15">
        <v>5.6130000000000004</v>
      </c>
      <c r="H25">
        <v>3.9990000000000001</v>
      </c>
      <c r="I25">
        <v>5.6109999999999998</v>
      </c>
    </row>
    <row r="26" spans="1:9" x14ac:dyDescent="0.35">
      <c r="A26">
        <v>9</v>
      </c>
      <c r="B26" s="15" t="s">
        <v>7</v>
      </c>
      <c r="C26" s="13">
        <v>45791.404861111114</v>
      </c>
      <c r="D26" s="15">
        <v>1</v>
      </c>
      <c r="E26" s="15">
        <v>2</v>
      </c>
      <c r="F26" s="15">
        <v>4</v>
      </c>
      <c r="G26" s="15">
        <v>4.2050000000000001</v>
      </c>
      <c r="H26">
        <v>5.4130000000000003</v>
      </c>
      <c r="I26">
        <v>4.2080000000000002</v>
      </c>
    </row>
    <row r="27" spans="1:9" x14ac:dyDescent="0.35">
      <c r="A27">
        <v>10</v>
      </c>
      <c r="B27" s="15" t="s">
        <v>7</v>
      </c>
      <c r="C27" s="13">
        <v>45791.404861111114</v>
      </c>
      <c r="D27" s="15">
        <v>1</v>
      </c>
      <c r="E27" s="15">
        <v>2</v>
      </c>
      <c r="F27" s="15">
        <v>5</v>
      </c>
      <c r="G27" s="15">
        <v>2.75</v>
      </c>
      <c r="H27">
        <v>6.875</v>
      </c>
      <c r="I27">
        <v>2.7429999999999999</v>
      </c>
    </row>
    <row r="28" spans="1:9" x14ac:dyDescent="0.35">
      <c r="A28">
        <v>11</v>
      </c>
      <c r="B28" s="15" t="s">
        <v>7</v>
      </c>
      <c r="C28" s="13">
        <v>45791.570833333331</v>
      </c>
      <c r="D28" s="15">
        <v>1</v>
      </c>
      <c r="E28" s="15">
        <v>3</v>
      </c>
      <c r="F28" s="15">
        <v>1</v>
      </c>
      <c r="G28" s="15">
        <v>8.4</v>
      </c>
      <c r="H28">
        <v>1.2070000000000001</v>
      </c>
      <c r="I28">
        <v>8.3989999999999991</v>
      </c>
    </row>
    <row r="29" spans="1:9" x14ac:dyDescent="0.35">
      <c r="A29">
        <v>12</v>
      </c>
      <c r="B29" s="15" t="s">
        <v>7</v>
      </c>
      <c r="C29" s="13">
        <v>45791.570833333331</v>
      </c>
      <c r="D29" s="15">
        <v>1</v>
      </c>
      <c r="E29" s="15">
        <v>3</v>
      </c>
      <c r="F29" s="15">
        <v>2</v>
      </c>
      <c r="G29" s="15">
        <v>7.0830000000000002</v>
      </c>
      <c r="H29">
        <v>2.5299999999999998</v>
      </c>
      <c r="I29">
        <v>7.08</v>
      </c>
    </row>
    <row r="30" spans="1:9" x14ac:dyDescent="0.35">
      <c r="A30">
        <v>13</v>
      </c>
      <c r="B30" s="15" t="s">
        <v>7</v>
      </c>
      <c r="C30" s="13">
        <v>45791.570833333331</v>
      </c>
      <c r="D30" s="15">
        <v>1</v>
      </c>
      <c r="E30" s="15">
        <v>3</v>
      </c>
      <c r="F30" s="15">
        <v>3</v>
      </c>
      <c r="G30" s="15">
        <v>5.6660000000000004</v>
      </c>
      <c r="H30">
        <v>3.95</v>
      </c>
      <c r="I30">
        <v>5.673</v>
      </c>
    </row>
    <row r="31" spans="1:9" x14ac:dyDescent="0.35">
      <c r="A31">
        <v>14</v>
      </c>
      <c r="B31" s="15" t="s">
        <v>7</v>
      </c>
      <c r="C31" s="13">
        <v>45791.570833333331</v>
      </c>
      <c r="D31" s="15">
        <v>1</v>
      </c>
      <c r="E31" s="15">
        <v>3</v>
      </c>
      <c r="F31" s="15">
        <v>4</v>
      </c>
      <c r="G31" s="15">
        <v>4.1639999999999997</v>
      </c>
      <c r="H31">
        <v>5.4580000000000002</v>
      </c>
      <c r="I31">
        <v>4.1609999999999996</v>
      </c>
    </row>
    <row r="32" spans="1:9" x14ac:dyDescent="0.35">
      <c r="A32">
        <v>15</v>
      </c>
      <c r="B32" s="15" t="s">
        <v>7</v>
      </c>
      <c r="C32" s="13">
        <v>45791.570833333331</v>
      </c>
      <c r="D32" s="15">
        <v>1</v>
      </c>
      <c r="E32" s="15">
        <v>3</v>
      </c>
      <c r="F32" s="15">
        <v>5</v>
      </c>
      <c r="G32" s="15">
        <v>2.75</v>
      </c>
      <c r="H32">
        <v>6.8739999999999997</v>
      </c>
      <c r="I32">
        <v>2.7429999999999999</v>
      </c>
    </row>
    <row r="33" spans="1:9" x14ac:dyDescent="0.35">
      <c r="A33">
        <v>16</v>
      </c>
      <c r="B33" s="15" t="s">
        <v>38</v>
      </c>
      <c r="C33" s="13">
        <v>45791.585416666669</v>
      </c>
      <c r="D33" s="15">
        <v>2</v>
      </c>
      <c r="E33" s="15">
        <v>1</v>
      </c>
      <c r="F33" s="15">
        <v>1</v>
      </c>
      <c r="G33" s="15">
        <v>8.4</v>
      </c>
      <c r="H33">
        <v>1.21</v>
      </c>
      <c r="I33">
        <v>8.39</v>
      </c>
    </row>
    <row r="34" spans="1:9" x14ac:dyDescent="0.35">
      <c r="A34">
        <v>17</v>
      </c>
      <c r="B34" s="15" t="s">
        <v>38</v>
      </c>
      <c r="C34" s="13">
        <v>45791.585416666669</v>
      </c>
      <c r="D34" s="15">
        <v>2</v>
      </c>
      <c r="E34" s="15">
        <v>1</v>
      </c>
      <c r="F34" s="15">
        <v>2</v>
      </c>
      <c r="G34" s="15">
        <v>7.06</v>
      </c>
      <c r="H34">
        <v>2.5499999999999998</v>
      </c>
      <c r="I34">
        <v>7.0590000000000002</v>
      </c>
    </row>
    <row r="35" spans="1:9" x14ac:dyDescent="0.35">
      <c r="A35">
        <v>18</v>
      </c>
      <c r="B35" s="15" t="s">
        <v>38</v>
      </c>
      <c r="C35" s="13">
        <v>45791.585416666669</v>
      </c>
      <c r="D35" s="15">
        <v>2</v>
      </c>
      <c r="E35" s="15">
        <v>1</v>
      </c>
      <c r="F35" s="15">
        <v>3</v>
      </c>
      <c r="G35" s="15">
        <v>5.6379999999999999</v>
      </c>
      <c r="H35">
        <v>3.972</v>
      </c>
      <c r="I35">
        <v>5.64</v>
      </c>
    </row>
    <row r="36" spans="1:9" x14ac:dyDescent="0.35">
      <c r="A36">
        <v>19</v>
      </c>
      <c r="B36" s="15" t="s">
        <v>38</v>
      </c>
      <c r="C36" s="13">
        <v>45791.585416666669</v>
      </c>
      <c r="D36" s="15">
        <v>2</v>
      </c>
      <c r="E36" s="15">
        <v>1</v>
      </c>
      <c r="F36" s="15">
        <v>4</v>
      </c>
      <c r="G36" s="15">
        <v>4.2430000000000003</v>
      </c>
      <c r="H36">
        <v>5.37</v>
      </c>
      <c r="I36">
        <v>4.24</v>
      </c>
    </row>
    <row r="37" spans="1:9" x14ac:dyDescent="0.35">
      <c r="A37">
        <v>20</v>
      </c>
      <c r="B37" s="15" t="s">
        <v>38</v>
      </c>
      <c r="C37" s="13">
        <v>45791.585416666669</v>
      </c>
      <c r="D37" s="15">
        <v>2</v>
      </c>
      <c r="E37" s="15">
        <v>1</v>
      </c>
      <c r="F37" s="15">
        <v>5</v>
      </c>
      <c r="G37" s="15">
        <v>2.75</v>
      </c>
      <c r="H37">
        <v>6.8780000000000001</v>
      </c>
      <c r="I37">
        <v>2.74</v>
      </c>
    </row>
    <row r="38" spans="1:9" x14ac:dyDescent="0.35">
      <c r="A38">
        <v>21</v>
      </c>
      <c r="B38" s="15" t="s">
        <v>38</v>
      </c>
      <c r="C38" s="13">
        <v>45791.595833333333</v>
      </c>
      <c r="D38" s="15">
        <v>2</v>
      </c>
      <c r="E38" s="15">
        <v>2</v>
      </c>
      <c r="F38" s="15">
        <v>1</v>
      </c>
      <c r="G38" s="15">
        <v>8.4</v>
      </c>
      <c r="H38">
        <v>1.2110000000000001</v>
      </c>
      <c r="I38">
        <v>8.3829999999999991</v>
      </c>
    </row>
    <row r="39" spans="1:9" x14ac:dyDescent="0.35">
      <c r="A39">
        <v>22</v>
      </c>
      <c r="B39" s="15" t="s">
        <v>38</v>
      </c>
      <c r="C39" s="13">
        <v>45791.595833333333</v>
      </c>
      <c r="D39" s="15">
        <v>2</v>
      </c>
      <c r="E39" s="15">
        <v>2</v>
      </c>
      <c r="F39" s="15">
        <v>2</v>
      </c>
      <c r="G39" s="15">
        <v>7.0640000000000001</v>
      </c>
      <c r="H39">
        <v>2.5470000000000002</v>
      </c>
      <c r="I39">
        <v>7.0519999999999996</v>
      </c>
    </row>
    <row r="40" spans="1:9" x14ac:dyDescent="0.35">
      <c r="A40">
        <v>23</v>
      </c>
      <c r="B40" s="15" t="s">
        <v>38</v>
      </c>
      <c r="C40" s="13">
        <v>45791.595833333333</v>
      </c>
      <c r="D40" s="15">
        <v>2</v>
      </c>
      <c r="E40" s="15">
        <v>2</v>
      </c>
      <c r="F40" s="15">
        <v>3</v>
      </c>
      <c r="G40" s="15">
        <v>5.63</v>
      </c>
      <c r="H40">
        <v>3.984</v>
      </c>
      <c r="I40">
        <v>5.6360000000000001</v>
      </c>
    </row>
    <row r="41" spans="1:9" x14ac:dyDescent="0.35">
      <c r="A41">
        <v>24</v>
      </c>
      <c r="B41" s="15" t="s">
        <v>38</v>
      </c>
      <c r="C41" s="13">
        <v>45791.595833333333</v>
      </c>
      <c r="D41" s="15">
        <v>2</v>
      </c>
      <c r="E41" s="15">
        <v>2</v>
      </c>
      <c r="F41" s="15">
        <v>4</v>
      </c>
      <c r="G41" s="15">
        <v>4.1760000000000002</v>
      </c>
      <c r="H41">
        <v>5.444</v>
      </c>
      <c r="I41">
        <v>4.1669999999999998</v>
      </c>
    </row>
    <row r="42" spans="1:9" x14ac:dyDescent="0.35">
      <c r="A42">
        <v>25</v>
      </c>
      <c r="B42" s="15" t="s">
        <v>38</v>
      </c>
      <c r="C42" s="13">
        <v>45791.595833333333</v>
      </c>
      <c r="D42" s="15">
        <v>2</v>
      </c>
      <c r="E42" s="15">
        <v>2</v>
      </c>
      <c r="F42" s="15">
        <v>5</v>
      </c>
      <c r="G42" s="15">
        <v>2.75</v>
      </c>
      <c r="H42">
        <v>6.875</v>
      </c>
      <c r="I42">
        <v>2.738</v>
      </c>
    </row>
    <row r="43" spans="1:9" x14ac:dyDescent="0.35">
      <c r="A43">
        <v>26</v>
      </c>
      <c r="B43" s="15" t="s">
        <v>38</v>
      </c>
      <c r="C43" s="13">
        <v>45791.602777777778</v>
      </c>
      <c r="D43" s="15">
        <v>2</v>
      </c>
      <c r="E43" s="15">
        <v>3</v>
      </c>
      <c r="F43" s="15">
        <v>1</v>
      </c>
      <c r="G43" s="15">
        <v>8.4</v>
      </c>
      <c r="H43">
        <v>1.208</v>
      </c>
      <c r="I43">
        <v>8.3919999999999995</v>
      </c>
    </row>
    <row r="44" spans="1:9" x14ac:dyDescent="0.35">
      <c r="A44">
        <v>27</v>
      </c>
      <c r="B44" s="15" t="s">
        <v>38</v>
      </c>
      <c r="C44" s="13">
        <v>45791.602777777778</v>
      </c>
      <c r="D44" s="15">
        <v>2</v>
      </c>
      <c r="E44" s="15">
        <v>3</v>
      </c>
      <c r="F44" s="15">
        <v>2</v>
      </c>
      <c r="G44" s="15">
        <v>7.0330000000000004</v>
      </c>
      <c r="H44">
        <v>2.57</v>
      </c>
      <c r="I44">
        <v>7.0339999999999998</v>
      </c>
    </row>
    <row r="45" spans="1:9" x14ac:dyDescent="0.35">
      <c r="A45">
        <v>28</v>
      </c>
      <c r="B45" s="15" t="s">
        <v>38</v>
      </c>
      <c r="C45" s="13">
        <v>45791.602777777778</v>
      </c>
      <c r="D45" s="15">
        <v>2</v>
      </c>
      <c r="E45" s="15">
        <v>3</v>
      </c>
      <c r="F45" s="15">
        <v>3</v>
      </c>
      <c r="G45" s="15">
        <v>5.6280000000000001</v>
      </c>
      <c r="H45">
        <v>3.9860000000000002</v>
      </c>
      <c r="I45">
        <v>5.6139999999999999</v>
      </c>
    </row>
    <row r="46" spans="1:9" x14ac:dyDescent="0.35">
      <c r="A46">
        <v>29</v>
      </c>
      <c r="B46" s="15" t="s">
        <v>38</v>
      </c>
      <c r="C46" s="13">
        <v>45791.602777777778</v>
      </c>
      <c r="D46" s="15">
        <v>2</v>
      </c>
      <c r="E46" s="15">
        <v>3</v>
      </c>
      <c r="F46" s="15">
        <v>4</v>
      </c>
      <c r="G46" s="15">
        <v>4.2560000000000002</v>
      </c>
      <c r="H46">
        <v>5.3609999999999998</v>
      </c>
      <c r="I46">
        <v>4.2510000000000003</v>
      </c>
    </row>
    <row r="47" spans="1:9" x14ac:dyDescent="0.35">
      <c r="A47">
        <v>30</v>
      </c>
      <c r="B47" s="15" t="s">
        <v>38</v>
      </c>
      <c r="C47" s="13">
        <v>45791.602777777778</v>
      </c>
      <c r="D47" s="15">
        <v>2</v>
      </c>
      <c r="E47" s="15">
        <v>3</v>
      </c>
      <c r="F47" s="15">
        <v>5</v>
      </c>
      <c r="G47" s="15">
        <v>2.75</v>
      </c>
      <c r="H47">
        <v>6.8760000000000003</v>
      </c>
      <c r="I47">
        <v>2.7440000000000002</v>
      </c>
    </row>
    <row r="48" spans="1:9" x14ac:dyDescent="0.35">
      <c r="B48" s="15"/>
      <c r="F48" s="15"/>
      <c r="G48" s="15"/>
    </row>
  </sheetData>
  <phoneticPr fontId="7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Elevate Level</vt:lpstr>
      <vt:lpstr>Sheet1</vt:lpstr>
      <vt:lpstr>Sheet3</vt:lpstr>
      <vt:lpstr>Sheet5</vt:lpstr>
      <vt:lpstr>Level R&amp;R Full</vt:lpstr>
      <vt:lpstr>Level Cal Full</vt:lpstr>
      <vt:lpstr>Elevate Resistance</vt:lpstr>
      <vt:lpstr>Level 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2024-11-05T01:41:36Z</dcterms:created>
  <dcterms:modified xsi:type="dcterms:W3CDTF">2025-05-22T15:42:20Z</dcterms:modified>
</cp:coreProperties>
</file>