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nepar-my.sharepoint.com/personal/eric_vandenbussche_sonepar_fr/Documents/Documents/GitHub/copeaux/Usinage/"/>
    </mc:Choice>
  </mc:AlternateContent>
  <xr:revisionPtr revIDLastSave="40" documentId="8_{09716A5E-7CBC-4D10-B8C0-25887A797F0F}" xr6:coauthVersionLast="47" xr6:coauthVersionMax="47" xr10:uidLastSave="{61FAABB2-9212-46A3-A6B9-6501E986A941}"/>
  <bookViews>
    <workbookView xWindow="-120" yWindow="-120" windowWidth="29040" windowHeight="15990" xr2:uid="{DBA86BC1-E712-4C9C-A3E6-F20D6239630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4" i="1"/>
  <c r="I5" i="1"/>
  <c r="I6" i="1"/>
  <c r="I7" i="1"/>
  <c r="I8" i="1"/>
  <c r="I14" i="1"/>
  <c r="I15" i="1"/>
  <c r="I16" i="1"/>
  <c r="I17" i="1"/>
  <c r="I18" i="1"/>
  <c r="I19" i="1"/>
  <c r="I20" i="1"/>
  <c r="I27" i="1"/>
  <c r="I28" i="1"/>
  <c r="I29" i="1"/>
  <c r="I30" i="1"/>
  <c r="I31" i="1"/>
  <c r="I4" i="1"/>
  <c r="G13" i="1"/>
  <c r="K13" i="1" s="1"/>
  <c r="G14" i="1"/>
  <c r="K14" i="1" s="1"/>
  <c r="G15" i="1"/>
  <c r="K15" i="1" s="1"/>
  <c r="G16" i="1"/>
  <c r="K16" i="1" s="1"/>
  <c r="G25" i="1"/>
  <c r="K25" i="1" s="1"/>
  <c r="G26" i="1"/>
  <c r="K26" i="1" s="1"/>
  <c r="G27" i="1"/>
  <c r="K27" i="1" s="1"/>
  <c r="G28" i="1"/>
  <c r="K28" i="1" s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4" i="1"/>
  <c r="Q6" i="1"/>
  <c r="Q7" i="1"/>
  <c r="Q8" i="1"/>
  <c r="Q9" i="1"/>
  <c r="Q18" i="1"/>
  <c r="Q19" i="1"/>
  <c r="Q20" i="1"/>
  <c r="Q21" i="1"/>
  <c r="Q30" i="1"/>
  <c r="Q31" i="1"/>
  <c r="Q4" i="1"/>
  <c r="R5" i="1"/>
  <c r="Q5" i="1" s="1"/>
  <c r="R6" i="1"/>
  <c r="R7" i="1"/>
  <c r="R8" i="1"/>
  <c r="R9" i="1"/>
  <c r="R10" i="1"/>
  <c r="Q10" i="1" s="1"/>
  <c r="R11" i="1"/>
  <c r="Q11" i="1" s="1"/>
  <c r="R12" i="1"/>
  <c r="Q12" i="1" s="1"/>
  <c r="R13" i="1"/>
  <c r="Q13" i="1" s="1"/>
  <c r="R14" i="1"/>
  <c r="Q14" i="1" s="1"/>
  <c r="R15" i="1"/>
  <c r="Q15" i="1" s="1"/>
  <c r="R16" i="1"/>
  <c r="Q16" i="1" s="1"/>
  <c r="R17" i="1"/>
  <c r="Q17" i="1" s="1"/>
  <c r="R18" i="1"/>
  <c r="R19" i="1"/>
  <c r="R20" i="1"/>
  <c r="R21" i="1"/>
  <c r="R22" i="1"/>
  <c r="Q22" i="1" s="1"/>
  <c r="R23" i="1"/>
  <c r="Q23" i="1" s="1"/>
  <c r="R24" i="1"/>
  <c r="Q24" i="1" s="1"/>
  <c r="R25" i="1"/>
  <c r="Q25" i="1" s="1"/>
  <c r="R26" i="1"/>
  <c r="Q26" i="1" s="1"/>
  <c r="R27" i="1"/>
  <c r="Q27" i="1" s="1"/>
  <c r="R28" i="1"/>
  <c r="Q28" i="1" s="1"/>
  <c r="R29" i="1"/>
  <c r="Q29" i="1" s="1"/>
  <c r="R30" i="1"/>
  <c r="R31" i="1"/>
  <c r="R4" i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4" i="1"/>
  <c r="G4" i="1" s="1"/>
  <c r="K4" i="1" s="1"/>
  <c r="G23" i="1" l="1"/>
  <c r="K23" i="1" s="1"/>
  <c r="G11" i="1"/>
  <c r="K11" i="1" s="1"/>
  <c r="G24" i="1"/>
  <c r="K24" i="1" s="1"/>
  <c r="G22" i="1"/>
  <c r="K22" i="1" s="1"/>
  <c r="I26" i="1"/>
  <c r="G10" i="1"/>
  <c r="K10" i="1" s="1"/>
  <c r="G21" i="1"/>
  <c r="K21" i="1" s="1"/>
  <c r="G9" i="1"/>
  <c r="K9" i="1" s="1"/>
  <c r="I25" i="1"/>
  <c r="I13" i="1"/>
  <c r="I24" i="1"/>
  <c r="G31" i="1"/>
  <c r="K31" i="1" s="1"/>
  <c r="G19" i="1"/>
  <c r="K19" i="1" s="1"/>
  <c r="G7" i="1"/>
  <c r="K7" i="1" s="1"/>
  <c r="I23" i="1"/>
  <c r="I11" i="1"/>
  <c r="G20" i="1"/>
  <c r="K20" i="1" s="1"/>
  <c r="G30" i="1"/>
  <c r="K30" i="1" s="1"/>
  <c r="G18" i="1"/>
  <c r="K18" i="1" s="1"/>
  <c r="G6" i="1"/>
  <c r="K6" i="1" s="1"/>
  <c r="I22" i="1"/>
  <c r="I10" i="1"/>
  <c r="G12" i="1"/>
  <c r="K12" i="1" s="1"/>
  <c r="G8" i="1"/>
  <c r="K8" i="1" s="1"/>
  <c r="I12" i="1"/>
  <c r="G29" i="1"/>
  <c r="K29" i="1" s="1"/>
  <c r="G17" i="1"/>
  <c r="K17" i="1" s="1"/>
  <c r="G5" i="1"/>
  <c r="K5" i="1" s="1"/>
  <c r="I21" i="1"/>
  <c r="I9" i="1"/>
  <c r="E4" i="1"/>
</calcChain>
</file>

<file path=xl/sharedStrings.xml><?xml version="1.0" encoding="utf-8"?>
<sst xmlns="http://schemas.openxmlformats.org/spreadsheetml/2006/main" count="27" uniqueCount="24">
  <si>
    <t>d ou D</t>
  </si>
  <si>
    <t>max</t>
  </si>
  <si>
    <t>min</t>
  </si>
  <si>
    <t>D1</t>
  </si>
  <si>
    <t xml:space="preserve">max </t>
  </si>
  <si>
    <t>H</t>
  </si>
  <si>
    <t>d3</t>
  </si>
  <si>
    <t>tolérance sur d2 vis</t>
  </si>
  <si>
    <t>tolérance sur D2 écrou</t>
  </si>
  <si>
    <t>PROFIL métrique ISO</t>
  </si>
  <si>
    <t>éviter l'emploi</t>
  </si>
  <si>
    <t>Filetage à pas gros (boulonnerie et autres applications courantes) - Tolérance 6H/6g (µm)</t>
  </si>
  <si>
    <t>profondeur de coupe vis</t>
  </si>
  <si>
    <t>diamètre fond de filet vis</t>
  </si>
  <si>
    <t xml:space="preserve">d2 = D2
</t>
  </si>
  <si>
    <t>diamètre sur flancs (au milieu)</t>
  </si>
  <si>
    <t>1,2268 P</t>
  </si>
  <si>
    <t>tolérance sur D1 (diam intérieur écrou)</t>
  </si>
  <si>
    <t>diamètre ext vis</t>
  </si>
  <si>
    <t>rayon fond de filet vis</t>
  </si>
  <si>
    <t>0,1443P</t>
  </si>
  <si>
    <t>P = pas</t>
  </si>
  <si>
    <t>prof/cos(pi/6)</t>
  </si>
  <si>
    <t>profondeur de filet si chariot à 30°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</si>
</sst>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8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8" fontId="0" fillId="0" borderId="0" xfId="0" applyNumberFormat="1"/>
    <xf numFmtId="0" fontId="0" fillId="2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34CF81B-08D7-49AD-BCD2-0576134263D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33</xdr:row>
      <xdr:rowOff>0</xdr:rowOff>
    </xdr:from>
    <xdr:to>
      <xdr:col>20</xdr:col>
      <xdr:colOff>9525</xdr:colOff>
      <xdr:row>72</xdr:row>
      <xdr:rowOff>104775</xdr:rowOff>
    </xdr:to>
    <xdr:pic>
      <xdr:nvPicPr>
        <xdr:cNvPr id="2" name="Image 1" descr="fabrication mécanique : assemblage vis- écrou">
          <a:extLst>
            <a:ext uri="{FF2B5EF4-FFF2-40B4-BE49-F238E27FC236}">
              <a16:creationId xmlns:a16="http://schemas.microsoft.com/office/drawing/2014/main" id="{7F198BD9-D938-6B17-526F-C2FEDD84F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2100" y="6781800"/>
          <a:ext cx="15240000" cy="7534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26E56-F1CC-42EA-B789-E2C29D54C97E}">
  <dimension ref="A1:T34"/>
  <sheetViews>
    <sheetView tabSelected="1" workbookViewId="0">
      <selection activeCell="S3" sqref="S3"/>
    </sheetView>
  </sheetViews>
  <sheetFormatPr baseColWidth="10" defaultRowHeight="15" x14ac:dyDescent="0.25"/>
  <cols>
    <col min="1" max="1" width="12" customWidth="1"/>
    <col min="3" max="3" width="16.42578125" customWidth="1"/>
    <col min="14" max="14" width="4.42578125" bestFit="1" customWidth="1"/>
    <col min="15" max="15" width="15.5703125" customWidth="1"/>
    <col min="16" max="16" width="14.5703125" customWidth="1"/>
    <col min="17" max="17" width="19.140625" customWidth="1"/>
    <col min="18" max="18" width="14.42578125" customWidth="1"/>
    <col min="20" max="20" width="18.140625" customWidth="1"/>
  </cols>
  <sheetData>
    <row r="1" spans="1:20" s="4" customFormat="1" ht="24" customHeight="1" x14ac:dyDescent="0.25">
      <c r="A1" s="4" t="s">
        <v>9</v>
      </c>
      <c r="C1" s="4" t="s">
        <v>11</v>
      </c>
    </row>
    <row r="2" spans="1:20" s="4" customFormat="1" ht="60" x14ac:dyDescent="0.25">
      <c r="A2" s="3" t="s">
        <v>18</v>
      </c>
      <c r="C2" s="3" t="s">
        <v>15</v>
      </c>
      <c r="D2" s="6" t="s">
        <v>7</v>
      </c>
      <c r="E2" s="6"/>
      <c r="F2" s="6"/>
      <c r="G2" s="6"/>
      <c r="H2" s="6" t="s">
        <v>8</v>
      </c>
      <c r="I2" s="6"/>
      <c r="J2" s="6"/>
      <c r="K2" s="6"/>
      <c r="L2" s="6" t="s">
        <v>17</v>
      </c>
      <c r="M2" s="6"/>
      <c r="N2" s="6"/>
      <c r="O2" s="6"/>
      <c r="Q2" s="3" t="s">
        <v>13</v>
      </c>
      <c r="R2" s="3" t="s">
        <v>12</v>
      </c>
      <c r="S2" s="3" t="s">
        <v>19</v>
      </c>
      <c r="T2" s="3" t="s">
        <v>23</v>
      </c>
    </row>
    <row r="3" spans="1:20" s="5" customFormat="1" ht="30" x14ac:dyDescent="0.25">
      <c r="A3" s="5" t="s">
        <v>0</v>
      </c>
      <c r="B3" s="5" t="s">
        <v>21</v>
      </c>
      <c r="C3" s="7" t="s">
        <v>14</v>
      </c>
      <c r="D3" s="5" t="s">
        <v>1</v>
      </c>
      <c r="F3" s="5" t="s">
        <v>2</v>
      </c>
      <c r="H3" s="5" t="s">
        <v>1</v>
      </c>
      <c r="J3" s="5" t="s">
        <v>2</v>
      </c>
      <c r="L3" s="5" t="s">
        <v>3</v>
      </c>
      <c r="M3" s="5" t="s">
        <v>4</v>
      </c>
      <c r="N3" s="5" t="s">
        <v>2</v>
      </c>
      <c r="P3" s="5" t="s">
        <v>5</v>
      </c>
      <c r="Q3" s="7" t="s">
        <v>6</v>
      </c>
      <c r="R3" s="5" t="s">
        <v>16</v>
      </c>
      <c r="S3" s="5" t="s">
        <v>20</v>
      </c>
      <c r="T3" s="5" t="s">
        <v>22</v>
      </c>
    </row>
    <row r="4" spans="1:20" x14ac:dyDescent="0.25">
      <c r="A4">
        <v>1.6</v>
      </c>
      <c r="B4">
        <v>0.35</v>
      </c>
      <c r="C4" s="1">
        <f>A4-0.6495*B4</f>
        <v>1.3726750000000001</v>
      </c>
      <c r="D4">
        <v>-19</v>
      </c>
      <c r="E4" s="1">
        <f>C4+D4/1000</f>
        <v>1.3536750000000002</v>
      </c>
      <c r="F4">
        <v>-82</v>
      </c>
      <c r="G4" s="1">
        <f>C4+F4/1000</f>
        <v>1.290675</v>
      </c>
      <c r="H4">
        <v>85</v>
      </c>
      <c r="I4" s="1">
        <f>C4+H4/1000</f>
        <v>1.4576750000000001</v>
      </c>
      <c r="J4">
        <v>0</v>
      </c>
      <c r="K4" s="1">
        <f>G4+J4/1000</f>
        <v>1.290675</v>
      </c>
      <c r="L4" s="1">
        <f>A4-1.0825*B4</f>
        <v>1.2211250000000002</v>
      </c>
      <c r="M4">
        <v>100</v>
      </c>
      <c r="N4">
        <v>0</v>
      </c>
      <c r="O4" s="1">
        <f>L4+N4/1000</f>
        <v>1.2211250000000002</v>
      </c>
      <c r="P4" s="1">
        <f>0.866*A4</f>
        <v>1.3856000000000002</v>
      </c>
      <c r="Q4" s="1">
        <f>A4-R4</f>
        <v>1.1706200000000002</v>
      </c>
      <c r="R4" s="1">
        <f>B4*1.2268</f>
        <v>0.42937999999999993</v>
      </c>
      <c r="S4" s="1">
        <f>0.1443*B4</f>
        <v>5.0505000000000001E-2</v>
      </c>
      <c r="T4" s="1">
        <f>R4/COS(PI()/6)</f>
        <v>0.49580531716928289</v>
      </c>
    </row>
    <row r="5" spans="1:20" x14ac:dyDescent="0.25">
      <c r="A5">
        <v>2</v>
      </c>
      <c r="B5">
        <v>0.4</v>
      </c>
      <c r="C5" s="1">
        <f t="shared" ref="C5:C31" si="0">A5-0.6495*B5</f>
        <v>1.7402</v>
      </c>
      <c r="D5">
        <v>-19</v>
      </c>
      <c r="E5" s="1">
        <f t="shared" ref="E5:E31" si="1">C5+D5/1000</f>
        <v>1.7212000000000001</v>
      </c>
      <c r="F5">
        <v>-86</v>
      </c>
      <c r="G5" s="1">
        <f t="shared" ref="G5:G31" si="2">C5+F5/1000</f>
        <v>1.6541999999999999</v>
      </c>
      <c r="H5">
        <v>90</v>
      </c>
      <c r="I5" s="1">
        <f t="shared" ref="I5:I31" si="3">C5+H5/1000</f>
        <v>1.8302</v>
      </c>
      <c r="J5">
        <v>0</v>
      </c>
      <c r="K5" s="1">
        <f t="shared" ref="K5:K31" si="4">G5+J5/1000</f>
        <v>1.6541999999999999</v>
      </c>
      <c r="L5" s="1">
        <f t="shared" ref="L5:L31" si="5">A5-1.0825*B5</f>
        <v>1.5669999999999999</v>
      </c>
      <c r="M5">
        <v>112</v>
      </c>
      <c r="N5">
        <v>0</v>
      </c>
      <c r="O5" s="1">
        <f t="shared" ref="O5:O31" si="6">L5+N5/1000</f>
        <v>1.5669999999999999</v>
      </c>
      <c r="P5" s="1">
        <f t="shared" ref="P5:P31" si="7">0.866*A5</f>
        <v>1.732</v>
      </c>
      <c r="Q5" s="1">
        <f t="shared" ref="Q5:Q31" si="8">A5-R5</f>
        <v>1.50928</v>
      </c>
      <c r="R5" s="1">
        <f t="shared" ref="R5:R31" si="9">B5*1.2268</f>
        <v>0.49071999999999999</v>
      </c>
      <c r="S5" s="1">
        <f t="shared" ref="S5:S31" si="10">0.1443*B5</f>
        <v>5.7720000000000007E-2</v>
      </c>
      <c r="T5" s="1">
        <f t="shared" ref="T5:T31" si="11">R5/COS(PI()/6)</f>
        <v>0.56663464819346621</v>
      </c>
    </row>
    <row r="6" spans="1:20" x14ac:dyDescent="0.25">
      <c r="A6">
        <v>2.5</v>
      </c>
      <c r="B6">
        <v>0.5</v>
      </c>
      <c r="C6" s="1">
        <f t="shared" si="0"/>
        <v>2.1752500000000001</v>
      </c>
      <c r="D6">
        <v>-20</v>
      </c>
      <c r="E6" s="1">
        <f t="shared" si="1"/>
        <v>2.1552500000000001</v>
      </c>
      <c r="F6">
        <v>-91</v>
      </c>
      <c r="G6" s="1">
        <f t="shared" si="2"/>
        <v>2.0842499999999999</v>
      </c>
      <c r="H6">
        <v>95</v>
      </c>
      <c r="I6" s="1">
        <f t="shared" si="3"/>
        <v>2.2702500000000003</v>
      </c>
      <c r="J6">
        <v>0</v>
      </c>
      <c r="K6" s="1">
        <f t="shared" si="4"/>
        <v>2.0842499999999999</v>
      </c>
      <c r="L6" s="1">
        <f t="shared" si="5"/>
        <v>1.95875</v>
      </c>
      <c r="M6">
        <v>125</v>
      </c>
      <c r="N6">
        <v>0</v>
      </c>
      <c r="O6" s="1">
        <f t="shared" si="6"/>
        <v>1.95875</v>
      </c>
      <c r="P6" s="1">
        <f t="shared" si="7"/>
        <v>2.165</v>
      </c>
      <c r="Q6" s="1">
        <f t="shared" si="8"/>
        <v>1.8866000000000001</v>
      </c>
      <c r="R6" s="1">
        <f t="shared" si="9"/>
        <v>0.61339999999999995</v>
      </c>
      <c r="S6" s="1">
        <f t="shared" si="10"/>
        <v>7.2150000000000006E-2</v>
      </c>
      <c r="T6" s="1">
        <f t="shared" si="11"/>
        <v>0.70829331024183273</v>
      </c>
    </row>
    <row r="7" spans="1:20" x14ac:dyDescent="0.25">
      <c r="A7">
        <v>3</v>
      </c>
      <c r="B7">
        <v>0.5</v>
      </c>
      <c r="C7" s="1">
        <f t="shared" si="0"/>
        <v>2.6752500000000001</v>
      </c>
      <c r="D7">
        <v>-20</v>
      </c>
      <c r="E7" s="1">
        <f t="shared" si="1"/>
        <v>2.6552500000000001</v>
      </c>
      <c r="F7">
        <v>-95</v>
      </c>
      <c r="G7" s="1">
        <f t="shared" si="2"/>
        <v>2.5802499999999999</v>
      </c>
      <c r="H7">
        <v>100</v>
      </c>
      <c r="I7" s="1">
        <f t="shared" si="3"/>
        <v>2.7752500000000002</v>
      </c>
      <c r="J7">
        <v>0</v>
      </c>
      <c r="K7" s="1">
        <f t="shared" si="4"/>
        <v>2.5802499999999999</v>
      </c>
      <c r="L7" s="1">
        <f t="shared" si="5"/>
        <v>2.4587500000000002</v>
      </c>
      <c r="M7">
        <v>140</v>
      </c>
      <c r="N7">
        <v>0</v>
      </c>
      <c r="O7" s="1">
        <f t="shared" si="6"/>
        <v>2.4587500000000002</v>
      </c>
      <c r="P7" s="1">
        <f t="shared" si="7"/>
        <v>2.5979999999999999</v>
      </c>
      <c r="Q7" s="1">
        <f t="shared" si="8"/>
        <v>2.3866000000000001</v>
      </c>
      <c r="R7" s="1">
        <f t="shared" si="9"/>
        <v>0.61339999999999995</v>
      </c>
      <c r="S7" s="1">
        <f t="shared" si="10"/>
        <v>7.2150000000000006E-2</v>
      </c>
      <c r="T7" s="1">
        <f t="shared" si="11"/>
        <v>0.70829331024183273</v>
      </c>
    </row>
    <row r="8" spans="1:20" x14ac:dyDescent="0.25">
      <c r="A8">
        <v>4</v>
      </c>
      <c r="B8">
        <v>0.7</v>
      </c>
      <c r="C8" s="1">
        <f t="shared" si="0"/>
        <v>3.54535</v>
      </c>
      <c r="D8">
        <v>-22</v>
      </c>
      <c r="E8" s="1">
        <f t="shared" si="1"/>
        <v>3.5233500000000002</v>
      </c>
      <c r="F8">
        <v>-112</v>
      </c>
      <c r="G8" s="1">
        <f t="shared" si="2"/>
        <v>3.4333499999999999</v>
      </c>
      <c r="H8">
        <v>118</v>
      </c>
      <c r="I8" s="1">
        <f t="shared" si="3"/>
        <v>3.6633499999999999</v>
      </c>
      <c r="J8">
        <v>0</v>
      </c>
      <c r="K8" s="1">
        <f t="shared" si="4"/>
        <v>3.4333499999999999</v>
      </c>
      <c r="L8" s="1">
        <f t="shared" si="5"/>
        <v>3.2422500000000003</v>
      </c>
      <c r="M8">
        <v>180</v>
      </c>
      <c r="N8">
        <v>0</v>
      </c>
      <c r="O8" s="1">
        <f t="shared" si="6"/>
        <v>3.2422500000000003</v>
      </c>
      <c r="P8" s="1">
        <f t="shared" si="7"/>
        <v>3.464</v>
      </c>
      <c r="Q8" s="1">
        <f t="shared" si="8"/>
        <v>3.1412400000000003</v>
      </c>
      <c r="R8" s="1">
        <f t="shared" si="9"/>
        <v>0.85875999999999986</v>
      </c>
      <c r="S8" s="1">
        <f t="shared" si="10"/>
        <v>0.10101</v>
      </c>
      <c r="T8" s="1">
        <f t="shared" si="11"/>
        <v>0.99161063433856578</v>
      </c>
    </row>
    <row r="9" spans="1:20" x14ac:dyDescent="0.25">
      <c r="A9">
        <v>5</v>
      </c>
      <c r="B9">
        <v>0.8</v>
      </c>
      <c r="C9" s="1">
        <f t="shared" si="0"/>
        <v>4.4804000000000004</v>
      </c>
      <c r="D9">
        <v>-24</v>
      </c>
      <c r="E9" s="1">
        <f t="shared" si="1"/>
        <v>4.4564000000000004</v>
      </c>
      <c r="F9">
        <v>-119</v>
      </c>
      <c r="G9" s="1">
        <f t="shared" si="2"/>
        <v>4.3614000000000006</v>
      </c>
      <c r="H9">
        <v>125</v>
      </c>
      <c r="I9" s="1">
        <f t="shared" si="3"/>
        <v>4.6054000000000004</v>
      </c>
      <c r="J9">
        <v>0</v>
      </c>
      <c r="K9" s="1">
        <f t="shared" si="4"/>
        <v>4.3614000000000006</v>
      </c>
      <c r="L9" s="1">
        <f t="shared" si="5"/>
        <v>4.1340000000000003</v>
      </c>
      <c r="M9">
        <v>200</v>
      </c>
      <c r="N9">
        <v>0</v>
      </c>
      <c r="O9" s="1">
        <f t="shared" si="6"/>
        <v>4.1340000000000003</v>
      </c>
      <c r="P9" s="1">
        <f t="shared" si="7"/>
        <v>4.33</v>
      </c>
      <c r="Q9" s="1">
        <f t="shared" si="8"/>
        <v>4.0185599999999999</v>
      </c>
      <c r="R9" s="1">
        <f t="shared" si="9"/>
        <v>0.98143999999999998</v>
      </c>
      <c r="S9" s="1">
        <f t="shared" si="10"/>
        <v>0.11544000000000001</v>
      </c>
      <c r="T9" s="1">
        <f t="shared" si="11"/>
        <v>1.1332692963869324</v>
      </c>
    </row>
    <row r="10" spans="1:20" x14ac:dyDescent="0.25">
      <c r="A10">
        <v>6</v>
      </c>
      <c r="B10">
        <v>1</v>
      </c>
      <c r="C10" s="1">
        <f t="shared" si="0"/>
        <v>5.3505000000000003</v>
      </c>
      <c r="D10">
        <v>-26</v>
      </c>
      <c r="E10" s="1">
        <f t="shared" si="1"/>
        <v>5.3245000000000005</v>
      </c>
      <c r="F10">
        <v>-138</v>
      </c>
      <c r="G10" s="1">
        <f t="shared" si="2"/>
        <v>5.2125000000000004</v>
      </c>
      <c r="H10">
        <v>150</v>
      </c>
      <c r="I10" s="1">
        <f t="shared" si="3"/>
        <v>5.5005000000000006</v>
      </c>
      <c r="J10">
        <v>0</v>
      </c>
      <c r="K10" s="1">
        <f t="shared" si="4"/>
        <v>5.2125000000000004</v>
      </c>
      <c r="L10" s="1">
        <f t="shared" si="5"/>
        <v>4.9175000000000004</v>
      </c>
      <c r="M10">
        <v>235</v>
      </c>
      <c r="N10">
        <v>0</v>
      </c>
      <c r="O10" s="1">
        <f t="shared" si="6"/>
        <v>4.9175000000000004</v>
      </c>
      <c r="P10" s="1">
        <f t="shared" si="7"/>
        <v>5.1959999999999997</v>
      </c>
      <c r="Q10" s="1">
        <f t="shared" si="8"/>
        <v>4.7732000000000001</v>
      </c>
      <c r="R10" s="1">
        <f t="shared" si="9"/>
        <v>1.2267999999999999</v>
      </c>
      <c r="S10" s="1">
        <f t="shared" si="10"/>
        <v>0.14430000000000001</v>
      </c>
      <c r="T10" s="1">
        <f t="shared" si="11"/>
        <v>1.4165866204836655</v>
      </c>
    </row>
    <row r="11" spans="1:20" x14ac:dyDescent="0.25">
      <c r="A11">
        <v>8</v>
      </c>
      <c r="B11">
        <v>1.25</v>
      </c>
      <c r="C11" s="1">
        <f t="shared" si="0"/>
        <v>7.1881250000000003</v>
      </c>
      <c r="D11">
        <v>-28</v>
      </c>
      <c r="E11" s="1">
        <f t="shared" si="1"/>
        <v>7.1601250000000007</v>
      </c>
      <c r="F11">
        <v>-146</v>
      </c>
      <c r="G11" s="1">
        <f t="shared" si="2"/>
        <v>7.0421250000000004</v>
      </c>
      <c r="H11">
        <v>160</v>
      </c>
      <c r="I11" s="1">
        <f t="shared" si="3"/>
        <v>7.3481250000000005</v>
      </c>
      <c r="J11">
        <v>0</v>
      </c>
      <c r="K11" s="1">
        <f t="shared" si="4"/>
        <v>7.0421250000000004</v>
      </c>
      <c r="L11" s="1">
        <f t="shared" si="5"/>
        <v>6.6468749999999996</v>
      </c>
      <c r="M11">
        <v>265</v>
      </c>
      <c r="N11">
        <v>0</v>
      </c>
      <c r="O11" s="1">
        <f t="shared" si="6"/>
        <v>6.6468749999999996</v>
      </c>
      <c r="P11" s="1">
        <f t="shared" si="7"/>
        <v>6.9279999999999999</v>
      </c>
      <c r="Q11" s="1">
        <f t="shared" si="8"/>
        <v>6.4664999999999999</v>
      </c>
      <c r="R11" s="1">
        <f t="shared" si="9"/>
        <v>1.5334999999999999</v>
      </c>
      <c r="S11" s="1">
        <f t="shared" si="10"/>
        <v>0.18037500000000001</v>
      </c>
      <c r="T11" s="1">
        <f t="shared" si="11"/>
        <v>1.7707332756045819</v>
      </c>
    </row>
    <row r="12" spans="1:20" x14ac:dyDescent="0.25">
      <c r="A12">
        <v>10</v>
      </c>
      <c r="B12">
        <v>1.5</v>
      </c>
      <c r="C12" s="1">
        <f t="shared" si="0"/>
        <v>9.0257500000000004</v>
      </c>
      <c r="D12">
        <v>-32</v>
      </c>
      <c r="E12" s="1">
        <f t="shared" si="1"/>
        <v>8.9937500000000004</v>
      </c>
      <c r="F12">
        <v>-164</v>
      </c>
      <c r="G12" s="1">
        <f t="shared" si="2"/>
        <v>8.8617500000000007</v>
      </c>
      <c r="H12">
        <v>180</v>
      </c>
      <c r="I12" s="1">
        <f t="shared" si="3"/>
        <v>9.2057500000000001</v>
      </c>
      <c r="J12">
        <v>0</v>
      </c>
      <c r="K12" s="1">
        <f t="shared" si="4"/>
        <v>8.8617500000000007</v>
      </c>
      <c r="L12" s="1">
        <f t="shared" si="5"/>
        <v>8.3762500000000006</v>
      </c>
      <c r="M12">
        <v>300</v>
      </c>
      <c r="N12">
        <v>0</v>
      </c>
      <c r="O12" s="1">
        <f t="shared" si="6"/>
        <v>8.3762500000000006</v>
      </c>
      <c r="P12" s="1">
        <f t="shared" si="7"/>
        <v>8.66</v>
      </c>
      <c r="Q12" s="1">
        <f t="shared" si="8"/>
        <v>8.1598000000000006</v>
      </c>
      <c r="R12" s="1">
        <f t="shared" si="9"/>
        <v>1.8401999999999998</v>
      </c>
      <c r="S12" s="1">
        <f t="shared" si="10"/>
        <v>0.21645000000000003</v>
      </c>
      <c r="T12" s="1">
        <f t="shared" si="11"/>
        <v>2.1248799307254984</v>
      </c>
    </row>
    <row r="13" spans="1:20" x14ac:dyDescent="0.25">
      <c r="A13">
        <v>12</v>
      </c>
      <c r="B13">
        <v>1.75</v>
      </c>
      <c r="C13" s="1">
        <f t="shared" si="0"/>
        <v>10.863375</v>
      </c>
      <c r="D13">
        <v>-34</v>
      </c>
      <c r="E13" s="1">
        <f t="shared" si="1"/>
        <v>10.829374999999999</v>
      </c>
      <c r="F13">
        <v>-184</v>
      </c>
      <c r="G13" s="1">
        <f t="shared" si="2"/>
        <v>10.679375</v>
      </c>
      <c r="H13">
        <v>200</v>
      </c>
      <c r="I13" s="1">
        <f t="shared" si="3"/>
        <v>11.063374999999999</v>
      </c>
      <c r="J13">
        <v>0</v>
      </c>
      <c r="K13" s="1">
        <f t="shared" si="4"/>
        <v>10.679375</v>
      </c>
      <c r="L13" s="1">
        <f t="shared" si="5"/>
        <v>10.105625</v>
      </c>
      <c r="M13">
        <v>335</v>
      </c>
      <c r="N13">
        <v>0</v>
      </c>
      <c r="O13" s="1">
        <f t="shared" si="6"/>
        <v>10.105625</v>
      </c>
      <c r="P13" s="1">
        <f t="shared" si="7"/>
        <v>10.391999999999999</v>
      </c>
      <c r="Q13" s="1">
        <f t="shared" si="8"/>
        <v>9.8531000000000013</v>
      </c>
      <c r="R13" s="1">
        <f t="shared" si="9"/>
        <v>2.1468999999999996</v>
      </c>
      <c r="S13" s="1">
        <f t="shared" si="10"/>
        <v>0.252525</v>
      </c>
      <c r="T13" s="1">
        <f t="shared" si="11"/>
        <v>2.4790265858464147</v>
      </c>
    </row>
    <row r="14" spans="1:20" x14ac:dyDescent="0.25">
      <c r="A14" s="2">
        <v>14</v>
      </c>
      <c r="B14">
        <v>2</v>
      </c>
      <c r="C14" s="1">
        <f t="shared" si="0"/>
        <v>12.701000000000001</v>
      </c>
      <c r="D14">
        <v>-38</v>
      </c>
      <c r="E14" s="1">
        <f t="shared" si="1"/>
        <v>12.663</v>
      </c>
      <c r="F14">
        <v>-198</v>
      </c>
      <c r="G14" s="1">
        <f t="shared" si="2"/>
        <v>12.503</v>
      </c>
      <c r="H14">
        <v>212</v>
      </c>
      <c r="I14" s="1">
        <f t="shared" si="3"/>
        <v>12.913</v>
      </c>
      <c r="J14">
        <v>0</v>
      </c>
      <c r="K14" s="1">
        <f t="shared" si="4"/>
        <v>12.503</v>
      </c>
      <c r="L14" s="1">
        <f t="shared" si="5"/>
        <v>11.835000000000001</v>
      </c>
      <c r="M14">
        <v>375</v>
      </c>
      <c r="N14">
        <v>0</v>
      </c>
      <c r="O14" s="1">
        <f t="shared" si="6"/>
        <v>11.835000000000001</v>
      </c>
      <c r="P14" s="1">
        <f t="shared" si="7"/>
        <v>12.124000000000001</v>
      </c>
      <c r="Q14" s="1">
        <f t="shared" si="8"/>
        <v>11.5464</v>
      </c>
      <c r="R14" s="1">
        <f t="shared" si="9"/>
        <v>2.4535999999999998</v>
      </c>
      <c r="S14" s="1">
        <f t="shared" si="10"/>
        <v>0.28860000000000002</v>
      </c>
      <c r="T14" s="1">
        <f t="shared" si="11"/>
        <v>2.8331732409673309</v>
      </c>
    </row>
    <row r="15" spans="1:20" x14ac:dyDescent="0.25">
      <c r="A15">
        <v>16</v>
      </c>
      <c r="B15">
        <v>2</v>
      </c>
      <c r="C15" s="1">
        <f t="shared" si="0"/>
        <v>14.701000000000001</v>
      </c>
      <c r="D15">
        <v>-38</v>
      </c>
      <c r="E15" s="1">
        <f t="shared" si="1"/>
        <v>14.663</v>
      </c>
      <c r="F15">
        <v>-198</v>
      </c>
      <c r="G15" s="1">
        <f t="shared" si="2"/>
        <v>14.503</v>
      </c>
      <c r="H15">
        <v>212</v>
      </c>
      <c r="I15" s="1">
        <f t="shared" si="3"/>
        <v>14.913</v>
      </c>
      <c r="J15">
        <v>0</v>
      </c>
      <c r="K15" s="1">
        <f t="shared" si="4"/>
        <v>14.503</v>
      </c>
      <c r="L15" s="1">
        <f t="shared" si="5"/>
        <v>13.835000000000001</v>
      </c>
      <c r="M15">
        <v>375</v>
      </c>
      <c r="N15">
        <v>0</v>
      </c>
      <c r="O15" s="1">
        <f t="shared" si="6"/>
        <v>13.835000000000001</v>
      </c>
      <c r="P15" s="1">
        <f t="shared" si="7"/>
        <v>13.856</v>
      </c>
      <c r="Q15" s="1">
        <f t="shared" si="8"/>
        <v>13.5464</v>
      </c>
      <c r="R15" s="1">
        <f t="shared" si="9"/>
        <v>2.4535999999999998</v>
      </c>
      <c r="S15" s="1">
        <f t="shared" si="10"/>
        <v>0.28860000000000002</v>
      </c>
      <c r="T15" s="1">
        <f t="shared" si="11"/>
        <v>2.8331732409673309</v>
      </c>
    </row>
    <row r="16" spans="1:20" x14ac:dyDescent="0.25">
      <c r="A16" s="2">
        <v>18</v>
      </c>
      <c r="B16">
        <v>2.5</v>
      </c>
      <c r="C16" s="1">
        <f t="shared" si="0"/>
        <v>16.376249999999999</v>
      </c>
      <c r="D16">
        <v>-42</v>
      </c>
      <c r="E16" s="1">
        <f t="shared" si="1"/>
        <v>16.334249999999997</v>
      </c>
      <c r="F16">
        <v>-212</v>
      </c>
      <c r="G16" s="1">
        <f t="shared" si="2"/>
        <v>16.164249999999999</v>
      </c>
      <c r="H16">
        <v>224</v>
      </c>
      <c r="I16" s="1">
        <f t="shared" si="3"/>
        <v>16.600249999999999</v>
      </c>
      <c r="J16">
        <v>0</v>
      </c>
      <c r="K16" s="1">
        <f t="shared" si="4"/>
        <v>16.164249999999999</v>
      </c>
      <c r="L16" s="1">
        <f t="shared" si="5"/>
        <v>15.293749999999999</v>
      </c>
      <c r="M16">
        <v>450</v>
      </c>
      <c r="N16">
        <v>0</v>
      </c>
      <c r="O16" s="1">
        <f t="shared" si="6"/>
        <v>15.293749999999999</v>
      </c>
      <c r="P16" s="1">
        <f t="shared" si="7"/>
        <v>15.587999999999999</v>
      </c>
      <c r="Q16" s="1">
        <f t="shared" si="8"/>
        <v>14.933</v>
      </c>
      <c r="R16" s="1">
        <f t="shared" si="9"/>
        <v>3.0669999999999997</v>
      </c>
      <c r="S16" s="1">
        <f t="shared" si="10"/>
        <v>0.36075000000000002</v>
      </c>
      <c r="T16" s="1">
        <f t="shared" si="11"/>
        <v>3.5414665512091639</v>
      </c>
    </row>
    <row r="17" spans="1:20" x14ac:dyDescent="0.25">
      <c r="A17">
        <v>20</v>
      </c>
      <c r="B17">
        <v>2.5</v>
      </c>
      <c r="C17" s="1">
        <f t="shared" si="0"/>
        <v>18.376249999999999</v>
      </c>
      <c r="D17">
        <v>-42</v>
      </c>
      <c r="E17" s="1">
        <f t="shared" si="1"/>
        <v>18.334249999999997</v>
      </c>
      <c r="F17">
        <v>-212</v>
      </c>
      <c r="G17" s="1">
        <f t="shared" si="2"/>
        <v>18.164249999999999</v>
      </c>
      <c r="H17">
        <v>224</v>
      </c>
      <c r="I17" s="1">
        <f t="shared" si="3"/>
        <v>18.600249999999999</v>
      </c>
      <c r="J17">
        <v>0</v>
      </c>
      <c r="K17" s="1">
        <f t="shared" si="4"/>
        <v>18.164249999999999</v>
      </c>
      <c r="L17" s="1">
        <f t="shared" si="5"/>
        <v>17.293749999999999</v>
      </c>
      <c r="M17">
        <v>450</v>
      </c>
      <c r="N17">
        <v>0</v>
      </c>
      <c r="O17" s="1">
        <f t="shared" si="6"/>
        <v>17.293749999999999</v>
      </c>
      <c r="P17" s="1">
        <f t="shared" si="7"/>
        <v>17.32</v>
      </c>
      <c r="Q17" s="1">
        <f t="shared" si="8"/>
        <v>16.933</v>
      </c>
      <c r="R17" s="1">
        <f t="shared" si="9"/>
        <v>3.0669999999999997</v>
      </c>
      <c r="S17" s="1">
        <f t="shared" si="10"/>
        <v>0.36075000000000002</v>
      </c>
      <c r="T17" s="1">
        <f t="shared" si="11"/>
        <v>3.5414665512091639</v>
      </c>
    </row>
    <row r="18" spans="1:20" x14ac:dyDescent="0.25">
      <c r="A18" s="2">
        <v>22</v>
      </c>
      <c r="B18">
        <v>2.5</v>
      </c>
      <c r="C18" s="1">
        <f t="shared" si="0"/>
        <v>20.376249999999999</v>
      </c>
      <c r="D18">
        <v>-42</v>
      </c>
      <c r="E18" s="1">
        <f t="shared" si="1"/>
        <v>20.334249999999997</v>
      </c>
      <c r="F18">
        <v>-212</v>
      </c>
      <c r="G18" s="1">
        <f t="shared" si="2"/>
        <v>20.164249999999999</v>
      </c>
      <c r="H18">
        <v>224</v>
      </c>
      <c r="I18" s="1">
        <f t="shared" si="3"/>
        <v>20.600249999999999</v>
      </c>
      <c r="J18">
        <v>0</v>
      </c>
      <c r="K18" s="1">
        <f t="shared" si="4"/>
        <v>20.164249999999999</v>
      </c>
      <c r="L18" s="1">
        <f t="shared" si="5"/>
        <v>19.293749999999999</v>
      </c>
      <c r="M18">
        <v>450</v>
      </c>
      <c r="N18">
        <v>0</v>
      </c>
      <c r="O18" s="1">
        <f t="shared" si="6"/>
        <v>19.293749999999999</v>
      </c>
      <c r="P18" s="1">
        <f t="shared" si="7"/>
        <v>19.052</v>
      </c>
      <c r="Q18" s="1">
        <f t="shared" si="8"/>
        <v>18.933</v>
      </c>
      <c r="R18" s="1">
        <f t="shared" si="9"/>
        <v>3.0669999999999997</v>
      </c>
      <c r="S18" s="1">
        <f t="shared" si="10"/>
        <v>0.36075000000000002</v>
      </c>
      <c r="T18" s="1">
        <f t="shared" si="11"/>
        <v>3.5414665512091639</v>
      </c>
    </row>
    <row r="19" spans="1:20" x14ac:dyDescent="0.25">
      <c r="A19">
        <v>24</v>
      </c>
      <c r="B19">
        <v>3</v>
      </c>
      <c r="C19" s="1">
        <f t="shared" si="0"/>
        <v>22.051500000000001</v>
      </c>
      <c r="D19">
        <v>-48</v>
      </c>
      <c r="E19" s="1">
        <f t="shared" si="1"/>
        <v>22.003500000000003</v>
      </c>
      <c r="F19">
        <v>-248</v>
      </c>
      <c r="G19" s="1">
        <f t="shared" si="2"/>
        <v>21.8035</v>
      </c>
      <c r="H19">
        <v>265</v>
      </c>
      <c r="I19" s="1">
        <f t="shared" si="3"/>
        <v>22.316500000000001</v>
      </c>
      <c r="J19">
        <v>0</v>
      </c>
      <c r="K19" s="1">
        <f t="shared" si="4"/>
        <v>21.8035</v>
      </c>
      <c r="L19" s="1">
        <f t="shared" si="5"/>
        <v>20.752500000000001</v>
      </c>
      <c r="M19">
        <v>500</v>
      </c>
      <c r="N19">
        <v>0</v>
      </c>
      <c r="O19" s="1">
        <f t="shared" si="6"/>
        <v>20.752500000000001</v>
      </c>
      <c r="P19" s="1">
        <f t="shared" si="7"/>
        <v>20.783999999999999</v>
      </c>
      <c r="Q19" s="1">
        <f t="shared" si="8"/>
        <v>20.319600000000001</v>
      </c>
      <c r="R19" s="1">
        <f t="shared" si="9"/>
        <v>3.6803999999999997</v>
      </c>
      <c r="S19" s="1">
        <f t="shared" si="10"/>
        <v>0.43290000000000006</v>
      </c>
      <c r="T19" s="1">
        <f t="shared" si="11"/>
        <v>4.2497598614509968</v>
      </c>
    </row>
    <row r="20" spans="1:20" x14ac:dyDescent="0.25">
      <c r="A20" s="2">
        <v>27</v>
      </c>
      <c r="B20">
        <v>3</v>
      </c>
      <c r="C20" s="1">
        <f t="shared" si="0"/>
        <v>25.051500000000001</v>
      </c>
      <c r="D20">
        <v>-48</v>
      </c>
      <c r="E20" s="1">
        <f t="shared" si="1"/>
        <v>25.003500000000003</v>
      </c>
      <c r="F20">
        <v>-248</v>
      </c>
      <c r="G20" s="1">
        <f t="shared" si="2"/>
        <v>24.8035</v>
      </c>
      <c r="H20">
        <v>265</v>
      </c>
      <c r="I20" s="1">
        <f t="shared" si="3"/>
        <v>25.316500000000001</v>
      </c>
      <c r="J20">
        <v>0</v>
      </c>
      <c r="K20" s="1">
        <f t="shared" si="4"/>
        <v>24.8035</v>
      </c>
      <c r="L20" s="1">
        <f t="shared" si="5"/>
        <v>23.752500000000001</v>
      </c>
      <c r="M20">
        <v>500</v>
      </c>
      <c r="N20">
        <v>0</v>
      </c>
      <c r="O20" s="1">
        <f t="shared" si="6"/>
        <v>23.752500000000001</v>
      </c>
      <c r="P20" s="1">
        <f t="shared" si="7"/>
        <v>23.382000000000001</v>
      </c>
      <c r="Q20" s="1">
        <f t="shared" si="8"/>
        <v>23.319600000000001</v>
      </c>
      <c r="R20" s="1">
        <f t="shared" si="9"/>
        <v>3.6803999999999997</v>
      </c>
      <c r="S20" s="1">
        <f t="shared" si="10"/>
        <v>0.43290000000000006</v>
      </c>
      <c r="T20" s="1">
        <f t="shared" si="11"/>
        <v>4.2497598614509968</v>
      </c>
    </row>
    <row r="21" spans="1:20" x14ac:dyDescent="0.25">
      <c r="A21">
        <v>30</v>
      </c>
      <c r="B21">
        <v>3.5</v>
      </c>
      <c r="C21" s="1">
        <f t="shared" si="0"/>
        <v>27.726749999999999</v>
      </c>
      <c r="D21">
        <v>-53</v>
      </c>
      <c r="E21" s="1">
        <f t="shared" si="1"/>
        <v>27.673749999999998</v>
      </c>
      <c r="F21">
        <v>-265</v>
      </c>
      <c r="G21" s="1">
        <f t="shared" si="2"/>
        <v>27.461749999999999</v>
      </c>
      <c r="H21">
        <v>280</v>
      </c>
      <c r="I21" s="1">
        <f t="shared" si="3"/>
        <v>28.00675</v>
      </c>
      <c r="J21">
        <v>0</v>
      </c>
      <c r="K21" s="1">
        <f t="shared" si="4"/>
        <v>27.461749999999999</v>
      </c>
      <c r="L21" s="1">
        <f t="shared" si="5"/>
        <v>26.21125</v>
      </c>
      <c r="M21">
        <v>560</v>
      </c>
      <c r="N21">
        <v>0</v>
      </c>
      <c r="O21" s="1">
        <f t="shared" si="6"/>
        <v>26.21125</v>
      </c>
      <c r="P21" s="1">
        <f t="shared" si="7"/>
        <v>25.98</v>
      </c>
      <c r="Q21" s="1">
        <f t="shared" si="8"/>
        <v>25.706200000000003</v>
      </c>
      <c r="R21" s="1">
        <f t="shared" si="9"/>
        <v>4.2937999999999992</v>
      </c>
      <c r="S21" s="1">
        <f t="shared" si="10"/>
        <v>0.50505</v>
      </c>
      <c r="T21" s="1">
        <f t="shared" si="11"/>
        <v>4.9580531716928293</v>
      </c>
    </row>
    <row r="22" spans="1:20" x14ac:dyDescent="0.25">
      <c r="A22" s="2">
        <v>33</v>
      </c>
      <c r="B22">
        <v>3.5</v>
      </c>
      <c r="C22" s="1">
        <f t="shared" si="0"/>
        <v>30.726749999999999</v>
      </c>
      <c r="D22">
        <v>-53</v>
      </c>
      <c r="E22" s="1">
        <f t="shared" si="1"/>
        <v>30.673749999999998</v>
      </c>
      <c r="F22">
        <v>-265</v>
      </c>
      <c r="G22" s="1">
        <f t="shared" si="2"/>
        <v>30.461749999999999</v>
      </c>
      <c r="H22">
        <v>280</v>
      </c>
      <c r="I22" s="1">
        <f t="shared" si="3"/>
        <v>31.00675</v>
      </c>
      <c r="J22">
        <v>0</v>
      </c>
      <c r="K22" s="1">
        <f t="shared" si="4"/>
        <v>30.461749999999999</v>
      </c>
      <c r="L22" s="1">
        <f t="shared" si="5"/>
        <v>29.21125</v>
      </c>
      <c r="M22">
        <v>560</v>
      </c>
      <c r="N22">
        <v>0</v>
      </c>
      <c r="O22" s="1">
        <f t="shared" si="6"/>
        <v>29.21125</v>
      </c>
      <c r="P22" s="1">
        <f t="shared" si="7"/>
        <v>28.577999999999999</v>
      </c>
      <c r="Q22" s="1">
        <f t="shared" si="8"/>
        <v>28.706200000000003</v>
      </c>
      <c r="R22" s="1">
        <f t="shared" si="9"/>
        <v>4.2937999999999992</v>
      </c>
      <c r="S22" s="1">
        <f t="shared" si="10"/>
        <v>0.50505</v>
      </c>
      <c r="T22" s="1">
        <f t="shared" si="11"/>
        <v>4.9580531716928293</v>
      </c>
    </row>
    <row r="23" spans="1:20" x14ac:dyDescent="0.25">
      <c r="A23">
        <v>36</v>
      </c>
      <c r="B23">
        <v>4</v>
      </c>
      <c r="C23" s="1">
        <f t="shared" si="0"/>
        <v>33.402000000000001</v>
      </c>
      <c r="D23">
        <v>-60</v>
      </c>
      <c r="E23" s="1">
        <f t="shared" si="1"/>
        <v>33.341999999999999</v>
      </c>
      <c r="F23">
        <v>-284</v>
      </c>
      <c r="G23" s="1">
        <f t="shared" si="2"/>
        <v>33.118000000000002</v>
      </c>
      <c r="H23">
        <v>300</v>
      </c>
      <c r="I23" s="1">
        <f t="shared" si="3"/>
        <v>33.701999999999998</v>
      </c>
      <c r="J23">
        <v>0</v>
      </c>
      <c r="K23" s="1">
        <f t="shared" si="4"/>
        <v>33.118000000000002</v>
      </c>
      <c r="L23" s="1">
        <f t="shared" si="5"/>
        <v>31.67</v>
      </c>
      <c r="M23">
        <v>600</v>
      </c>
      <c r="N23">
        <v>0</v>
      </c>
      <c r="O23" s="1">
        <f t="shared" si="6"/>
        <v>31.67</v>
      </c>
      <c r="P23" s="1">
        <f t="shared" si="7"/>
        <v>31.175999999999998</v>
      </c>
      <c r="Q23" s="1">
        <f t="shared" si="8"/>
        <v>31.0928</v>
      </c>
      <c r="R23" s="1">
        <f t="shared" si="9"/>
        <v>4.9071999999999996</v>
      </c>
      <c r="S23" s="1">
        <f t="shared" si="10"/>
        <v>0.57720000000000005</v>
      </c>
      <c r="T23" s="1">
        <f t="shared" si="11"/>
        <v>5.6663464819346618</v>
      </c>
    </row>
    <row r="24" spans="1:20" x14ac:dyDescent="0.25">
      <c r="A24" s="2">
        <v>39</v>
      </c>
      <c r="B24">
        <v>4</v>
      </c>
      <c r="C24" s="1">
        <f t="shared" si="0"/>
        <v>36.402000000000001</v>
      </c>
      <c r="D24">
        <v>-60</v>
      </c>
      <c r="E24" s="1">
        <f t="shared" si="1"/>
        <v>36.341999999999999</v>
      </c>
      <c r="F24">
        <v>-284</v>
      </c>
      <c r="G24" s="1">
        <f t="shared" si="2"/>
        <v>36.118000000000002</v>
      </c>
      <c r="H24">
        <v>300</v>
      </c>
      <c r="I24" s="1">
        <f t="shared" si="3"/>
        <v>36.701999999999998</v>
      </c>
      <c r="J24">
        <v>0</v>
      </c>
      <c r="K24" s="1">
        <f t="shared" si="4"/>
        <v>36.118000000000002</v>
      </c>
      <c r="L24" s="1">
        <f t="shared" si="5"/>
        <v>34.67</v>
      </c>
      <c r="M24">
        <v>600</v>
      </c>
      <c r="N24">
        <v>0</v>
      </c>
      <c r="O24" s="1">
        <f t="shared" si="6"/>
        <v>34.67</v>
      </c>
      <c r="P24" s="1">
        <f t="shared" si="7"/>
        <v>33.774000000000001</v>
      </c>
      <c r="Q24" s="1">
        <f t="shared" si="8"/>
        <v>34.092799999999997</v>
      </c>
      <c r="R24" s="1">
        <f t="shared" si="9"/>
        <v>4.9071999999999996</v>
      </c>
      <c r="S24" s="1">
        <f t="shared" si="10"/>
        <v>0.57720000000000005</v>
      </c>
      <c r="T24" s="1">
        <f t="shared" si="11"/>
        <v>5.6663464819346618</v>
      </c>
    </row>
    <row r="25" spans="1:20" x14ac:dyDescent="0.25">
      <c r="A25">
        <v>42</v>
      </c>
      <c r="B25">
        <v>4.5</v>
      </c>
      <c r="C25" s="1">
        <f t="shared" si="0"/>
        <v>39.077249999999999</v>
      </c>
      <c r="D25">
        <v>-63</v>
      </c>
      <c r="E25" s="1">
        <f t="shared" si="1"/>
        <v>39.014249999999997</v>
      </c>
      <c r="F25">
        <v>-299</v>
      </c>
      <c r="G25" s="1">
        <f t="shared" si="2"/>
        <v>38.77825</v>
      </c>
      <c r="H25">
        <v>315</v>
      </c>
      <c r="I25" s="1">
        <f t="shared" si="3"/>
        <v>39.392249999999997</v>
      </c>
      <c r="J25">
        <v>0</v>
      </c>
      <c r="K25" s="1">
        <f t="shared" si="4"/>
        <v>38.77825</v>
      </c>
      <c r="L25" s="1">
        <f t="shared" si="5"/>
        <v>37.128749999999997</v>
      </c>
      <c r="M25">
        <v>670</v>
      </c>
      <c r="N25">
        <v>0</v>
      </c>
      <c r="O25" s="1">
        <f t="shared" si="6"/>
        <v>37.128749999999997</v>
      </c>
      <c r="P25" s="1">
        <f t="shared" si="7"/>
        <v>36.372</v>
      </c>
      <c r="Q25" s="1">
        <f t="shared" si="8"/>
        <v>36.479399999999998</v>
      </c>
      <c r="R25" s="1">
        <f t="shared" si="9"/>
        <v>5.5206</v>
      </c>
      <c r="S25" s="1">
        <f t="shared" si="10"/>
        <v>0.64935000000000009</v>
      </c>
      <c r="T25" s="1">
        <f t="shared" si="11"/>
        <v>6.3746397921764952</v>
      </c>
    </row>
    <row r="26" spans="1:20" x14ac:dyDescent="0.25">
      <c r="A26" s="2">
        <v>45</v>
      </c>
      <c r="B26">
        <v>4.5</v>
      </c>
      <c r="C26" s="1">
        <f t="shared" si="0"/>
        <v>42.077249999999999</v>
      </c>
      <c r="D26">
        <v>-63</v>
      </c>
      <c r="E26" s="1">
        <f t="shared" si="1"/>
        <v>42.014249999999997</v>
      </c>
      <c r="F26">
        <v>-299</v>
      </c>
      <c r="G26" s="1">
        <f t="shared" si="2"/>
        <v>41.77825</v>
      </c>
      <c r="H26">
        <v>315</v>
      </c>
      <c r="I26" s="1">
        <f t="shared" si="3"/>
        <v>42.392249999999997</v>
      </c>
      <c r="J26">
        <v>0</v>
      </c>
      <c r="K26" s="1">
        <f t="shared" si="4"/>
        <v>41.77825</v>
      </c>
      <c r="L26" s="1">
        <f t="shared" si="5"/>
        <v>40.128749999999997</v>
      </c>
      <c r="M26">
        <v>670</v>
      </c>
      <c r="N26">
        <v>0</v>
      </c>
      <c r="O26" s="1">
        <f t="shared" si="6"/>
        <v>40.128749999999997</v>
      </c>
      <c r="P26" s="1">
        <f t="shared" si="7"/>
        <v>38.97</v>
      </c>
      <c r="Q26" s="1">
        <f t="shared" si="8"/>
        <v>39.479399999999998</v>
      </c>
      <c r="R26" s="1">
        <f t="shared" si="9"/>
        <v>5.5206</v>
      </c>
      <c r="S26" s="1">
        <f t="shared" si="10"/>
        <v>0.64935000000000009</v>
      </c>
      <c r="T26" s="1">
        <f t="shared" si="11"/>
        <v>6.3746397921764952</v>
      </c>
    </row>
    <row r="27" spans="1:20" x14ac:dyDescent="0.25">
      <c r="A27">
        <v>48</v>
      </c>
      <c r="B27">
        <v>5</v>
      </c>
      <c r="C27" s="1">
        <f t="shared" si="0"/>
        <v>44.752499999999998</v>
      </c>
      <c r="D27">
        <v>-72</v>
      </c>
      <c r="E27" s="1">
        <f t="shared" si="1"/>
        <v>44.680499999999995</v>
      </c>
      <c r="F27">
        <v>-322</v>
      </c>
      <c r="G27" s="1">
        <f t="shared" si="2"/>
        <v>44.430499999999995</v>
      </c>
      <c r="H27">
        <v>334</v>
      </c>
      <c r="I27" s="1">
        <f t="shared" si="3"/>
        <v>45.086500000000001</v>
      </c>
      <c r="J27">
        <v>0</v>
      </c>
      <c r="K27" s="1">
        <f t="shared" si="4"/>
        <v>44.430499999999995</v>
      </c>
      <c r="L27" s="1">
        <f t="shared" si="5"/>
        <v>42.587499999999999</v>
      </c>
      <c r="M27">
        <v>710</v>
      </c>
      <c r="N27">
        <v>0</v>
      </c>
      <c r="O27" s="1">
        <f t="shared" si="6"/>
        <v>42.587499999999999</v>
      </c>
      <c r="P27" s="1">
        <f t="shared" si="7"/>
        <v>41.567999999999998</v>
      </c>
      <c r="Q27" s="1">
        <f t="shared" si="8"/>
        <v>41.866</v>
      </c>
      <c r="R27" s="1">
        <f t="shared" si="9"/>
        <v>6.1339999999999995</v>
      </c>
      <c r="S27" s="1">
        <f t="shared" si="10"/>
        <v>0.72150000000000003</v>
      </c>
      <c r="T27" s="1">
        <f t="shared" si="11"/>
        <v>7.0829331024183277</v>
      </c>
    </row>
    <row r="28" spans="1:20" x14ac:dyDescent="0.25">
      <c r="A28" s="2">
        <v>52</v>
      </c>
      <c r="B28">
        <v>5</v>
      </c>
      <c r="C28" s="1">
        <f t="shared" si="0"/>
        <v>48.752499999999998</v>
      </c>
      <c r="D28">
        <v>-72</v>
      </c>
      <c r="E28" s="1">
        <f t="shared" si="1"/>
        <v>48.680499999999995</v>
      </c>
      <c r="F28">
        <v>-322</v>
      </c>
      <c r="G28" s="1">
        <f t="shared" si="2"/>
        <v>48.430499999999995</v>
      </c>
      <c r="H28">
        <v>334</v>
      </c>
      <c r="I28" s="1">
        <f t="shared" si="3"/>
        <v>49.086500000000001</v>
      </c>
      <c r="J28">
        <v>0</v>
      </c>
      <c r="K28" s="1">
        <f t="shared" si="4"/>
        <v>48.430499999999995</v>
      </c>
      <c r="L28" s="1">
        <f t="shared" si="5"/>
        <v>46.587499999999999</v>
      </c>
      <c r="M28">
        <v>710</v>
      </c>
      <c r="N28">
        <v>0</v>
      </c>
      <c r="O28" s="1">
        <f t="shared" si="6"/>
        <v>46.587499999999999</v>
      </c>
      <c r="P28" s="1">
        <f t="shared" si="7"/>
        <v>45.031999999999996</v>
      </c>
      <c r="Q28" s="1">
        <f t="shared" si="8"/>
        <v>45.866</v>
      </c>
      <c r="R28" s="1">
        <f t="shared" si="9"/>
        <v>6.1339999999999995</v>
      </c>
      <c r="S28" s="1">
        <f t="shared" si="10"/>
        <v>0.72150000000000003</v>
      </c>
      <c r="T28" s="1">
        <f t="shared" si="11"/>
        <v>7.0829331024183277</v>
      </c>
    </row>
    <row r="29" spans="1:20" x14ac:dyDescent="0.25">
      <c r="A29">
        <v>56</v>
      </c>
      <c r="B29">
        <v>5.5</v>
      </c>
      <c r="C29" s="1">
        <f t="shared" si="0"/>
        <v>52.427750000000003</v>
      </c>
      <c r="D29">
        <v>-75</v>
      </c>
      <c r="E29" s="1">
        <f t="shared" si="1"/>
        <v>52.35275</v>
      </c>
      <c r="F29">
        <v>-240</v>
      </c>
      <c r="G29" s="1">
        <f t="shared" si="2"/>
        <v>52.187750000000001</v>
      </c>
      <c r="H29">
        <v>355</v>
      </c>
      <c r="I29" s="1">
        <f t="shared" si="3"/>
        <v>52.78275</v>
      </c>
      <c r="J29">
        <v>0</v>
      </c>
      <c r="K29" s="1">
        <f t="shared" si="4"/>
        <v>52.187750000000001</v>
      </c>
      <c r="L29" s="1">
        <f t="shared" si="5"/>
        <v>50.046250000000001</v>
      </c>
      <c r="M29">
        <v>750</v>
      </c>
      <c r="N29">
        <v>0</v>
      </c>
      <c r="O29" s="1">
        <f t="shared" si="6"/>
        <v>50.046250000000001</v>
      </c>
      <c r="P29" s="1">
        <f t="shared" si="7"/>
        <v>48.496000000000002</v>
      </c>
      <c r="Q29" s="1">
        <f t="shared" si="8"/>
        <v>49.252600000000001</v>
      </c>
      <c r="R29" s="1">
        <f t="shared" si="9"/>
        <v>6.747399999999999</v>
      </c>
      <c r="S29" s="1">
        <f t="shared" si="10"/>
        <v>0.79365000000000008</v>
      </c>
      <c r="T29" s="1">
        <f t="shared" si="11"/>
        <v>7.7912264126601602</v>
      </c>
    </row>
    <row r="30" spans="1:20" x14ac:dyDescent="0.25">
      <c r="A30" s="2">
        <v>60</v>
      </c>
      <c r="B30">
        <v>5.5</v>
      </c>
      <c r="C30" s="1">
        <f t="shared" si="0"/>
        <v>56.427750000000003</v>
      </c>
      <c r="D30">
        <v>-75</v>
      </c>
      <c r="E30" s="1">
        <f t="shared" si="1"/>
        <v>56.35275</v>
      </c>
      <c r="F30">
        <v>-240</v>
      </c>
      <c r="G30" s="1">
        <f t="shared" si="2"/>
        <v>56.187750000000001</v>
      </c>
      <c r="H30">
        <v>355</v>
      </c>
      <c r="I30" s="1">
        <f t="shared" si="3"/>
        <v>56.78275</v>
      </c>
      <c r="J30">
        <v>0</v>
      </c>
      <c r="K30" s="1">
        <f t="shared" si="4"/>
        <v>56.187750000000001</v>
      </c>
      <c r="L30" s="1">
        <f t="shared" si="5"/>
        <v>54.046250000000001</v>
      </c>
      <c r="M30">
        <v>750</v>
      </c>
      <c r="N30">
        <v>0</v>
      </c>
      <c r="O30" s="1">
        <f t="shared" si="6"/>
        <v>54.046250000000001</v>
      </c>
      <c r="P30" s="1">
        <f t="shared" si="7"/>
        <v>51.96</v>
      </c>
      <c r="Q30" s="1">
        <f t="shared" si="8"/>
        <v>53.252600000000001</v>
      </c>
      <c r="R30" s="1">
        <f t="shared" si="9"/>
        <v>6.747399999999999</v>
      </c>
      <c r="S30" s="1">
        <f t="shared" si="10"/>
        <v>0.79365000000000008</v>
      </c>
      <c r="T30" s="1">
        <f t="shared" si="11"/>
        <v>7.7912264126601602</v>
      </c>
    </row>
    <row r="31" spans="1:20" x14ac:dyDescent="0.25">
      <c r="A31">
        <v>64</v>
      </c>
      <c r="B31">
        <v>6</v>
      </c>
      <c r="C31" s="1">
        <f t="shared" si="0"/>
        <v>60.103000000000002</v>
      </c>
      <c r="D31">
        <v>-80</v>
      </c>
      <c r="E31" s="1">
        <f t="shared" si="1"/>
        <v>60.023000000000003</v>
      </c>
      <c r="F31">
        <v>-360</v>
      </c>
      <c r="G31" s="1">
        <f t="shared" si="2"/>
        <v>59.743000000000002</v>
      </c>
      <c r="H31">
        <v>375</v>
      </c>
      <c r="I31" s="1">
        <f t="shared" si="3"/>
        <v>60.478000000000002</v>
      </c>
      <c r="J31">
        <v>0</v>
      </c>
      <c r="K31" s="1">
        <f t="shared" si="4"/>
        <v>59.743000000000002</v>
      </c>
      <c r="L31" s="1">
        <f t="shared" si="5"/>
        <v>57.505000000000003</v>
      </c>
      <c r="M31">
        <v>800</v>
      </c>
      <c r="N31">
        <v>0</v>
      </c>
      <c r="O31" s="1">
        <f t="shared" si="6"/>
        <v>57.505000000000003</v>
      </c>
      <c r="P31" s="1">
        <f t="shared" si="7"/>
        <v>55.423999999999999</v>
      </c>
      <c r="Q31" s="1">
        <f t="shared" si="8"/>
        <v>56.639200000000002</v>
      </c>
      <c r="R31" s="1">
        <f t="shared" si="9"/>
        <v>7.3607999999999993</v>
      </c>
      <c r="S31" s="1">
        <f t="shared" si="10"/>
        <v>0.86580000000000013</v>
      </c>
      <c r="T31" s="1">
        <f t="shared" si="11"/>
        <v>8.4995197229019936</v>
      </c>
    </row>
    <row r="34" spans="1:1" x14ac:dyDescent="0.25">
      <c r="A34" s="2" t="s">
        <v>10</v>
      </c>
    </row>
  </sheetData>
  <mergeCells count="3">
    <mergeCell ref="D2:G2"/>
    <mergeCell ref="H2:K2"/>
    <mergeCell ref="L2:O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SONEPAR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VANDEN BUSSCHE Eric</dc:creator>
  <cp:lastModifiedBy>VANDEN BUSSCHE Eric</cp:lastModifiedBy>
  <dcterms:created xsi:type="dcterms:W3CDTF">2024-07-01T16:02:48Z</dcterms:created>
  <dcterms:modified xsi:type="dcterms:W3CDTF">2024-07-01T19:21:39Z</dcterms:modified>
</cp:coreProperties>
</file>