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Dropbox/copeaux/Usinage/"/>
    </mc:Choice>
  </mc:AlternateContent>
  <xr:revisionPtr revIDLastSave="81" documentId="8_{03DAF50D-093D-48CF-9BB4-F8EE5A73498E}" xr6:coauthVersionLast="47" xr6:coauthVersionMax="47" xr10:uidLastSave="{B6358E32-DDBD-483B-99A0-092C07BDF26F}"/>
  <bookViews>
    <workbookView xWindow="-120" yWindow="-120" windowWidth="29040" windowHeight="15990" xr2:uid="{297EB45C-36AC-4E1E-A919-1074D583D18A}"/>
  </bookViews>
  <sheets>
    <sheet name="Feuil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J19" i="1"/>
  <c r="J20" i="1"/>
  <c r="O20" i="1"/>
  <c r="N20" i="1"/>
  <c r="N14" i="1"/>
  <c r="N15" i="1"/>
  <c r="N16" i="1"/>
  <c r="N17" i="1"/>
  <c r="N18" i="1"/>
  <c r="O18" i="1" s="1"/>
  <c r="N19" i="1"/>
  <c r="O19" i="1" s="1"/>
  <c r="N21" i="1"/>
  <c r="O21" i="1" s="1"/>
  <c r="N22" i="1"/>
  <c r="N23" i="1"/>
  <c r="N24" i="1"/>
  <c r="N25" i="1"/>
  <c r="N26" i="1"/>
  <c r="N27" i="1"/>
  <c r="O27" i="1" s="1"/>
  <c r="N28" i="1"/>
  <c r="N29" i="1"/>
  <c r="N30" i="1"/>
  <c r="N31" i="1"/>
  <c r="N13" i="1"/>
  <c r="O25" i="1"/>
  <c r="P25" i="1" s="1"/>
  <c r="O26" i="1"/>
  <c r="P26" i="1" s="1"/>
  <c r="M29" i="1"/>
  <c r="M30" i="1"/>
  <c r="M31" i="1"/>
  <c r="M28" i="1"/>
  <c r="O28" i="1" s="1"/>
  <c r="P28" i="1" s="1"/>
  <c r="M24" i="1"/>
  <c r="O24" i="1" s="1"/>
  <c r="P24" i="1" s="1"/>
  <c r="M23" i="1"/>
  <c r="M22" i="1"/>
  <c r="O13" i="1"/>
  <c r="P13" i="1" s="1"/>
  <c r="O14" i="1"/>
  <c r="P14" i="1" s="1"/>
  <c r="O15" i="1"/>
  <c r="P15" i="1" s="1"/>
  <c r="O16" i="1"/>
  <c r="P16" i="1" s="1"/>
  <c r="O17" i="1"/>
  <c r="M3" i="1"/>
  <c r="O3" i="1" s="1"/>
  <c r="J4" i="1"/>
  <c r="J5" i="1"/>
  <c r="J6" i="1"/>
  <c r="J7" i="1"/>
  <c r="J13" i="1"/>
  <c r="J14" i="1"/>
  <c r="J15" i="1"/>
  <c r="J16" i="1"/>
  <c r="J17" i="1"/>
  <c r="J18" i="1"/>
  <c r="J21" i="1"/>
  <c r="J22" i="1"/>
  <c r="J23" i="1"/>
  <c r="J24" i="1"/>
  <c r="J25" i="1"/>
  <c r="J26" i="1"/>
  <c r="J27" i="1"/>
  <c r="J28" i="1"/>
  <c r="J29" i="1"/>
  <c r="J30" i="1"/>
  <c r="J31" i="1"/>
  <c r="J3" i="1"/>
  <c r="P21" i="1" l="1"/>
  <c r="P27" i="1"/>
  <c r="P18" i="1"/>
  <c r="O30" i="1"/>
  <c r="P30" i="1" s="1"/>
  <c r="O29" i="1"/>
  <c r="P29" i="1" s="1"/>
  <c r="P17" i="1"/>
  <c r="O22" i="1"/>
  <c r="P22" i="1" s="1"/>
  <c r="O23" i="1"/>
  <c r="P23" i="1" s="1"/>
  <c r="O31" i="1"/>
  <c r="P31" i="1" s="1"/>
</calcChain>
</file>

<file path=xl/sharedStrings.xml><?xml version="1.0" encoding="utf-8"?>
<sst xmlns="http://schemas.openxmlformats.org/spreadsheetml/2006/main" count="54" uniqueCount="39">
  <si>
    <t>Matière</t>
  </si>
  <si>
    <t>L</t>
  </si>
  <si>
    <t>S235</t>
  </si>
  <si>
    <t>exo4</t>
  </si>
  <si>
    <t>Porte filière</t>
  </si>
  <si>
    <t>S300pb</t>
  </si>
  <si>
    <t>Al Si7 Mg03 / AGS 6060</t>
  </si>
  <si>
    <t>Matière détail</t>
  </si>
  <si>
    <t>Blockentstock</t>
  </si>
  <si>
    <t>Acier détail découpe</t>
  </si>
  <si>
    <t>POM C</t>
  </si>
  <si>
    <t>⌀ frs</t>
  </si>
  <si>
    <t>⌀ nécessaire</t>
  </si>
  <si>
    <t>⌀50</t>
  </si>
  <si>
    <t>E335 / A60</t>
  </si>
  <si>
    <t>C35 / XC38</t>
  </si>
  <si>
    <t>S235 / E24 / A37</t>
  </si>
  <si>
    <t>⌀40</t>
  </si>
  <si>
    <t>Frais de port</t>
  </si>
  <si>
    <t>Remise</t>
  </si>
  <si>
    <t>x</t>
  </si>
  <si>
    <t>Laiton</t>
  </si>
  <si>
    <t>⌀15</t>
  </si>
  <si>
    <t>2017A</t>
  </si>
  <si>
    <t>5083H111</t>
  </si>
  <si>
    <t>15mm mini</t>
  </si>
  <si>
    <t>-</t>
  </si>
  <si>
    <t>E335 / A60 / C45</t>
  </si>
  <si>
    <t>erreur</t>
  </si>
  <si>
    <t>AlSI1MgMn / 6082 / T6</t>
  </si>
  <si>
    <t>premier arbre</t>
  </si>
  <si>
    <t>cone SA30</t>
  </si>
  <si>
    <t>verin d'appui</t>
  </si>
  <si>
    <t>S300PB</t>
  </si>
  <si>
    <t>⌀</t>
  </si>
  <si>
    <t>kg/m³</t>
  </si>
  <si>
    <t>prix/kg</t>
  </si>
  <si>
    <t>volume m³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</si>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</sst>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BA15E51-93AD-47D7-9D62-9D82FF7954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2E4-1980-44B8-AD60-F244E435E9A0}">
  <dimension ref="A1:P31"/>
  <sheetViews>
    <sheetView tabSelected="1" workbookViewId="0">
      <selection activeCell="G6" sqref="G6"/>
    </sheetView>
  </sheetViews>
  <sheetFormatPr baseColWidth="10" defaultRowHeight="15" x14ac:dyDescent="0.25"/>
  <cols>
    <col min="1" max="1" width="13.28515625" bestFit="1" customWidth="1"/>
    <col min="2" max="2" width="20.85546875" bestFit="1" customWidth="1"/>
    <col min="6" max="6" width="13.5703125" style="2" bestFit="1" customWidth="1"/>
    <col min="7" max="7" width="19.42578125" style="2" bestFit="1" customWidth="1"/>
    <col min="8" max="8" width="13.28515625" style="2" bestFit="1" customWidth="1"/>
  </cols>
  <sheetData>
    <row r="1" spans="1:16" x14ac:dyDescent="0.25">
      <c r="B1" t="s">
        <v>0</v>
      </c>
      <c r="C1" t="s">
        <v>12</v>
      </c>
      <c r="D1" t="s">
        <v>1</v>
      </c>
      <c r="E1" t="s">
        <v>11</v>
      </c>
      <c r="F1" s="2" t="s">
        <v>7</v>
      </c>
      <c r="G1" s="2" t="s">
        <v>9</v>
      </c>
      <c r="H1" s="2" t="s">
        <v>8</v>
      </c>
      <c r="I1" s="2"/>
    </row>
    <row r="2" spans="1:16" x14ac:dyDescent="0.25">
      <c r="A2" t="s">
        <v>30</v>
      </c>
      <c r="B2" t="s">
        <v>16</v>
      </c>
      <c r="C2">
        <v>40</v>
      </c>
      <c r="D2">
        <v>150</v>
      </c>
      <c r="F2" s="2">
        <v>6.51</v>
      </c>
      <c r="G2" s="2" t="s">
        <v>20</v>
      </c>
      <c r="N2" t="s">
        <v>33</v>
      </c>
    </row>
    <row r="3" spans="1:16" x14ac:dyDescent="0.25">
      <c r="A3" t="s">
        <v>31</v>
      </c>
      <c r="B3" t="s">
        <v>15</v>
      </c>
      <c r="C3">
        <v>36</v>
      </c>
      <c r="D3">
        <v>110</v>
      </c>
      <c r="E3" t="s">
        <v>17</v>
      </c>
      <c r="F3" s="2">
        <v>4.96</v>
      </c>
      <c r="G3" s="2">
        <v>22.02</v>
      </c>
      <c r="J3" s="3">
        <f>G3*0.85</f>
        <v>18.716999999999999</v>
      </c>
      <c r="M3">
        <f>PI()*(50/1000)^2*0.5</f>
        <v>3.9269908169872417E-3</v>
      </c>
      <c r="N3">
        <v>780</v>
      </c>
      <c r="O3">
        <f>M3*N3</f>
        <v>3.0630528372500487</v>
      </c>
    </row>
    <row r="4" spans="1:16" x14ac:dyDescent="0.25">
      <c r="A4" t="s">
        <v>32</v>
      </c>
      <c r="B4" t="s">
        <v>27</v>
      </c>
      <c r="C4">
        <v>50</v>
      </c>
      <c r="D4">
        <v>150</v>
      </c>
      <c r="E4" t="s">
        <v>13</v>
      </c>
      <c r="F4" s="2">
        <v>11.7</v>
      </c>
      <c r="G4" s="2">
        <v>20.16</v>
      </c>
      <c r="J4" s="3">
        <f t="shared" ref="J4:J31" si="0">G4*0.85</f>
        <v>17.135999999999999</v>
      </c>
    </row>
    <row r="5" spans="1:16" x14ac:dyDescent="0.25">
      <c r="A5" t="s">
        <v>3</v>
      </c>
      <c r="B5" t="s">
        <v>6</v>
      </c>
      <c r="C5">
        <v>45</v>
      </c>
      <c r="D5">
        <v>100</v>
      </c>
      <c r="E5" t="s">
        <v>13</v>
      </c>
      <c r="F5" s="2">
        <v>9.17</v>
      </c>
      <c r="G5" s="2">
        <v>8.8800000000000008</v>
      </c>
      <c r="J5" s="3">
        <f t="shared" si="0"/>
        <v>7.548</v>
      </c>
    </row>
    <row r="6" spans="1:16" x14ac:dyDescent="0.25">
      <c r="A6" t="s">
        <v>4</v>
      </c>
      <c r="B6" t="s">
        <v>5</v>
      </c>
      <c r="C6">
        <v>35</v>
      </c>
      <c r="D6">
        <v>160</v>
      </c>
      <c r="F6" s="2" t="s">
        <v>20</v>
      </c>
      <c r="G6" s="2">
        <v>16.899999999999999</v>
      </c>
      <c r="H6" s="2">
        <v>19.48</v>
      </c>
      <c r="J6" s="3">
        <f t="shared" si="0"/>
        <v>14.364999999999998</v>
      </c>
    </row>
    <row r="7" spans="1:16" x14ac:dyDescent="0.25">
      <c r="A7" t="s">
        <v>4</v>
      </c>
      <c r="B7" t="s">
        <v>5</v>
      </c>
      <c r="C7">
        <v>13</v>
      </c>
      <c r="D7">
        <v>500</v>
      </c>
      <c r="E7" t="s">
        <v>22</v>
      </c>
      <c r="F7" s="2" t="s">
        <v>20</v>
      </c>
      <c r="G7" s="2">
        <v>4.92</v>
      </c>
      <c r="H7" s="2">
        <v>5.96</v>
      </c>
      <c r="J7" s="3">
        <f t="shared" si="0"/>
        <v>4.1819999999999995</v>
      </c>
    </row>
    <row r="8" spans="1:16" x14ac:dyDescent="0.25">
      <c r="J8" s="3"/>
    </row>
    <row r="9" spans="1:16" x14ac:dyDescent="0.25">
      <c r="A9" t="s">
        <v>18</v>
      </c>
      <c r="F9" s="2">
        <v>15.28</v>
      </c>
      <c r="G9" s="2">
        <v>17.5</v>
      </c>
      <c r="H9" s="2">
        <v>20</v>
      </c>
      <c r="J9" s="3"/>
    </row>
    <row r="10" spans="1:16" x14ac:dyDescent="0.25">
      <c r="A10" t="s">
        <v>19</v>
      </c>
      <c r="F10" s="2" t="s">
        <v>26</v>
      </c>
      <c r="G10" s="2">
        <v>9.99</v>
      </c>
      <c r="H10" s="2">
        <v>10</v>
      </c>
      <c r="J10" s="3"/>
    </row>
    <row r="11" spans="1:16" x14ac:dyDescent="0.25">
      <c r="J11" s="3"/>
    </row>
    <row r="12" spans="1:16" x14ac:dyDescent="0.25">
      <c r="A12" s="1">
        <v>45093</v>
      </c>
      <c r="C12" t="s">
        <v>34</v>
      </c>
      <c r="J12" s="3"/>
      <c r="M12" t="s">
        <v>35</v>
      </c>
      <c r="N12" t="s">
        <v>37</v>
      </c>
      <c r="O12" t="s">
        <v>38</v>
      </c>
      <c r="P12" t="s">
        <v>36</v>
      </c>
    </row>
    <row r="13" spans="1:16" x14ac:dyDescent="0.25">
      <c r="B13" t="s">
        <v>2</v>
      </c>
      <c r="C13">
        <v>40</v>
      </c>
      <c r="D13">
        <v>500</v>
      </c>
      <c r="F13" s="2">
        <v>20.02</v>
      </c>
      <c r="J13" s="3">
        <f t="shared" si="0"/>
        <v>0</v>
      </c>
      <c r="M13">
        <v>7800</v>
      </c>
      <c r="N13">
        <f>PI()*(C13/2/1000)^2*D13/1000</f>
        <v>6.2831853071795862E-4</v>
      </c>
      <c r="O13">
        <f t="shared" ref="O13:O17" si="1">M13*N13</f>
        <v>4.9008845396000771</v>
      </c>
      <c r="P13" s="3">
        <f>F13/O13</f>
        <v>4.0849768726919802</v>
      </c>
    </row>
    <row r="14" spans="1:16" x14ac:dyDescent="0.25">
      <c r="B14" t="s">
        <v>15</v>
      </c>
      <c r="C14">
        <v>40</v>
      </c>
      <c r="D14">
        <v>500</v>
      </c>
      <c r="F14" s="2">
        <v>20.02</v>
      </c>
      <c r="H14" s="2">
        <v>31.69</v>
      </c>
      <c r="J14" s="3">
        <f t="shared" si="0"/>
        <v>0</v>
      </c>
      <c r="M14">
        <v>7850</v>
      </c>
      <c r="N14">
        <f t="shared" ref="N14:N31" si="2">PI()*(C14/2/1000)^2*D14/1000</f>
        <v>6.2831853071795862E-4</v>
      </c>
      <c r="O14">
        <f t="shared" si="1"/>
        <v>4.9323004661359748</v>
      </c>
      <c r="P14" s="3">
        <f t="shared" ref="P14:P16" si="3">F14/O14</f>
        <v>4.0589579117194203</v>
      </c>
    </row>
    <row r="15" spans="1:16" x14ac:dyDescent="0.25">
      <c r="B15" t="s">
        <v>14</v>
      </c>
      <c r="C15">
        <v>50</v>
      </c>
      <c r="D15">
        <v>500</v>
      </c>
      <c r="F15" s="2">
        <v>37.090000000000003</v>
      </c>
      <c r="J15" s="3">
        <f t="shared" si="0"/>
        <v>0</v>
      </c>
      <c r="M15">
        <v>7800</v>
      </c>
      <c r="N15">
        <f t="shared" si="2"/>
        <v>9.8174770424681044E-4</v>
      </c>
      <c r="O15">
        <f t="shared" si="1"/>
        <v>7.6576320931251214</v>
      </c>
      <c r="P15" s="3">
        <f t="shared" si="3"/>
        <v>4.8435338168438138</v>
      </c>
    </row>
    <row r="16" spans="1:16" x14ac:dyDescent="0.25">
      <c r="B16" t="s">
        <v>6</v>
      </c>
      <c r="C16">
        <v>50</v>
      </c>
      <c r="D16">
        <v>500</v>
      </c>
      <c r="F16" s="2">
        <v>42.46</v>
      </c>
      <c r="J16" s="3">
        <f t="shared" si="0"/>
        <v>0</v>
      </c>
      <c r="M16">
        <v>2710</v>
      </c>
      <c r="N16">
        <f t="shared" si="2"/>
        <v>9.8174770424681044E-4</v>
      </c>
      <c r="O16">
        <f t="shared" si="1"/>
        <v>2.6605362785088564</v>
      </c>
      <c r="P16" s="3">
        <f t="shared" si="3"/>
        <v>15.959188507588193</v>
      </c>
    </row>
    <row r="17" spans="2:16" x14ac:dyDescent="0.25">
      <c r="B17" t="s">
        <v>29</v>
      </c>
      <c r="C17">
        <v>50</v>
      </c>
      <c r="D17">
        <v>500</v>
      </c>
      <c r="G17" s="2">
        <v>44.4</v>
      </c>
      <c r="J17" s="3">
        <f t="shared" si="0"/>
        <v>37.739999999999995</v>
      </c>
      <c r="M17">
        <v>2710</v>
      </c>
      <c r="N17">
        <f t="shared" si="2"/>
        <v>9.8174770424681044E-4</v>
      </c>
      <c r="O17">
        <f t="shared" si="1"/>
        <v>2.6605362785088564</v>
      </c>
      <c r="P17" s="3">
        <f t="shared" ref="P17" si="4">J17/O17</f>
        <v>14.18511008658451</v>
      </c>
    </row>
    <row r="18" spans="2:16" x14ac:dyDescent="0.25">
      <c r="B18" t="s">
        <v>5</v>
      </c>
      <c r="C18">
        <v>50</v>
      </c>
      <c r="D18">
        <v>500</v>
      </c>
      <c r="F18" s="2" t="s">
        <v>20</v>
      </c>
      <c r="G18" s="2">
        <v>52.8</v>
      </c>
      <c r="H18" s="2">
        <v>48.69</v>
      </c>
      <c r="J18" s="3">
        <f t="shared" si="0"/>
        <v>44.879999999999995</v>
      </c>
      <c r="M18">
        <v>7800</v>
      </c>
      <c r="N18">
        <f t="shared" si="2"/>
        <v>9.8174770424681044E-4</v>
      </c>
      <c r="O18">
        <f>M18*N18</f>
        <v>7.6576320931251214</v>
      </c>
      <c r="P18" s="3">
        <f>J18/O18</f>
        <v>5.8608195659193942</v>
      </c>
    </row>
    <row r="19" spans="2:16" x14ac:dyDescent="0.25">
      <c r="B19" t="s">
        <v>5</v>
      </c>
      <c r="C19">
        <v>40</v>
      </c>
      <c r="D19">
        <v>500</v>
      </c>
      <c r="G19" s="2">
        <v>33.6</v>
      </c>
      <c r="H19" s="2">
        <v>31.16</v>
      </c>
      <c r="J19" s="3">
        <f t="shared" si="0"/>
        <v>28.56</v>
      </c>
      <c r="M19">
        <v>7800</v>
      </c>
      <c r="N19">
        <f t="shared" si="2"/>
        <v>6.2831853071795862E-4</v>
      </c>
      <c r="O19">
        <f>M19*N19</f>
        <v>4.9008845396000771</v>
      </c>
      <c r="P19" s="3">
        <f>J19/O19</f>
        <v>5.8275194547493987</v>
      </c>
    </row>
    <row r="20" spans="2:16" x14ac:dyDescent="0.25">
      <c r="B20" t="s">
        <v>5</v>
      </c>
      <c r="C20">
        <v>35</v>
      </c>
      <c r="D20">
        <v>500</v>
      </c>
      <c r="G20" s="2">
        <v>25.8</v>
      </c>
      <c r="H20" s="2">
        <v>24.34</v>
      </c>
      <c r="J20" s="3">
        <f t="shared" si="0"/>
        <v>21.93</v>
      </c>
      <c r="M20">
        <v>7800</v>
      </c>
      <c r="N20">
        <f t="shared" si="2"/>
        <v>4.8105637508093712E-4</v>
      </c>
      <c r="O20">
        <f>M20*N20</f>
        <v>3.7522397256313096</v>
      </c>
      <c r="P20" s="3">
        <f>J20/O20</f>
        <v>5.8445093073871517</v>
      </c>
    </row>
    <row r="21" spans="2:16" x14ac:dyDescent="0.25">
      <c r="B21" t="s">
        <v>5</v>
      </c>
      <c r="C21">
        <v>15</v>
      </c>
      <c r="D21">
        <v>500</v>
      </c>
      <c r="G21" s="2">
        <v>4.92</v>
      </c>
      <c r="H21" s="2">
        <v>5.96</v>
      </c>
      <c r="J21" s="3">
        <f t="shared" si="0"/>
        <v>4.1819999999999995</v>
      </c>
      <c r="M21">
        <v>7800</v>
      </c>
      <c r="N21">
        <f t="shared" si="2"/>
        <v>8.8357293382212927E-5</v>
      </c>
      <c r="O21">
        <f>M21*N21</f>
        <v>0.68918688838126085</v>
      </c>
      <c r="P21" s="3">
        <f>J21/O21</f>
        <v>6.068020257643818</v>
      </c>
    </row>
    <row r="22" spans="2:16" x14ac:dyDescent="0.25">
      <c r="B22" t="s">
        <v>10</v>
      </c>
      <c r="C22">
        <v>40</v>
      </c>
      <c r="D22">
        <v>500</v>
      </c>
      <c r="F22" s="2">
        <v>20.37</v>
      </c>
      <c r="G22" s="2" t="s">
        <v>28</v>
      </c>
      <c r="H22" s="2">
        <v>23.33</v>
      </c>
      <c r="J22" s="3" t="e">
        <f t="shared" si="0"/>
        <v>#VALUE!</v>
      </c>
      <c r="M22">
        <f>1.41/1000*100^3</f>
        <v>1410</v>
      </c>
      <c r="N22">
        <f t="shared" si="2"/>
        <v>6.2831853071795862E-4</v>
      </c>
      <c r="O22">
        <f>M22*N22</f>
        <v>0.88592912831232162</v>
      </c>
      <c r="P22" s="3">
        <f>F22/O22</f>
        <v>22.992809863701478</v>
      </c>
    </row>
    <row r="23" spans="2:16" x14ac:dyDescent="0.25">
      <c r="B23" t="s">
        <v>10</v>
      </c>
      <c r="C23">
        <v>50</v>
      </c>
      <c r="D23">
        <v>500</v>
      </c>
      <c r="F23" s="2">
        <v>31.36</v>
      </c>
      <c r="G23" s="2" t="s">
        <v>28</v>
      </c>
      <c r="H23" s="2">
        <v>34.74</v>
      </c>
      <c r="J23" s="3" t="e">
        <f t="shared" si="0"/>
        <v>#VALUE!</v>
      </c>
      <c r="M23">
        <f>1.41/1000*100^3</f>
        <v>1410</v>
      </c>
      <c r="N23">
        <f t="shared" si="2"/>
        <v>9.8174770424681044E-4</v>
      </c>
      <c r="O23">
        <f>M23*N23</f>
        <v>1.3842642629880026</v>
      </c>
      <c r="P23" s="3">
        <f>F23/O23</f>
        <v>22.65463382859274</v>
      </c>
    </row>
    <row r="24" spans="2:16" x14ac:dyDescent="0.25">
      <c r="B24" t="s">
        <v>21</v>
      </c>
      <c r="C24">
        <v>20</v>
      </c>
      <c r="D24">
        <v>500</v>
      </c>
      <c r="F24" s="2">
        <v>25.81</v>
      </c>
      <c r="G24" s="2">
        <v>33.6</v>
      </c>
      <c r="H24" s="2">
        <v>26.33</v>
      </c>
      <c r="J24" s="3">
        <f t="shared" si="0"/>
        <v>28.56</v>
      </c>
      <c r="M24">
        <f>8.73/1000*100^3</f>
        <v>8730</v>
      </c>
      <c r="N24">
        <f t="shared" si="2"/>
        <v>1.5707963267948965E-4</v>
      </c>
      <c r="O24">
        <f>M24*N24</f>
        <v>1.3713051932919447</v>
      </c>
      <c r="P24" s="3">
        <f>F24/O24</f>
        <v>18.821484908141208</v>
      </c>
    </row>
    <row r="25" spans="2:16" x14ac:dyDescent="0.25">
      <c r="B25" t="s">
        <v>23</v>
      </c>
      <c r="C25">
        <v>45</v>
      </c>
      <c r="D25">
        <v>500</v>
      </c>
      <c r="G25" s="2">
        <v>54.6</v>
      </c>
      <c r="H25" s="2">
        <v>36.409999999999997</v>
      </c>
      <c r="J25" s="3">
        <f t="shared" si="0"/>
        <v>46.41</v>
      </c>
      <c r="M25">
        <v>2790</v>
      </c>
      <c r="N25">
        <f t="shared" si="2"/>
        <v>7.9521564043991632E-4</v>
      </c>
      <c r="O25">
        <f t="shared" ref="O25:O31" si="5">M25*N25</f>
        <v>2.2186516368273663</v>
      </c>
      <c r="P25" s="3">
        <f>H25/O25</f>
        <v>16.410868383134574</v>
      </c>
    </row>
    <row r="26" spans="2:16" x14ac:dyDescent="0.25">
      <c r="B26" t="s">
        <v>23</v>
      </c>
      <c r="C26">
        <v>50</v>
      </c>
      <c r="D26">
        <v>500</v>
      </c>
      <c r="F26" s="2">
        <v>41.6</v>
      </c>
      <c r="G26" s="2">
        <v>67.2</v>
      </c>
      <c r="J26" s="3">
        <f t="shared" si="0"/>
        <v>57.12</v>
      </c>
      <c r="M26">
        <v>2790</v>
      </c>
      <c r="N26">
        <f t="shared" si="2"/>
        <v>9.8174770424681044E-4</v>
      </c>
      <c r="O26">
        <f t="shared" si="5"/>
        <v>2.7390760948486013</v>
      </c>
      <c r="P26" s="3">
        <f>F26/O26</f>
        <v>15.187602884869611</v>
      </c>
    </row>
    <row r="27" spans="2:16" x14ac:dyDescent="0.25">
      <c r="B27" t="s">
        <v>24</v>
      </c>
      <c r="C27">
        <v>50</v>
      </c>
      <c r="D27">
        <v>100</v>
      </c>
      <c r="G27" s="2">
        <v>14.16</v>
      </c>
      <c r="H27" s="2">
        <v>13.93</v>
      </c>
      <c r="J27" s="3">
        <f t="shared" si="0"/>
        <v>12.036</v>
      </c>
      <c r="M27">
        <v>2720</v>
      </c>
      <c r="N27">
        <f t="shared" si="2"/>
        <v>1.9634954084936211E-4</v>
      </c>
      <c r="O27">
        <f t="shared" si="5"/>
        <v>0.53407075111026492</v>
      </c>
      <c r="P27" s="3">
        <f>J27/O27</f>
        <v>22.536339941812376</v>
      </c>
    </row>
    <row r="28" spans="2:16" x14ac:dyDescent="0.25">
      <c r="B28">
        <v>7075</v>
      </c>
      <c r="C28">
        <v>50</v>
      </c>
      <c r="D28">
        <v>100</v>
      </c>
      <c r="G28" s="2">
        <v>15.96</v>
      </c>
      <c r="H28" s="2">
        <v>10.71</v>
      </c>
      <c r="J28" s="3">
        <f t="shared" si="0"/>
        <v>13.566000000000001</v>
      </c>
      <c r="M28">
        <f>2.81/1000*100^3</f>
        <v>2810</v>
      </c>
      <c r="N28">
        <f t="shared" si="2"/>
        <v>1.9634954084936211E-4</v>
      </c>
      <c r="O28">
        <f t="shared" si="5"/>
        <v>0.55174220978670752</v>
      </c>
      <c r="P28" s="3">
        <f>H28/O28</f>
        <v>19.411239180232869</v>
      </c>
    </row>
    <row r="29" spans="2:16" x14ac:dyDescent="0.25">
      <c r="B29">
        <v>7075</v>
      </c>
      <c r="C29">
        <v>80</v>
      </c>
      <c r="D29">
        <v>10</v>
      </c>
      <c r="F29" s="2">
        <v>4.57</v>
      </c>
      <c r="G29" s="2" t="s">
        <v>25</v>
      </c>
      <c r="H29" s="2">
        <v>2.97</v>
      </c>
      <c r="J29" s="3" t="e">
        <f t="shared" si="0"/>
        <v>#VALUE!</v>
      </c>
      <c r="M29">
        <f t="shared" ref="M29:M31" si="6">2.81/1000*100^3</f>
        <v>2810</v>
      </c>
      <c r="N29">
        <f t="shared" si="2"/>
        <v>5.0265482457436686E-5</v>
      </c>
      <c r="O29">
        <f t="shared" si="5"/>
        <v>0.14124600570539708</v>
      </c>
      <c r="P29" s="3">
        <f>H29/O29</f>
        <v>21.027143282158775</v>
      </c>
    </row>
    <row r="30" spans="2:16" x14ac:dyDescent="0.25">
      <c r="B30">
        <v>7075</v>
      </c>
      <c r="C30">
        <v>80</v>
      </c>
      <c r="D30">
        <v>160</v>
      </c>
      <c r="F30" s="2">
        <v>50.44</v>
      </c>
      <c r="G30" s="2">
        <v>65.28</v>
      </c>
      <c r="H30" s="2">
        <v>41.58</v>
      </c>
      <c r="J30" s="3">
        <f t="shared" si="0"/>
        <v>55.488</v>
      </c>
      <c r="M30">
        <f t="shared" si="6"/>
        <v>2810</v>
      </c>
      <c r="N30">
        <f t="shared" si="2"/>
        <v>8.0424771931898698E-4</v>
      </c>
      <c r="O30">
        <f t="shared" si="5"/>
        <v>2.2599360912863533</v>
      </c>
      <c r="P30" s="3">
        <f>H30/O30</f>
        <v>18.398750371888926</v>
      </c>
    </row>
    <row r="31" spans="2:16" x14ac:dyDescent="0.25">
      <c r="B31">
        <v>7075</v>
      </c>
      <c r="C31">
        <v>80</v>
      </c>
      <c r="D31">
        <v>500</v>
      </c>
      <c r="F31" s="2">
        <v>154.38999999999999</v>
      </c>
      <c r="G31" s="2">
        <v>204</v>
      </c>
      <c r="H31" s="2">
        <v>130.68</v>
      </c>
      <c r="J31" s="3">
        <f t="shared" si="0"/>
        <v>173.4</v>
      </c>
      <c r="M31">
        <f t="shared" si="6"/>
        <v>2810</v>
      </c>
      <c r="N31">
        <f t="shared" si="2"/>
        <v>2.5132741228718345E-3</v>
      </c>
      <c r="O31">
        <f t="shared" si="5"/>
        <v>7.0623002852698544</v>
      </c>
      <c r="P31" s="3">
        <f>H31/O31</f>
        <v>18.503886088299719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 BUSSCHE Eric</cp:lastModifiedBy>
  <dcterms:created xsi:type="dcterms:W3CDTF">2023-06-16T12:37:22Z</dcterms:created>
  <dcterms:modified xsi:type="dcterms:W3CDTF">2023-06-19T13:45:08Z</dcterms:modified>
</cp:coreProperties>
</file>