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sin\OneDrive\Documents\Projetos\Excel\"/>
    </mc:Choice>
  </mc:AlternateContent>
  <xr:revisionPtr revIDLastSave="0" documentId="13_ncr:1_{8D46C03F-CC32-4A01-9B79-10692432B6A0}" xr6:coauthVersionLast="47" xr6:coauthVersionMax="47" xr10:uidLastSave="{00000000-0000-0000-0000-000000000000}"/>
  <bookViews>
    <workbookView xWindow="20370" yWindow="-2865" windowWidth="38640" windowHeight="16440" activeTab="4" xr2:uid="{18B12833-7551-4467-B611-A6E8F662E40B}"/>
  </bookViews>
  <sheets>
    <sheet name="Lista Dados" sheetId="2" r:id="rId1"/>
    <sheet name="Reservas" sheetId="3" r:id="rId2"/>
    <sheet name="Layout do Dashboard" sheetId="1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_xlchart.v1.0" hidden="1">Auxiliar!$H$31:$H$34</definedName>
    <definedName name="_xlchart.v1.1" hidden="1">Auxiliar!$I$31:$I$34</definedName>
    <definedName name="_xlchart.v2.2" hidden="1">Auxiliar!$L$10:$L$19</definedName>
    <definedName name="_xlchart.v2.3" hidden="1">Auxiliar!$M$10:$M$19</definedName>
    <definedName name="Ano">Auxiliar!$K$5</definedName>
    <definedName name="Estado">Auxiliar!$I$5</definedName>
    <definedName name="hoteis_smart_lucro_liquido">'[1]Hotéis Smart'!$C$3:$C$9</definedName>
    <definedName name="IndiceAno">Auxiliar!$K$6</definedName>
    <definedName name="IndiceEstado">Auxiliar!$I$6</definedName>
    <definedName name="ListaAnos">Auxiliar!$H$11:$H$22</definedName>
    <definedName name="ListaEstados">Auxiliar!$A$5:$A$31</definedName>
    <definedName name="ListaMeses">Auxiliar!$I$11:$I$22</definedName>
    <definedName name="ListaVendas">Auxiliar!$B$5:$B$31</definedName>
    <definedName name="Mes">Auxiliar!$L$5</definedName>
    <definedName name="RegrasProch">'[2]PROCV e PROCH'!$I$12:$L$13</definedName>
    <definedName name="TabelaEstados">Auxiliar!$A$5:$B$31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0" l="1"/>
  <c r="I38" i="10" s="1"/>
  <c r="I5" i="10"/>
  <c r="K21" i="10" s="1"/>
  <c r="I31" i="10"/>
  <c r="I25" i="10"/>
  <c r="B8" i="10"/>
  <c r="B12" i="10"/>
  <c r="B16" i="10"/>
  <c r="B20" i="10"/>
  <c r="B24" i="10"/>
  <c r="B28" i="10"/>
  <c r="C29" i="10"/>
  <c r="D21" i="10"/>
  <c r="C11" i="10"/>
  <c r="C13" i="10"/>
  <c r="C25" i="10"/>
  <c r="D25" i="10"/>
  <c r="C12" i="10"/>
  <c r="E12" i="10" s="1"/>
  <c r="D12" i="10"/>
  <c r="C14" i="10"/>
  <c r="D14" i="10"/>
  <c r="C28" i="10"/>
  <c r="E28" i="10" s="1"/>
  <c r="D28" i="10"/>
  <c r="C10" i="10"/>
  <c r="E10" i="10" s="1"/>
  <c r="D10" i="10"/>
  <c r="C16" i="10"/>
  <c r="D16" i="10"/>
  <c r="E16" i="10"/>
  <c r="C26" i="10"/>
  <c r="D26" i="10"/>
  <c r="C15" i="10"/>
  <c r="E15" i="10" s="1"/>
  <c r="D15" i="10"/>
  <c r="C27" i="10"/>
  <c r="D27" i="10"/>
  <c r="C19" i="10"/>
  <c r="D19" i="10"/>
  <c r="C31" i="10"/>
  <c r="D31" i="10"/>
  <c r="C18" i="10"/>
  <c r="E18" i="10" s="1"/>
  <c r="D18" i="10"/>
  <c r="C30" i="10"/>
  <c r="D30" i="10"/>
  <c r="E30" i="10"/>
  <c r="C20" i="10"/>
  <c r="D20" i="10"/>
  <c r="K19" i="3"/>
  <c r="L19" i="3"/>
  <c r="K31" i="3"/>
  <c r="L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N25" i="10"/>
  <c r="N26" i="10"/>
  <c r="N28" i="10"/>
  <c r="N30" i="10"/>
  <c r="N32" i="10"/>
  <c r="N33" i="10"/>
  <c r="M24" i="10"/>
  <c r="M25" i="10"/>
  <c r="M26" i="10"/>
  <c r="M29" i="10"/>
  <c r="M30" i="10"/>
  <c r="M32" i="10"/>
  <c r="M34" i="10"/>
  <c r="F29" i="10"/>
  <c r="F21" i="10"/>
  <c r="F17" i="10"/>
  <c r="F23" i="10"/>
  <c r="F11" i="10"/>
  <c r="F12" i="10"/>
  <c r="F13" i="10"/>
  <c r="F25" i="10"/>
  <c r="F28" i="10"/>
  <c r="F14" i="10"/>
  <c r="F16" i="10"/>
  <c r="F10" i="10"/>
  <c r="F26" i="10"/>
  <c r="F5" i="10"/>
  <c r="F6" i="10"/>
  <c r="F7" i="10"/>
  <c r="F8" i="10"/>
  <c r="F9" i="10"/>
  <c r="F15" i="10"/>
  <c r="F18" i="10"/>
  <c r="F19" i="10"/>
  <c r="F20" i="10"/>
  <c r="F22" i="10"/>
  <c r="F24" i="10"/>
  <c r="F27" i="10"/>
  <c r="F30" i="10"/>
  <c r="F31" i="10"/>
  <c r="C5" i="10"/>
  <c r="D5" i="10"/>
  <c r="C6" i="10"/>
  <c r="D6" i="10"/>
  <c r="C7" i="10"/>
  <c r="D7" i="10"/>
  <c r="E7" i="10"/>
  <c r="C8" i="10"/>
  <c r="E8" i="10" s="1"/>
  <c r="D8" i="10"/>
  <c r="C9" i="10"/>
  <c r="D9" i="10"/>
  <c r="C22" i="10"/>
  <c r="D22" i="10"/>
  <c r="C24" i="10"/>
  <c r="D24" i="10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E14" i="10" l="1"/>
  <c r="E31" i="10"/>
  <c r="E27" i="10"/>
  <c r="E24" i="10"/>
  <c r="E9" i="10"/>
  <c r="E6" i="10"/>
  <c r="E26" i="10"/>
  <c r="M33" i="10"/>
  <c r="M28" i="10"/>
  <c r="N34" i="10"/>
  <c r="N29" i="10"/>
  <c r="N24" i="10"/>
  <c r="E19" i="10"/>
  <c r="E25" i="10"/>
  <c r="E22" i="10"/>
  <c r="E5" i="10"/>
  <c r="E20" i="10"/>
  <c r="D17" i="10"/>
  <c r="C21" i="10"/>
  <c r="E21" i="10" s="1"/>
  <c r="B31" i="10"/>
  <c r="B27" i="10"/>
  <c r="B23" i="10"/>
  <c r="B19" i="10"/>
  <c r="B15" i="10"/>
  <c r="B11" i="10"/>
  <c r="B7" i="10"/>
  <c r="I28" i="10"/>
  <c r="I34" i="10"/>
  <c r="I37" i="10"/>
  <c r="D23" i="10"/>
  <c r="C17" i="10"/>
  <c r="B30" i="10"/>
  <c r="B26" i="10"/>
  <c r="B22" i="10"/>
  <c r="B18" i="10"/>
  <c r="B14" i="10"/>
  <c r="B10" i="10"/>
  <c r="B6" i="10"/>
  <c r="I27" i="10"/>
  <c r="I33" i="10"/>
  <c r="I39" i="10"/>
  <c r="D13" i="10"/>
  <c r="E13" i="10" s="1"/>
  <c r="D11" i="10"/>
  <c r="E11" i="10" s="1"/>
  <c r="C23" i="10"/>
  <c r="E23" i="10" s="1"/>
  <c r="D29" i="10"/>
  <c r="E29" i="10" s="1"/>
  <c r="B29" i="10"/>
  <c r="B25" i="10"/>
  <c r="B21" i="10"/>
  <c r="B17" i="10"/>
  <c r="B13" i="10"/>
  <c r="B9" i="10"/>
  <c r="B5" i="10"/>
  <c r="I26" i="10"/>
  <c r="I32" i="10"/>
  <c r="M23" i="10"/>
  <c r="M31" i="10"/>
  <c r="M27" i="10"/>
  <c r="N23" i="10"/>
  <c r="N31" i="10"/>
  <c r="N27" i="10"/>
  <c r="E17" i="10" l="1"/>
  <c r="M10" i="10"/>
  <c r="L10" i="10" s="1"/>
  <c r="N10" i="10" s="1"/>
  <c r="M15" i="10"/>
  <c r="L15" i="10" s="1"/>
  <c r="N15" i="10" s="1"/>
  <c r="M16" i="10"/>
  <c r="L16" i="10" s="1"/>
  <c r="N16" i="10" s="1"/>
  <c r="M13" i="10"/>
  <c r="L13" i="10" s="1"/>
  <c r="N13" i="10" s="1"/>
  <c r="M12" i="10"/>
  <c r="L12" i="10" s="1"/>
  <c r="N12" i="10" s="1"/>
  <c r="M17" i="10"/>
  <c r="L17" i="10" s="1"/>
  <c r="N17" i="10" s="1"/>
  <c r="M18" i="10"/>
  <c r="L18" i="10" s="1"/>
  <c r="N18" i="10" s="1"/>
  <c r="M19" i="10"/>
  <c r="L19" i="10" s="1"/>
  <c r="N19" i="10" s="1"/>
  <c r="M11" i="10"/>
  <c r="L11" i="10" s="1"/>
  <c r="N11" i="10" s="1"/>
  <c r="M14" i="10"/>
  <c r="L14" i="10" s="1"/>
  <c r="N14" i="10" s="1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<sst xmlns="http://schemas.openxmlformats.org/spreadsheetml/2006/main" count="2524" uniqueCount="97">
  <si>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</si>
  <si>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</si>
  <si>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</si>
  <si>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</si>
  <si>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</si>
  <si>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</si>
  <si>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</si>
  <si>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</si>
  <si>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</si>
  <si>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</si>
  <si>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</si>
  <si>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</si>
  <si>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</si>
  <si>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</si>
  <si>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</si>
  <si>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</si>
  <si>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</si>
  <si>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</si>
  <si>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</si>
  <si>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</si>
  <si>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</si>
  <si>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</si>
  <si>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</si>
  <si>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</si>
  <si>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</si>
  <si>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</si>
  <si>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</si>
  <si>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</si>
  <si>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</si>
  <si>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</si>
  <si>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</si>
  <si>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</si>
  <si>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</si>
  <si>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</si>
  <si>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</si>
  <si>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</si>
  <si>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</si>
  <si>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</si>
  <si>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</si>
  <si>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</si>
  <si>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</si>
  <si>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</si>
  <si>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</si>
  <si>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</si>
  <si>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</si>
  <si>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</si>
  <si>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</si>
  <si>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</si>
  <si>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</si>
  <si>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</si>
  <si>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</si>
  <si>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</si>
  <si>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</si>
  <si>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</si>
  <si>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</si>
  <si>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</si>
  <si>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</si>
  <si>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</si>
  <si>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</si>
  <si>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</si>
  <si>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</si>
  <si>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</si>
  <si>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</si>
  <si>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</si>
  <si>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</si>
  <si>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</si>
  <si>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</si>
  <si>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</si>
  <si>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</si>
  <si>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</si>
  <si>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</si>
  <si>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</si>
  <si>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</si>
  <si>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</si>
  <si>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</si>
  <si>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</si>
  <si>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</si>
  <si>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</si>
  <si>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</si>
  <si>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</si>
  <si>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</si>
  <si>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</si>
  <si>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</si>
  <si>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</si>
  <si>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</si>
  <si>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</si>
  <si>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</si>
  <si>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</si>
  <si>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</si>
  <si>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</si>
  <si>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</si>
  <si>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</si>
  <si>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</si>
  <si>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</si>
  <si>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</si>
  <si>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Formas de Pagamento</t>
  </si>
  <si>
    <t>Análise de Comissão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</si>
</sst>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FFFFF"/>
      <color rgb="FF8CA28F"/>
      <color rgb="FFDCBE68"/>
      <color rgb="FFEEE0B8"/>
      <color rgb="FFABB07E"/>
      <color rgb="FF506252"/>
      <color rgb="FFB7BB73"/>
      <color rgb="FF99C59E"/>
      <color rgb="FFFDFEFC"/>
      <color rgb="FFF1F7E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Auxiliar!$K$21</c:f>
          <c:strCache>
            <c:ptCount val="1"/>
            <c:pt idx="0">
              <c:v>Análise de Vendas São Paulo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Auxiliar!$M$22</c:f>
              <c:strCache>
                <c:ptCount val="1"/>
                <c:pt idx="0">
                  <c:v>Vendas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Auxiliar!$M$23:$M$34</c:f>
              <c:numCache>
                <c:formatCode>_-"R$"\ * #,##0_-;\-"R$"\ * #,##0_-;_-"R$"\ * "-"??_-;_-@_-</c:formatCode>
                <c:ptCount val="12"/>
                <c:pt idx="0">
                  <c:v>8935</c:v>
                </c:pt>
                <c:pt idx="1">
                  <c:v>30545</c:v>
                </c:pt>
                <c:pt idx="2">
                  <c:v>20857</c:v>
                </c:pt>
                <c:pt idx="3">
                  <c:v>22951</c:v>
                </c:pt>
                <c:pt idx="4">
                  <c:v>13740</c:v>
                </c:pt>
                <c:pt idx="5">
                  <c:v>36670</c:v>
                </c:pt>
                <c:pt idx="6">
                  <c:v>12213</c:v>
                </c:pt>
                <c:pt idx="7">
                  <c:v>26315</c:v>
                </c:pt>
                <c:pt idx="8">
                  <c:v>16093</c:v>
                </c:pt>
                <c:pt idx="9">
                  <c:v>39091</c:v>
                </c:pt>
                <c:pt idx="10">
                  <c:v>6800</c:v>
                </c:pt>
                <c:pt idx="11">
                  <c:v>26475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6176008"/>
        <c:axId val="796168792"/>
      </c:barChart>
      <c:lineChart>
        <c:grouping val="standard"/>
        <c:varyColors val="0"/>
        <c:ser>
          <c:idx val="1"/>
          <c:order val="1"/>
          <c:tx>
            <c:strRef>
              <c:f>Auxiliar!$N$22</c:f>
              <c:strCache>
                <c:ptCount val="1"/>
                <c:pt idx="0">
                  <c:v>Vendas (Nº)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Auxiliar!$N$23:$N$34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74040"/>
        <c:axId val="796173712"/>
      </c:lineChart>
      <c:catAx>
        <c:axId val="7961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68792"/>
        <c:crosses val="autoZero"/>
        <c:auto val="1"/>
        <c:lblAlgn val="ctr"/>
        <c:lblOffset val="100"/>
        <c:noMultiLvlLbl val="0"/>
      </c:catAx>
      <c:valAx>
        <c:axId val="7961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60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79617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4040"/>
        <c:crosses val="max"/>
        <c:crossBetween val="between"/>
      </c:valAx>
      <c:catAx>
        <c:axId val="79617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1737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Auxiliar!$H$24</c:f>
          <c:strCache>
            <c:ptCount val="1"/>
            <c:pt idx="0">
              <c:v>Análise de Vendas Vendedor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7-48D6-A87C-570AD66AA7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7-48D6-A87C-570AD66AA7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7-48D6-A87C-570AD66AA7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7-48D6-A87C-570AD66AA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Auxiliar!$H$25:$H$28</c:f>
              <c:strCache>
                <c:ptCount val="4"/>
                <c:pt idx="0">
                  <c:v>Priscila</c:v>
                </c:pt>
                <c:pt idx="1">
                  <c:v>Carlos</c:v>
                </c:pt>
                <c:pt idx="2">
                  <c:v>Letícia</c:v>
                </c:pt>
                <c:pt idx="3">
                  <c:v>Patrícia</c:v>
                </c:pt>
              </c:strCache>
            </c:strRef>
          </c:cat>
          <c:val>
            <c:numRef>
              <c:f>Auxiliar!$I$25:$I$28</c:f>
              <c:numCache>
                <c:formatCode>_-"R$"\ * #,##0_-;\-"R$"\ * #,##0_-;_-"R$"\ * "-"??_-;_-@_-</c:formatCode>
                <c:ptCount val="4"/>
                <c:pt idx="0">
                  <c:v>18525</c:v>
                </c:pt>
                <c:pt idx="1">
                  <c:v>23035</c:v>
                </c:pt>
                <c:pt idx="2">
                  <c:v>15175</c:v>
                </c:pt>
                <c:pt idx="3">
                  <c:v>15253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8D6-A87C-570AD66AA7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Cancelamento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C-49D3-9FCF-3B16AD4F019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C-49D3-9FCF-3B16AD4F0197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C-49D3-9FCF-3B16AD4F019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C-49D3-9FCF-3B16AD4F019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C-49D3-9FCF-3B16AD4F019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C-49D3-9FCF-3B16AD4F019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AC-49D3-9FCF-3B16AD4F019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AC-49D3-9FCF-3B16AD4F019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AC-49D3-9FCF-3B16AD4F0197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AC-49D3-9FCF-3B16AD4F01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Auxiliar!$K$10:$K$19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Auxiliar!$N$10:$N$19</c:f>
              <c:numCache>
                <c:formatCode>0%</c:formatCode>
                <c:ptCount val="10"/>
                <c:pt idx="0">
                  <c:v>0.25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F9AC-49D3-9FCF-3B16AD4F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02272"/>
        <c:axId val="651510144"/>
      </c:lineChart>
      <c:catAx>
        <c:axId val="651502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510144"/>
        <c:crosses val="autoZero"/>
        <c:auto val="1"/>
        <c:lblAlgn val="ctr"/>
        <c:lblOffset val="100"/>
        <c:noMultiLvlLbl val="0"/>
      </c:catAx>
      <c:valAx>
        <c:axId val="6515101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515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Auxiliar!$H$36</c:f>
          <c:strCache>
            <c:ptCount val="1"/>
            <c:pt idx="0">
              <c:v>Análise de Formas de Pagamento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1-4B01-85DD-7A48B86DE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1-4B01-85DD-7A48B86DEF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1-4B01-85DD-7A48B86DEF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Auxiliar!$H$37:$H$39</c:f>
              <c:strCache>
                <c:ptCount val="3"/>
                <c:pt idx="0">
                  <c:v>Cartão de Crédito</c:v>
                </c:pt>
                <c:pt idx="1">
                  <c:v>Boleto Bancário</c:v>
                </c:pt>
                <c:pt idx="2">
                  <c:v>Depósito Bancário</c:v>
                </c:pt>
              </c:strCache>
            </c:strRef>
          </c:cat>
          <c:val>
            <c:numRef>
              <c:f>Auxiliar!$I$37:$I$39</c:f>
              <c:numCache>
                <c:formatCode>_-"R$"\ * #,##0_-;\-"R$"\ * #,##0_-;_-"R$"\ * "-"??_-;_-@_-</c:formatCode>
                <c:ptCount val="3"/>
                <c:pt idx="0">
                  <c:v>50318</c:v>
                </c:pt>
                <c:pt idx="1">
                  <c:v>11375</c:v>
                </c:pt>
                <c:pt idx="2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1-4B01-85DD-7A48B86DEF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10 Principais Estados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Principais Estados Vendas</a:t>
          </a:r>
        </a:p>
      </cx:txPr>
    </cx:title>
    <cx:plotArea>
      <cx:plotAreaRegion>
        <cx:series layoutId="funnel" uniqueId="{E0033557-B905-4E6F-9E50-3A7646D0E72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Análise de Comissão Vendedor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Análise de Comissão Vendedor</a:t>
          </a:r>
        </a:p>
      </cx:txPr>
    </cx:title>
    <cx:plotArea>
      <cx:plotAreaRegion>
        <cx:series layoutId="sunburst" uniqueId="{E6C1403F-18D1-45F0-8DA4-9EA305CC2557}">
          <cx:dataLabels pos="ctr">
            <cx:numFmt formatCode="#.##0" sourceLinked="0"/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Auxiliar!$I$6" fmlaRange="ListaEstados" sel="25" val="19"/>
</file>

<file path=xl/ctrlProps/ctrlProp2.xml><?xml version="1.0" encoding="utf-8"?>
<formControlPr xmlns="http://schemas.microsoft.com/office/spreadsheetml/2009/9/main" objectType="Drop" dropLines="5" dropStyle="combo" dx="16" fmlaLink="Auxiliar!$K$6" fmlaRange="ListaAnos" sel="1" val="0"/>
</file>

<file path=xl/ctrlProps/ctrlProp3.xml><?xml version="1.0" encoding="utf-8"?>
<formControlPr xmlns="http://schemas.microsoft.com/office/spreadsheetml/2009/9/main" objectType="Drop" dropLines="12" dropStyle="combo" dx="16" fmlaLink="Auxiliar!$L$5" fmlaRange="ListaMeses" sel="1" val="0"/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81500" y="2066199"/>
          <a:ext cx="4513386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2319" y="520212"/>
          <a:ext cx="304360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889383" y="64474"/>
          <a:ext cx="1377462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353302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891095" y="68870"/>
          <a:ext cx="97448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3214520" y="511420"/>
          <a:ext cx="2720288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6591" y="2061001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30058" y="517282"/>
          <a:ext cx="2870687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212730" y="2058869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447675</xdr:colOff>
      <xdr:row>15</xdr:row>
      <xdr:rowOff>186834</xdr:rowOff>
    </xdr:from>
    <xdr:to>
      <xdr:col>18</xdr:col>
      <xdr:colOff>0</xdr:colOff>
      <xdr:row>23</xdr:row>
      <xdr:rowOff>173648</xdr:rowOff>
    </xdr:to>
    <xdr:graphicFrame macro="">
      <xdr:nvGraphicFramePr>
        <xdr:cNvPr id="12" name="Gráfico 9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12820</xdr:colOff>
      <xdr:row>15</xdr:row>
      <xdr:rowOff>180975</xdr:rowOff>
    </xdr:from>
    <xdr:to>
      <xdr:col>4</xdr:col>
      <xdr:colOff>118451</xdr:colOff>
      <xdr:row>23</xdr:row>
      <xdr:rowOff>182440</xdr:rowOff>
    </xdr:to>
    <xdr:graphicFrame macro="">
      <xdr:nvGraphicFramePr>
        <xdr:cNvPr id="14" name="Gráfico 1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182439</xdr:rowOff>
    </xdr:from>
    <xdr:to>
      <xdr:col>8</xdr:col>
      <xdr:colOff>0</xdr:colOff>
      <xdr:row>15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Gráfico 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6289"/>
              <a:ext cx="4876800" cy="2484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</xdr:row>
      <xdr:rowOff>178653</xdr:rowOff>
    </xdr:from>
    <xdr:to>
      <xdr:col>14</xdr:col>
      <xdr:colOff>1586</xdr:colOff>
      <xdr:row>15</xdr:row>
      <xdr:rowOff>7936</xdr:rowOff>
    </xdr:to>
    <xdr:graphicFrame macro="">
      <xdr:nvGraphicFramePr>
        <xdr:cNvPr id="15" name="Gráfico 9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205153</xdr:colOff>
      <xdr:row>15</xdr:row>
      <xdr:rowOff>183172</xdr:rowOff>
    </xdr:from>
    <xdr:to>
      <xdr:col>8</xdr:col>
      <xdr:colOff>311953</xdr:colOff>
      <xdr:row>23</xdr:row>
      <xdr:rowOff>185572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553" y="3174022"/>
              <a:ext cx="2545200" cy="152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47625</xdr:colOff>
      <xdr:row>1</xdr:row>
      <xdr:rowOff>171450</xdr:rowOff>
    </xdr:from>
    <xdr:to>
      <xdr:col>18</xdr:col>
      <xdr:colOff>6591</xdr:colOff>
      <xdr:row>13</xdr:row>
      <xdr:rowOff>177782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12" xr3:uid="{4014D8FA-89BD-47F5-841D-53E30AC7277D}" name="Ano" dataDxfId="1">
      <calculatedColumnFormula>YEAR(Reservas[[#This Row],[Data]])</calculatedColumnFormula>
    </tableColumn>
    <tableColumn id="13" xr3:uid="{8CC33458-016C-4F40-9E01-FF0891F3CB81}" name="Mês" dataDxfId="0">
      <calculatedColumnFormula>MONTH(Reservas[[#This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C9" sqref="C9:C11"/>
    </sheetView>
  </sheetViews>
  <sheetFormatPr defaultRowHeight="15" x14ac:dyDescent="0.2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 x14ac:dyDescent="0.25">
      <c r="A1" s="31" t="s">
        <v>6</v>
      </c>
      <c r="B1" s="31"/>
      <c r="C1" s="31"/>
      <c r="D1" s="31"/>
      <c r="E1" s="31"/>
      <c r="F1" s="31"/>
      <c r="G1" s="31"/>
      <c r="H1" s="31"/>
    </row>
    <row r="3" spans="1:8" x14ac:dyDescent="0.25">
      <c r="A3" s="2" t="s">
        <v>5</v>
      </c>
      <c r="C3" s="2" t="s">
        <v>14</v>
      </c>
      <c r="E3" s="2" t="s">
        <v>12</v>
      </c>
      <c r="G3" s="2" t="s">
        <v>17</v>
      </c>
    </row>
    <row r="4" spans="1:8" x14ac:dyDescent="0.25">
      <c r="A4" t="s">
        <v>0</v>
      </c>
      <c r="C4" s="3" t="s">
        <v>7</v>
      </c>
      <c r="E4" s="3" t="s">
        <v>13</v>
      </c>
      <c r="G4" t="s">
        <v>18</v>
      </c>
    </row>
    <row r="5" spans="1:8" x14ac:dyDescent="0.25">
      <c r="A5" t="s">
        <v>1</v>
      </c>
      <c r="C5" s="3" t="s">
        <v>8</v>
      </c>
      <c r="E5" s="3" t="s">
        <v>15</v>
      </c>
      <c r="G5" t="s">
        <v>19</v>
      </c>
    </row>
    <row r="6" spans="1:8" x14ac:dyDescent="0.25">
      <c r="A6" t="s">
        <v>2</v>
      </c>
      <c r="G6" t="s">
        <v>20</v>
      </c>
    </row>
    <row r="7" spans="1:8" x14ac:dyDescent="0.25">
      <c r="A7" t="s">
        <v>3</v>
      </c>
      <c r="G7" t="s">
        <v>21</v>
      </c>
    </row>
    <row r="8" spans="1:8" x14ac:dyDescent="0.25">
      <c r="C8" s="2" t="s">
        <v>49</v>
      </c>
      <c r="E8" s="2" t="s">
        <v>51</v>
      </c>
      <c r="G8" t="s">
        <v>22</v>
      </c>
    </row>
    <row r="9" spans="1:8" x14ac:dyDescent="0.25">
      <c r="C9" s="3" t="s">
        <v>46</v>
      </c>
      <c r="E9" s="1">
        <v>5</v>
      </c>
      <c r="G9" s="3" t="s">
        <v>23</v>
      </c>
    </row>
    <row r="10" spans="1:8" x14ac:dyDescent="0.25">
      <c r="C10" t="s">
        <v>47</v>
      </c>
      <c r="E10" s="1">
        <v>4</v>
      </c>
      <c r="G10" s="3" t="s">
        <v>24</v>
      </c>
    </row>
    <row r="11" spans="1:8" x14ac:dyDescent="0.25">
      <c r="C11" t="s">
        <v>48</v>
      </c>
      <c r="E11" s="1">
        <v>3</v>
      </c>
      <c r="G11" s="3" t="s">
        <v>25</v>
      </c>
    </row>
    <row r="12" spans="1:8" x14ac:dyDescent="0.25">
      <c r="E12" s="1">
        <v>2</v>
      </c>
      <c r="G12" s="3" t="s">
        <v>26</v>
      </c>
    </row>
    <row r="13" spans="1:8" x14ac:dyDescent="0.25">
      <c r="E13" s="1">
        <v>1</v>
      </c>
      <c r="G13" s="3" t="s">
        <v>27</v>
      </c>
    </row>
    <row r="14" spans="1:8" x14ac:dyDescent="0.25">
      <c r="G14" s="3" t="s">
        <v>28</v>
      </c>
    </row>
    <row r="15" spans="1:8" x14ac:dyDescent="0.25">
      <c r="G15" s="3" t="s">
        <v>29</v>
      </c>
    </row>
    <row r="16" spans="1:8" x14ac:dyDescent="0.25">
      <c r="G16" t="s">
        <v>30</v>
      </c>
    </row>
    <row r="17" spans="7:7" x14ac:dyDescent="0.25">
      <c r="G17" t="s">
        <v>31</v>
      </c>
    </row>
    <row r="18" spans="7:7" x14ac:dyDescent="0.25">
      <c r="G18" t="s">
        <v>32</v>
      </c>
    </row>
    <row r="19" spans="7:7" x14ac:dyDescent="0.25">
      <c r="G19" t="s">
        <v>33</v>
      </c>
    </row>
    <row r="20" spans="7:7" x14ac:dyDescent="0.25">
      <c r="G20" t="s">
        <v>34</v>
      </c>
    </row>
    <row r="21" spans="7:7" x14ac:dyDescent="0.25">
      <c r="G21" t="s">
        <v>35</v>
      </c>
    </row>
    <row r="22" spans="7:7" x14ac:dyDescent="0.25">
      <c r="G22" t="s">
        <v>36</v>
      </c>
    </row>
    <row r="23" spans="7:7" x14ac:dyDescent="0.25">
      <c r="G23" t="s">
        <v>37</v>
      </c>
    </row>
    <row r="24" spans="7:7" x14ac:dyDescent="0.25">
      <c r="G24" t="s">
        <v>38</v>
      </c>
    </row>
    <row r="25" spans="7:7" x14ac:dyDescent="0.25">
      <c r="G25" t="s">
        <v>39</v>
      </c>
    </row>
    <row r="26" spans="7:7" x14ac:dyDescent="0.25">
      <c r="G26" t="s">
        <v>40</v>
      </c>
    </row>
    <row r="27" spans="7:7" x14ac:dyDescent="0.25">
      <c r="G27" t="s">
        <v>41</v>
      </c>
    </row>
    <row r="28" spans="7:7" x14ac:dyDescent="0.25">
      <c r="G28" t="s">
        <v>42</v>
      </c>
    </row>
    <row r="29" spans="7:7" x14ac:dyDescent="0.25">
      <c r="G29" t="s">
        <v>43</v>
      </c>
    </row>
    <row r="30" spans="7:7" x14ac:dyDescent="0.25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zoomScale="130" zoomScaleNormal="130" workbookViewId="0">
      <selection activeCell="F3" sqref="F3"/>
    </sheetView>
  </sheetViews>
  <sheetFormatPr defaultRowHeight="15" x14ac:dyDescent="0.2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  <col min="11" max="12" width="9.140625" style="1"/>
  </cols>
  <sheetData>
    <row r="1" spans="1:12" ht="36" customHeight="1" x14ac:dyDescent="0.25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customHeight="1" x14ac:dyDescent="0.25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5" t="s">
        <v>53</v>
      </c>
      <c r="L2" s="5" t="s">
        <v>54</v>
      </c>
    </row>
    <row r="3" spans="1:12" x14ac:dyDescent="0.25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 s="1">
        <f>YEAR(Reservas[[#This Row],[Data]])</f>
        <v>2018</v>
      </c>
      <c r="L3" s="1">
        <f>MONTH(Reservas[[#This Row],[Data]])</f>
        <v>1</v>
      </c>
    </row>
    <row r="4" spans="1:12" x14ac:dyDescent="0.25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 s="1">
        <f>YEAR(Reservas[[#This Row],[Data]])</f>
        <v>2018</v>
      </c>
      <c r="L4" s="1">
        <f>MONTH(Reservas[[#This Row],[Data]])</f>
        <v>1</v>
      </c>
    </row>
    <row r="5" spans="1:12" x14ac:dyDescent="0.25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 s="1">
        <f>YEAR(Reservas[[#This Row],[Data]])</f>
        <v>2018</v>
      </c>
      <c r="L5" s="1">
        <f>MONTH(Reservas[[#This Row],[Data]])</f>
        <v>1</v>
      </c>
    </row>
    <row r="6" spans="1:12" x14ac:dyDescent="0.25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 s="1">
        <f>YEAR(Reservas[[#This Row],[Data]])</f>
        <v>2018</v>
      </c>
      <c r="L6" s="1">
        <f>MONTH(Reservas[[#This Row],[Data]])</f>
        <v>1</v>
      </c>
    </row>
    <row r="7" spans="1:12" x14ac:dyDescent="0.25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 s="1">
        <f>YEAR(Reservas[[#This Row],[Data]])</f>
        <v>2018</v>
      </c>
      <c r="L7" s="1">
        <f>MONTH(Reservas[[#This Row],[Data]])</f>
        <v>1</v>
      </c>
    </row>
    <row r="8" spans="1:12" x14ac:dyDescent="0.25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 s="1">
        <f>YEAR(Reservas[[#This Row],[Data]])</f>
        <v>2018</v>
      </c>
      <c r="L8" s="1">
        <f>MONTH(Reservas[[#This Row],[Data]])</f>
        <v>1</v>
      </c>
    </row>
    <row r="9" spans="1:12" x14ac:dyDescent="0.25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 s="1">
        <f>YEAR(Reservas[[#This Row],[Data]])</f>
        <v>2018</v>
      </c>
      <c r="L9" s="1">
        <f>MONTH(Reservas[[#This Row],[Data]])</f>
        <v>1</v>
      </c>
    </row>
    <row r="10" spans="1:12" x14ac:dyDescent="0.25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 s="1">
        <f>YEAR(Reservas[[#This Row],[Data]])</f>
        <v>2018</v>
      </c>
      <c r="L10" s="1">
        <f>MONTH(Reservas[[#This Row],[Data]])</f>
        <v>1</v>
      </c>
    </row>
    <row r="11" spans="1:12" x14ac:dyDescent="0.25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 s="1">
        <f>YEAR(Reservas[[#This Row],[Data]])</f>
        <v>2018</v>
      </c>
      <c r="L11" s="1">
        <f>MONTH(Reservas[[#This Row],[Data]])</f>
        <v>1</v>
      </c>
    </row>
    <row r="12" spans="1:12" x14ac:dyDescent="0.25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 s="1">
        <f>YEAR(Reservas[[#This Row],[Data]])</f>
        <v>2018</v>
      </c>
      <c r="L12" s="1">
        <f>MONTH(Reservas[[#This Row],[Data]])</f>
        <v>1</v>
      </c>
    </row>
    <row r="13" spans="1:12" x14ac:dyDescent="0.25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 s="1">
        <f>YEAR(Reservas[[#This Row],[Data]])</f>
        <v>2018</v>
      </c>
      <c r="L13" s="1">
        <f>MONTH(Reservas[[#This Row],[Data]])</f>
        <v>1</v>
      </c>
    </row>
    <row r="14" spans="1:12" x14ac:dyDescent="0.25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 s="1">
        <f>YEAR(Reservas[[#This Row],[Data]])</f>
        <v>2018</v>
      </c>
      <c r="L14" s="1">
        <f>MONTH(Reservas[[#This Row],[Data]])</f>
        <v>1</v>
      </c>
    </row>
    <row r="15" spans="1:12" x14ac:dyDescent="0.25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 s="1">
        <f>YEAR(Reservas[[#This Row],[Data]])</f>
        <v>2018</v>
      </c>
      <c r="L15" s="1">
        <f>MONTH(Reservas[[#This Row],[Data]])</f>
        <v>1</v>
      </c>
    </row>
    <row r="16" spans="1:12" x14ac:dyDescent="0.25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 s="1">
        <f>YEAR(Reservas[[#This Row],[Data]])</f>
        <v>2018</v>
      </c>
      <c r="L16" s="1">
        <f>MONTH(Reservas[[#This Row],[Data]])</f>
        <v>1</v>
      </c>
    </row>
    <row r="17" spans="1:12" x14ac:dyDescent="0.25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 s="1">
        <f>YEAR(Reservas[[#This Row],[Data]])</f>
        <v>2018</v>
      </c>
      <c r="L17" s="1">
        <f>MONTH(Reservas[[#This Row],[Data]])</f>
        <v>1</v>
      </c>
    </row>
    <row r="18" spans="1:12" x14ac:dyDescent="0.25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 s="1">
        <f>YEAR(Reservas[[#This Row],[Data]])</f>
        <v>2018</v>
      </c>
      <c r="L18" s="1">
        <f>MONTH(Reservas[[#This Row],[Data]])</f>
        <v>1</v>
      </c>
    </row>
    <row r="19" spans="1:12" x14ac:dyDescent="0.25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 s="1">
        <f>YEAR(Reservas[[#This Row],[Data]])</f>
        <v>2018</v>
      </c>
      <c r="L19" s="1">
        <f>MONTH(Reservas[[#This Row],[Data]])</f>
        <v>1</v>
      </c>
    </row>
    <row r="20" spans="1:12" x14ac:dyDescent="0.25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 s="1">
        <f>YEAR(Reservas[[#This Row],[Data]])</f>
        <v>2018</v>
      </c>
      <c r="L20" s="1">
        <f>MONTH(Reservas[[#This Row],[Data]])</f>
        <v>1</v>
      </c>
    </row>
    <row r="21" spans="1:12" x14ac:dyDescent="0.25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 s="1">
        <f>YEAR(Reservas[[#This Row],[Data]])</f>
        <v>2018</v>
      </c>
      <c r="L21" s="1">
        <f>MONTH(Reservas[[#This Row],[Data]])</f>
        <v>1</v>
      </c>
    </row>
    <row r="22" spans="1:12" x14ac:dyDescent="0.25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 s="1">
        <f>YEAR(Reservas[[#This Row],[Data]])</f>
        <v>2018</v>
      </c>
      <c r="L22" s="1">
        <f>MONTH(Reservas[[#This Row],[Data]])</f>
        <v>1</v>
      </c>
    </row>
    <row r="23" spans="1:12" x14ac:dyDescent="0.25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 s="1">
        <f>YEAR(Reservas[[#This Row],[Data]])</f>
        <v>2018</v>
      </c>
      <c r="L23" s="1">
        <f>MONTH(Reservas[[#This Row],[Data]])</f>
        <v>1</v>
      </c>
    </row>
    <row r="24" spans="1:12" x14ac:dyDescent="0.25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 s="1">
        <f>YEAR(Reservas[[#This Row],[Data]])</f>
        <v>2018</v>
      </c>
      <c r="L24" s="1">
        <f>MONTH(Reservas[[#This Row],[Data]])</f>
        <v>1</v>
      </c>
    </row>
    <row r="25" spans="1:12" x14ac:dyDescent="0.25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 s="1">
        <f>YEAR(Reservas[[#This Row],[Data]])</f>
        <v>2018</v>
      </c>
      <c r="L25" s="1">
        <f>MONTH(Reservas[[#This Row],[Data]])</f>
        <v>1</v>
      </c>
    </row>
    <row r="26" spans="1:12" x14ac:dyDescent="0.25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 s="1">
        <f>YEAR(Reservas[[#This Row],[Data]])</f>
        <v>2018</v>
      </c>
      <c r="L26" s="1">
        <f>MONTH(Reservas[[#This Row],[Data]])</f>
        <v>1</v>
      </c>
    </row>
    <row r="27" spans="1:12" x14ac:dyDescent="0.25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 s="1">
        <f>YEAR(Reservas[[#This Row],[Data]])</f>
        <v>2018</v>
      </c>
      <c r="L27" s="1">
        <f>MONTH(Reservas[[#This Row],[Data]])</f>
        <v>1</v>
      </c>
    </row>
    <row r="28" spans="1:12" x14ac:dyDescent="0.25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 s="1">
        <f>YEAR(Reservas[[#This Row],[Data]])</f>
        <v>2018</v>
      </c>
      <c r="L28" s="1">
        <f>MONTH(Reservas[[#This Row],[Data]])</f>
        <v>1</v>
      </c>
    </row>
    <row r="29" spans="1:12" x14ac:dyDescent="0.25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 s="1">
        <f>YEAR(Reservas[[#This Row],[Data]])</f>
        <v>2018</v>
      </c>
      <c r="L29" s="1">
        <f>MONTH(Reservas[[#This Row],[Data]])</f>
        <v>1</v>
      </c>
    </row>
    <row r="30" spans="1:12" x14ac:dyDescent="0.25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 s="1">
        <f>YEAR(Reservas[[#This Row],[Data]])</f>
        <v>2018</v>
      </c>
      <c r="L30" s="1">
        <f>MONTH(Reservas[[#This Row],[Data]])</f>
        <v>1</v>
      </c>
    </row>
    <row r="31" spans="1:12" x14ac:dyDescent="0.25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 s="1">
        <f>YEAR(Reservas[[#This Row],[Data]])</f>
        <v>2018</v>
      </c>
      <c r="L31" s="1">
        <f>MONTH(Reservas[[#This Row],[Data]])</f>
        <v>1</v>
      </c>
    </row>
    <row r="32" spans="1:12" x14ac:dyDescent="0.25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 s="1">
        <f>YEAR(Reservas[[#This Row],[Data]])</f>
        <v>2018</v>
      </c>
      <c r="L32" s="1">
        <f>MONTH(Reservas[[#This Row],[Data]])</f>
        <v>1</v>
      </c>
    </row>
    <row r="33" spans="1:12" x14ac:dyDescent="0.25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 s="1">
        <f>YEAR(Reservas[[#This Row],[Data]])</f>
        <v>2018</v>
      </c>
      <c r="L33" s="1">
        <f>MONTH(Reservas[[#This Row],[Data]])</f>
        <v>1</v>
      </c>
    </row>
    <row r="34" spans="1:12" x14ac:dyDescent="0.25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 s="1">
        <f>YEAR(Reservas[[#This Row],[Data]])</f>
        <v>2018</v>
      </c>
      <c r="L34" s="1">
        <f>MONTH(Reservas[[#This Row],[Data]])</f>
        <v>1</v>
      </c>
    </row>
    <row r="35" spans="1:12" x14ac:dyDescent="0.25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 s="1">
        <f>YEAR(Reservas[[#This Row],[Data]])</f>
        <v>2018</v>
      </c>
      <c r="L35" s="1">
        <f>MONTH(Reservas[[#This Row],[Data]])</f>
        <v>1</v>
      </c>
    </row>
    <row r="36" spans="1:12" x14ac:dyDescent="0.25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 s="1">
        <f>YEAR(Reservas[[#This Row],[Data]])</f>
        <v>2018</v>
      </c>
      <c r="L36" s="1">
        <f>MONTH(Reservas[[#This Row],[Data]])</f>
        <v>1</v>
      </c>
    </row>
    <row r="37" spans="1:12" x14ac:dyDescent="0.25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 s="1">
        <f>YEAR(Reservas[[#This Row],[Data]])</f>
        <v>2018</v>
      </c>
      <c r="L37" s="1">
        <f>MONTH(Reservas[[#This Row],[Data]])</f>
        <v>1</v>
      </c>
    </row>
    <row r="38" spans="1:12" x14ac:dyDescent="0.25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 s="1">
        <f>YEAR(Reservas[[#This Row],[Data]])</f>
        <v>2018</v>
      </c>
      <c r="L38" s="1">
        <f>MONTH(Reservas[[#This Row],[Data]])</f>
        <v>2</v>
      </c>
    </row>
    <row r="39" spans="1:12" x14ac:dyDescent="0.25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 s="1">
        <f>YEAR(Reservas[[#This Row],[Data]])</f>
        <v>2018</v>
      </c>
      <c r="L39" s="1">
        <f>MONTH(Reservas[[#This Row],[Data]])</f>
        <v>2</v>
      </c>
    </row>
    <row r="40" spans="1:12" x14ac:dyDescent="0.25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 s="1">
        <f>YEAR(Reservas[[#This Row],[Data]])</f>
        <v>2018</v>
      </c>
      <c r="L40" s="1">
        <f>MONTH(Reservas[[#This Row],[Data]])</f>
        <v>2</v>
      </c>
    </row>
    <row r="41" spans="1:12" x14ac:dyDescent="0.25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 s="1">
        <f>YEAR(Reservas[[#This Row],[Data]])</f>
        <v>2018</v>
      </c>
      <c r="L41" s="1">
        <f>MONTH(Reservas[[#This Row],[Data]])</f>
        <v>2</v>
      </c>
    </row>
    <row r="42" spans="1:12" x14ac:dyDescent="0.25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 s="1">
        <f>YEAR(Reservas[[#This Row],[Data]])</f>
        <v>2018</v>
      </c>
      <c r="L42" s="1">
        <f>MONTH(Reservas[[#This Row],[Data]])</f>
        <v>2</v>
      </c>
    </row>
    <row r="43" spans="1:12" x14ac:dyDescent="0.25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 s="1">
        <f>YEAR(Reservas[[#This Row],[Data]])</f>
        <v>2018</v>
      </c>
      <c r="L43" s="1">
        <f>MONTH(Reservas[[#This Row],[Data]])</f>
        <v>2</v>
      </c>
    </row>
    <row r="44" spans="1:12" x14ac:dyDescent="0.25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 s="1">
        <f>YEAR(Reservas[[#This Row],[Data]])</f>
        <v>2018</v>
      </c>
      <c r="L44" s="1">
        <f>MONTH(Reservas[[#This Row],[Data]])</f>
        <v>2</v>
      </c>
    </row>
    <row r="45" spans="1:12" x14ac:dyDescent="0.25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 s="1">
        <f>YEAR(Reservas[[#This Row],[Data]])</f>
        <v>2018</v>
      </c>
      <c r="L45" s="1">
        <f>MONTH(Reservas[[#This Row],[Data]])</f>
        <v>2</v>
      </c>
    </row>
    <row r="46" spans="1:12" x14ac:dyDescent="0.25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 s="1">
        <f>YEAR(Reservas[[#This Row],[Data]])</f>
        <v>2018</v>
      </c>
      <c r="L46" s="1">
        <f>MONTH(Reservas[[#This Row],[Data]])</f>
        <v>2</v>
      </c>
    </row>
    <row r="47" spans="1:12" x14ac:dyDescent="0.25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 s="1">
        <f>YEAR(Reservas[[#This Row],[Data]])</f>
        <v>2018</v>
      </c>
      <c r="L47" s="1">
        <f>MONTH(Reservas[[#This Row],[Data]])</f>
        <v>2</v>
      </c>
    </row>
    <row r="48" spans="1:12" x14ac:dyDescent="0.25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 s="1">
        <f>YEAR(Reservas[[#This Row],[Data]])</f>
        <v>2018</v>
      </c>
      <c r="L48" s="1">
        <f>MONTH(Reservas[[#This Row],[Data]])</f>
        <v>2</v>
      </c>
    </row>
    <row r="49" spans="1:12" x14ac:dyDescent="0.25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 s="1">
        <f>YEAR(Reservas[[#This Row],[Data]])</f>
        <v>2018</v>
      </c>
      <c r="L49" s="1">
        <f>MONTH(Reservas[[#This Row],[Data]])</f>
        <v>2</v>
      </c>
    </row>
    <row r="50" spans="1:12" x14ac:dyDescent="0.25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 s="1">
        <f>YEAR(Reservas[[#This Row],[Data]])</f>
        <v>2018</v>
      </c>
      <c r="L50" s="1">
        <f>MONTH(Reservas[[#This Row],[Data]])</f>
        <v>2</v>
      </c>
    </row>
    <row r="51" spans="1:12" x14ac:dyDescent="0.25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 s="1">
        <f>YEAR(Reservas[[#This Row],[Data]])</f>
        <v>2018</v>
      </c>
      <c r="L51" s="1">
        <f>MONTH(Reservas[[#This Row],[Data]])</f>
        <v>2</v>
      </c>
    </row>
    <row r="52" spans="1:12" x14ac:dyDescent="0.25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 s="1">
        <f>YEAR(Reservas[[#This Row],[Data]])</f>
        <v>2018</v>
      </c>
      <c r="L52" s="1">
        <f>MONTH(Reservas[[#This Row],[Data]])</f>
        <v>2</v>
      </c>
    </row>
    <row r="53" spans="1:12" x14ac:dyDescent="0.25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 s="1">
        <f>YEAR(Reservas[[#This Row],[Data]])</f>
        <v>2018</v>
      </c>
      <c r="L53" s="1">
        <f>MONTH(Reservas[[#This Row],[Data]])</f>
        <v>2</v>
      </c>
    </row>
    <row r="54" spans="1:12" x14ac:dyDescent="0.25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 s="1">
        <f>YEAR(Reservas[[#This Row],[Data]])</f>
        <v>2018</v>
      </c>
      <c r="L54" s="1">
        <f>MONTH(Reservas[[#This Row],[Data]])</f>
        <v>2</v>
      </c>
    </row>
    <row r="55" spans="1:12" x14ac:dyDescent="0.25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 s="1">
        <f>YEAR(Reservas[[#This Row],[Data]])</f>
        <v>2018</v>
      </c>
      <c r="L55" s="1">
        <f>MONTH(Reservas[[#This Row],[Data]])</f>
        <v>2</v>
      </c>
    </row>
    <row r="56" spans="1:12" x14ac:dyDescent="0.25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 s="1">
        <f>YEAR(Reservas[[#This Row],[Data]])</f>
        <v>2018</v>
      </c>
      <c r="L56" s="1">
        <f>MONTH(Reservas[[#This Row],[Data]])</f>
        <v>2</v>
      </c>
    </row>
    <row r="57" spans="1:12" x14ac:dyDescent="0.25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 s="1">
        <f>YEAR(Reservas[[#This Row],[Data]])</f>
        <v>2018</v>
      </c>
      <c r="L57" s="1">
        <f>MONTH(Reservas[[#This Row],[Data]])</f>
        <v>2</v>
      </c>
    </row>
    <row r="58" spans="1:12" x14ac:dyDescent="0.25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 s="1">
        <f>YEAR(Reservas[[#This Row],[Data]])</f>
        <v>2018</v>
      </c>
      <c r="L58" s="1">
        <f>MONTH(Reservas[[#This Row],[Data]])</f>
        <v>2</v>
      </c>
    </row>
    <row r="59" spans="1:12" x14ac:dyDescent="0.25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 s="1">
        <f>YEAR(Reservas[[#This Row],[Data]])</f>
        <v>2018</v>
      </c>
      <c r="L59" s="1">
        <f>MONTH(Reservas[[#This Row],[Data]])</f>
        <v>2</v>
      </c>
    </row>
    <row r="60" spans="1:12" x14ac:dyDescent="0.25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 s="1">
        <f>YEAR(Reservas[[#This Row],[Data]])</f>
        <v>2018</v>
      </c>
      <c r="L60" s="1">
        <f>MONTH(Reservas[[#This Row],[Data]])</f>
        <v>2</v>
      </c>
    </row>
    <row r="61" spans="1:12" x14ac:dyDescent="0.25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 s="1">
        <f>YEAR(Reservas[[#This Row],[Data]])</f>
        <v>2018</v>
      </c>
      <c r="L61" s="1">
        <f>MONTH(Reservas[[#This Row],[Data]])</f>
        <v>2</v>
      </c>
    </row>
    <row r="62" spans="1:12" x14ac:dyDescent="0.25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 s="1">
        <f>YEAR(Reservas[[#This Row],[Data]])</f>
        <v>2018</v>
      </c>
      <c r="L62" s="1">
        <f>MONTH(Reservas[[#This Row],[Data]])</f>
        <v>2</v>
      </c>
    </row>
    <row r="63" spans="1:12" x14ac:dyDescent="0.25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 s="1">
        <f>YEAR(Reservas[[#This Row],[Data]])</f>
        <v>2018</v>
      </c>
      <c r="L63" s="1">
        <f>MONTH(Reservas[[#This Row],[Data]])</f>
        <v>2</v>
      </c>
    </row>
    <row r="64" spans="1:12" x14ac:dyDescent="0.25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 s="1">
        <f>YEAR(Reservas[[#This Row],[Data]])</f>
        <v>2018</v>
      </c>
      <c r="L64" s="1">
        <f>MONTH(Reservas[[#This Row],[Data]])</f>
        <v>2</v>
      </c>
    </row>
    <row r="65" spans="1:12" x14ac:dyDescent="0.25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 s="1">
        <f>YEAR(Reservas[[#This Row],[Data]])</f>
        <v>2018</v>
      </c>
      <c r="L65" s="1">
        <f>MONTH(Reservas[[#This Row],[Data]])</f>
        <v>2</v>
      </c>
    </row>
    <row r="66" spans="1:12" x14ac:dyDescent="0.25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 s="1">
        <f>YEAR(Reservas[[#This Row],[Data]])</f>
        <v>2018</v>
      </c>
      <c r="L66" s="1">
        <f>MONTH(Reservas[[#This Row],[Data]])</f>
        <v>2</v>
      </c>
    </row>
    <row r="67" spans="1:12" x14ac:dyDescent="0.25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 s="1">
        <f>YEAR(Reservas[[#This Row],[Data]])</f>
        <v>2018</v>
      </c>
      <c r="L67" s="1">
        <f>MONTH(Reservas[[#This Row],[Data]])</f>
        <v>2</v>
      </c>
    </row>
    <row r="68" spans="1:12" x14ac:dyDescent="0.25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 s="1">
        <f>YEAR(Reservas[[#This Row],[Data]])</f>
        <v>2018</v>
      </c>
      <c r="L68" s="1">
        <f>MONTH(Reservas[[#This Row],[Data]])</f>
        <v>3</v>
      </c>
    </row>
    <row r="69" spans="1:12" x14ac:dyDescent="0.25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 s="1">
        <f>YEAR(Reservas[[#This Row],[Data]])</f>
        <v>2018</v>
      </c>
      <c r="L69" s="1">
        <f>MONTH(Reservas[[#This Row],[Data]])</f>
        <v>3</v>
      </c>
    </row>
    <row r="70" spans="1:12" x14ac:dyDescent="0.25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 s="1">
        <f>YEAR(Reservas[[#This Row],[Data]])</f>
        <v>2018</v>
      </c>
      <c r="L70" s="1">
        <f>MONTH(Reservas[[#This Row],[Data]])</f>
        <v>3</v>
      </c>
    </row>
    <row r="71" spans="1:12" x14ac:dyDescent="0.25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 s="1">
        <f>YEAR(Reservas[[#This Row],[Data]])</f>
        <v>2018</v>
      </c>
      <c r="L71" s="1">
        <f>MONTH(Reservas[[#This Row],[Data]])</f>
        <v>3</v>
      </c>
    </row>
    <row r="72" spans="1:12" x14ac:dyDescent="0.25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 s="1">
        <f>YEAR(Reservas[[#This Row],[Data]])</f>
        <v>2018</v>
      </c>
      <c r="L72" s="1">
        <f>MONTH(Reservas[[#This Row],[Data]])</f>
        <v>3</v>
      </c>
    </row>
    <row r="73" spans="1:12" x14ac:dyDescent="0.25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 s="1">
        <f>YEAR(Reservas[[#This Row],[Data]])</f>
        <v>2018</v>
      </c>
      <c r="L73" s="1">
        <f>MONTH(Reservas[[#This Row],[Data]])</f>
        <v>3</v>
      </c>
    </row>
    <row r="74" spans="1:12" x14ac:dyDescent="0.25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 s="1">
        <f>YEAR(Reservas[[#This Row],[Data]])</f>
        <v>2018</v>
      </c>
      <c r="L74" s="1">
        <f>MONTH(Reservas[[#This Row],[Data]])</f>
        <v>3</v>
      </c>
    </row>
    <row r="75" spans="1:12" x14ac:dyDescent="0.25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 s="1">
        <f>YEAR(Reservas[[#This Row],[Data]])</f>
        <v>2018</v>
      </c>
      <c r="L75" s="1">
        <f>MONTH(Reservas[[#This Row],[Data]])</f>
        <v>3</v>
      </c>
    </row>
    <row r="76" spans="1:12" x14ac:dyDescent="0.25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 s="1">
        <f>YEAR(Reservas[[#This Row],[Data]])</f>
        <v>2018</v>
      </c>
      <c r="L76" s="1">
        <f>MONTH(Reservas[[#This Row],[Data]])</f>
        <v>3</v>
      </c>
    </row>
    <row r="77" spans="1:12" x14ac:dyDescent="0.25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 s="1">
        <f>YEAR(Reservas[[#This Row],[Data]])</f>
        <v>2018</v>
      </c>
      <c r="L77" s="1">
        <f>MONTH(Reservas[[#This Row],[Data]])</f>
        <v>3</v>
      </c>
    </row>
    <row r="78" spans="1:12" x14ac:dyDescent="0.25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 s="1">
        <f>YEAR(Reservas[[#This Row],[Data]])</f>
        <v>2018</v>
      </c>
      <c r="L78" s="1">
        <f>MONTH(Reservas[[#This Row],[Data]])</f>
        <v>3</v>
      </c>
    </row>
    <row r="79" spans="1:12" x14ac:dyDescent="0.25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 s="1">
        <f>YEAR(Reservas[[#This Row],[Data]])</f>
        <v>2018</v>
      </c>
      <c r="L79" s="1">
        <f>MONTH(Reservas[[#This Row],[Data]])</f>
        <v>3</v>
      </c>
    </row>
    <row r="80" spans="1:12" x14ac:dyDescent="0.25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 s="1">
        <f>YEAR(Reservas[[#This Row],[Data]])</f>
        <v>2018</v>
      </c>
      <c r="L80" s="1">
        <f>MONTH(Reservas[[#This Row],[Data]])</f>
        <v>3</v>
      </c>
    </row>
    <row r="81" spans="1:12" x14ac:dyDescent="0.25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 s="1">
        <f>YEAR(Reservas[[#This Row],[Data]])</f>
        <v>2018</v>
      </c>
      <c r="L81" s="1">
        <f>MONTH(Reservas[[#This Row],[Data]])</f>
        <v>3</v>
      </c>
    </row>
    <row r="82" spans="1:12" x14ac:dyDescent="0.25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 s="1">
        <f>YEAR(Reservas[[#This Row],[Data]])</f>
        <v>2018</v>
      </c>
      <c r="L82" s="1">
        <f>MONTH(Reservas[[#This Row],[Data]])</f>
        <v>3</v>
      </c>
    </row>
    <row r="83" spans="1:12" x14ac:dyDescent="0.25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 s="1">
        <f>YEAR(Reservas[[#This Row],[Data]])</f>
        <v>2018</v>
      </c>
      <c r="L83" s="1">
        <f>MONTH(Reservas[[#This Row],[Data]])</f>
        <v>3</v>
      </c>
    </row>
    <row r="84" spans="1:12" x14ac:dyDescent="0.25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 s="1">
        <f>YEAR(Reservas[[#This Row],[Data]])</f>
        <v>2018</v>
      </c>
      <c r="L84" s="1">
        <f>MONTH(Reservas[[#This Row],[Data]])</f>
        <v>3</v>
      </c>
    </row>
    <row r="85" spans="1:12" x14ac:dyDescent="0.25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 s="1">
        <f>YEAR(Reservas[[#This Row],[Data]])</f>
        <v>2018</v>
      </c>
      <c r="L85" s="1">
        <f>MONTH(Reservas[[#This Row],[Data]])</f>
        <v>3</v>
      </c>
    </row>
    <row r="86" spans="1:12" x14ac:dyDescent="0.25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 s="1">
        <f>YEAR(Reservas[[#This Row],[Data]])</f>
        <v>2018</v>
      </c>
      <c r="L86" s="1">
        <f>MONTH(Reservas[[#This Row],[Data]])</f>
        <v>3</v>
      </c>
    </row>
    <row r="87" spans="1:12" x14ac:dyDescent="0.25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 s="1">
        <f>YEAR(Reservas[[#This Row],[Data]])</f>
        <v>2018</v>
      </c>
      <c r="L87" s="1">
        <f>MONTH(Reservas[[#This Row],[Data]])</f>
        <v>3</v>
      </c>
    </row>
    <row r="88" spans="1:12" x14ac:dyDescent="0.25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 s="1">
        <f>YEAR(Reservas[[#This Row],[Data]])</f>
        <v>2018</v>
      </c>
      <c r="L88" s="1">
        <f>MONTH(Reservas[[#This Row],[Data]])</f>
        <v>3</v>
      </c>
    </row>
    <row r="89" spans="1:12" x14ac:dyDescent="0.25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 s="1">
        <f>YEAR(Reservas[[#This Row],[Data]])</f>
        <v>2018</v>
      </c>
      <c r="L89" s="1">
        <f>MONTH(Reservas[[#This Row],[Data]])</f>
        <v>3</v>
      </c>
    </row>
    <row r="90" spans="1:12" x14ac:dyDescent="0.25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 s="1">
        <f>YEAR(Reservas[[#This Row],[Data]])</f>
        <v>2018</v>
      </c>
      <c r="L90" s="1">
        <f>MONTH(Reservas[[#This Row],[Data]])</f>
        <v>3</v>
      </c>
    </row>
    <row r="91" spans="1:12" x14ac:dyDescent="0.25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 s="1">
        <f>YEAR(Reservas[[#This Row],[Data]])</f>
        <v>2018</v>
      </c>
      <c r="L91" s="1">
        <f>MONTH(Reservas[[#This Row],[Data]])</f>
        <v>3</v>
      </c>
    </row>
    <row r="92" spans="1:12" x14ac:dyDescent="0.25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 s="1">
        <f>YEAR(Reservas[[#This Row],[Data]])</f>
        <v>2018</v>
      </c>
      <c r="L92" s="1">
        <f>MONTH(Reservas[[#This Row],[Data]])</f>
        <v>3</v>
      </c>
    </row>
    <row r="93" spans="1:12" x14ac:dyDescent="0.25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 s="1">
        <f>YEAR(Reservas[[#This Row],[Data]])</f>
        <v>2018</v>
      </c>
      <c r="L93" s="1">
        <f>MONTH(Reservas[[#This Row],[Data]])</f>
        <v>3</v>
      </c>
    </row>
    <row r="94" spans="1:12" x14ac:dyDescent="0.25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 s="1">
        <f>YEAR(Reservas[[#This Row],[Data]])</f>
        <v>2018</v>
      </c>
      <c r="L94" s="1">
        <f>MONTH(Reservas[[#This Row],[Data]])</f>
        <v>3</v>
      </c>
    </row>
    <row r="95" spans="1:12" x14ac:dyDescent="0.25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 s="1">
        <f>YEAR(Reservas[[#This Row],[Data]])</f>
        <v>2018</v>
      </c>
      <c r="L95" s="1">
        <f>MONTH(Reservas[[#This Row],[Data]])</f>
        <v>3</v>
      </c>
    </row>
    <row r="96" spans="1:12" x14ac:dyDescent="0.25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 s="1">
        <f>YEAR(Reservas[[#This Row],[Data]])</f>
        <v>2018</v>
      </c>
      <c r="L96" s="1">
        <f>MONTH(Reservas[[#This Row],[Data]])</f>
        <v>3</v>
      </c>
    </row>
    <row r="97" spans="1:12" x14ac:dyDescent="0.25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 s="1">
        <f>YEAR(Reservas[[#This Row],[Data]])</f>
        <v>2018</v>
      </c>
      <c r="L97" s="1">
        <f>MONTH(Reservas[[#This Row],[Data]])</f>
        <v>3</v>
      </c>
    </row>
    <row r="98" spans="1:12" x14ac:dyDescent="0.25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 s="1">
        <f>YEAR(Reservas[[#This Row],[Data]])</f>
        <v>2018</v>
      </c>
      <c r="L98" s="1">
        <f>MONTH(Reservas[[#This Row],[Data]])</f>
        <v>3</v>
      </c>
    </row>
    <row r="99" spans="1:12" x14ac:dyDescent="0.25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 s="1">
        <f>YEAR(Reservas[[#This Row],[Data]])</f>
        <v>2018</v>
      </c>
      <c r="L99" s="1">
        <f>MONTH(Reservas[[#This Row],[Data]])</f>
        <v>3</v>
      </c>
    </row>
    <row r="100" spans="1:12" x14ac:dyDescent="0.25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 s="1">
        <f>YEAR(Reservas[[#This Row],[Data]])</f>
        <v>2018</v>
      </c>
      <c r="L100" s="1">
        <f>MONTH(Reservas[[#This Row],[Data]])</f>
        <v>3</v>
      </c>
    </row>
    <row r="101" spans="1:12" x14ac:dyDescent="0.25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 s="1">
        <f>YEAR(Reservas[[#This Row],[Data]])</f>
        <v>2018</v>
      </c>
      <c r="L101" s="1">
        <f>MONTH(Reservas[[#This Row],[Data]])</f>
        <v>3</v>
      </c>
    </row>
    <row r="102" spans="1:12" x14ac:dyDescent="0.25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 s="1">
        <f>YEAR(Reservas[[#This Row],[Data]])</f>
        <v>2018</v>
      </c>
      <c r="L102" s="1">
        <f>MONTH(Reservas[[#This Row],[Data]])</f>
        <v>3</v>
      </c>
    </row>
    <row r="103" spans="1:12" x14ac:dyDescent="0.25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 s="1">
        <f>YEAR(Reservas[[#This Row],[Data]])</f>
        <v>2018</v>
      </c>
      <c r="L103" s="1">
        <f>MONTH(Reservas[[#This Row],[Data]])</f>
        <v>3</v>
      </c>
    </row>
    <row r="104" spans="1:12" x14ac:dyDescent="0.25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 s="1">
        <f>YEAR(Reservas[[#This Row],[Data]])</f>
        <v>2018</v>
      </c>
      <c r="L104" s="1">
        <f>MONTH(Reservas[[#This Row],[Data]])</f>
        <v>3</v>
      </c>
    </row>
    <row r="105" spans="1:12" x14ac:dyDescent="0.25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 s="1">
        <f>YEAR(Reservas[[#This Row],[Data]])</f>
        <v>2018</v>
      </c>
      <c r="L105" s="1">
        <f>MONTH(Reservas[[#This Row],[Data]])</f>
        <v>3</v>
      </c>
    </row>
    <row r="106" spans="1:12" x14ac:dyDescent="0.25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 s="1">
        <f>YEAR(Reservas[[#This Row],[Data]])</f>
        <v>2018</v>
      </c>
      <c r="L106" s="1">
        <f>MONTH(Reservas[[#This Row],[Data]])</f>
        <v>3</v>
      </c>
    </row>
    <row r="107" spans="1:12" x14ac:dyDescent="0.25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 s="1">
        <f>YEAR(Reservas[[#This Row],[Data]])</f>
        <v>2018</v>
      </c>
      <c r="L107" s="1">
        <f>MONTH(Reservas[[#This Row],[Data]])</f>
        <v>3</v>
      </c>
    </row>
    <row r="108" spans="1:12" x14ac:dyDescent="0.25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 s="1">
        <f>YEAR(Reservas[[#This Row],[Data]])</f>
        <v>2018</v>
      </c>
      <c r="L108" s="1">
        <f>MONTH(Reservas[[#This Row],[Data]])</f>
        <v>4</v>
      </c>
    </row>
    <row r="109" spans="1:12" x14ac:dyDescent="0.25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 s="1">
        <f>YEAR(Reservas[[#This Row],[Data]])</f>
        <v>2018</v>
      </c>
      <c r="L109" s="1">
        <f>MONTH(Reservas[[#This Row],[Data]])</f>
        <v>4</v>
      </c>
    </row>
    <row r="110" spans="1:12" x14ac:dyDescent="0.25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 s="1">
        <f>YEAR(Reservas[[#This Row],[Data]])</f>
        <v>2018</v>
      </c>
      <c r="L110" s="1">
        <f>MONTH(Reservas[[#This Row],[Data]])</f>
        <v>4</v>
      </c>
    </row>
    <row r="111" spans="1:12" x14ac:dyDescent="0.25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 s="1">
        <f>YEAR(Reservas[[#This Row],[Data]])</f>
        <v>2018</v>
      </c>
      <c r="L111" s="1">
        <f>MONTH(Reservas[[#This Row],[Data]])</f>
        <v>4</v>
      </c>
    </row>
    <row r="112" spans="1:12" x14ac:dyDescent="0.25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 s="1">
        <f>YEAR(Reservas[[#This Row],[Data]])</f>
        <v>2018</v>
      </c>
      <c r="L112" s="1">
        <f>MONTH(Reservas[[#This Row],[Data]])</f>
        <v>4</v>
      </c>
    </row>
    <row r="113" spans="1:12" x14ac:dyDescent="0.25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 s="1">
        <f>YEAR(Reservas[[#This Row],[Data]])</f>
        <v>2018</v>
      </c>
      <c r="L113" s="1">
        <f>MONTH(Reservas[[#This Row],[Data]])</f>
        <v>4</v>
      </c>
    </row>
    <row r="114" spans="1:12" x14ac:dyDescent="0.25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 s="1">
        <f>YEAR(Reservas[[#This Row],[Data]])</f>
        <v>2018</v>
      </c>
      <c r="L114" s="1">
        <f>MONTH(Reservas[[#This Row],[Data]])</f>
        <v>4</v>
      </c>
    </row>
    <row r="115" spans="1:12" x14ac:dyDescent="0.25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 s="1">
        <f>YEAR(Reservas[[#This Row],[Data]])</f>
        <v>2018</v>
      </c>
      <c r="L115" s="1">
        <f>MONTH(Reservas[[#This Row],[Data]])</f>
        <v>4</v>
      </c>
    </row>
    <row r="116" spans="1:12" x14ac:dyDescent="0.25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 s="1">
        <f>YEAR(Reservas[[#This Row],[Data]])</f>
        <v>2018</v>
      </c>
      <c r="L116" s="1">
        <f>MONTH(Reservas[[#This Row],[Data]])</f>
        <v>4</v>
      </c>
    </row>
    <row r="117" spans="1:12" x14ac:dyDescent="0.25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 s="1">
        <f>YEAR(Reservas[[#This Row],[Data]])</f>
        <v>2018</v>
      </c>
      <c r="L117" s="1">
        <f>MONTH(Reservas[[#This Row],[Data]])</f>
        <v>4</v>
      </c>
    </row>
    <row r="118" spans="1:12" x14ac:dyDescent="0.25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 s="1">
        <f>YEAR(Reservas[[#This Row],[Data]])</f>
        <v>2018</v>
      </c>
      <c r="L118" s="1">
        <f>MONTH(Reservas[[#This Row],[Data]])</f>
        <v>4</v>
      </c>
    </row>
    <row r="119" spans="1:12" x14ac:dyDescent="0.25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 s="1">
        <f>YEAR(Reservas[[#This Row],[Data]])</f>
        <v>2018</v>
      </c>
      <c r="L119" s="1">
        <f>MONTH(Reservas[[#This Row],[Data]])</f>
        <v>4</v>
      </c>
    </row>
    <row r="120" spans="1:12" x14ac:dyDescent="0.25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 s="1">
        <f>YEAR(Reservas[[#This Row],[Data]])</f>
        <v>2018</v>
      </c>
      <c r="L120" s="1">
        <f>MONTH(Reservas[[#This Row],[Data]])</f>
        <v>4</v>
      </c>
    </row>
    <row r="121" spans="1:12" x14ac:dyDescent="0.25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 s="1">
        <f>YEAR(Reservas[[#This Row],[Data]])</f>
        <v>2018</v>
      </c>
      <c r="L121" s="1">
        <f>MONTH(Reservas[[#This Row],[Data]])</f>
        <v>4</v>
      </c>
    </row>
    <row r="122" spans="1:12" x14ac:dyDescent="0.25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 s="1">
        <f>YEAR(Reservas[[#This Row],[Data]])</f>
        <v>2018</v>
      </c>
      <c r="L122" s="1">
        <f>MONTH(Reservas[[#This Row],[Data]])</f>
        <v>4</v>
      </c>
    </row>
    <row r="123" spans="1:12" x14ac:dyDescent="0.25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 s="1">
        <f>YEAR(Reservas[[#This Row],[Data]])</f>
        <v>2018</v>
      </c>
      <c r="L123" s="1">
        <f>MONTH(Reservas[[#This Row],[Data]])</f>
        <v>4</v>
      </c>
    </row>
    <row r="124" spans="1:12" x14ac:dyDescent="0.25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 s="1">
        <f>YEAR(Reservas[[#This Row],[Data]])</f>
        <v>2018</v>
      </c>
      <c r="L124" s="1">
        <f>MONTH(Reservas[[#This Row],[Data]])</f>
        <v>4</v>
      </c>
    </row>
    <row r="125" spans="1:12" x14ac:dyDescent="0.25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 s="1">
        <f>YEAR(Reservas[[#This Row],[Data]])</f>
        <v>2018</v>
      </c>
      <c r="L125" s="1">
        <f>MONTH(Reservas[[#This Row],[Data]])</f>
        <v>4</v>
      </c>
    </row>
    <row r="126" spans="1:12" x14ac:dyDescent="0.25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 s="1">
        <f>YEAR(Reservas[[#This Row],[Data]])</f>
        <v>2018</v>
      </c>
      <c r="L126" s="1">
        <f>MONTH(Reservas[[#This Row],[Data]])</f>
        <v>4</v>
      </c>
    </row>
    <row r="127" spans="1:12" x14ac:dyDescent="0.25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 s="1">
        <f>YEAR(Reservas[[#This Row],[Data]])</f>
        <v>2018</v>
      </c>
      <c r="L127" s="1">
        <f>MONTH(Reservas[[#This Row],[Data]])</f>
        <v>4</v>
      </c>
    </row>
    <row r="128" spans="1:12" x14ac:dyDescent="0.25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 s="1">
        <f>YEAR(Reservas[[#This Row],[Data]])</f>
        <v>2018</v>
      </c>
      <c r="L128" s="1">
        <f>MONTH(Reservas[[#This Row],[Data]])</f>
        <v>4</v>
      </c>
    </row>
    <row r="129" spans="1:12" x14ac:dyDescent="0.25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 s="1">
        <f>YEAR(Reservas[[#This Row],[Data]])</f>
        <v>2018</v>
      </c>
      <c r="L129" s="1">
        <f>MONTH(Reservas[[#This Row],[Data]])</f>
        <v>4</v>
      </c>
    </row>
    <row r="130" spans="1:12" x14ac:dyDescent="0.25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 s="1">
        <f>YEAR(Reservas[[#This Row],[Data]])</f>
        <v>2018</v>
      </c>
      <c r="L130" s="1">
        <f>MONTH(Reservas[[#This Row],[Data]])</f>
        <v>4</v>
      </c>
    </row>
    <row r="131" spans="1:12" x14ac:dyDescent="0.25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 s="1">
        <f>YEAR(Reservas[[#This Row],[Data]])</f>
        <v>2018</v>
      </c>
      <c r="L131" s="1">
        <f>MONTH(Reservas[[#This Row],[Data]])</f>
        <v>4</v>
      </c>
    </row>
    <row r="132" spans="1:12" x14ac:dyDescent="0.25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 s="1">
        <f>YEAR(Reservas[[#This Row],[Data]])</f>
        <v>2018</v>
      </c>
      <c r="L132" s="1">
        <f>MONTH(Reservas[[#This Row],[Data]])</f>
        <v>4</v>
      </c>
    </row>
    <row r="133" spans="1:12" x14ac:dyDescent="0.25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 s="1">
        <f>YEAR(Reservas[[#This Row],[Data]])</f>
        <v>2018</v>
      </c>
      <c r="L133" s="1">
        <f>MONTH(Reservas[[#This Row],[Data]])</f>
        <v>4</v>
      </c>
    </row>
    <row r="134" spans="1:12" x14ac:dyDescent="0.25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 s="1">
        <f>YEAR(Reservas[[#This Row],[Data]])</f>
        <v>2018</v>
      </c>
      <c r="L134" s="1">
        <f>MONTH(Reservas[[#This Row],[Data]])</f>
        <v>4</v>
      </c>
    </row>
    <row r="135" spans="1:12" x14ac:dyDescent="0.25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 s="1">
        <f>YEAR(Reservas[[#This Row],[Data]])</f>
        <v>2018</v>
      </c>
      <c r="L135" s="1">
        <f>MONTH(Reservas[[#This Row],[Data]])</f>
        <v>4</v>
      </c>
    </row>
    <row r="136" spans="1:12" x14ac:dyDescent="0.25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 s="1">
        <f>YEAR(Reservas[[#This Row],[Data]])</f>
        <v>2018</v>
      </c>
      <c r="L136" s="1">
        <f>MONTH(Reservas[[#This Row],[Data]])</f>
        <v>4</v>
      </c>
    </row>
    <row r="137" spans="1:12" x14ac:dyDescent="0.25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 s="1">
        <f>YEAR(Reservas[[#This Row],[Data]])</f>
        <v>2018</v>
      </c>
      <c r="L137" s="1">
        <f>MONTH(Reservas[[#This Row],[Data]])</f>
        <v>4</v>
      </c>
    </row>
    <row r="138" spans="1:12" x14ac:dyDescent="0.25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 s="1">
        <f>YEAR(Reservas[[#This Row],[Data]])</f>
        <v>2018</v>
      </c>
      <c r="L138" s="1">
        <f>MONTH(Reservas[[#This Row],[Data]])</f>
        <v>4</v>
      </c>
    </row>
    <row r="139" spans="1:12" x14ac:dyDescent="0.25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 s="1">
        <f>YEAR(Reservas[[#This Row],[Data]])</f>
        <v>2018</v>
      </c>
      <c r="L139" s="1">
        <f>MONTH(Reservas[[#This Row],[Data]])</f>
        <v>4</v>
      </c>
    </row>
    <row r="140" spans="1:12" x14ac:dyDescent="0.25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 s="1">
        <f>YEAR(Reservas[[#This Row],[Data]])</f>
        <v>2018</v>
      </c>
      <c r="L140" s="1">
        <f>MONTH(Reservas[[#This Row],[Data]])</f>
        <v>4</v>
      </c>
    </row>
    <row r="141" spans="1:12" x14ac:dyDescent="0.25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 s="1">
        <f>YEAR(Reservas[[#This Row],[Data]])</f>
        <v>2018</v>
      </c>
      <c r="L141" s="1">
        <f>MONTH(Reservas[[#This Row],[Data]])</f>
        <v>4</v>
      </c>
    </row>
    <row r="142" spans="1:12" x14ac:dyDescent="0.25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 s="1">
        <f>YEAR(Reservas[[#This Row],[Data]])</f>
        <v>2018</v>
      </c>
      <c r="L142" s="1">
        <f>MONTH(Reservas[[#This Row],[Data]])</f>
        <v>4</v>
      </c>
    </row>
    <row r="143" spans="1:12" x14ac:dyDescent="0.25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 s="1">
        <f>YEAR(Reservas[[#This Row],[Data]])</f>
        <v>2018</v>
      </c>
      <c r="L143" s="1">
        <f>MONTH(Reservas[[#This Row],[Data]])</f>
        <v>4</v>
      </c>
    </row>
    <row r="144" spans="1:12" x14ac:dyDescent="0.25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 s="1">
        <f>YEAR(Reservas[[#This Row],[Data]])</f>
        <v>2018</v>
      </c>
      <c r="L144" s="1">
        <f>MONTH(Reservas[[#This Row],[Data]])</f>
        <v>4</v>
      </c>
    </row>
    <row r="145" spans="1:12" x14ac:dyDescent="0.25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 s="1">
        <f>YEAR(Reservas[[#This Row],[Data]])</f>
        <v>2018</v>
      </c>
      <c r="L145" s="1">
        <f>MONTH(Reservas[[#This Row],[Data]])</f>
        <v>4</v>
      </c>
    </row>
    <row r="146" spans="1:12" x14ac:dyDescent="0.25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 s="1">
        <f>YEAR(Reservas[[#This Row],[Data]])</f>
        <v>2018</v>
      </c>
      <c r="L146" s="1">
        <f>MONTH(Reservas[[#This Row],[Data]])</f>
        <v>4</v>
      </c>
    </row>
    <row r="147" spans="1:12" x14ac:dyDescent="0.25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 s="1">
        <f>YEAR(Reservas[[#This Row],[Data]])</f>
        <v>2018</v>
      </c>
      <c r="L147" s="1">
        <f>MONTH(Reservas[[#This Row],[Data]])</f>
        <v>5</v>
      </c>
    </row>
    <row r="148" spans="1:12" x14ac:dyDescent="0.25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 s="1">
        <f>YEAR(Reservas[[#This Row],[Data]])</f>
        <v>2018</v>
      </c>
      <c r="L148" s="1">
        <f>MONTH(Reservas[[#This Row],[Data]])</f>
        <v>5</v>
      </c>
    </row>
    <row r="149" spans="1:12" x14ac:dyDescent="0.25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 s="1">
        <f>YEAR(Reservas[[#This Row],[Data]])</f>
        <v>2018</v>
      </c>
      <c r="L149" s="1">
        <f>MONTH(Reservas[[#This Row],[Data]])</f>
        <v>5</v>
      </c>
    </row>
    <row r="150" spans="1:12" x14ac:dyDescent="0.25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 s="1">
        <f>YEAR(Reservas[[#This Row],[Data]])</f>
        <v>2018</v>
      </c>
      <c r="L150" s="1">
        <f>MONTH(Reservas[[#This Row],[Data]])</f>
        <v>5</v>
      </c>
    </row>
    <row r="151" spans="1:12" x14ac:dyDescent="0.25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 s="1">
        <f>YEAR(Reservas[[#This Row],[Data]])</f>
        <v>2018</v>
      </c>
      <c r="L151" s="1">
        <f>MONTH(Reservas[[#This Row],[Data]])</f>
        <v>5</v>
      </c>
    </row>
    <row r="152" spans="1:12" x14ac:dyDescent="0.25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 s="1">
        <f>YEAR(Reservas[[#This Row],[Data]])</f>
        <v>2018</v>
      </c>
      <c r="L152" s="1">
        <f>MONTH(Reservas[[#This Row],[Data]])</f>
        <v>5</v>
      </c>
    </row>
    <row r="153" spans="1:12" x14ac:dyDescent="0.25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 s="1">
        <f>YEAR(Reservas[[#This Row],[Data]])</f>
        <v>2018</v>
      </c>
      <c r="L153" s="1">
        <f>MONTH(Reservas[[#This Row],[Data]])</f>
        <v>5</v>
      </c>
    </row>
    <row r="154" spans="1:12" x14ac:dyDescent="0.25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 s="1">
        <f>YEAR(Reservas[[#This Row],[Data]])</f>
        <v>2018</v>
      </c>
      <c r="L154" s="1">
        <f>MONTH(Reservas[[#This Row],[Data]])</f>
        <v>5</v>
      </c>
    </row>
    <row r="155" spans="1:12" x14ac:dyDescent="0.25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 s="1">
        <f>YEAR(Reservas[[#This Row],[Data]])</f>
        <v>2018</v>
      </c>
      <c r="L155" s="1">
        <f>MONTH(Reservas[[#This Row],[Data]])</f>
        <v>5</v>
      </c>
    </row>
    <row r="156" spans="1:12" x14ac:dyDescent="0.25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 s="1">
        <f>YEAR(Reservas[[#This Row],[Data]])</f>
        <v>2018</v>
      </c>
      <c r="L156" s="1">
        <f>MONTH(Reservas[[#This Row],[Data]])</f>
        <v>5</v>
      </c>
    </row>
    <row r="157" spans="1:12" x14ac:dyDescent="0.25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 s="1">
        <f>YEAR(Reservas[[#This Row],[Data]])</f>
        <v>2018</v>
      </c>
      <c r="L157" s="1">
        <f>MONTH(Reservas[[#This Row],[Data]])</f>
        <v>5</v>
      </c>
    </row>
    <row r="158" spans="1:12" x14ac:dyDescent="0.25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 s="1">
        <f>YEAR(Reservas[[#This Row],[Data]])</f>
        <v>2018</v>
      </c>
      <c r="L158" s="1">
        <f>MONTH(Reservas[[#This Row],[Data]])</f>
        <v>5</v>
      </c>
    </row>
    <row r="159" spans="1:12" x14ac:dyDescent="0.25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 s="1">
        <f>YEAR(Reservas[[#This Row],[Data]])</f>
        <v>2018</v>
      </c>
      <c r="L159" s="1">
        <f>MONTH(Reservas[[#This Row],[Data]])</f>
        <v>5</v>
      </c>
    </row>
    <row r="160" spans="1:12" x14ac:dyDescent="0.25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 s="1">
        <f>YEAR(Reservas[[#This Row],[Data]])</f>
        <v>2018</v>
      </c>
      <c r="L160" s="1">
        <f>MONTH(Reservas[[#This Row],[Data]])</f>
        <v>5</v>
      </c>
    </row>
    <row r="161" spans="1:12" x14ac:dyDescent="0.25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 s="1">
        <f>YEAR(Reservas[[#This Row],[Data]])</f>
        <v>2018</v>
      </c>
      <c r="L161" s="1">
        <f>MONTH(Reservas[[#This Row],[Data]])</f>
        <v>5</v>
      </c>
    </row>
    <row r="162" spans="1:12" x14ac:dyDescent="0.25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 s="1">
        <f>YEAR(Reservas[[#This Row],[Data]])</f>
        <v>2018</v>
      </c>
      <c r="L162" s="1">
        <f>MONTH(Reservas[[#This Row],[Data]])</f>
        <v>5</v>
      </c>
    </row>
    <row r="163" spans="1:12" x14ac:dyDescent="0.25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 s="1">
        <f>YEAR(Reservas[[#This Row],[Data]])</f>
        <v>2018</v>
      </c>
      <c r="L163" s="1">
        <f>MONTH(Reservas[[#This Row],[Data]])</f>
        <v>5</v>
      </c>
    </row>
    <row r="164" spans="1:12" x14ac:dyDescent="0.25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 s="1">
        <f>YEAR(Reservas[[#This Row],[Data]])</f>
        <v>2018</v>
      </c>
      <c r="L164" s="1">
        <f>MONTH(Reservas[[#This Row],[Data]])</f>
        <v>5</v>
      </c>
    </row>
    <row r="165" spans="1:12" x14ac:dyDescent="0.25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 s="1">
        <f>YEAR(Reservas[[#This Row],[Data]])</f>
        <v>2018</v>
      </c>
      <c r="L165" s="1">
        <f>MONTH(Reservas[[#This Row],[Data]])</f>
        <v>5</v>
      </c>
    </row>
    <row r="166" spans="1:12" x14ac:dyDescent="0.25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 s="1">
        <f>YEAR(Reservas[[#This Row],[Data]])</f>
        <v>2018</v>
      </c>
      <c r="L166" s="1">
        <f>MONTH(Reservas[[#This Row],[Data]])</f>
        <v>5</v>
      </c>
    </row>
    <row r="167" spans="1:12" x14ac:dyDescent="0.25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 s="1">
        <f>YEAR(Reservas[[#This Row],[Data]])</f>
        <v>2018</v>
      </c>
      <c r="L167" s="1">
        <f>MONTH(Reservas[[#This Row],[Data]])</f>
        <v>5</v>
      </c>
    </row>
    <row r="168" spans="1:12" x14ac:dyDescent="0.25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 s="1">
        <f>YEAR(Reservas[[#This Row],[Data]])</f>
        <v>2018</v>
      </c>
      <c r="L168" s="1">
        <f>MONTH(Reservas[[#This Row],[Data]])</f>
        <v>5</v>
      </c>
    </row>
    <row r="169" spans="1:12" x14ac:dyDescent="0.25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 s="1">
        <f>YEAR(Reservas[[#This Row],[Data]])</f>
        <v>2018</v>
      </c>
      <c r="L169" s="1">
        <f>MONTH(Reservas[[#This Row],[Data]])</f>
        <v>5</v>
      </c>
    </row>
    <row r="170" spans="1:12" x14ac:dyDescent="0.25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 s="1">
        <f>YEAR(Reservas[[#This Row],[Data]])</f>
        <v>2018</v>
      </c>
      <c r="L170" s="1">
        <f>MONTH(Reservas[[#This Row],[Data]])</f>
        <v>5</v>
      </c>
    </row>
    <row r="171" spans="1:12" x14ac:dyDescent="0.25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 s="1">
        <f>YEAR(Reservas[[#This Row],[Data]])</f>
        <v>2018</v>
      </c>
      <c r="L171" s="1">
        <f>MONTH(Reservas[[#This Row],[Data]])</f>
        <v>5</v>
      </c>
    </row>
    <row r="172" spans="1:12" x14ac:dyDescent="0.25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 s="1">
        <f>YEAR(Reservas[[#This Row],[Data]])</f>
        <v>2018</v>
      </c>
      <c r="L172" s="1">
        <f>MONTH(Reservas[[#This Row],[Data]])</f>
        <v>5</v>
      </c>
    </row>
    <row r="173" spans="1:12" x14ac:dyDescent="0.25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 s="1">
        <f>YEAR(Reservas[[#This Row],[Data]])</f>
        <v>2018</v>
      </c>
      <c r="L173" s="1">
        <f>MONTH(Reservas[[#This Row],[Data]])</f>
        <v>5</v>
      </c>
    </row>
    <row r="174" spans="1:12" x14ac:dyDescent="0.25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 s="1">
        <f>YEAR(Reservas[[#This Row],[Data]])</f>
        <v>2018</v>
      </c>
      <c r="L174" s="1">
        <f>MONTH(Reservas[[#This Row],[Data]])</f>
        <v>5</v>
      </c>
    </row>
    <row r="175" spans="1:12" x14ac:dyDescent="0.25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 s="1">
        <f>YEAR(Reservas[[#This Row],[Data]])</f>
        <v>2018</v>
      </c>
      <c r="L175" s="1">
        <f>MONTH(Reservas[[#This Row],[Data]])</f>
        <v>5</v>
      </c>
    </row>
    <row r="176" spans="1:12" x14ac:dyDescent="0.25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 s="1">
        <f>YEAR(Reservas[[#This Row],[Data]])</f>
        <v>2018</v>
      </c>
      <c r="L176" s="1">
        <f>MONTH(Reservas[[#This Row],[Data]])</f>
        <v>5</v>
      </c>
    </row>
    <row r="177" spans="1:12" x14ac:dyDescent="0.25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 s="1">
        <f>YEAR(Reservas[[#This Row],[Data]])</f>
        <v>2018</v>
      </c>
      <c r="L177" s="1">
        <f>MONTH(Reservas[[#This Row],[Data]])</f>
        <v>5</v>
      </c>
    </row>
    <row r="178" spans="1:12" x14ac:dyDescent="0.25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 s="1">
        <f>YEAR(Reservas[[#This Row],[Data]])</f>
        <v>2018</v>
      </c>
      <c r="L178" s="1">
        <f>MONTH(Reservas[[#This Row],[Data]])</f>
        <v>6</v>
      </c>
    </row>
    <row r="179" spans="1:12" x14ac:dyDescent="0.25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 s="1">
        <f>YEAR(Reservas[[#This Row],[Data]])</f>
        <v>2018</v>
      </c>
      <c r="L179" s="1">
        <f>MONTH(Reservas[[#This Row],[Data]])</f>
        <v>6</v>
      </c>
    </row>
    <row r="180" spans="1:12" x14ac:dyDescent="0.25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 s="1">
        <f>YEAR(Reservas[[#This Row],[Data]])</f>
        <v>2018</v>
      </c>
      <c r="L180" s="1">
        <f>MONTH(Reservas[[#This Row],[Data]])</f>
        <v>6</v>
      </c>
    </row>
    <row r="181" spans="1:12" x14ac:dyDescent="0.25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 s="1">
        <f>YEAR(Reservas[[#This Row],[Data]])</f>
        <v>2018</v>
      </c>
      <c r="L181" s="1">
        <f>MONTH(Reservas[[#This Row],[Data]])</f>
        <v>6</v>
      </c>
    </row>
    <row r="182" spans="1:12" x14ac:dyDescent="0.25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 s="1">
        <f>YEAR(Reservas[[#This Row],[Data]])</f>
        <v>2018</v>
      </c>
      <c r="L182" s="1">
        <f>MONTH(Reservas[[#This Row],[Data]])</f>
        <v>6</v>
      </c>
    </row>
    <row r="183" spans="1:12" x14ac:dyDescent="0.25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 s="1">
        <f>YEAR(Reservas[[#This Row],[Data]])</f>
        <v>2018</v>
      </c>
      <c r="L183" s="1">
        <f>MONTH(Reservas[[#This Row],[Data]])</f>
        <v>6</v>
      </c>
    </row>
    <row r="184" spans="1:12" x14ac:dyDescent="0.25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 s="1">
        <f>YEAR(Reservas[[#This Row],[Data]])</f>
        <v>2018</v>
      </c>
      <c r="L184" s="1">
        <f>MONTH(Reservas[[#This Row],[Data]])</f>
        <v>6</v>
      </c>
    </row>
    <row r="185" spans="1:12" x14ac:dyDescent="0.25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 s="1">
        <f>YEAR(Reservas[[#This Row],[Data]])</f>
        <v>2018</v>
      </c>
      <c r="L185" s="1">
        <f>MONTH(Reservas[[#This Row],[Data]])</f>
        <v>6</v>
      </c>
    </row>
    <row r="186" spans="1:12" x14ac:dyDescent="0.25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 s="1">
        <f>YEAR(Reservas[[#This Row],[Data]])</f>
        <v>2018</v>
      </c>
      <c r="L186" s="1">
        <f>MONTH(Reservas[[#This Row],[Data]])</f>
        <v>6</v>
      </c>
    </row>
    <row r="187" spans="1:12" x14ac:dyDescent="0.25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 s="1">
        <f>YEAR(Reservas[[#This Row],[Data]])</f>
        <v>2018</v>
      </c>
      <c r="L187" s="1">
        <f>MONTH(Reservas[[#This Row],[Data]])</f>
        <v>6</v>
      </c>
    </row>
    <row r="188" spans="1:12" x14ac:dyDescent="0.25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 s="1">
        <f>YEAR(Reservas[[#This Row],[Data]])</f>
        <v>2018</v>
      </c>
      <c r="L188" s="1">
        <f>MONTH(Reservas[[#This Row],[Data]])</f>
        <v>6</v>
      </c>
    </row>
    <row r="189" spans="1:12" x14ac:dyDescent="0.25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 s="1">
        <f>YEAR(Reservas[[#This Row],[Data]])</f>
        <v>2018</v>
      </c>
      <c r="L189" s="1">
        <f>MONTH(Reservas[[#This Row],[Data]])</f>
        <v>6</v>
      </c>
    </row>
    <row r="190" spans="1:12" x14ac:dyDescent="0.25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 s="1">
        <f>YEAR(Reservas[[#This Row],[Data]])</f>
        <v>2018</v>
      </c>
      <c r="L190" s="1">
        <f>MONTH(Reservas[[#This Row],[Data]])</f>
        <v>6</v>
      </c>
    </row>
    <row r="191" spans="1:12" x14ac:dyDescent="0.25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 s="1">
        <f>YEAR(Reservas[[#This Row],[Data]])</f>
        <v>2018</v>
      </c>
      <c r="L191" s="1">
        <f>MONTH(Reservas[[#This Row],[Data]])</f>
        <v>6</v>
      </c>
    </row>
    <row r="192" spans="1:12" x14ac:dyDescent="0.25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 s="1">
        <f>YEAR(Reservas[[#This Row],[Data]])</f>
        <v>2018</v>
      </c>
      <c r="L192" s="1">
        <f>MONTH(Reservas[[#This Row],[Data]])</f>
        <v>6</v>
      </c>
    </row>
    <row r="193" spans="1:12" x14ac:dyDescent="0.25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 s="1">
        <f>YEAR(Reservas[[#This Row],[Data]])</f>
        <v>2018</v>
      </c>
      <c r="L193" s="1">
        <f>MONTH(Reservas[[#This Row],[Data]])</f>
        <v>6</v>
      </c>
    </row>
    <row r="194" spans="1:12" x14ac:dyDescent="0.25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 s="1">
        <f>YEAR(Reservas[[#This Row],[Data]])</f>
        <v>2018</v>
      </c>
      <c r="L194" s="1">
        <f>MONTH(Reservas[[#This Row],[Data]])</f>
        <v>6</v>
      </c>
    </row>
    <row r="195" spans="1:12" x14ac:dyDescent="0.25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 s="1">
        <f>YEAR(Reservas[[#This Row],[Data]])</f>
        <v>2018</v>
      </c>
      <c r="L195" s="1">
        <f>MONTH(Reservas[[#This Row],[Data]])</f>
        <v>6</v>
      </c>
    </row>
    <row r="196" spans="1:12" x14ac:dyDescent="0.25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 s="1">
        <f>YEAR(Reservas[[#This Row],[Data]])</f>
        <v>2018</v>
      </c>
      <c r="L196" s="1">
        <f>MONTH(Reservas[[#This Row],[Data]])</f>
        <v>6</v>
      </c>
    </row>
    <row r="197" spans="1:12" x14ac:dyDescent="0.25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 s="1">
        <f>YEAR(Reservas[[#This Row],[Data]])</f>
        <v>2018</v>
      </c>
      <c r="L197" s="1">
        <f>MONTH(Reservas[[#This Row],[Data]])</f>
        <v>6</v>
      </c>
    </row>
    <row r="198" spans="1:12" x14ac:dyDescent="0.25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 s="1">
        <f>YEAR(Reservas[[#This Row],[Data]])</f>
        <v>2018</v>
      </c>
      <c r="L198" s="1">
        <f>MONTH(Reservas[[#This Row],[Data]])</f>
        <v>6</v>
      </c>
    </row>
    <row r="199" spans="1:12" x14ac:dyDescent="0.25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 s="1">
        <f>YEAR(Reservas[[#This Row],[Data]])</f>
        <v>2018</v>
      </c>
      <c r="L199" s="1">
        <f>MONTH(Reservas[[#This Row],[Data]])</f>
        <v>6</v>
      </c>
    </row>
    <row r="200" spans="1:12" x14ac:dyDescent="0.25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 s="1">
        <f>YEAR(Reservas[[#This Row],[Data]])</f>
        <v>2018</v>
      </c>
      <c r="L200" s="1">
        <f>MONTH(Reservas[[#This Row],[Data]])</f>
        <v>6</v>
      </c>
    </row>
    <row r="201" spans="1:12" x14ac:dyDescent="0.25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 s="1">
        <f>YEAR(Reservas[[#This Row],[Data]])</f>
        <v>2018</v>
      </c>
      <c r="L201" s="1">
        <f>MONTH(Reservas[[#This Row],[Data]])</f>
        <v>6</v>
      </c>
    </row>
    <row r="202" spans="1:12" x14ac:dyDescent="0.25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 s="1">
        <f>YEAR(Reservas[[#This Row],[Data]])</f>
        <v>2018</v>
      </c>
      <c r="L202" s="1">
        <f>MONTH(Reservas[[#This Row],[Data]])</f>
        <v>6</v>
      </c>
    </row>
    <row r="203" spans="1:12" x14ac:dyDescent="0.25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 s="1">
        <f>YEAR(Reservas[[#This Row],[Data]])</f>
        <v>2018</v>
      </c>
      <c r="L203" s="1">
        <f>MONTH(Reservas[[#This Row],[Data]])</f>
        <v>6</v>
      </c>
    </row>
    <row r="204" spans="1:12" x14ac:dyDescent="0.25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 s="1">
        <f>YEAR(Reservas[[#This Row],[Data]])</f>
        <v>2018</v>
      </c>
      <c r="L204" s="1">
        <f>MONTH(Reservas[[#This Row],[Data]])</f>
        <v>6</v>
      </c>
    </row>
    <row r="205" spans="1:12" x14ac:dyDescent="0.25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 s="1">
        <f>YEAR(Reservas[[#This Row],[Data]])</f>
        <v>2018</v>
      </c>
      <c r="L205" s="1">
        <f>MONTH(Reservas[[#This Row],[Data]])</f>
        <v>6</v>
      </c>
    </row>
    <row r="206" spans="1:12" x14ac:dyDescent="0.25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 s="1">
        <f>YEAR(Reservas[[#This Row],[Data]])</f>
        <v>2018</v>
      </c>
      <c r="L206" s="1">
        <f>MONTH(Reservas[[#This Row],[Data]])</f>
        <v>6</v>
      </c>
    </row>
    <row r="207" spans="1:12" x14ac:dyDescent="0.25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 s="1">
        <f>YEAR(Reservas[[#This Row],[Data]])</f>
        <v>2018</v>
      </c>
      <c r="L207" s="1">
        <f>MONTH(Reservas[[#This Row],[Data]])</f>
        <v>6</v>
      </c>
    </row>
    <row r="208" spans="1:12" x14ac:dyDescent="0.25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 s="1">
        <f>YEAR(Reservas[[#This Row],[Data]])</f>
        <v>2018</v>
      </c>
      <c r="L208" s="1">
        <f>MONTH(Reservas[[#This Row],[Data]])</f>
        <v>7</v>
      </c>
    </row>
    <row r="209" spans="1:12" x14ac:dyDescent="0.25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 s="1">
        <f>YEAR(Reservas[[#This Row],[Data]])</f>
        <v>2018</v>
      </c>
      <c r="L209" s="1">
        <f>MONTH(Reservas[[#This Row],[Data]])</f>
        <v>7</v>
      </c>
    </row>
    <row r="210" spans="1:12" x14ac:dyDescent="0.25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 s="1">
        <f>YEAR(Reservas[[#This Row],[Data]])</f>
        <v>2018</v>
      </c>
      <c r="L210" s="1">
        <f>MONTH(Reservas[[#This Row],[Data]])</f>
        <v>7</v>
      </c>
    </row>
    <row r="211" spans="1:12" x14ac:dyDescent="0.25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 s="1">
        <f>YEAR(Reservas[[#This Row],[Data]])</f>
        <v>2018</v>
      </c>
      <c r="L211" s="1">
        <f>MONTH(Reservas[[#This Row],[Data]])</f>
        <v>7</v>
      </c>
    </row>
    <row r="212" spans="1:12" x14ac:dyDescent="0.25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 s="1">
        <f>YEAR(Reservas[[#This Row],[Data]])</f>
        <v>2018</v>
      </c>
      <c r="L212" s="1">
        <f>MONTH(Reservas[[#This Row],[Data]])</f>
        <v>7</v>
      </c>
    </row>
    <row r="213" spans="1:12" x14ac:dyDescent="0.25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 s="1">
        <f>YEAR(Reservas[[#This Row],[Data]])</f>
        <v>2018</v>
      </c>
      <c r="L213" s="1">
        <f>MONTH(Reservas[[#This Row],[Data]])</f>
        <v>7</v>
      </c>
    </row>
    <row r="214" spans="1:12" x14ac:dyDescent="0.25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 s="1">
        <f>YEAR(Reservas[[#This Row],[Data]])</f>
        <v>2018</v>
      </c>
      <c r="L214" s="1">
        <f>MONTH(Reservas[[#This Row],[Data]])</f>
        <v>7</v>
      </c>
    </row>
    <row r="215" spans="1:12" x14ac:dyDescent="0.25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 s="1">
        <f>YEAR(Reservas[[#This Row],[Data]])</f>
        <v>2018</v>
      </c>
      <c r="L215" s="1">
        <f>MONTH(Reservas[[#This Row],[Data]])</f>
        <v>7</v>
      </c>
    </row>
    <row r="216" spans="1:12" x14ac:dyDescent="0.25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 s="1">
        <f>YEAR(Reservas[[#This Row],[Data]])</f>
        <v>2018</v>
      </c>
      <c r="L216" s="1">
        <f>MONTH(Reservas[[#This Row],[Data]])</f>
        <v>7</v>
      </c>
    </row>
    <row r="217" spans="1:12" x14ac:dyDescent="0.25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 s="1">
        <f>YEAR(Reservas[[#This Row],[Data]])</f>
        <v>2018</v>
      </c>
      <c r="L217" s="1">
        <f>MONTH(Reservas[[#This Row],[Data]])</f>
        <v>7</v>
      </c>
    </row>
    <row r="218" spans="1:12" x14ac:dyDescent="0.25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 s="1">
        <f>YEAR(Reservas[[#This Row],[Data]])</f>
        <v>2018</v>
      </c>
      <c r="L218" s="1">
        <f>MONTH(Reservas[[#This Row],[Data]])</f>
        <v>7</v>
      </c>
    </row>
    <row r="219" spans="1:12" x14ac:dyDescent="0.25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 s="1">
        <f>YEAR(Reservas[[#This Row],[Data]])</f>
        <v>2018</v>
      </c>
      <c r="L219" s="1">
        <f>MONTH(Reservas[[#This Row],[Data]])</f>
        <v>7</v>
      </c>
    </row>
    <row r="220" spans="1:12" x14ac:dyDescent="0.25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 s="1">
        <f>YEAR(Reservas[[#This Row],[Data]])</f>
        <v>2018</v>
      </c>
      <c r="L220" s="1">
        <f>MONTH(Reservas[[#This Row],[Data]])</f>
        <v>7</v>
      </c>
    </row>
    <row r="221" spans="1:12" x14ac:dyDescent="0.25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 s="1">
        <f>YEAR(Reservas[[#This Row],[Data]])</f>
        <v>2018</v>
      </c>
      <c r="L221" s="1">
        <f>MONTH(Reservas[[#This Row],[Data]])</f>
        <v>7</v>
      </c>
    </row>
    <row r="222" spans="1:12" x14ac:dyDescent="0.25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 s="1">
        <f>YEAR(Reservas[[#This Row],[Data]])</f>
        <v>2018</v>
      </c>
      <c r="L222" s="1">
        <f>MONTH(Reservas[[#This Row],[Data]])</f>
        <v>7</v>
      </c>
    </row>
    <row r="223" spans="1:12" x14ac:dyDescent="0.25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 s="1">
        <f>YEAR(Reservas[[#This Row],[Data]])</f>
        <v>2018</v>
      </c>
      <c r="L223" s="1">
        <f>MONTH(Reservas[[#This Row],[Data]])</f>
        <v>7</v>
      </c>
    </row>
    <row r="224" spans="1:12" x14ac:dyDescent="0.25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 s="1">
        <f>YEAR(Reservas[[#This Row],[Data]])</f>
        <v>2018</v>
      </c>
      <c r="L224" s="1">
        <f>MONTH(Reservas[[#This Row],[Data]])</f>
        <v>7</v>
      </c>
    </row>
    <row r="225" spans="1:12" x14ac:dyDescent="0.25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 s="1">
        <f>YEAR(Reservas[[#This Row],[Data]])</f>
        <v>2018</v>
      </c>
      <c r="L225" s="1">
        <f>MONTH(Reservas[[#This Row],[Data]])</f>
        <v>7</v>
      </c>
    </row>
    <row r="226" spans="1:12" x14ac:dyDescent="0.25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 s="1">
        <f>YEAR(Reservas[[#This Row],[Data]])</f>
        <v>2018</v>
      </c>
      <c r="L226" s="1">
        <f>MONTH(Reservas[[#This Row],[Data]])</f>
        <v>7</v>
      </c>
    </row>
    <row r="227" spans="1:12" x14ac:dyDescent="0.25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 s="1">
        <f>YEAR(Reservas[[#This Row],[Data]])</f>
        <v>2018</v>
      </c>
      <c r="L227" s="1">
        <f>MONTH(Reservas[[#This Row],[Data]])</f>
        <v>7</v>
      </c>
    </row>
    <row r="228" spans="1:12" x14ac:dyDescent="0.25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 s="1">
        <f>YEAR(Reservas[[#This Row],[Data]])</f>
        <v>2018</v>
      </c>
      <c r="L228" s="1">
        <f>MONTH(Reservas[[#This Row],[Data]])</f>
        <v>7</v>
      </c>
    </row>
    <row r="229" spans="1:12" x14ac:dyDescent="0.25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 s="1">
        <f>YEAR(Reservas[[#This Row],[Data]])</f>
        <v>2018</v>
      </c>
      <c r="L229" s="1">
        <f>MONTH(Reservas[[#This Row],[Data]])</f>
        <v>7</v>
      </c>
    </row>
    <row r="230" spans="1:12" x14ac:dyDescent="0.25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 s="1">
        <f>YEAR(Reservas[[#This Row],[Data]])</f>
        <v>2018</v>
      </c>
      <c r="L230" s="1">
        <f>MONTH(Reservas[[#This Row],[Data]])</f>
        <v>7</v>
      </c>
    </row>
    <row r="231" spans="1:12" x14ac:dyDescent="0.25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 s="1">
        <f>YEAR(Reservas[[#This Row],[Data]])</f>
        <v>2018</v>
      </c>
      <c r="L231" s="1">
        <f>MONTH(Reservas[[#This Row],[Data]])</f>
        <v>7</v>
      </c>
    </row>
    <row r="232" spans="1:12" x14ac:dyDescent="0.25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 s="1">
        <f>YEAR(Reservas[[#This Row],[Data]])</f>
        <v>2018</v>
      </c>
      <c r="L232" s="1">
        <f>MONTH(Reservas[[#This Row],[Data]])</f>
        <v>7</v>
      </c>
    </row>
    <row r="233" spans="1:12" x14ac:dyDescent="0.25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 s="1">
        <f>YEAR(Reservas[[#This Row],[Data]])</f>
        <v>2018</v>
      </c>
      <c r="L233" s="1">
        <f>MONTH(Reservas[[#This Row],[Data]])</f>
        <v>7</v>
      </c>
    </row>
    <row r="234" spans="1:12" x14ac:dyDescent="0.25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 s="1">
        <f>YEAR(Reservas[[#This Row],[Data]])</f>
        <v>2018</v>
      </c>
      <c r="L234" s="1">
        <f>MONTH(Reservas[[#This Row],[Data]])</f>
        <v>7</v>
      </c>
    </row>
    <row r="235" spans="1:12" x14ac:dyDescent="0.25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 s="1">
        <f>YEAR(Reservas[[#This Row],[Data]])</f>
        <v>2018</v>
      </c>
      <c r="L235" s="1">
        <f>MONTH(Reservas[[#This Row],[Data]])</f>
        <v>7</v>
      </c>
    </row>
    <row r="236" spans="1:12" x14ac:dyDescent="0.25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 s="1">
        <f>YEAR(Reservas[[#This Row],[Data]])</f>
        <v>2018</v>
      </c>
      <c r="L236" s="1">
        <f>MONTH(Reservas[[#This Row],[Data]])</f>
        <v>7</v>
      </c>
    </row>
    <row r="237" spans="1:12" x14ac:dyDescent="0.25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 s="1">
        <f>YEAR(Reservas[[#This Row],[Data]])</f>
        <v>2018</v>
      </c>
      <c r="L237" s="1">
        <f>MONTH(Reservas[[#This Row],[Data]])</f>
        <v>7</v>
      </c>
    </row>
    <row r="238" spans="1:12" x14ac:dyDescent="0.25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 s="1">
        <f>YEAR(Reservas[[#This Row],[Data]])</f>
        <v>2018</v>
      </c>
      <c r="L238" s="1">
        <f>MONTH(Reservas[[#This Row],[Data]])</f>
        <v>7</v>
      </c>
    </row>
    <row r="239" spans="1:12" x14ac:dyDescent="0.25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 s="1">
        <f>YEAR(Reservas[[#This Row],[Data]])</f>
        <v>2018</v>
      </c>
      <c r="L239" s="1">
        <f>MONTH(Reservas[[#This Row],[Data]])</f>
        <v>7</v>
      </c>
    </row>
    <row r="240" spans="1:12" x14ac:dyDescent="0.25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 s="1">
        <f>YEAR(Reservas[[#This Row],[Data]])</f>
        <v>2018</v>
      </c>
      <c r="L240" s="1">
        <f>MONTH(Reservas[[#This Row],[Data]])</f>
        <v>7</v>
      </c>
    </row>
    <row r="241" spans="1:12" x14ac:dyDescent="0.25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 s="1">
        <f>YEAR(Reservas[[#This Row],[Data]])</f>
        <v>2018</v>
      </c>
      <c r="L241" s="1">
        <f>MONTH(Reservas[[#This Row],[Data]])</f>
        <v>7</v>
      </c>
    </row>
    <row r="242" spans="1:12" x14ac:dyDescent="0.25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 s="1">
        <f>YEAR(Reservas[[#This Row],[Data]])</f>
        <v>2018</v>
      </c>
      <c r="L242" s="1">
        <f>MONTH(Reservas[[#This Row],[Data]])</f>
        <v>7</v>
      </c>
    </row>
    <row r="243" spans="1:12" x14ac:dyDescent="0.25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 s="1">
        <f>YEAR(Reservas[[#This Row],[Data]])</f>
        <v>2018</v>
      </c>
      <c r="L243" s="1">
        <f>MONTH(Reservas[[#This Row],[Data]])</f>
        <v>8</v>
      </c>
    </row>
    <row r="244" spans="1:12" x14ac:dyDescent="0.25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 s="1">
        <f>YEAR(Reservas[[#This Row],[Data]])</f>
        <v>2018</v>
      </c>
      <c r="L244" s="1">
        <f>MONTH(Reservas[[#This Row],[Data]])</f>
        <v>8</v>
      </c>
    </row>
    <row r="245" spans="1:12" x14ac:dyDescent="0.25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 s="1">
        <f>YEAR(Reservas[[#This Row],[Data]])</f>
        <v>2018</v>
      </c>
      <c r="L245" s="1">
        <f>MONTH(Reservas[[#This Row],[Data]])</f>
        <v>8</v>
      </c>
    </row>
    <row r="246" spans="1:12" x14ac:dyDescent="0.25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 s="1">
        <f>YEAR(Reservas[[#This Row],[Data]])</f>
        <v>2018</v>
      </c>
      <c r="L246" s="1">
        <f>MONTH(Reservas[[#This Row],[Data]])</f>
        <v>8</v>
      </c>
    </row>
    <row r="247" spans="1:12" x14ac:dyDescent="0.25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 s="1">
        <f>YEAR(Reservas[[#This Row],[Data]])</f>
        <v>2018</v>
      </c>
      <c r="L247" s="1">
        <f>MONTH(Reservas[[#This Row],[Data]])</f>
        <v>8</v>
      </c>
    </row>
    <row r="248" spans="1:12" x14ac:dyDescent="0.25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 s="1">
        <f>YEAR(Reservas[[#This Row],[Data]])</f>
        <v>2018</v>
      </c>
      <c r="L248" s="1">
        <f>MONTH(Reservas[[#This Row],[Data]])</f>
        <v>8</v>
      </c>
    </row>
    <row r="249" spans="1:12" x14ac:dyDescent="0.25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 s="1">
        <f>YEAR(Reservas[[#This Row],[Data]])</f>
        <v>2018</v>
      </c>
      <c r="L249" s="1">
        <f>MONTH(Reservas[[#This Row],[Data]])</f>
        <v>8</v>
      </c>
    </row>
    <row r="250" spans="1:12" x14ac:dyDescent="0.25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 s="1">
        <f>YEAR(Reservas[[#This Row],[Data]])</f>
        <v>2018</v>
      </c>
      <c r="L250" s="1">
        <f>MONTH(Reservas[[#This Row],[Data]])</f>
        <v>8</v>
      </c>
    </row>
    <row r="251" spans="1:12" x14ac:dyDescent="0.25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 s="1">
        <f>YEAR(Reservas[[#This Row],[Data]])</f>
        <v>2018</v>
      </c>
      <c r="L251" s="1">
        <f>MONTH(Reservas[[#This Row],[Data]])</f>
        <v>8</v>
      </c>
    </row>
    <row r="252" spans="1:12" x14ac:dyDescent="0.25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 s="1">
        <f>YEAR(Reservas[[#This Row],[Data]])</f>
        <v>2018</v>
      </c>
      <c r="L252" s="1">
        <f>MONTH(Reservas[[#This Row],[Data]])</f>
        <v>8</v>
      </c>
    </row>
    <row r="253" spans="1:12" x14ac:dyDescent="0.25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 s="1">
        <f>YEAR(Reservas[[#This Row],[Data]])</f>
        <v>2018</v>
      </c>
      <c r="L253" s="1">
        <f>MONTH(Reservas[[#This Row],[Data]])</f>
        <v>8</v>
      </c>
    </row>
    <row r="254" spans="1:12" x14ac:dyDescent="0.25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 s="1">
        <f>YEAR(Reservas[[#This Row],[Data]])</f>
        <v>2018</v>
      </c>
      <c r="L254" s="1">
        <f>MONTH(Reservas[[#This Row],[Data]])</f>
        <v>8</v>
      </c>
    </row>
    <row r="255" spans="1:12" x14ac:dyDescent="0.25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 s="1">
        <f>YEAR(Reservas[[#This Row],[Data]])</f>
        <v>2018</v>
      </c>
      <c r="L255" s="1">
        <f>MONTH(Reservas[[#This Row],[Data]])</f>
        <v>8</v>
      </c>
    </row>
    <row r="256" spans="1:12" x14ac:dyDescent="0.25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 s="1">
        <f>YEAR(Reservas[[#This Row],[Data]])</f>
        <v>2018</v>
      </c>
      <c r="L256" s="1">
        <f>MONTH(Reservas[[#This Row],[Data]])</f>
        <v>8</v>
      </c>
    </row>
    <row r="257" spans="1:12" x14ac:dyDescent="0.25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 s="1">
        <f>YEAR(Reservas[[#This Row],[Data]])</f>
        <v>2018</v>
      </c>
      <c r="L257" s="1">
        <f>MONTH(Reservas[[#This Row],[Data]])</f>
        <v>8</v>
      </c>
    </row>
    <row r="258" spans="1:12" x14ac:dyDescent="0.25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 s="1">
        <f>YEAR(Reservas[[#This Row],[Data]])</f>
        <v>2018</v>
      </c>
      <c r="L258" s="1">
        <f>MONTH(Reservas[[#This Row],[Data]])</f>
        <v>8</v>
      </c>
    </row>
    <row r="259" spans="1:12" x14ac:dyDescent="0.25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 s="1">
        <f>YEAR(Reservas[[#This Row],[Data]])</f>
        <v>2018</v>
      </c>
      <c r="L259" s="1">
        <f>MONTH(Reservas[[#This Row],[Data]])</f>
        <v>8</v>
      </c>
    </row>
    <row r="260" spans="1:12" x14ac:dyDescent="0.25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 s="1">
        <f>YEAR(Reservas[[#This Row],[Data]])</f>
        <v>2018</v>
      </c>
      <c r="L260" s="1">
        <f>MONTH(Reservas[[#This Row],[Data]])</f>
        <v>8</v>
      </c>
    </row>
    <row r="261" spans="1:12" x14ac:dyDescent="0.25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 s="1">
        <f>YEAR(Reservas[[#This Row],[Data]])</f>
        <v>2018</v>
      </c>
      <c r="L261" s="1">
        <f>MONTH(Reservas[[#This Row],[Data]])</f>
        <v>8</v>
      </c>
    </row>
    <row r="262" spans="1:12" x14ac:dyDescent="0.25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 s="1">
        <f>YEAR(Reservas[[#This Row],[Data]])</f>
        <v>2018</v>
      </c>
      <c r="L262" s="1">
        <f>MONTH(Reservas[[#This Row],[Data]])</f>
        <v>8</v>
      </c>
    </row>
    <row r="263" spans="1:12" x14ac:dyDescent="0.25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 s="1">
        <f>YEAR(Reservas[[#This Row],[Data]])</f>
        <v>2018</v>
      </c>
      <c r="L263" s="1">
        <f>MONTH(Reservas[[#This Row],[Data]])</f>
        <v>8</v>
      </c>
    </row>
    <row r="264" spans="1:12" x14ac:dyDescent="0.25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 s="1">
        <f>YEAR(Reservas[[#This Row],[Data]])</f>
        <v>2018</v>
      </c>
      <c r="L264" s="1">
        <f>MONTH(Reservas[[#This Row],[Data]])</f>
        <v>8</v>
      </c>
    </row>
    <row r="265" spans="1:12" x14ac:dyDescent="0.25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 s="1">
        <f>YEAR(Reservas[[#This Row],[Data]])</f>
        <v>2018</v>
      </c>
      <c r="L265" s="1">
        <f>MONTH(Reservas[[#This Row],[Data]])</f>
        <v>8</v>
      </c>
    </row>
    <row r="266" spans="1:12" x14ac:dyDescent="0.25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 s="1">
        <f>YEAR(Reservas[[#This Row],[Data]])</f>
        <v>2018</v>
      </c>
      <c r="L266" s="1">
        <f>MONTH(Reservas[[#This Row],[Data]])</f>
        <v>8</v>
      </c>
    </row>
    <row r="267" spans="1:12" x14ac:dyDescent="0.25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 s="1">
        <f>YEAR(Reservas[[#This Row],[Data]])</f>
        <v>2018</v>
      </c>
      <c r="L267" s="1">
        <f>MONTH(Reservas[[#This Row],[Data]])</f>
        <v>8</v>
      </c>
    </row>
    <row r="268" spans="1:12" x14ac:dyDescent="0.25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 s="1">
        <f>YEAR(Reservas[[#This Row],[Data]])</f>
        <v>2018</v>
      </c>
      <c r="L268" s="1">
        <f>MONTH(Reservas[[#This Row],[Data]])</f>
        <v>8</v>
      </c>
    </row>
    <row r="269" spans="1:12" x14ac:dyDescent="0.25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 s="1">
        <f>YEAR(Reservas[[#This Row],[Data]])</f>
        <v>2018</v>
      </c>
      <c r="L269" s="1">
        <f>MONTH(Reservas[[#This Row],[Data]])</f>
        <v>8</v>
      </c>
    </row>
    <row r="270" spans="1:12" x14ac:dyDescent="0.25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 s="1">
        <f>YEAR(Reservas[[#This Row],[Data]])</f>
        <v>2018</v>
      </c>
      <c r="L270" s="1">
        <f>MONTH(Reservas[[#This Row],[Data]])</f>
        <v>8</v>
      </c>
    </row>
    <row r="271" spans="1:12" x14ac:dyDescent="0.25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 s="1">
        <f>YEAR(Reservas[[#This Row],[Data]])</f>
        <v>2018</v>
      </c>
      <c r="L271" s="1">
        <f>MONTH(Reservas[[#This Row],[Data]])</f>
        <v>8</v>
      </c>
    </row>
    <row r="272" spans="1:12" x14ac:dyDescent="0.25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 s="1">
        <f>YEAR(Reservas[[#This Row],[Data]])</f>
        <v>2018</v>
      </c>
      <c r="L272" s="1">
        <f>MONTH(Reservas[[#This Row],[Data]])</f>
        <v>8</v>
      </c>
    </row>
    <row r="273" spans="1:12" x14ac:dyDescent="0.25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 s="1">
        <f>YEAR(Reservas[[#This Row],[Data]])</f>
        <v>2018</v>
      </c>
      <c r="L273" s="1">
        <f>MONTH(Reservas[[#This Row],[Data]])</f>
        <v>9</v>
      </c>
    </row>
    <row r="274" spans="1:12" x14ac:dyDescent="0.25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 s="1">
        <f>YEAR(Reservas[[#This Row],[Data]])</f>
        <v>2018</v>
      </c>
      <c r="L274" s="1">
        <f>MONTH(Reservas[[#This Row],[Data]])</f>
        <v>9</v>
      </c>
    </row>
    <row r="275" spans="1:12" x14ac:dyDescent="0.25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 s="1">
        <f>YEAR(Reservas[[#This Row],[Data]])</f>
        <v>2018</v>
      </c>
      <c r="L275" s="1">
        <f>MONTH(Reservas[[#This Row],[Data]])</f>
        <v>9</v>
      </c>
    </row>
    <row r="276" spans="1:12" x14ac:dyDescent="0.25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 s="1">
        <f>YEAR(Reservas[[#This Row],[Data]])</f>
        <v>2018</v>
      </c>
      <c r="L276" s="1">
        <f>MONTH(Reservas[[#This Row],[Data]])</f>
        <v>9</v>
      </c>
    </row>
    <row r="277" spans="1:12" x14ac:dyDescent="0.25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 s="1">
        <f>YEAR(Reservas[[#This Row],[Data]])</f>
        <v>2018</v>
      </c>
      <c r="L277" s="1">
        <f>MONTH(Reservas[[#This Row],[Data]])</f>
        <v>9</v>
      </c>
    </row>
    <row r="278" spans="1:12" x14ac:dyDescent="0.25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 s="1">
        <f>YEAR(Reservas[[#This Row],[Data]])</f>
        <v>2018</v>
      </c>
      <c r="L278" s="1">
        <f>MONTH(Reservas[[#This Row],[Data]])</f>
        <v>9</v>
      </c>
    </row>
    <row r="279" spans="1:12" x14ac:dyDescent="0.25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 s="1">
        <f>YEAR(Reservas[[#This Row],[Data]])</f>
        <v>2018</v>
      </c>
      <c r="L279" s="1">
        <f>MONTH(Reservas[[#This Row],[Data]])</f>
        <v>9</v>
      </c>
    </row>
    <row r="280" spans="1:12" x14ac:dyDescent="0.25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 s="1">
        <f>YEAR(Reservas[[#This Row],[Data]])</f>
        <v>2018</v>
      </c>
      <c r="L280" s="1">
        <f>MONTH(Reservas[[#This Row],[Data]])</f>
        <v>9</v>
      </c>
    </row>
    <row r="281" spans="1:12" x14ac:dyDescent="0.25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 s="1">
        <f>YEAR(Reservas[[#This Row],[Data]])</f>
        <v>2018</v>
      </c>
      <c r="L281" s="1">
        <f>MONTH(Reservas[[#This Row],[Data]])</f>
        <v>9</v>
      </c>
    </row>
    <row r="282" spans="1:12" x14ac:dyDescent="0.25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 s="1">
        <f>YEAR(Reservas[[#This Row],[Data]])</f>
        <v>2018</v>
      </c>
      <c r="L282" s="1">
        <f>MONTH(Reservas[[#This Row],[Data]])</f>
        <v>9</v>
      </c>
    </row>
    <row r="283" spans="1:12" x14ac:dyDescent="0.25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 s="1">
        <f>YEAR(Reservas[[#This Row],[Data]])</f>
        <v>2018</v>
      </c>
      <c r="L283" s="1">
        <f>MONTH(Reservas[[#This Row],[Data]])</f>
        <v>9</v>
      </c>
    </row>
    <row r="284" spans="1:12" x14ac:dyDescent="0.25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 s="1">
        <f>YEAR(Reservas[[#This Row],[Data]])</f>
        <v>2018</v>
      </c>
      <c r="L284" s="1">
        <f>MONTH(Reservas[[#This Row],[Data]])</f>
        <v>9</v>
      </c>
    </row>
    <row r="285" spans="1:12" x14ac:dyDescent="0.25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 s="1">
        <f>YEAR(Reservas[[#This Row],[Data]])</f>
        <v>2018</v>
      </c>
      <c r="L285" s="1">
        <f>MONTH(Reservas[[#This Row],[Data]])</f>
        <v>9</v>
      </c>
    </row>
    <row r="286" spans="1:12" x14ac:dyDescent="0.25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 s="1">
        <f>YEAR(Reservas[[#This Row],[Data]])</f>
        <v>2018</v>
      </c>
      <c r="L286" s="1">
        <f>MONTH(Reservas[[#This Row],[Data]])</f>
        <v>9</v>
      </c>
    </row>
    <row r="287" spans="1:12" x14ac:dyDescent="0.25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 s="1">
        <f>YEAR(Reservas[[#This Row],[Data]])</f>
        <v>2018</v>
      </c>
      <c r="L287" s="1">
        <f>MONTH(Reservas[[#This Row],[Data]])</f>
        <v>9</v>
      </c>
    </row>
    <row r="288" spans="1:12" x14ac:dyDescent="0.25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 s="1">
        <f>YEAR(Reservas[[#This Row],[Data]])</f>
        <v>2018</v>
      </c>
      <c r="L288" s="1">
        <f>MONTH(Reservas[[#This Row],[Data]])</f>
        <v>9</v>
      </c>
    </row>
    <row r="289" spans="1:12" x14ac:dyDescent="0.25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 s="1">
        <f>YEAR(Reservas[[#This Row],[Data]])</f>
        <v>2018</v>
      </c>
      <c r="L289" s="1">
        <f>MONTH(Reservas[[#This Row],[Data]])</f>
        <v>9</v>
      </c>
    </row>
    <row r="290" spans="1:12" x14ac:dyDescent="0.25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 s="1">
        <f>YEAR(Reservas[[#This Row],[Data]])</f>
        <v>2018</v>
      </c>
      <c r="L290" s="1">
        <f>MONTH(Reservas[[#This Row],[Data]])</f>
        <v>9</v>
      </c>
    </row>
    <row r="291" spans="1:12" x14ac:dyDescent="0.25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 s="1">
        <f>YEAR(Reservas[[#This Row],[Data]])</f>
        <v>2018</v>
      </c>
      <c r="L291" s="1">
        <f>MONTH(Reservas[[#This Row],[Data]])</f>
        <v>9</v>
      </c>
    </row>
    <row r="292" spans="1:12" x14ac:dyDescent="0.25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 s="1">
        <f>YEAR(Reservas[[#This Row],[Data]])</f>
        <v>2018</v>
      </c>
      <c r="L292" s="1">
        <f>MONTH(Reservas[[#This Row],[Data]])</f>
        <v>9</v>
      </c>
    </row>
    <row r="293" spans="1:12" x14ac:dyDescent="0.25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 s="1">
        <f>YEAR(Reservas[[#This Row],[Data]])</f>
        <v>2018</v>
      </c>
      <c r="L293" s="1">
        <f>MONTH(Reservas[[#This Row],[Data]])</f>
        <v>9</v>
      </c>
    </row>
    <row r="294" spans="1:12" x14ac:dyDescent="0.25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 s="1">
        <f>YEAR(Reservas[[#This Row],[Data]])</f>
        <v>2018</v>
      </c>
      <c r="L294" s="1">
        <f>MONTH(Reservas[[#This Row],[Data]])</f>
        <v>9</v>
      </c>
    </row>
    <row r="295" spans="1:12" x14ac:dyDescent="0.25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 s="1">
        <f>YEAR(Reservas[[#This Row],[Data]])</f>
        <v>2018</v>
      </c>
      <c r="L295" s="1">
        <f>MONTH(Reservas[[#This Row],[Data]])</f>
        <v>9</v>
      </c>
    </row>
    <row r="296" spans="1:12" x14ac:dyDescent="0.25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 s="1">
        <f>YEAR(Reservas[[#This Row],[Data]])</f>
        <v>2018</v>
      </c>
      <c r="L296" s="1">
        <f>MONTH(Reservas[[#This Row],[Data]])</f>
        <v>9</v>
      </c>
    </row>
    <row r="297" spans="1:12" x14ac:dyDescent="0.25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 s="1">
        <f>YEAR(Reservas[[#This Row],[Data]])</f>
        <v>2018</v>
      </c>
      <c r="L297" s="1">
        <f>MONTH(Reservas[[#This Row],[Data]])</f>
        <v>9</v>
      </c>
    </row>
    <row r="298" spans="1:12" x14ac:dyDescent="0.25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 s="1">
        <f>YEAR(Reservas[[#This Row],[Data]])</f>
        <v>2018</v>
      </c>
      <c r="L298" s="1">
        <f>MONTH(Reservas[[#This Row],[Data]])</f>
        <v>9</v>
      </c>
    </row>
    <row r="299" spans="1:12" x14ac:dyDescent="0.25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 s="1">
        <f>YEAR(Reservas[[#This Row],[Data]])</f>
        <v>2018</v>
      </c>
      <c r="L299" s="1">
        <f>MONTH(Reservas[[#This Row],[Data]])</f>
        <v>9</v>
      </c>
    </row>
    <row r="300" spans="1:12" x14ac:dyDescent="0.25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 s="1">
        <f>YEAR(Reservas[[#This Row],[Data]])</f>
        <v>2018</v>
      </c>
      <c r="L300" s="1">
        <f>MONTH(Reservas[[#This Row],[Data]])</f>
        <v>9</v>
      </c>
    </row>
    <row r="301" spans="1:12" x14ac:dyDescent="0.25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 s="1">
        <f>YEAR(Reservas[[#This Row],[Data]])</f>
        <v>2018</v>
      </c>
      <c r="L301" s="1">
        <f>MONTH(Reservas[[#This Row],[Data]])</f>
        <v>9</v>
      </c>
    </row>
    <row r="302" spans="1:12" x14ac:dyDescent="0.25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 s="1">
        <f>YEAR(Reservas[[#This Row],[Data]])</f>
        <v>2018</v>
      </c>
      <c r="L302" s="1">
        <f>MONTH(Reservas[[#This Row],[Data]])</f>
        <v>9</v>
      </c>
    </row>
    <row r="303" spans="1:12" x14ac:dyDescent="0.25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 s="1">
        <f>YEAR(Reservas[[#This Row],[Data]])</f>
        <v>2018</v>
      </c>
      <c r="L303" s="1">
        <f>MONTH(Reservas[[#This Row],[Data]])</f>
        <v>9</v>
      </c>
    </row>
    <row r="304" spans="1:12" x14ac:dyDescent="0.25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 s="1">
        <f>YEAR(Reservas[[#This Row],[Data]])</f>
        <v>2018</v>
      </c>
      <c r="L304" s="1">
        <f>MONTH(Reservas[[#This Row],[Data]])</f>
        <v>9</v>
      </c>
    </row>
    <row r="305" spans="1:12" x14ac:dyDescent="0.25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 s="1">
        <f>YEAR(Reservas[[#This Row],[Data]])</f>
        <v>2018</v>
      </c>
      <c r="L305" s="1">
        <f>MONTH(Reservas[[#This Row],[Data]])</f>
        <v>9</v>
      </c>
    </row>
    <row r="306" spans="1:12" x14ac:dyDescent="0.25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 s="1">
        <f>YEAR(Reservas[[#This Row],[Data]])</f>
        <v>2018</v>
      </c>
      <c r="L306" s="1">
        <f>MONTH(Reservas[[#This Row],[Data]])</f>
        <v>9</v>
      </c>
    </row>
    <row r="307" spans="1:12" x14ac:dyDescent="0.25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 s="1">
        <f>YEAR(Reservas[[#This Row],[Data]])</f>
        <v>2018</v>
      </c>
      <c r="L307" s="1">
        <f>MONTH(Reservas[[#This Row],[Data]])</f>
        <v>9</v>
      </c>
    </row>
    <row r="308" spans="1:12" x14ac:dyDescent="0.25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 s="1">
        <f>YEAR(Reservas[[#This Row],[Data]])</f>
        <v>2018</v>
      </c>
      <c r="L308" s="1">
        <f>MONTH(Reservas[[#This Row],[Data]])</f>
        <v>9</v>
      </c>
    </row>
    <row r="309" spans="1:12" x14ac:dyDescent="0.25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 s="1">
        <f>YEAR(Reservas[[#This Row],[Data]])</f>
        <v>2018</v>
      </c>
      <c r="L309" s="1">
        <f>MONTH(Reservas[[#This Row],[Data]])</f>
        <v>9</v>
      </c>
    </row>
    <row r="310" spans="1:12" x14ac:dyDescent="0.25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 s="1">
        <f>YEAR(Reservas[[#This Row],[Data]])</f>
        <v>2018</v>
      </c>
      <c r="L310" s="1">
        <f>MONTH(Reservas[[#This Row],[Data]])</f>
        <v>9</v>
      </c>
    </row>
    <row r="311" spans="1:12" x14ac:dyDescent="0.25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 s="1">
        <f>YEAR(Reservas[[#This Row],[Data]])</f>
        <v>2018</v>
      </c>
      <c r="L311" s="1">
        <f>MONTH(Reservas[[#This Row],[Data]])</f>
        <v>9</v>
      </c>
    </row>
    <row r="312" spans="1:12" x14ac:dyDescent="0.25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 s="1">
        <f>YEAR(Reservas[[#This Row],[Data]])</f>
        <v>2018</v>
      </c>
      <c r="L312" s="1">
        <f>MONTH(Reservas[[#This Row],[Data]])</f>
        <v>9</v>
      </c>
    </row>
    <row r="313" spans="1:12" x14ac:dyDescent="0.25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 s="1">
        <f>YEAR(Reservas[[#This Row],[Data]])</f>
        <v>2018</v>
      </c>
      <c r="L313" s="1">
        <f>MONTH(Reservas[[#This Row],[Data]])</f>
        <v>10</v>
      </c>
    </row>
    <row r="314" spans="1:12" x14ac:dyDescent="0.25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 s="1">
        <f>YEAR(Reservas[[#This Row],[Data]])</f>
        <v>2018</v>
      </c>
      <c r="L314" s="1">
        <f>MONTH(Reservas[[#This Row],[Data]])</f>
        <v>10</v>
      </c>
    </row>
    <row r="315" spans="1:12" x14ac:dyDescent="0.25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 s="1">
        <f>YEAR(Reservas[[#This Row],[Data]])</f>
        <v>2018</v>
      </c>
      <c r="L315" s="1">
        <f>MONTH(Reservas[[#This Row],[Data]])</f>
        <v>10</v>
      </c>
    </row>
    <row r="316" spans="1:12" x14ac:dyDescent="0.25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 s="1">
        <f>YEAR(Reservas[[#This Row],[Data]])</f>
        <v>2018</v>
      </c>
      <c r="L316" s="1">
        <f>MONTH(Reservas[[#This Row],[Data]])</f>
        <v>10</v>
      </c>
    </row>
    <row r="317" spans="1:12" x14ac:dyDescent="0.25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 s="1">
        <f>YEAR(Reservas[[#This Row],[Data]])</f>
        <v>2018</v>
      </c>
      <c r="L317" s="1">
        <f>MONTH(Reservas[[#This Row],[Data]])</f>
        <v>10</v>
      </c>
    </row>
    <row r="318" spans="1:12" x14ac:dyDescent="0.25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 s="1">
        <f>YEAR(Reservas[[#This Row],[Data]])</f>
        <v>2018</v>
      </c>
      <c r="L318" s="1">
        <f>MONTH(Reservas[[#This Row],[Data]])</f>
        <v>10</v>
      </c>
    </row>
    <row r="319" spans="1:12" x14ac:dyDescent="0.25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 s="1">
        <f>YEAR(Reservas[[#This Row],[Data]])</f>
        <v>2018</v>
      </c>
      <c r="L319" s="1">
        <f>MONTH(Reservas[[#This Row],[Data]])</f>
        <v>10</v>
      </c>
    </row>
    <row r="320" spans="1:12" x14ac:dyDescent="0.25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 s="1">
        <f>YEAR(Reservas[[#This Row],[Data]])</f>
        <v>2018</v>
      </c>
      <c r="L320" s="1">
        <f>MONTH(Reservas[[#This Row],[Data]])</f>
        <v>10</v>
      </c>
    </row>
    <row r="321" spans="1:12" x14ac:dyDescent="0.25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 s="1">
        <f>YEAR(Reservas[[#This Row],[Data]])</f>
        <v>2018</v>
      </c>
      <c r="L321" s="1">
        <f>MONTH(Reservas[[#This Row],[Data]])</f>
        <v>10</v>
      </c>
    </row>
    <row r="322" spans="1:12" x14ac:dyDescent="0.25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 s="1">
        <f>YEAR(Reservas[[#This Row],[Data]])</f>
        <v>2018</v>
      </c>
      <c r="L322" s="1">
        <f>MONTH(Reservas[[#This Row],[Data]])</f>
        <v>10</v>
      </c>
    </row>
    <row r="323" spans="1:12" x14ac:dyDescent="0.25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 s="1">
        <f>YEAR(Reservas[[#This Row],[Data]])</f>
        <v>2018</v>
      </c>
      <c r="L323" s="1">
        <f>MONTH(Reservas[[#This Row],[Data]])</f>
        <v>10</v>
      </c>
    </row>
    <row r="324" spans="1:12" x14ac:dyDescent="0.25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 s="1">
        <f>YEAR(Reservas[[#This Row],[Data]])</f>
        <v>2018</v>
      </c>
      <c r="L324" s="1">
        <f>MONTH(Reservas[[#This Row],[Data]])</f>
        <v>10</v>
      </c>
    </row>
    <row r="325" spans="1:12" x14ac:dyDescent="0.25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 s="1">
        <f>YEAR(Reservas[[#This Row],[Data]])</f>
        <v>2018</v>
      </c>
      <c r="L325" s="1">
        <f>MONTH(Reservas[[#This Row],[Data]])</f>
        <v>10</v>
      </c>
    </row>
    <row r="326" spans="1:12" x14ac:dyDescent="0.25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 s="1">
        <f>YEAR(Reservas[[#This Row],[Data]])</f>
        <v>2018</v>
      </c>
      <c r="L326" s="1">
        <f>MONTH(Reservas[[#This Row],[Data]])</f>
        <v>10</v>
      </c>
    </row>
    <row r="327" spans="1:12" x14ac:dyDescent="0.25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 s="1">
        <f>YEAR(Reservas[[#This Row],[Data]])</f>
        <v>2018</v>
      </c>
      <c r="L327" s="1">
        <f>MONTH(Reservas[[#This Row],[Data]])</f>
        <v>10</v>
      </c>
    </row>
    <row r="328" spans="1:12" x14ac:dyDescent="0.25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 s="1">
        <f>YEAR(Reservas[[#This Row],[Data]])</f>
        <v>2018</v>
      </c>
      <c r="L328" s="1">
        <f>MONTH(Reservas[[#This Row],[Data]])</f>
        <v>10</v>
      </c>
    </row>
    <row r="329" spans="1:12" x14ac:dyDescent="0.25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 s="1">
        <f>YEAR(Reservas[[#This Row],[Data]])</f>
        <v>2018</v>
      </c>
      <c r="L329" s="1">
        <f>MONTH(Reservas[[#This Row],[Data]])</f>
        <v>10</v>
      </c>
    </row>
    <row r="330" spans="1:12" x14ac:dyDescent="0.25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 s="1">
        <f>YEAR(Reservas[[#This Row],[Data]])</f>
        <v>2018</v>
      </c>
      <c r="L330" s="1">
        <f>MONTH(Reservas[[#This Row],[Data]])</f>
        <v>10</v>
      </c>
    </row>
    <row r="331" spans="1:12" x14ac:dyDescent="0.25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 s="1">
        <f>YEAR(Reservas[[#This Row],[Data]])</f>
        <v>2018</v>
      </c>
      <c r="L331" s="1">
        <f>MONTH(Reservas[[#This Row],[Data]])</f>
        <v>10</v>
      </c>
    </row>
    <row r="332" spans="1:12" x14ac:dyDescent="0.25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 s="1">
        <f>YEAR(Reservas[[#This Row],[Data]])</f>
        <v>2018</v>
      </c>
      <c r="L332" s="1">
        <f>MONTH(Reservas[[#This Row],[Data]])</f>
        <v>10</v>
      </c>
    </row>
    <row r="333" spans="1:12" x14ac:dyDescent="0.25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 s="1">
        <f>YEAR(Reservas[[#This Row],[Data]])</f>
        <v>2018</v>
      </c>
      <c r="L333" s="1">
        <f>MONTH(Reservas[[#This Row],[Data]])</f>
        <v>10</v>
      </c>
    </row>
    <row r="334" spans="1:12" x14ac:dyDescent="0.25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 s="1">
        <f>YEAR(Reservas[[#This Row],[Data]])</f>
        <v>2018</v>
      </c>
      <c r="L334" s="1">
        <f>MONTH(Reservas[[#This Row],[Data]])</f>
        <v>10</v>
      </c>
    </row>
    <row r="335" spans="1:12" x14ac:dyDescent="0.25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 s="1">
        <f>YEAR(Reservas[[#This Row],[Data]])</f>
        <v>2018</v>
      </c>
      <c r="L335" s="1">
        <f>MONTH(Reservas[[#This Row],[Data]])</f>
        <v>10</v>
      </c>
    </row>
    <row r="336" spans="1:12" x14ac:dyDescent="0.25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 s="1">
        <f>YEAR(Reservas[[#This Row],[Data]])</f>
        <v>2018</v>
      </c>
      <c r="L336" s="1">
        <f>MONTH(Reservas[[#This Row],[Data]])</f>
        <v>10</v>
      </c>
    </row>
    <row r="337" spans="1:12" x14ac:dyDescent="0.25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 s="1">
        <f>YEAR(Reservas[[#This Row],[Data]])</f>
        <v>2018</v>
      </c>
      <c r="L337" s="1">
        <f>MONTH(Reservas[[#This Row],[Data]])</f>
        <v>10</v>
      </c>
    </row>
    <row r="338" spans="1:12" x14ac:dyDescent="0.25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 s="1">
        <f>YEAR(Reservas[[#This Row],[Data]])</f>
        <v>2018</v>
      </c>
      <c r="L338" s="1">
        <f>MONTH(Reservas[[#This Row],[Data]])</f>
        <v>10</v>
      </c>
    </row>
    <row r="339" spans="1:12" x14ac:dyDescent="0.25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 s="1">
        <f>YEAR(Reservas[[#This Row],[Data]])</f>
        <v>2018</v>
      </c>
      <c r="L339" s="1">
        <f>MONTH(Reservas[[#This Row],[Data]])</f>
        <v>10</v>
      </c>
    </row>
    <row r="340" spans="1:12" x14ac:dyDescent="0.25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 s="1">
        <f>YEAR(Reservas[[#This Row],[Data]])</f>
        <v>2018</v>
      </c>
      <c r="L340" s="1">
        <f>MONTH(Reservas[[#This Row],[Data]])</f>
        <v>10</v>
      </c>
    </row>
    <row r="341" spans="1:12" x14ac:dyDescent="0.25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 s="1">
        <f>YEAR(Reservas[[#This Row],[Data]])</f>
        <v>2018</v>
      </c>
      <c r="L341" s="1">
        <f>MONTH(Reservas[[#This Row],[Data]])</f>
        <v>10</v>
      </c>
    </row>
    <row r="342" spans="1:12" x14ac:dyDescent="0.25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 s="1">
        <f>YEAR(Reservas[[#This Row],[Data]])</f>
        <v>2018</v>
      </c>
      <c r="L342" s="1">
        <f>MONTH(Reservas[[#This Row],[Data]])</f>
        <v>10</v>
      </c>
    </row>
    <row r="343" spans="1:12" x14ac:dyDescent="0.25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 s="1">
        <f>YEAR(Reservas[[#This Row],[Data]])</f>
        <v>2018</v>
      </c>
      <c r="L343" s="1">
        <f>MONTH(Reservas[[#This Row],[Data]])</f>
        <v>10</v>
      </c>
    </row>
    <row r="344" spans="1:12" x14ac:dyDescent="0.25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 s="1">
        <f>YEAR(Reservas[[#This Row],[Data]])</f>
        <v>2018</v>
      </c>
      <c r="L344" s="1">
        <f>MONTH(Reservas[[#This Row],[Data]])</f>
        <v>10</v>
      </c>
    </row>
    <row r="345" spans="1:12" x14ac:dyDescent="0.25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 s="1">
        <f>YEAR(Reservas[[#This Row],[Data]])</f>
        <v>2018</v>
      </c>
      <c r="L345" s="1">
        <f>MONTH(Reservas[[#This Row],[Data]])</f>
        <v>10</v>
      </c>
    </row>
    <row r="346" spans="1:12" x14ac:dyDescent="0.25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 s="1">
        <f>YEAR(Reservas[[#This Row],[Data]])</f>
        <v>2018</v>
      </c>
      <c r="L346" s="1">
        <f>MONTH(Reservas[[#This Row],[Data]])</f>
        <v>10</v>
      </c>
    </row>
    <row r="347" spans="1:12" x14ac:dyDescent="0.25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 s="1">
        <f>YEAR(Reservas[[#This Row],[Data]])</f>
        <v>2018</v>
      </c>
      <c r="L347" s="1">
        <f>MONTH(Reservas[[#This Row],[Data]])</f>
        <v>10</v>
      </c>
    </row>
    <row r="348" spans="1:12" x14ac:dyDescent="0.25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 s="1">
        <f>YEAR(Reservas[[#This Row],[Data]])</f>
        <v>2018</v>
      </c>
      <c r="L348" s="1">
        <f>MONTH(Reservas[[#This Row],[Data]])</f>
        <v>10</v>
      </c>
    </row>
    <row r="349" spans="1:12" x14ac:dyDescent="0.25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 s="1">
        <f>YEAR(Reservas[[#This Row],[Data]])</f>
        <v>2018</v>
      </c>
      <c r="L349" s="1">
        <f>MONTH(Reservas[[#This Row],[Data]])</f>
        <v>10</v>
      </c>
    </row>
    <row r="350" spans="1:12" x14ac:dyDescent="0.25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 s="1">
        <f>YEAR(Reservas[[#This Row],[Data]])</f>
        <v>2018</v>
      </c>
      <c r="L350" s="1">
        <f>MONTH(Reservas[[#This Row],[Data]])</f>
        <v>10</v>
      </c>
    </row>
    <row r="351" spans="1:12" x14ac:dyDescent="0.25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 s="1">
        <f>YEAR(Reservas[[#This Row],[Data]])</f>
        <v>2018</v>
      </c>
      <c r="L351" s="1">
        <f>MONTH(Reservas[[#This Row],[Data]])</f>
        <v>10</v>
      </c>
    </row>
    <row r="352" spans="1:12" x14ac:dyDescent="0.25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 s="1">
        <f>YEAR(Reservas[[#This Row],[Data]])</f>
        <v>2018</v>
      </c>
      <c r="L352" s="1">
        <f>MONTH(Reservas[[#This Row],[Data]])</f>
        <v>11</v>
      </c>
    </row>
    <row r="353" spans="1:12" x14ac:dyDescent="0.25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 s="1">
        <f>YEAR(Reservas[[#This Row],[Data]])</f>
        <v>2018</v>
      </c>
      <c r="L353" s="1">
        <f>MONTH(Reservas[[#This Row],[Data]])</f>
        <v>11</v>
      </c>
    </row>
    <row r="354" spans="1:12" x14ac:dyDescent="0.25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 s="1">
        <f>YEAR(Reservas[[#This Row],[Data]])</f>
        <v>2018</v>
      </c>
      <c r="L354" s="1">
        <f>MONTH(Reservas[[#This Row],[Data]])</f>
        <v>11</v>
      </c>
    </row>
    <row r="355" spans="1:12" x14ac:dyDescent="0.25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 s="1">
        <f>YEAR(Reservas[[#This Row],[Data]])</f>
        <v>2018</v>
      </c>
      <c r="L355" s="1">
        <f>MONTH(Reservas[[#This Row],[Data]])</f>
        <v>11</v>
      </c>
    </row>
    <row r="356" spans="1:12" x14ac:dyDescent="0.25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 s="1">
        <f>YEAR(Reservas[[#This Row],[Data]])</f>
        <v>2018</v>
      </c>
      <c r="L356" s="1">
        <f>MONTH(Reservas[[#This Row],[Data]])</f>
        <v>11</v>
      </c>
    </row>
    <row r="357" spans="1:12" x14ac:dyDescent="0.25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 s="1">
        <f>YEAR(Reservas[[#This Row],[Data]])</f>
        <v>2018</v>
      </c>
      <c r="L357" s="1">
        <f>MONTH(Reservas[[#This Row],[Data]])</f>
        <v>11</v>
      </c>
    </row>
    <row r="358" spans="1:12" x14ac:dyDescent="0.25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 s="1">
        <f>YEAR(Reservas[[#This Row],[Data]])</f>
        <v>2018</v>
      </c>
      <c r="L358" s="1">
        <f>MONTH(Reservas[[#This Row],[Data]])</f>
        <v>11</v>
      </c>
    </row>
    <row r="359" spans="1:12" x14ac:dyDescent="0.25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 s="1">
        <f>YEAR(Reservas[[#This Row],[Data]])</f>
        <v>2018</v>
      </c>
      <c r="L359" s="1">
        <f>MONTH(Reservas[[#This Row],[Data]])</f>
        <v>11</v>
      </c>
    </row>
    <row r="360" spans="1:12" x14ac:dyDescent="0.25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 s="1">
        <f>YEAR(Reservas[[#This Row],[Data]])</f>
        <v>2018</v>
      </c>
      <c r="L360" s="1">
        <f>MONTH(Reservas[[#This Row],[Data]])</f>
        <v>11</v>
      </c>
    </row>
    <row r="361" spans="1:12" x14ac:dyDescent="0.25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 s="1">
        <f>YEAR(Reservas[[#This Row],[Data]])</f>
        <v>2018</v>
      </c>
      <c r="L361" s="1">
        <f>MONTH(Reservas[[#This Row],[Data]])</f>
        <v>11</v>
      </c>
    </row>
    <row r="362" spans="1:12" x14ac:dyDescent="0.25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 s="1">
        <f>YEAR(Reservas[[#This Row],[Data]])</f>
        <v>2018</v>
      </c>
      <c r="L362" s="1">
        <f>MONTH(Reservas[[#This Row],[Data]])</f>
        <v>11</v>
      </c>
    </row>
    <row r="363" spans="1:12" x14ac:dyDescent="0.25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 s="1">
        <f>YEAR(Reservas[[#This Row],[Data]])</f>
        <v>2018</v>
      </c>
      <c r="L363" s="1">
        <f>MONTH(Reservas[[#This Row],[Data]])</f>
        <v>11</v>
      </c>
    </row>
    <row r="364" spans="1:12" x14ac:dyDescent="0.25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 s="1">
        <f>YEAR(Reservas[[#This Row],[Data]])</f>
        <v>2018</v>
      </c>
      <c r="L364" s="1">
        <f>MONTH(Reservas[[#This Row],[Data]])</f>
        <v>11</v>
      </c>
    </row>
    <row r="365" spans="1:12" x14ac:dyDescent="0.25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 s="1">
        <f>YEAR(Reservas[[#This Row],[Data]])</f>
        <v>2018</v>
      </c>
      <c r="L365" s="1">
        <f>MONTH(Reservas[[#This Row],[Data]])</f>
        <v>11</v>
      </c>
    </row>
    <row r="366" spans="1:12" x14ac:dyDescent="0.25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 s="1">
        <f>YEAR(Reservas[[#This Row],[Data]])</f>
        <v>2018</v>
      </c>
      <c r="L366" s="1">
        <f>MONTH(Reservas[[#This Row],[Data]])</f>
        <v>11</v>
      </c>
    </row>
    <row r="367" spans="1:12" x14ac:dyDescent="0.25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 s="1">
        <f>YEAR(Reservas[[#This Row],[Data]])</f>
        <v>2018</v>
      </c>
      <c r="L367" s="1">
        <f>MONTH(Reservas[[#This Row],[Data]])</f>
        <v>11</v>
      </c>
    </row>
    <row r="368" spans="1:12" x14ac:dyDescent="0.25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 s="1">
        <f>YEAR(Reservas[[#This Row],[Data]])</f>
        <v>2018</v>
      </c>
      <c r="L368" s="1">
        <f>MONTH(Reservas[[#This Row],[Data]])</f>
        <v>11</v>
      </c>
    </row>
    <row r="369" spans="1:12" x14ac:dyDescent="0.25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 s="1">
        <f>YEAR(Reservas[[#This Row],[Data]])</f>
        <v>2018</v>
      </c>
      <c r="L369" s="1">
        <f>MONTH(Reservas[[#This Row],[Data]])</f>
        <v>11</v>
      </c>
    </row>
    <row r="370" spans="1:12" x14ac:dyDescent="0.25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 s="1">
        <f>YEAR(Reservas[[#This Row],[Data]])</f>
        <v>2018</v>
      </c>
      <c r="L370" s="1">
        <f>MONTH(Reservas[[#This Row],[Data]])</f>
        <v>11</v>
      </c>
    </row>
    <row r="371" spans="1:12" x14ac:dyDescent="0.25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 s="1">
        <f>YEAR(Reservas[[#This Row],[Data]])</f>
        <v>2018</v>
      </c>
      <c r="L371" s="1">
        <f>MONTH(Reservas[[#This Row],[Data]])</f>
        <v>11</v>
      </c>
    </row>
    <row r="372" spans="1:12" x14ac:dyDescent="0.25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 s="1">
        <f>YEAR(Reservas[[#This Row],[Data]])</f>
        <v>2018</v>
      </c>
      <c r="L372" s="1">
        <f>MONTH(Reservas[[#This Row],[Data]])</f>
        <v>11</v>
      </c>
    </row>
    <row r="373" spans="1:12" x14ac:dyDescent="0.25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 s="1">
        <f>YEAR(Reservas[[#This Row],[Data]])</f>
        <v>2018</v>
      </c>
      <c r="L373" s="1">
        <f>MONTH(Reservas[[#This Row],[Data]])</f>
        <v>11</v>
      </c>
    </row>
    <row r="374" spans="1:12" x14ac:dyDescent="0.25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 s="1">
        <f>YEAR(Reservas[[#This Row],[Data]])</f>
        <v>2018</v>
      </c>
      <c r="L374" s="1">
        <f>MONTH(Reservas[[#This Row],[Data]])</f>
        <v>11</v>
      </c>
    </row>
    <row r="375" spans="1:12" x14ac:dyDescent="0.25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 s="1">
        <f>YEAR(Reservas[[#This Row],[Data]])</f>
        <v>2018</v>
      </c>
      <c r="L375" s="1">
        <f>MONTH(Reservas[[#This Row],[Data]])</f>
        <v>11</v>
      </c>
    </row>
    <row r="376" spans="1:12" x14ac:dyDescent="0.25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 s="1">
        <f>YEAR(Reservas[[#This Row],[Data]])</f>
        <v>2018</v>
      </c>
      <c r="L376" s="1">
        <f>MONTH(Reservas[[#This Row],[Data]])</f>
        <v>11</v>
      </c>
    </row>
    <row r="377" spans="1:12" x14ac:dyDescent="0.25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 s="1">
        <f>YEAR(Reservas[[#This Row],[Data]])</f>
        <v>2018</v>
      </c>
      <c r="L377" s="1">
        <f>MONTH(Reservas[[#This Row],[Data]])</f>
        <v>11</v>
      </c>
    </row>
    <row r="378" spans="1:12" x14ac:dyDescent="0.25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 s="1">
        <f>YEAR(Reservas[[#This Row],[Data]])</f>
        <v>2018</v>
      </c>
      <c r="L378" s="1">
        <f>MONTH(Reservas[[#This Row],[Data]])</f>
        <v>11</v>
      </c>
    </row>
    <row r="379" spans="1:12" x14ac:dyDescent="0.25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 s="1">
        <f>YEAR(Reservas[[#This Row],[Data]])</f>
        <v>2018</v>
      </c>
      <c r="L379" s="1">
        <f>MONTH(Reservas[[#This Row],[Data]])</f>
        <v>11</v>
      </c>
    </row>
    <row r="380" spans="1:12" x14ac:dyDescent="0.25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 s="1">
        <f>YEAR(Reservas[[#This Row],[Data]])</f>
        <v>2018</v>
      </c>
      <c r="L380" s="1">
        <f>MONTH(Reservas[[#This Row],[Data]])</f>
        <v>11</v>
      </c>
    </row>
    <row r="381" spans="1:12" x14ac:dyDescent="0.25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 s="1">
        <f>YEAR(Reservas[[#This Row],[Data]])</f>
        <v>2018</v>
      </c>
      <c r="L381" s="1">
        <f>MONTH(Reservas[[#This Row],[Data]])</f>
        <v>11</v>
      </c>
    </row>
    <row r="382" spans="1:12" x14ac:dyDescent="0.25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 s="1">
        <f>YEAR(Reservas[[#This Row],[Data]])</f>
        <v>2018</v>
      </c>
      <c r="L382" s="1">
        <f>MONTH(Reservas[[#This Row],[Data]])</f>
        <v>11</v>
      </c>
    </row>
    <row r="383" spans="1:12" x14ac:dyDescent="0.25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 s="1">
        <f>YEAR(Reservas[[#This Row],[Data]])</f>
        <v>2018</v>
      </c>
      <c r="L383" s="1">
        <f>MONTH(Reservas[[#This Row],[Data]])</f>
        <v>12</v>
      </c>
    </row>
    <row r="384" spans="1:12" x14ac:dyDescent="0.25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 s="1">
        <f>YEAR(Reservas[[#This Row],[Data]])</f>
        <v>2018</v>
      </c>
      <c r="L384" s="1">
        <f>MONTH(Reservas[[#This Row],[Data]])</f>
        <v>12</v>
      </c>
    </row>
    <row r="385" spans="1:12" x14ac:dyDescent="0.25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 s="1">
        <f>YEAR(Reservas[[#This Row],[Data]])</f>
        <v>2018</v>
      </c>
      <c r="L385" s="1">
        <f>MONTH(Reservas[[#This Row],[Data]])</f>
        <v>12</v>
      </c>
    </row>
    <row r="386" spans="1:12" x14ac:dyDescent="0.25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 s="1">
        <f>YEAR(Reservas[[#This Row],[Data]])</f>
        <v>2018</v>
      </c>
      <c r="L386" s="1">
        <f>MONTH(Reservas[[#This Row],[Data]])</f>
        <v>12</v>
      </c>
    </row>
    <row r="387" spans="1:12" x14ac:dyDescent="0.25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 s="1">
        <f>YEAR(Reservas[[#This Row],[Data]])</f>
        <v>2018</v>
      </c>
      <c r="L387" s="1">
        <f>MONTH(Reservas[[#This Row],[Data]])</f>
        <v>12</v>
      </c>
    </row>
    <row r="388" spans="1:12" x14ac:dyDescent="0.25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 s="1">
        <f>YEAR(Reservas[[#This Row],[Data]])</f>
        <v>2018</v>
      </c>
      <c r="L388" s="1">
        <f>MONTH(Reservas[[#This Row],[Data]])</f>
        <v>12</v>
      </c>
    </row>
    <row r="389" spans="1:12" x14ac:dyDescent="0.25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 s="1">
        <f>YEAR(Reservas[[#This Row],[Data]])</f>
        <v>2018</v>
      </c>
      <c r="L389" s="1">
        <f>MONTH(Reservas[[#This Row],[Data]])</f>
        <v>12</v>
      </c>
    </row>
    <row r="390" spans="1:12" x14ac:dyDescent="0.25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 s="1">
        <f>YEAR(Reservas[[#This Row],[Data]])</f>
        <v>2018</v>
      </c>
      <c r="L390" s="1">
        <f>MONTH(Reservas[[#This Row],[Data]])</f>
        <v>12</v>
      </c>
    </row>
    <row r="391" spans="1:12" x14ac:dyDescent="0.25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 s="1">
        <f>YEAR(Reservas[[#This Row],[Data]])</f>
        <v>2018</v>
      </c>
      <c r="L391" s="1">
        <f>MONTH(Reservas[[#This Row],[Data]])</f>
        <v>12</v>
      </c>
    </row>
    <row r="392" spans="1:12" x14ac:dyDescent="0.25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 s="1">
        <f>YEAR(Reservas[[#This Row],[Data]])</f>
        <v>2018</v>
      </c>
      <c r="L392" s="1">
        <f>MONTH(Reservas[[#This Row],[Data]])</f>
        <v>12</v>
      </c>
    </row>
    <row r="393" spans="1:12" x14ac:dyDescent="0.25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 s="1">
        <f>YEAR(Reservas[[#This Row],[Data]])</f>
        <v>2018</v>
      </c>
      <c r="L393" s="1">
        <f>MONTH(Reservas[[#This Row],[Data]])</f>
        <v>12</v>
      </c>
    </row>
    <row r="394" spans="1:12" x14ac:dyDescent="0.25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 s="1">
        <f>YEAR(Reservas[[#This Row],[Data]])</f>
        <v>2018</v>
      </c>
      <c r="L394" s="1">
        <f>MONTH(Reservas[[#This Row],[Data]])</f>
        <v>12</v>
      </c>
    </row>
    <row r="395" spans="1:12" x14ac:dyDescent="0.25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 s="1">
        <f>YEAR(Reservas[[#This Row],[Data]])</f>
        <v>2018</v>
      </c>
      <c r="L395" s="1">
        <f>MONTH(Reservas[[#This Row],[Data]])</f>
        <v>12</v>
      </c>
    </row>
    <row r="396" spans="1:12" x14ac:dyDescent="0.25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 s="1">
        <f>YEAR(Reservas[[#This Row],[Data]])</f>
        <v>2018</v>
      </c>
      <c r="L396" s="1">
        <f>MONTH(Reservas[[#This Row],[Data]])</f>
        <v>12</v>
      </c>
    </row>
    <row r="397" spans="1:12" x14ac:dyDescent="0.25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 s="1">
        <f>YEAR(Reservas[[#This Row],[Data]])</f>
        <v>2018</v>
      </c>
      <c r="L397" s="1">
        <f>MONTH(Reservas[[#This Row],[Data]])</f>
        <v>12</v>
      </c>
    </row>
    <row r="398" spans="1:12" x14ac:dyDescent="0.25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 s="1">
        <f>YEAR(Reservas[[#This Row],[Data]])</f>
        <v>2018</v>
      </c>
      <c r="L398" s="1">
        <f>MONTH(Reservas[[#This Row],[Data]])</f>
        <v>12</v>
      </c>
    </row>
    <row r="399" spans="1:12" x14ac:dyDescent="0.25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 s="1">
        <f>YEAR(Reservas[[#This Row],[Data]])</f>
        <v>2018</v>
      </c>
      <c r="L399" s="1">
        <f>MONTH(Reservas[[#This Row],[Data]])</f>
        <v>12</v>
      </c>
    </row>
    <row r="400" spans="1:12" x14ac:dyDescent="0.25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 s="1">
        <f>YEAR(Reservas[[#This Row],[Data]])</f>
        <v>2018</v>
      </c>
      <c r="L400" s="1">
        <f>MONTH(Reservas[[#This Row],[Data]])</f>
        <v>12</v>
      </c>
    </row>
    <row r="401" spans="1:12" x14ac:dyDescent="0.25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 s="1">
        <f>YEAR(Reservas[[#This Row],[Data]])</f>
        <v>2018</v>
      </c>
      <c r="L401" s="1">
        <f>MONTH(Reservas[[#This Row],[Data]])</f>
        <v>12</v>
      </c>
    </row>
    <row r="402" spans="1:12" x14ac:dyDescent="0.25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 s="1">
        <f>YEAR(Reservas[[#This Row],[Data]])</f>
        <v>2018</v>
      </c>
      <c r="L402" s="1">
        <f>MONTH(Reservas[[#This Row],[Data]])</f>
        <v>12</v>
      </c>
    </row>
    <row r="403" spans="1:12" x14ac:dyDescent="0.25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 s="1">
        <f>YEAR(Reservas[[#This Row],[Data]])</f>
        <v>2018</v>
      </c>
      <c r="L403" s="1">
        <f>MONTH(Reservas[[#This Row],[Data]])</f>
        <v>12</v>
      </c>
    </row>
    <row r="404" spans="1:12" x14ac:dyDescent="0.25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 s="1">
        <f>YEAR(Reservas[[#This Row],[Data]])</f>
        <v>2018</v>
      </c>
      <c r="L404" s="1">
        <f>MONTH(Reservas[[#This Row],[Data]])</f>
        <v>12</v>
      </c>
    </row>
    <row r="405" spans="1:12" x14ac:dyDescent="0.25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 s="1">
        <f>YEAR(Reservas[[#This Row],[Data]])</f>
        <v>2018</v>
      </c>
      <c r="L405" s="1">
        <f>MONTH(Reservas[[#This Row],[Data]])</f>
        <v>12</v>
      </c>
    </row>
    <row r="406" spans="1:12" x14ac:dyDescent="0.25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 s="1">
        <f>YEAR(Reservas[[#This Row],[Data]])</f>
        <v>2018</v>
      </c>
      <c r="L406" s="1">
        <f>MONTH(Reservas[[#This Row],[Data]])</f>
        <v>12</v>
      </c>
    </row>
    <row r="407" spans="1:12" x14ac:dyDescent="0.25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 s="1">
        <f>YEAR(Reservas[[#This Row],[Data]])</f>
        <v>2018</v>
      </c>
      <c r="L407" s="1">
        <f>MONTH(Reservas[[#This Row],[Data]])</f>
        <v>12</v>
      </c>
    </row>
    <row r="408" spans="1:12" x14ac:dyDescent="0.25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 s="1">
        <f>YEAR(Reservas[[#This Row],[Data]])</f>
        <v>2018</v>
      </c>
      <c r="L408" s="1">
        <f>MONTH(Reservas[[#This Row],[Data]])</f>
        <v>12</v>
      </c>
    </row>
    <row r="409" spans="1:12" x14ac:dyDescent="0.25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 s="1">
        <f>YEAR(Reservas[[#This Row],[Data]])</f>
        <v>2018</v>
      </c>
      <c r="L409" s="1">
        <f>MONTH(Reservas[[#This Row],[Data]])</f>
        <v>12</v>
      </c>
    </row>
    <row r="410" spans="1:12" x14ac:dyDescent="0.25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 s="1">
        <f>YEAR(Reservas[[#This Row],[Data]])</f>
        <v>2018</v>
      </c>
      <c r="L410" s="1">
        <f>MONTH(Reservas[[#This Row],[Data]])</f>
        <v>12</v>
      </c>
    </row>
    <row r="411" spans="1:12" x14ac:dyDescent="0.25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 s="1">
        <f>YEAR(Reservas[[#This Row],[Data]])</f>
        <v>2018</v>
      </c>
      <c r="L411" s="1">
        <f>MONTH(Reservas[[#This Row],[Data]])</f>
        <v>12</v>
      </c>
    </row>
    <row r="412" spans="1:12" x14ac:dyDescent="0.25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 s="1">
        <f>YEAR(Reservas[[#This Row],[Data]])</f>
        <v>2018</v>
      </c>
      <c r="L412" s="1">
        <f>MONTH(Reservas[[#This Row],[Data]])</f>
        <v>12</v>
      </c>
    </row>
    <row r="413" spans="1:12" x14ac:dyDescent="0.25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 s="1">
        <f>YEAR(Reservas[[#This Row],[Data]])</f>
        <v>2019</v>
      </c>
      <c r="L413" s="1">
        <f>MONTH(Reservas[[#This Row],[Data]])</f>
        <v>1</v>
      </c>
    </row>
    <row r="414" spans="1:12" x14ac:dyDescent="0.25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 s="1">
        <f>YEAR(Reservas[[#This Row],[Data]])</f>
        <v>2019</v>
      </c>
      <c r="L414" s="1">
        <f>MONTH(Reservas[[#This Row],[Data]])</f>
        <v>1</v>
      </c>
    </row>
    <row r="415" spans="1:12" x14ac:dyDescent="0.25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 s="1">
        <f>YEAR(Reservas[[#This Row],[Data]])</f>
        <v>2019</v>
      </c>
      <c r="L415" s="1">
        <f>MONTH(Reservas[[#This Row],[Data]])</f>
        <v>1</v>
      </c>
    </row>
    <row r="416" spans="1:12" x14ac:dyDescent="0.25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 s="1">
        <f>YEAR(Reservas[[#This Row],[Data]])</f>
        <v>2019</v>
      </c>
      <c r="L416" s="1">
        <f>MONTH(Reservas[[#This Row],[Data]])</f>
        <v>1</v>
      </c>
    </row>
    <row r="417" spans="1:12" x14ac:dyDescent="0.25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 s="1">
        <f>YEAR(Reservas[[#This Row],[Data]])</f>
        <v>2019</v>
      </c>
      <c r="L417" s="1">
        <f>MONTH(Reservas[[#This Row],[Data]])</f>
        <v>1</v>
      </c>
    </row>
    <row r="418" spans="1:12" x14ac:dyDescent="0.25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 s="1">
        <f>YEAR(Reservas[[#This Row],[Data]])</f>
        <v>2019</v>
      </c>
      <c r="L418" s="1">
        <f>MONTH(Reservas[[#This Row],[Data]])</f>
        <v>1</v>
      </c>
    </row>
    <row r="419" spans="1:12" x14ac:dyDescent="0.25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 s="1">
        <f>YEAR(Reservas[[#This Row],[Data]])</f>
        <v>2019</v>
      </c>
      <c r="L419" s="1">
        <f>MONTH(Reservas[[#This Row],[Data]])</f>
        <v>1</v>
      </c>
    </row>
    <row r="420" spans="1:12" x14ac:dyDescent="0.25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 s="1">
        <f>YEAR(Reservas[[#This Row],[Data]])</f>
        <v>2019</v>
      </c>
      <c r="L420" s="1">
        <f>MONTH(Reservas[[#This Row],[Data]])</f>
        <v>1</v>
      </c>
    </row>
    <row r="421" spans="1:12" x14ac:dyDescent="0.25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 s="1">
        <f>YEAR(Reservas[[#This Row],[Data]])</f>
        <v>2019</v>
      </c>
      <c r="L421" s="1">
        <f>MONTH(Reservas[[#This Row],[Data]])</f>
        <v>1</v>
      </c>
    </row>
    <row r="422" spans="1:12" x14ac:dyDescent="0.25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 s="1">
        <f>YEAR(Reservas[[#This Row],[Data]])</f>
        <v>2019</v>
      </c>
      <c r="L422" s="1">
        <f>MONTH(Reservas[[#This Row],[Data]])</f>
        <v>1</v>
      </c>
    </row>
    <row r="423" spans="1:12" x14ac:dyDescent="0.25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 s="1">
        <f>YEAR(Reservas[[#This Row],[Data]])</f>
        <v>2019</v>
      </c>
      <c r="L423" s="1">
        <f>MONTH(Reservas[[#This Row],[Data]])</f>
        <v>1</v>
      </c>
    </row>
    <row r="424" spans="1:12" x14ac:dyDescent="0.25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 s="1">
        <f>YEAR(Reservas[[#This Row],[Data]])</f>
        <v>2019</v>
      </c>
      <c r="L424" s="1">
        <f>MONTH(Reservas[[#This Row],[Data]])</f>
        <v>1</v>
      </c>
    </row>
    <row r="425" spans="1:12" x14ac:dyDescent="0.25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 s="1">
        <f>YEAR(Reservas[[#This Row],[Data]])</f>
        <v>2019</v>
      </c>
      <c r="L425" s="1">
        <f>MONTH(Reservas[[#This Row],[Data]])</f>
        <v>1</v>
      </c>
    </row>
    <row r="426" spans="1:12" x14ac:dyDescent="0.25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 s="1">
        <f>YEAR(Reservas[[#This Row],[Data]])</f>
        <v>2019</v>
      </c>
      <c r="L426" s="1">
        <f>MONTH(Reservas[[#This Row],[Data]])</f>
        <v>1</v>
      </c>
    </row>
    <row r="427" spans="1:12" x14ac:dyDescent="0.25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 s="1">
        <f>YEAR(Reservas[[#This Row],[Data]])</f>
        <v>2019</v>
      </c>
      <c r="L427" s="1">
        <f>MONTH(Reservas[[#This Row],[Data]])</f>
        <v>1</v>
      </c>
    </row>
    <row r="428" spans="1:12" x14ac:dyDescent="0.25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 s="1">
        <f>YEAR(Reservas[[#This Row],[Data]])</f>
        <v>2019</v>
      </c>
      <c r="L428" s="1">
        <f>MONTH(Reservas[[#This Row],[Data]])</f>
        <v>1</v>
      </c>
    </row>
    <row r="429" spans="1:12" x14ac:dyDescent="0.25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 s="1">
        <f>YEAR(Reservas[[#This Row],[Data]])</f>
        <v>2019</v>
      </c>
      <c r="L429" s="1">
        <f>MONTH(Reservas[[#This Row],[Data]])</f>
        <v>1</v>
      </c>
    </row>
    <row r="430" spans="1:12" x14ac:dyDescent="0.25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 s="1">
        <f>YEAR(Reservas[[#This Row],[Data]])</f>
        <v>2019</v>
      </c>
      <c r="L430" s="1">
        <f>MONTH(Reservas[[#This Row],[Data]])</f>
        <v>1</v>
      </c>
    </row>
    <row r="431" spans="1:12" x14ac:dyDescent="0.25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 s="1">
        <f>YEAR(Reservas[[#This Row],[Data]])</f>
        <v>2019</v>
      </c>
      <c r="L431" s="1">
        <f>MONTH(Reservas[[#This Row],[Data]])</f>
        <v>1</v>
      </c>
    </row>
    <row r="432" spans="1:12" x14ac:dyDescent="0.25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 s="1">
        <f>YEAR(Reservas[[#This Row],[Data]])</f>
        <v>2019</v>
      </c>
      <c r="L432" s="1">
        <f>MONTH(Reservas[[#This Row],[Data]])</f>
        <v>1</v>
      </c>
    </row>
    <row r="433" spans="1:12" x14ac:dyDescent="0.25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 s="1">
        <f>YEAR(Reservas[[#This Row],[Data]])</f>
        <v>2019</v>
      </c>
      <c r="L433" s="1">
        <f>MONTH(Reservas[[#This Row],[Data]])</f>
        <v>1</v>
      </c>
    </row>
    <row r="434" spans="1:12" x14ac:dyDescent="0.25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 s="1">
        <f>YEAR(Reservas[[#This Row],[Data]])</f>
        <v>2019</v>
      </c>
      <c r="L434" s="1">
        <f>MONTH(Reservas[[#This Row],[Data]])</f>
        <v>1</v>
      </c>
    </row>
    <row r="435" spans="1:12" x14ac:dyDescent="0.25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 s="1">
        <f>YEAR(Reservas[[#This Row],[Data]])</f>
        <v>2019</v>
      </c>
      <c r="L435" s="1">
        <f>MONTH(Reservas[[#This Row],[Data]])</f>
        <v>1</v>
      </c>
    </row>
    <row r="436" spans="1:12" x14ac:dyDescent="0.25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 s="1">
        <f>YEAR(Reservas[[#This Row],[Data]])</f>
        <v>2019</v>
      </c>
      <c r="L436" s="1">
        <f>MONTH(Reservas[[#This Row],[Data]])</f>
        <v>1</v>
      </c>
    </row>
    <row r="437" spans="1:12" x14ac:dyDescent="0.25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 s="1">
        <f>YEAR(Reservas[[#This Row],[Data]])</f>
        <v>2019</v>
      </c>
      <c r="L437" s="1">
        <f>MONTH(Reservas[[#This Row],[Data]])</f>
        <v>1</v>
      </c>
    </row>
    <row r="438" spans="1:12" x14ac:dyDescent="0.25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 s="1">
        <f>YEAR(Reservas[[#This Row],[Data]])</f>
        <v>2019</v>
      </c>
      <c r="L438" s="1">
        <f>MONTH(Reservas[[#This Row],[Data]])</f>
        <v>1</v>
      </c>
    </row>
    <row r="439" spans="1:12" x14ac:dyDescent="0.25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 s="1">
        <f>YEAR(Reservas[[#This Row],[Data]])</f>
        <v>2019</v>
      </c>
      <c r="L439" s="1">
        <f>MONTH(Reservas[[#This Row],[Data]])</f>
        <v>1</v>
      </c>
    </row>
    <row r="440" spans="1:12" x14ac:dyDescent="0.25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 s="1">
        <f>YEAR(Reservas[[#This Row],[Data]])</f>
        <v>2019</v>
      </c>
      <c r="L440" s="1">
        <f>MONTH(Reservas[[#This Row],[Data]])</f>
        <v>1</v>
      </c>
    </row>
    <row r="441" spans="1:12" x14ac:dyDescent="0.25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 s="1">
        <f>YEAR(Reservas[[#This Row],[Data]])</f>
        <v>2019</v>
      </c>
      <c r="L441" s="1">
        <f>MONTH(Reservas[[#This Row],[Data]])</f>
        <v>1</v>
      </c>
    </row>
    <row r="442" spans="1:12" x14ac:dyDescent="0.25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 s="1">
        <f>YEAR(Reservas[[#This Row],[Data]])</f>
        <v>2019</v>
      </c>
      <c r="L442" s="1">
        <f>MONTH(Reservas[[#This Row],[Data]])</f>
        <v>1</v>
      </c>
    </row>
    <row r="443" spans="1:12" x14ac:dyDescent="0.25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 s="1">
        <f>YEAR(Reservas[[#This Row],[Data]])</f>
        <v>2019</v>
      </c>
      <c r="L443" s="1">
        <f>MONTH(Reservas[[#This Row],[Data]])</f>
        <v>1</v>
      </c>
    </row>
    <row r="444" spans="1:12" x14ac:dyDescent="0.25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 s="1">
        <f>YEAR(Reservas[[#This Row],[Data]])</f>
        <v>2019</v>
      </c>
      <c r="L444" s="1">
        <f>MONTH(Reservas[[#This Row],[Data]])</f>
        <v>1</v>
      </c>
    </row>
    <row r="445" spans="1:12" x14ac:dyDescent="0.25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 s="1">
        <f>YEAR(Reservas[[#This Row],[Data]])</f>
        <v>2019</v>
      </c>
      <c r="L445" s="1">
        <f>MONTH(Reservas[[#This Row],[Data]])</f>
        <v>1</v>
      </c>
    </row>
    <row r="446" spans="1:12" x14ac:dyDescent="0.25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 s="1">
        <f>YEAR(Reservas[[#This Row],[Data]])</f>
        <v>2019</v>
      </c>
      <c r="L446" s="1">
        <f>MONTH(Reservas[[#This Row],[Data]])</f>
        <v>1</v>
      </c>
    </row>
    <row r="447" spans="1:12" x14ac:dyDescent="0.25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 s="1">
        <f>YEAR(Reservas[[#This Row],[Data]])</f>
        <v>2019</v>
      </c>
      <c r="L447" s="1">
        <f>MONTH(Reservas[[#This Row],[Data]])</f>
        <v>1</v>
      </c>
    </row>
    <row r="448" spans="1:12" x14ac:dyDescent="0.25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 s="1">
        <f>YEAR(Reservas[[#This Row],[Data]])</f>
        <v>2019</v>
      </c>
      <c r="L448" s="1">
        <f>MONTH(Reservas[[#This Row],[Data]])</f>
        <v>2</v>
      </c>
    </row>
    <row r="449" spans="1:12" x14ac:dyDescent="0.25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 s="1">
        <f>YEAR(Reservas[[#This Row],[Data]])</f>
        <v>2019</v>
      </c>
      <c r="L449" s="1">
        <f>MONTH(Reservas[[#This Row],[Data]])</f>
        <v>2</v>
      </c>
    </row>
    <row r="450" spans="1:12" x14ac:dyDescent="0.25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 s="1">
        <f>YEAR(Reservas[[#This Row],[Data]])</f>
        <v>2019</v>
      </c>
      <c r="L450" s="1">
        <f>MONTH(Reservas[[#This Row],[Data]])</f>
        <v>2</v>
      </c>
    </row>
    <row r="451" spans="1:12" x14ac:dyDescent="0.25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 s="1">
        <f>YEAR(Reservas[[#This Row],[Data]])</f>
        <v>2019</v>
      </c>
      <c r="L451" s="1">
        <f>MONTH(Reservas[[#This Row],[Data]])</f>
        <v>2</v>
      </c>
    </row>
    <row r="452" spans="1:12" x14ac:dyDescent="0.25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 s="1">
        <f>YEAR(Reservas[[#This Row],[Data]])</f>
        <v>2019</v>
      </c>
      <c r="L452" s="1">
        <f>MONTH(Reservas[[#This Row],[Data]])</f>
        <v>2</v>
      </c>
    </row>
    <row r="453" spans="1:12" x14ac:dyDescent="0.25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 s="1">
        <f>YEAR(Reservas[[#This Row],[Data]])</f>
        <v>2019</v>
      </c>
      <c r="L453" s="1">
        <f>MONTH(Reservas[[#This Row],[Data]])</f>
        <v>2</v>
      </c>
    </row>
    <row r="454" spans="1:12" x14ac:dyDescent="0.25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 s="1">
        <f>YEAR(Reservas[[#This Row],[Data]])</f>
        <v>2019</v>
      </c>
      <c r="L454" s="1">
        <f>MONTH(Reservas[[#This Row],[Data]])</f>
        <v>2</v>
      </c>
    </row>
    <row r="455" spans="1:12" x14ac:dyDescent="0.25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 s="1">
        <f>YEAR(Reservas[[#This Row],[Data]])</f>
        <v>2019</v>
      </c>
      <c r="L455" s="1">
        <f>MONTH(Reservas[[#This Row],[Data]])</f>
        <v>2</v>
      </c>
    </row>
    <row r="456" spans="1:12" x14ac:dyDescent="0.25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 s="1">
        <f>YEAR(Reservas[[#This Row],[Data]])</f>
        <v>2019</v>
      </c>
      <c r="L456" s="1">
        <f>MONTH(Reservas[[#This Row],[Data]])</f>
        <v>2</v>
      </c>
    </row>
    <row r="457" spans="1:12" x14ac:dyDescent="0.25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 s="1">
        <f>YEAR(Reservas[[#This Row],[Data]])</f>
        <v>2019</v>
      </c>
      <c r="L457" s="1">
        <f>MONTH(Reservas[[#This Row],[Data]])</f>
        <v>2</v>
      </c>
    </row>
    <row r="458" spans="1:12" x14ac:dyDescent="0.25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 s="1">
        <f>YEAR(Reservas[[#This Row],[Data]])</f>
        <v>2019</v>
      </c>
      <c r="L458" s="1">
        <f>MONTH(Reservas[[#This Row],[Data]])</f>
        <v>2</v>
      </c>
    </row>
    <row r="459" spans="1:12" x14ac:dyDescent="0.25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 s="1">
        <f>YEAR(Reservas[[#This Row],[Data]])</f>
        <v>2019</v>
      </c>
      <c r="L459" s="1">
        <f>MONTH(Reservas[[#This Row],[Data]])</f>
        <v>2</v>
      </c>
    </row>
    <row r="460" spans="1:12" x14ac:dyDescent="0.25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 s="1">
        <f>YEAR(Reservas[[#This Row],[Data]])</f>
        <v>2019</v>
      </c>
      <c r="L460" s="1">
        <f>MONTH(Reservas[[#This Row],[Data]])</f>
        <v>2</v>
      </c>
    </row>
    <row r="461" spans="1:12" x14ac:dyDescent="0.25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 s="1">
        <f>YEAR(Reservas[[#This Row],[Data]])</f>
        <v>2019</v>
      </c>
      <c r="L461" s="1">
        <f>MONTH(Reservas[[#This Row],[Data]])</f>
        <v>2</v>
      </c>
    </row>
    <row r="462" spans="1:12" x14ac:dyDescent="0.25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 s="1">
        <f>YEAR(Reservas[[#This Row],[Data]])</f>
        <v>2019</v>
      </c>
      <c r="L462" s="1">
        <f>MONTH(Reservas[[#This Row],[Data]])</f>
        <v>2</v>
      </c>
    </row>
    <row r="463" spans="1:12" x14ac:dyDescent="0.25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 s="1">
        <f>YEAR(Reservas[[#This Row],[Data]])</f>
        <v>2019</v>
      </c>
      <c r="L463" s="1">
        <f>MONTH(Reservas[[#This Row],[Data]])</f>
        <v>2</v>
      </c>
    </row>
    <row r="464" spans="1:12" x14ac:dyDescent="0.25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 s="1">
        <f>YEAR(Reservas[[#This Row],[Data]])</f>
        <v>2019</v>
      </c>
      <c r="L464" s="1">
        <f>MONTH(Reservas[[#This Row],[Data]])</f>
        <v>2</v>
      </c>
    </row>
    <row r="465" spans="1:12" x14ac:dyDescent="0.25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 s="1">
        <f>YEAR(Reservas[[#This Row],[Data]])</f>
        <v>2019</v>
      </c>
      <c r="L465" s="1">
        <f>MONTH(Reservas[[#This Row],[Data]])</f>
        <v>2</v>
      </c>
    </row>
    <row r="466" spans="1:12" x14ac:dyDescent="0.25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 s="1">
        <f>YEAR(Reservas[[#This Row],[Data]])</f>
        <v>2019</v>
      </c>
      <c r="L466" s="1">
        <f>MONTH(Reservas[[#This Row],[Data]])</f>
        <v>2</v>
      </c>
    </row>
    <row r="467" spans="1:12" x14ac:dyDescent="0.25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 s="1">
        <f>YEAR(Reservas[[#This Row],[Data]])</f>
        <v>2019</v>
      </c>
      <c r="L467" s="1">
        <f>MONTH(Reservas[[#This Row],[Data]])</f>
        <v>2</v>
      </c>
    </row>
    <row r="468" spans="1:12" x14ac:dyDescent="0.25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 s="1">
        <f>YEAR(Reservas[[#This Row],[Data]])</f>
        <v>2019</v>
      </c>
      <c r="L468" s="1">
        <f>MONTH(Reservas[[#This Row],[Data]])</f>
        <v>2</v>
      </c>
    </row>
    <row r="469" spans="1:12" x14ac:dyDescent="0.25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 s="1">
        <f>YEAR(Reservas[[#This Row],[Data]])</f>
        <v>2019</v>
      </c>
      <c r="L469" s="1">
        <f>MONTH(Reservas[[#This Row],[Data]])</f>
        <v>2</v>
      </c>
    </row>
    <row r="470" spans="1:12" x14ac:dyDescent="0.25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 s="1">
        <f>YEAR(Reservas[[#This Row],[Data]])</f>
        <v>2019</v>
      </c>
      <c r="L470" s="1">
        <f>MONTH(Reservas[[#This Row],[Data]])</f>
        <v>2</v>
      </c>
    </row>
    <row r="471" spans="1:12" x14ac:dyDescent="0.25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 s="1">
        <f>YEAR(Reservas[[#This Row],[Data]])</f>
        <v>2019</v>
      </c>
      <c r="L471" s="1">
        <f>MONTH(Reservas[[#This Row],[Data]])</f>
        <v>2</v>
      </c>
    </row>
    <row r="472" spans="1:12" x14ac:dyDescent="0.25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 s="1">
        <f>YEAR(Reservas[[#This Row],[Data]])</f>
        <v>2019</v>
      </c>
      <c r="L472" s="1">
        <f>MONTH(Reservas[[#This Row],[Data]])</f>
        <v>2</v>
      </c>
    </row>
    <row r="473" spans="1:12" x14ac:dyDescent="0.25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 s="1">
        <f>YEAR(Reservas[[#This Row],[Data]])</f>
        <v>2019</v>
      </c>
      <c r="L473" s="1">
        <f>MONTH(Reservas[[#This Row],[Data]])</f>
        <v>2</v>
      </c>
    </row>
    <row r="474" spans="1:12" x14ac:dyDescent="0.25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 s="1">
        <f>YEAR(Reservas[[#This Row],[Data]])</f>
        <v>2019</v>
      </c>
      <c r="L474" s="1">
        <f>MONTH(Reservas[[#This Row],[Data]])</f>
        <v>2</v>
      </c>
    </row>
    <row r="475" spans="1:12" x14ac:dyDescent="0.25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 s="1">
        <f>YEAR(Reservas[[#This Row],[Data]])</f>
        <v>2019</v>
      </c>
      <c r="L475" s="1">
        <f>MONTH(Reservas[[#This Row],[Data]])</f>
        <v>2</v>
      </c>
    </row>
    <row r="476" spans="1:12" x14ac:dyDescent="0.25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 s="1">
        <f>YEAR(Reservas[[#This Row],[Data]])</f>
        <v>2019</v>
      </c>
      <c r="L476" s="1">
        <f>MONTH(Reservas[[#This Row],[Data]])</f>
        <v>2</v>
      </c>
    </row>
    <row r="477" spans="1:12" x14ac:dyDescent="0.25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 s="1">
        <f>YEAR(Reservas[[#This Row],[Data]])</f>
        <v>2019</v>
      </c>
      <c r="L477" s="1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 x14ac:dyDescent="0.25"/>
  <cols>
    <col min="2" max="2" width="9.140625" customWidth="1"/>
  </cols>
  <sheetData>
    <row r="1" spans="1:15" ht="25.5" customHeight="1" x14ac:dyDescent="0.25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23"/>
      <c r="K1" s="23"/>
      <c r="L1" s="23"/>
      <c r="M1" s="23"/>
      <c r="N1" s="23"/>
      <c r="O1" s="23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1:S39"/>
  <sheetViews>
    <sheetView zoomScaleNormal="100" workbookViewId="0">
      <selection activeCell="N13" sqref="N13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 x14ac:dyDescent="0.25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3" spans="1:19" x14ac:dyDescent="0.25">
      <c r="A3" s="33" t="s">
        <v>75</v>
      </c>
      <c r="B3" s="33"/>
      <c r="C3" s="25"/>
      <c r="D3" s="25"/>
      <c r="E3" s="25"/>
      <c r="F3" s="25"/>
      <c r="H3" s="33" t="s">
        <v>57</v>
      </c>
      <c r="I3" s="33"/>
      <c r="J3" s="33"/>
      <c r="K3" s="33"/>
      <c r="L3" s="25"/>
    </row>
    <row r="4" spans="1:19" x14ac:dyDescent="0.25">
      <c r="A4" s="2" t="s">
        <v>45</v>
      </c>
      <c r="B4" s="16" t="s">
        <v>52</v>
      </c>
      <c r="C4" s="16" t="s">
        <v>77</v>
      </c>
      <c r="D4" s="16" t="s">
        <v>78</v>
      </c>
      <c r="E4" s="16" t="s">
        <v>76</v>
      </c>
      <c r="F4" s="16" t="s">
        <v>51</v>
      </c>
      <c r="I4" s="34" t="s">
        <v>45</v>
      </c>
      <c r="J4" s="34"/>
      <c r="K4" s="2" t="s">
        <v>53</v>
      </c>
      <c r="L4" s="2" t="s">
        <v>54</v>
      </c>
    </row>
    <row r="5" spans="1:19" x14ac:dyDescent="0.25">
      <c r="A5" s="18" t="s">
        <v>18</v>
      </c>
      <c r="B5" s="17">
        <f>SUMIFS(Reservas[Valor Total],
Reservas[Estado],A5,
Reservas[Ano],Ano,
Reservas[Mês],Mes)</f>
        <v>0</v>
      </c>
      <c r="C5" s="21">
        <f>COUNTIFS(Reservas[Estado],A5,
Reservas[Ano],Ano,
Reservas[Mês],Mes,
Reservas[Status],"Cancelada")</f>
        <v>0</v>
      </c>
      <c r="D5" s="21">
        <f>COUNTIFS(Reservas[Estado],A5,
Reservas[Ano],Ano,
Reservas[Mês],Mes)</f>
        <v>0</v>
      </c>
      <c r="E5" s="26" t="str">
        <f>IFERROR(C5/D5,"0%")</f>
        <v>0%</v>
      </c>
      <c r="F5" s="27">
        <f>IFERROR(AVERAGEIFS(Reservas[Avaliação],
Reservas[Estado],A5,
Reservas[Ano],Ano,
Reservas[Mês],Mes),0)</f>
        <v>0</v>
      </c>
      <c r="H5" s="19" t="s">
        <v>55</v>
      </c>
      <c r="I5" s="35" t="str">
        <f>INDEX(ListaEstados,IndiceEstado)</f>
        <v>São Paulo</v>
      </c>
      <c r="J5" s="36"/>
      <c r="K5" s="24">
        <f>INDEX(ListaAnos,IndiceAno)</f>
        <v>2018</v>
      </c>
      <c r="L5" s="16">
        <v>1</v>
      </c>
    </row>
    <row r="6" spans="1:19" x14ac:dyDescent="0.25">
      <c r="A6" s="18" t="s">
        <v>19</v>
      </c>
      <c r="B6" s="17">
        <f>SUMIFS(Reservas[Valor Total],
Reservas[Estado],A6,
Reservas[Ano],Ano,
Reservas[Mês],Mes)</f>
        <v>1380</v>
      </c>
      <c r="C6" s="21">
        <f>COUNTIFS(Reservas[Estado],A6,
Reservas[Ano],Ano,
Reservas[Mês],Mes,
Reservas[Status],"Cancelada")</f>
        <v>0</v>
      </c>
      <c r="D6" s="21">
        <f>COUNTIFS(Reservas[Estado],A6,
Reservas[Ano],Ano,
Reservas[Mês],Mes)</f>
        <v>1</v>
      </c>
      <c r="E6" s="26">
        <f t="shared" ref="E6:E31" si="0">IFERROR(C6/D6,"0%")</f>
        <v>0</v>
      </c>
      <c r="F6" s="27">
        <f>IFERROR(AVERAGEIFS(Reservas[Avaliação],
Reservas[Estado],A6,
Reservas[Ano],Ano,
Reservas[Mês],Mes),0)</f>
        <v>5</v>
      </c>
      <c r="H6" s="19" t="s">
        <v>56</v>
      </c>
      <c r="I6" s="37">
        <v>25</v>
      </c>
      <c r="J6" s="37"/>
      <c r="K6" s="16">
        <v>1</v>
      </c>
    </row>
    <row r="7" spans="1:19" x14ac:dyDescent="0.25">
      <c r="A7" s="18" t="s">
        <v>20</v>
      </c>
      <c r="B7" s="17">
        <f>SUMIFS(Reservas[Valor Total],
Reservas[Estado],A7,
Reservas[Ano],Ano,
Reservas[Mês],Mes)</f>
        <v>0</v>
      </c>
      <c r="C7" s="21">
        <f>COUNTIFS(Reservas[Estado],A7,
Reservas[Ano],Ano,
Reservas[Mês],Mes,
Reservas[Status],"Cancelada")</f>
        <v>0</v>
      </c>
      <c r="D7" s="21">
        <f>COUNTIFS(Reservas[Estado],A7,
Reservas[Ano],Ano,
Reservas[Mês],Mes)</f>
        <v>0</v>
      </c>
      <c r="E7" s="26" t="str">
        <f t="shared" si="0"/>
        <v>0%</v>
      </c>
      <c r="F7" s="27">
        <f>IFERROR(AVERAGEIFS(Reservas[Avaliação],
Reservas[Estado],A7,
Reservas[Ano],Ano,
Reservas[Mês],Mes),0)</f>
        <v>0</v>
      </c>
    </row>
    <row r="8" spans="1:19" x14ac:dyDescent="0.25">
      <c r="A8" s="18" t="s">
        <v>21</v>
      </c>
      <c r="B8" s="17">
        <f>SUMIFS(Reservas[Valor Total],
Reservas[Estado],A8,
Reservas[Ano],Ano,
Reservas[Mês],Mes)</f>
        <v>0</v>
      </c>
      <c r="C8" s="21">
        <f>COUNTIFS(Reservas[Estado],A8,
Reservas[Ano],Ano,
Reservas[Mês],Mes,
Reservas[Status],"Cancelada")</f>
        <v>0</v>
      </c>
      <c r="D8" s="21">
        <f>COUNTIFS(Reservas[Estado],A8,
Reservas[Ano],Ano,
Reservas[Mês],Mes)</f>
        <v>0</v>
      </c>
      <c r="E8" s="26" t="str">
        <f t="shared" si="0"/>
        <v>0%</v>
      </c>
      <c r="F8" s="27">
        <f>IFERROR(AVERAGEIFS(Reservas[Avaliação],
Reservas[Estado],A8,
Reservas[Ano],Ano,
Reservas[Mês],Mes),0)</f>
        <v>0</v>
      </c>
    </row>
    <row r="9" spans="1:19" x14ac:dyDescent="0.25">
      <c r="A9" s="18" t="s">
        <v>22</v>
      </c>
      <c r="B9" s="17">
        <f>SUMIFS(Reservas[Valor Total],
Reservas[Estado],A9,
Reservas[Ano],Ano,
Reservas[Mês],Mes)</f>
        <v>0</v>
      </c>
      <c r="C9" s="21">
        <f>COUNTIFS(Reservas[Estado],A9,
Reservas[Ano],Ano,
Reservas[Mês],Mes,
Reservas[Status],"Cancelada")</f>
        <v>0</v>
      </c>
      <c r="D9" s="21">
        <f>COUNTIFS(Reservas[Estado],A9,
Reservas[Ano],Ano,
Reservas[Mês],Mes)</f>
        <v>0</v>
      </c>
      <c r="E9" s="26" t="str">
        <f t="shared" si="0"/>
        <v>0%</v>
      </c>
      <c r="F9" s="27">
        <f>IFERROR(AVERAGEIFS(Reservas[Avaliação],
Reservas[Estado],A9,
Reservas[Ano],Ano,
Reservas[Mês],Mes),0)</f>
        <v>0</v>
      </c>
      <c r="H9" s="33" t="s">
        <v>58</v>
      </c>
      <c r="I9" s="33"/>
      <c r="K9" s="38" t="s">
        <v>93</v>
      </c>
      <c r="L9" s="38"/>
      <c r="M9" s="25" t="s">
        <v>52</v>
      </c>
      <c r="N9" s="25" t="s">
        <v>94</v>
      </c>
    </row>
    <row r="10" spans="1:19" x14ac:dyDescent="0.25">
      <c r="A10" s="18" t="s">
        <v>23</v>
      </c>
      <c r="B10" s="17">
        <f>SUMIFS(Reservas[Valor Total],
Reservas[Estado],A10,
Reservas[Ano],Ano,
Reservas[Mês],Mes)</f>
        <v>1415</v>
      </c>
      <c r="C10" s="21">
        <f>COUNTIFS(Reservas[Estado],A10,
Reservas[Ano],Ano,
Reservas[Mês],Mes,
Reservas[Status],"Cancelada")</f>
        <v>1</v>
      </c>
      <c r="D10" s="21">
        <f>COUNTIFS(Reservas[Estado],A10,
Reservas[Ano],Ano,
Reservas[Mês],Mes)</f>
        <v>1</v>
      </c>
      <c r="E10" s="26">
        <f t="shared" si="0"/>
        <v>1</v>
      </c>
      <c r="F10" s="27">
        <f>IFERROR(AVERAGEIFS(Reservas[Avaliação],
Reservas[Estado],A10,
Reservas[Ano],Ano,
Reservas[Mês],Mes),0)</f>
        <v>5</v>
      </c>
      <c r="H10" s="5" t="s">
        <v>59</v>
      </c>
      <c r="I10" s="2" t="s">
        <v>60</v>
      </c>
      <c r="K10" s="28">
        <v>1</v>
      </c>
      <c r="L10" s="18" t="str">
        <f t="shared" ref="L10:L19" si="1">IF(M10&gt;0,INDEX(ListaEstados,
MATCH(M10,ListaVendas,0)),"")</f>
        <v>São Paulo</v>
      </c>
      <c r="M10" s="17">
        <f>LARGE(ListaVendas,K10)</f>
        <v>8935</v>
      </c>
      <c r="N10" s="26">
        <f>IFERROR(VLOOKUP(L10,$A$5:$E$31,5,FALSE),"0%")</f>
        <v>0.25</v>
      </c>
    </row>
    <row r="11" spans="1:19" x14ac:dyDescent="0.25">
      <c r="A11" s="18" t="s">
        <v>24</v>
      </c>
      <c r="B11" s="17">
        <f>SUMIFS(Reservas[Valor Total],
Reservas[Estado],A11,
Reservas[Ano],Ano,
Reservas[Mês],Mes)</f>
        <v>7810</v>
      </c>
      <c r="C11" s="21">
        <f>COUNTIFS(Reservas[Estado],A11,
Reservas[Ano],Ano,
Reservas[Mês],Mes,
Reservas[Status],"Cancelada")</f>
        <v>1</v>
      </c>
      <c r="D11" s="21">
        <f>COUNTIFS(Reservas[Estado],A11,
Reservas[Ano],Ano,
Reservas[Mês],Mes)</f>
        <v>3</v>
      </c>
      <c r="E11" s="26">
        <f t="shared" si="0"/>
        <v>0.33333333333333331</v>
      </c>
      <c r="F11" s="27">
        <f>IFERROR(AVERAGEIFS(Reservas[Avaliação],
Reservas[Estado],A11,
Reservas[Ano],Ano,
Reservas[Mês],Mes),0)</f>
        <v>5</v>
      </c>
      <c r="H11" s="20">
        <v>2018</v>
      </c>
      <c r="I11" s="17" t="s">
        <v>61</v>
      </c>
      <c r="K11" s="28">
        <v>2</v>
      </c>
      <c r="L11" s="18" t="str">
        <f t="shared" si="1"/>
        <v>Distrito Federal</v>
      </c>
      <c r="M11" s="17">
        <f>LARGE(ListaVendas,K11)</f>
        <v>7810</v>
      </c>
      <c r="N11" s="26">
        <f t="shared" ref="N11:N13" si="2">IFERROR(VLOOKUP(L11,$A$5:$E$31,5,FALSE),"0%")</f>
        <v>0.33333333333333331</v>
      </c>
    </row>
    <row r="12" spans="1:19" x14ac:dyDescent="0.25">
      <c r="A12" s="18" t="s">
        <v>25</v>
      </c>
      <c r="B12" s="17">
        <f>SUMIFS(Reservas[Valor Total],
Reservas[Estado],A12,
Reservas[Ano],Ano,
Reservas[Mês],Mes)</f>
        <v>3600</v>
      </c>
      <c r="C12" s="21">
        <f>COUNTIFS(Reservas[Estado],A12,
Reservas[Ano],Ano,
Reservas[Mês],Mes,
Reservas[Status],"Cancelada")</f>
        <v>0</v>
      </c>
      <c r="D12" s="21">
        <f>COUNTIFS(Reservas[Estado],A12,
Reservas[Ano],Ano,
Reservas[Mês],Mes)</f>
        <v>2</v>
      </c>
      <c r="E12" s="26">
        <f t="shared" si="0"/>
        <v>0</v>
      </c>
      <c r="F12" s="27">
        <f>IFERROR(AVERAGEIFS(Reservas[Avaliação],
Reservas[Estado],A12,
Reservas[Ano],Ano,
Reservas[Mês],Mes),0)</f>
        <v>5</v>
      </c>
      <c r="H12" s="20">
        <v>2019</v>
      </c>
      <c r="I12" s="17" t="s">
        <v>62</v>
      </c>
      <c r="K12" s="28">
        <v>3</v>
      </c>
      <c r="L12" s="18" t="str">
        <f t="shared" si="1"/>
        <v>Rio Grande do Sul</v>
      </c>
      <c r="M12" s="17">
        <f>LARGE(ListaVendas,K12)</f>
        <v>6310</v>
      </c>
      <c r="N12" s="26">
        <f>IFERROR(VLOOKUP(L12,$A$5:$E$31,5,FALSE),"0%")</f>
        <v>0.66666666666666663</v>
      </c>
    </row>
    <row r="13" spans="1:19" x14ac:dyDescent="0.25">
      <c r="A13" s="18" t="s">
        <v>26</v>
      </c>
      <c r="B13" s="17">
        <f>SUMIFS(Reservas[Valor Total],
Reservas[Estado],A13,
Reservas[Ano],Ano,
Reservas[Mês],Mes)</f>
        <v>1450</v>
      </c>
      <c r="C13" s="21">
        <f>COUNTIFS(Reservas[Estado],A13,
Reservas[Ano],Ano,
Reservas[Mês],Mes,
Reservas[Status],"Cancelada")</f>
        <v>0</v>
      </c>
      <c r="D13" s="21">
        <f>COUNTIFS(Reservas[Estado],A13,
Reservas[Ano],Ano,
Reservas[Mês],Mes)</f>
        <v>1</v>
      </c>
      <c r="E13" s="26">
        <f t="shared" si="0"/>
        <v>0</v>
      </c>
      <c r="F13" s="27">
        <f>IFERROR(AVERAGEIFS(Reservas[Avaliação],
Reservas[Estado],A13,
Reservas[Ano],Ano,
Reservas[Mês],Mes),0)</f>
        <v>5</v>
      </c>
      <c r="H13" s="20"/>
      <c r="I13" s="17" t="s">
        <v>63</v>
      </c>
      <c r="K13" s="28">
        <v>4</v>
      </c>
      <c r="L13" s="18" t="str">
        <f t="shared" si="1"/>
        <v>Minas Gerais</v>
      </c>
      <c r="M13" s="17">
        <f t="shared" ref="M13:M19" si="3">LARGE(ListaVendas,K13)</f>
        <v>5960</v>
      </c>
      <c r="N13" s="26">
        <f t="shared" si="2"/>
        <v>0.33333333333333331</v>
      </c>
    </row>
    <row r="14" spans="1:19" x14ac:dyDescent="0.25">
      <c r="A14" s="18" t="s">
        <v>27</v>
      </c>
      <c r="B14" s="17">
        <f>SUMIFS(Reservas[Valor Total],
Reservas[Estado],A14,
Reservas[Ano],Ano,
Reservas[Mês],Mes)</f>
        <v>1485</v>
      </c>
      <c r="C14" s="21">
        <f>COUNTIFS(Reservas[Estado],A14,
Reservas[Ano],Ano,
Reservas[Mês],Mes,
Reservas[Status],"Cancelada")</f>
        <v>1</v>
      </c>
      <c r="D14" s="21">
        <f>COUNTIFS(Reservas[Estado],A14,
Reservas[Ano],Ano,
Reservas[Mês],Mes)</f>
        <v>1</v>
      </c>
      <c r="E14" s="26">
        <f t="shared" si="0"/>
        <v>1</v>
      </c>
      <c r="F14" s="27">
        <f>IFERROR(AVERAGEIFS(Reservas[Avaliação],
Reservas[Estado],A14,
Reservas[Ano],Ano,
Reservas[Mês],Mes),0)</f>
        <v>4</v>
      </c>
      <c r="H14" s="20"/>
      <c r="I14" s="17" t="s">
        <v>64</v>
      </c>
      <c r="K14" s="28">
        <v>5</v>
      </c>
      <c r="L14" s="18" t="str">
        <f t="shared" si="1"/>
        <v>Rondônia</v>
      </c>
      <c r="M14" s="17">
        <f t="shared" si="3"/>
        <v>5798</v>
      </c>
      <c r="N14" s="26">
        <f>IFERROR(VLOOKUP(L14,$A$5:$E$31,5,FALSE),"0%")</f>
        <v>0</v>
      </c>
    </row>
    <row r="15" spans="1:19" x14ac:dyDescent="0.25">
      <c r="A15" s="18" t="s">
        <v>28</v>
      </c>
      <c r="B15" s="17">
        <f>SUMIFS(Reservas[Valor Total],
Reservas[Estado],A15,
Reservas[Ano],Ano,
Reservas[Mês],Mes)</f>
        <v>2400</v>
      </c>
      <c r="C15" s="21">
        <f>COUNTIFS(Reservas[Estado],A15,
Reservas[Ano],Ano,
Reservas[Mês],Mes,
Reservas[Status],"Cancelada")</f>
        <v>0</v>
      </c>
      <c r="D15" s="21">
        <f>COUNTIFS(Reservas[Estado],A15,
Reservas[Ano],Ano,
Reservas[Mês],Mes)</f>
        <v>1</v>
      </c>
      <c r="E15" s="26">
        <f t="shared" si="0"/>
        <v>0</v>
      </c>
      <c r="F15" s="27">
        <f>IFERROR(AVERAGEIFS(Reservas[Avaliação],
Reservas[Estado],A15,
Reservas[Ano],Ano,
Reservas[Mês],Mes),0)</f>
        <v>4</v>
      </c>
      <c r="H15" s="20"/>
      <c r="I15" s="17" t="s">
        <v>65</v>
      </c>
      <c r="K15" s="28">
        <v>6</v>
      </c>
      <c r="L15" s="18" t="str">
        <f t="shared" si="1"/>
        <v>Santa Catarina</v>
      </c>
      <c r="M15" s="17">
        <f t="shared" si="3"/>
        <v>4125</v>
      </c>
      <c r="N15" s="26">
        <f>IFERROR(VLOOKUP(L15,$A$5:$E$31,5,FALSE),"0%")</f>
        <v>0</v>
      </c>
    </row>
    <row r="16" spans="1:19" x14ac:dyDescent="0.25">
      <c r="A16" s="18" t="s">
        <v>29</v>
      </c>
      <c r="B16" s="17">
        <f>SUMIFS(Reservas[Valor Total],
Reservas[Estado],A16,
Reservas[Ano],Ano,
Reservas[Mês],Mes)</f>
        <v>1520</v>
      </c>
      <c r="C16" s="21">
        <f>COUNTIFS(Reservas[Estado],A16,
Reservas[Ano],Ano,
Reservas[Mês],Mes,
Reservas[Status],"Cancelada")</f>
        <v>0</v>
      </c>
      <c r="D16" s="21">
        <f>COUNTIFS(Reservas[Estado],A16,
Reservas[Ano],Ano,
Reservas[Mês],Mes)</f>
        <v>1</v>
      </c>
      <c r="E16" s="26">
        <f t="shared" si="0"/>
        <v>0</v>
      </c>
      <c r="F16" s="27">
        <f>IFERROR(AVERAGEIFS(Reservas[Avaliação],
Reservas[Estado],A16,
Reservas[Ano],Ano,
Reservas[Mês],Mes),0)</f>
        <v>4</v>
      </c>
      <c r="H16" s="20"/>
      <c r="I16" s="17" t="s">
        <v>66</v>
      </c>
      <c r="K16" s="28">
        <v>7</v>
      </c>
      <c r="L16" s="18" t="str">
        <f t="shared" si="1"/>
        <v>Rio de Janeiro</v>
      </c>
      <c r="M16" s="17">
        <f t="shared" si="3"/>
        <v>3915</v>
      </c>
      <c r="N16" s="26">
        <f>IFERROR(VLOOKUP(L16,$A$5:$E$31,5,FALSE),"0%")</f>
        <v>0.5</v>
      </c>
    </row>
    <row r="17" spans="1:14" x14ac:dyDescent="0.25">
      <c r="A17" s="18" t="s">
        <v>30</v>
      </c>
      <c r="B17" s="17">
        <f>SUMIFS(Reservas[Valor Total],
Reservas[Estado],A17,
Reservas[Ano],Ano,
Reservas[Mês],Mes)</f>
        <v>5960</v>
      </c>
      <c r="C17" s="21">
        <f>COUNTIFS(Reservas[Estado],A17,
Reservas[Ano],Ano,
Reservas[Mês],Mes,
Reservas[Status],"Cancelada")</f>
        <v>1</v>
      </c>
      <c r="D17" s="21">
        <f>COUNTIFS(Reservas[Estado],A17,
Reservas[Ano],Ano,
Reservas[Mês],Mes)</f>
        <v>3</v>
      </c>
      <c r="E17" s="26">
        <f t="shared" si="0"/>
        <v>0.33333333333333331</v>
      </c>
      <c r="F17" s="27">
        <f>IFERROR(AVERAGEIFS(Reservas[Avaliação],
Reservas[Estado],A17,
Reservas[Ano],Ano,
Reservas[Mês],Mes),0)</f>
        <v>3.6666666666666665</v>
      </c>
      <c r="H17" s="20"/>
      <c r="I17" s="17" t="s">
        <v>67</v>
      </c>
      <c r="K17" s="28">
        <v>8</v>
      </c>
      <c r="L17" s="18" t="str">
        <f t="shared" si="1"/>
        <v>Espírito Santo</v>
      </c>
      <c r="M17" s="17">
        <f t="shared" si="3"/>
        <v>3600</v>
      </c>
      <c r="N17" s="26">
        <f>IFERROR(VLOOKUP(L17,$A$5:$E$31,5,FALSE),"0%")</f>
        <v>0</v>
      </c>
    </row>
    <row r="18" spans="1:14" x14ac:dyDescent="0.25">
      <c r="A18" s="18" t="s">
        <v>31</v>
      </c>
      <c r="B18" s="17">
        <f>SUMIFS(Reservas[Valor Total],
Reservas[Estado],A18,
Reservas[Ano],Ano,
Reservas[Mês],Mes)</f>
        <v>1590</v>
      </c>
      <c r="C18" s="21">
        <f>COUNTIFS(Reservas[Estado],A18,
Reservas[Ano],Ano,
Reservas[Mês],Mes,
Reservas[Status],"Cancelada")</f>
        <v>1</v>
      </c>
      <c r="D18" s="21">
        <f>COUNTIFS(Reservas[Estado],A18,
Reservas[Ano],Ano,
Reservas[Mês],Mes)</f>
        <v>1</v>
      </c>
      <c r="E18" s="26">
        <f t="shared" si="0"/>
        <v>1</v>
      </c>
      <c r="F18" s="27">
        <f>IFERROR(AVERAGEIFS(Reservas[Avaliação],
Reservas[Estado],A18,
Reservas[Ano],Ano,
Reservas[Mês],Mes),0)</f>
        <v>3</v>
      </c>
      <c r="H18" s="20"/>
      <c r="I18" s="17" t="s">
        <v>68</v>
      </c>
      <c r="K18" s="28">
        <v>9</v>
      </c>
      <c r="L18" s="18" t="str">
        <f t="shared" si="1"/>
        <v>Mato Grosso</v>
      </c>
      <c r="M18" s="17">
        <f t="shared" si="3"/>
        <v>2400</v>
      </c>
      <c r="N18" s="26">
        <f>IFERROR(VLOOKUP(L18,$A$5:$E$31,5,FALSE),"0%")</f>
        <v>0</v>
      </c>
    </row>
    <row r="19" spans="1:14" x14ac:dyDescent="0.25">
      <c r="A19" s="18" t="s">
        <v>32</v>
      </c>
      <c r="B19" s="17">
        <f>SUMIFS(Reservas[Valor Total],
Reservas[Estado],A19,
Reservas[Ano],Ano,
Reservas[Mês],Mes)</f>
        <v>1625</v>
      </c>
      <c r="C19" s="21">
        <f>COUNTIFS(Reservas[Estado],A19,
Reservas[Ano],Ano,
Reservas[Mês],Mes,
Reservas[Status],"Cancelada")</f>
        <v>0</v>
      </c>
      <c r="D19" s="21">
        <f>COUNTIFS(Reservas[Estado],A19,
Reservas[Ano],Ano,
Reservas[Mês],Mes)</f>
        <v>1</v>
      </c>
      <c r="E19" s="26">
        <f t="shared" si="0"/>
        <v>0</v>
      </c>
      <c r="F19" s="27">
        <f>IFERROR(AVERAGEIFS(Reservas[Avaliação],
Reservas[Estado],A19,
Reservas[Ano],Ano,
Reservas[Mês],Mes),0)</f>
        <v>5</v>
      </c>
      <c r="H19" s="20"/>
      <c r="I19" s="17" t="s">
        <v>69</v>
      </c>
      <c r="K19" s="28">
        <v>10</v>
      </c>
      <c r="L19" s="18" t="str">
        <f t="shared" si="1"/>
        <v>Tocantins</v>
      </c>
      <c r="M19" s="17">
        <f t="shared" si="3"/>
        <v>1975</v>
      </c>
      <c r="N19" s="26">
        <f t="shared" ref="N19" si="4">IFERROR(VLOOKUP(L19,$A$5:$E$31,5,FALSE),"0%")</f>
        <v>0</v>
      </c>
    </row>
    <row r="20" spans="1:14" x14ac:dyDescent="0.25">
      <c r="A20" s="18" t="s">
        <v>33</v>
      </c>
      <c r="B20" s="17">
        <f>SUMIFS(Reservas[Valor Total],
Reservas[Estado],A20,
Reservas[Ano],Ano,
Reservas[Mês],Mes)</f>
        <v>1660</v>
      </c>
      <c r="C20" s="21">
        <f>COUNTIFS(Reservas[Estado],A20,
Reservas[Ano],Ano,
Reservas[Mês],Mes,
Reservas[Status],"Cancelada")</f>
        <v>1</v>
      </c>
      <c r="D20" s="21">
        <f>COUNTIFS(Reservas[Estado],A20,
Reservas[Ano],Ano,
Reservas[Mês],Mes)</f>
        <v>1</v>
      </c>
      <c r="E20" s="26">
        <f t="shared" si="0"/>
        <v>1</v>
      </c>
      <c r="F20" s="27">
        <f>IFERROR(AVERAGEIFS(Reservas[Avaliação],
Reservas[Estado],A20,
Reservas[Ano],Ano,
Reservas[Mês],Mes),0)</f>
        <v>5</v>
      </c>
      <c r="H20" s="20"/>
      <c r="I20" s="17" t="s">
        <v>70</v>
      </c>
    </row>
    <row r="21" spans="1:14" x14ac:dyDescent="0.25">
      <c r="A21" s="18" t="s">
        <v>34</v>
      </c>
      <c r="B21" s="17">
        <f>SUMIFS(Reservas[Valor Total],
Reservas[Estado],A21,
Reservas[Ano],Ano,
Reservas[Mês],Mes)</f>
        <v>1695</v>
      </c>
      <c r="C21" s="21">
        <f>COUNTIFS(Reservas[Estado],A21,
Reservas[Ano],Ano,
Reservas[Mês],Mes,
Reservas[Status],"Cancelada")</f>
        <v>0</v>
      </c>
      <c r="D21" s="21">
        <f>COUNTIFS(Reservas[Estado],A21,
Reservas[Ano],Ano,
Reservas[Mês],Mes)</f>
        <v>1</v>
      </c>
      <c r="E21" s="26">
        <f t="shared" si="0"/>
        <v>0</v>
      </c>
      <c r="F21" s="27">
        <f>IFERROR(AVERAGEIFS(Reservas[Avaliação],
Reservas[Estado],A21,
Reservas[Ano],Ano,
Reservas[Mês],Mes),0)</f>
        <v>5</v>
      </c>
      <c r="H21" s="20"/>
      <c r="I21" s="17" t="s">
        <v>71</v>
      </c>
      <c r="K21" s="33" t="str">
        <f>"Análise de Vendas "&amp;Estado</f>
        <v>Análise de Vendas São Paulo</v>
      </c>
      <c r="L21" s="33"/>
      <c r="M21" s="33"/>
      <c r="N21" s="33"/>
    </row>
    <row r="22" spans="1:14" x14ac:dyDescent="0.25">
      <c r="A22" s="18" t="s">
        <v>35</v>
      </c>
      <c r="B22" s="17">
        <f>SUMIFS(Reservas[Valor Total],
Reservas[Estado],A22,
Reservas[Ano],Ano,
Reservas[Mês],Mes)</f>
        <v>1730</v>
      </c>
      <c r="C22" s="21">
        <f>COUNTIFS(Reservas[Estado],A22,
Reservas[Ano],Ano,
Reservas[Mês],Mes,
Reservas[Status],"Cancelada")</f>
        <v>0</v>
      </c>
      <c r="D22" s="21">
        <f>COUNTIFS(Reservas[Estado],A22,
Reservas[Ano],Ano,
Reservas[Mês],Mes)</f>
        <v>1</v>
      </c>
      <c r="E22" s="26">
        <f t="shared" si="0"/>
        <v>0</v>
      </c>
      <c r="F22" s="27">
        <f>IFERROR(AVERAGEIFS(Reservas[Avaliação],
Reservas[Estado],A22,
Reservas[Ano],Ano,
Reservas[Mês],Mes),0)</f>
        <v>4</v>
      </c>
      <c r="H22" s="20"/>
      <c r="I22" s="17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 x14ac:dyDescent="0.25">
      <c r="A23" s="18" t="s">
        <v>36</v>
      </c>
      <c r="B23" s="17">
        <f>SUMIFS(Reservas[Valor Total],
Reservas[Estado],A23,
Reservas[Ano],Ano,
Reservas[Mês],Mes)</f>
        <v>3915</v>
      </c>
      <c r="C23" s="21">
        <f>COUNTIFS(Reservas[Estado],A23,
Reservas[Ano],Ano,
Reservas[Mês],Mes,
Reservas[Status],"Cancelada")</f>
        <v>1</v>
      </c>
      <c r="D23" s="21">
        <f>COUNTIFS(Reservas[Estado],A23,
Reservas[Ano],Ano,
Reservas[Mês],Mes)</f>
        <v>2</v>
      </c>
      <c r="E23" s="26">
        <f t="shared" si="0"/>
        <v>0.5</v>
      </c>
      <c r="F23" s="27">
        <f>IFERROR(AVERAGEIFS(Reservas[Avaliação],
Reservas[Estado],A23,
Reservas[Ano],Ano,
Reservas[Mês],Mes),0)</f>
        <v>4</v>
      </c>
      <c r="K23" s="28">
        <v>1</v>
      </c>
      <c r="L23" s="18" t="s">
        <v>80</v>
      </c>
      <c r="M23" s="17">
        <f>SUMIFS(Reservas[Valor Total],
Reservas[Estado],Estado,
Reservas[Ano],Ano,
Reservas[Mês],K23)</f>
        <v>8935</v>
      </c>
      <c r="N23" s="21">
        <f>COUNTIFS(Reservas[Estado],Estado,
Reservas[Ano],Ano,
Reservas[Mês],K23)</f>
        <v>4</v>
      </c>
    </row>
    <row r="24" spans="1:14" x14ac:dyDescent="0.25">
      <c r="A24" s="18" t="s">
        <v>37</v>
      </c>
      <c r="B24" s="17">
        <f>SUMIFS(Reservas[Valor Total],
Reservas[Estado],A24,
Reservas[Ano],Ano,
Reservas[Mês],Mes)</f>
        <v>1800</v>
      </c>
      <c r="C24" s="21">
        <f>COUNTIFS(Reservas[Estado],A24,
Reservas[Ano],Ano,
Reservas[Mês],Mes,
Reservas[Status],"Cancelada")</f>
        <v>0</v>
      </c>
      <c r="D24" s="21">
        <f>COUNTIFS(Reservas[Estado],A24,
Reservas[Ano],Ano,
Reservas[Mês],Mes)</f>
        <v>1</v>
      </c>
      <c r="E24" s="26">
        <f t="shared" si="0"/>
        <v>0</v>
      </c>
      <c r="F24" s="27">
        <f>IFERROR(AVERAGEIFS(Reservas[Avaliação],
Reservas[Estado],A24,
Reservas[Ano],Ano,
Reservas[Mês],Mes),0)</f>
        <v>5</v>
      </c>
      <c r="H24" s="33" t="s">
        <v>92</v>
      </c>
      <c r="I24" s="33"/>
      <c r="K24" s="28">
        <v>2</v>
      </c>
      <c r="L24" s="18" t="s">
        <v>81</v>
      </c>
      <c r="M24" s="17">
        <f>SUMIFS(Reservas[Valor Total],
Reservas[Estado],Estado,
Reservas[Ano],Ano,
Reservas[Mês],K24)</f>
        <v>30545</v>
      </c>
      <c r="N24" s="21">
        <f>COUNTIFS(Reservas[Estado],Estado,
Reservas[Ano],Ano,
Reservas[Mês],K24)</f>
        <v>11</v>
      </c>
    </row>
    <row r="25" spans="1:14" x14ac:dyDescent="0.25">
      <c r="A25" s="18" t="s">
        <v>38</v>
      </c>
      <c r="B25" s="17">
        <f>SUMIFS(Reservas[Valor Total],
Reservas[Estado],A25,
Reservas[Ano],Ano,
Reservas[Mês],Mes)</f>
        <v>6310</v>
      </c>
      <c r="C25" s="21">
        <f>COUNTIFS(Reservas[Estado],A25,
Reservas[Ano],Ano,
Reservas[Mês],Mes,
Reservas[Status],"Cancelada")</f>
        <v>2</v>
      </c>
      <c r="D25" s="21">
        <f>COUNTIFS(Reservas[Estado],A25,
Reservas[Ano],Ano,
Reservas[Mês],Mes)</f>
        <v>3</v>
      </c>
      <c r="E25" s="26">
        <f t="shared" si="0"/>
        <v>0.66666666666666663</v>
      </c>
      <c r="F25" s="27">
        <f>IFERROR(AVERAGEIFS(Reservas[Avaliação],
Reservas[Estado],A25,
Reservas[Ano],Ano,
Reservas[Mês],Mes),0)</f>
        <v>4.666666666666667</v>
      </c>
      <c r="H25" s="29" t="s">
        <v>0</v>
      </c>
      <c r="I25" s="17">
        <f>SUMIFS(Reservas[Valor Total],
Reservas[Ano],Ano,
Reservas[Mês],Mes,
Reservas[Vendedor],H25)</f>
        <v>18525</v>
      </c>
      <c r="K25" s="28">
        <v>3</v>
      </c>
      <c r="L25" s="18" t="s">
        <v>82</v>
      </c>
      <c r="M25" s="17">
        <f>SUMIFS(Reservas[Valor Total],
Reservas[Estado],Estado,
Reservas[Ano],Ano,
Reservas[Mês],K25)</f>
        <v>20857</v>
      </c>
      <c r="N25" s="21">
        <f>COUNTIFS(Reservas[Estado],Estado,
Reservas[Ano],Ano,
Reservas[Mês],K25)</f>
        <v>9</v>
      </c>
    </row>
    <row r="26" spans="1:14" x14ac:dyDescent="0.25">
      <c r="A26" s="18" t="s">
        <v>39</v>
      </c>
      <c r="B26" s="17">
        <f>SUMIFS(Reservas[Valor Total],
Reservas[Estado],A26,
Reservas[Ano],Ano,
Reservas[Mês],Mes)</f>
        <v>5798</v>
      </c>
      <c r="C26" s="21">
        <f>COUNTIFS(Reservas[Estado],A26,
Reservas[Ano],Ano,
Reservas[Mês],Mes,
Reservas[Status],"Cancelada")</f>
        <v>0</v>
      </c>
      <c r="D26" s="21">
        <f>COUNTIFS(Reservas[Estado],A26,
Reservas[Ano],Ano,
Reservas[Mês],Mes)</f>
        <v>1</v>
      </c>
      <c r="E26" s="26">
        <f t="shared" si="0"/>
        <v>0</v>
      </c>
      <c r="F26" s="27">
        <f>IFERROR(AVERAGEIFS(Reservas[Avaliação],
Reservas[Estado],A26,
Reservas[Ano],Ano,
Reservas[Mês],Mes),0)</f>
        <v>5</v>
      </c>
      <c r="H26" s="29" t="s">
        <v>1</v>
      </c>
      <c r="I26" s="17">
        <f>SUMIFS(Reservas[Valor Total],
Reservas[Ano],Ano,
Reservas[Mês],Mes,
Reservas[Vendedor],H26)</f>
        <v>23035</v>
      </c>
      <c r="K26" s="28">
        <v>4</v>
      </c>
      <c r="L26" s="18" t="s">
        <v>83</v>
      </c>
      <c r="M26" s="17">
        <f>SUMIFS(Reservas[Valor Total],
Reservas[Estado],Estado,
Reservas[Ano],Ano,
Reservas[Mês],K26)</f>
        <v>22951</v>
      </c>
      <c r="N26" s="21">
        <f>COUNTIFS(Reservas[Estado],Estado,
Reservas[Ano],Ano,
Reservas[Mês],K26)</f>
        <v>8</v>
      </c>
    </row>
    <row r="27" spans="1:14" x14ac:dyDescent="0.25">
      <c r="A27" s="18" t="s">
        <v>40</v>
      </c>
      <c r="B27" s="17">
        <f>SUMIFS(Reservas[Valor Total],
Reservas[Estado],A27,
Reservas[Ano],Ano,
Reservas[Mês],Mes)</f>
        <v>1870</v>
      </c>
      <c r="C27" s="21">
        <f>COUNTIFS(Reservas[Estado],A27,
Reservas[Ano],Ano,
Reservas[Mês],Mes,
Reservas[Status],"Cancelada")</f>
        <v>0</v>
      </c>
      <c r="D27" s="21">
        <f>COUNTIFS(Reservas[Estado],A27,
Reservas[Ano],Ano,
Reservas[Mês],Mes)</f>
        <v>1</v>
      </c>
      <c r="E27" s="26">
        <f t="shared" si="0"/>
        <v>0</v>
      </c>
      <c r="F27" s="27">
        <f>IFERROR(AVERAGEIFS(Reservas[Avaliação],
Reservas[Estado],A27,
Reservas[Ano],Ano,
Reservas[Mês],Mes),0)</f>
        <v>5</v>
      </c>
      <c r="H27" s="29" t="s">
        <v>2</v>
      </c>
      <c r="I27" s="17">
        <f>SUMIFS(Reservas[Valor Total],
Reservas[Ano],Ano,
Reservas[Mês],Mes,
Reservas[Vendedor],H27)</f>
        <v>15175</v>
      </c>
      <c r="K27" s="28">
        <v>5</v>
      </c>
      <c r="L27" s="18" t="s">
        <v>84</v>
      </c>
      <c r="M27" s="17">
        <f>SUMIFS(Reservas[Valor Total],
Reservas[Estado],Estado,
Reservas[Ano],Ano,
Reservas[Mês],K27)</f>
        <v>13740</v>
      </c>
      <c r="N27" s="21">
        <f>COUNTIFS(Reservas[Estado],Estado,
Reservas[Ano],Ano,
Reservas[Mês],K27)</f>
        <v>6</v>
      </c>
    </row>
    <row r="28" spans="1:14" x14ac:dyDescent="0.25">
      <c r="A28" s="18" t="s">
        <v>41</v>
      </c>
      <c r="B28" s="17">
        <f>SUMIFS(Reservas[Valor Total],
Reservas[Estado],A28,
Reservas[Ano],Ano,
Reservas[Mês],Mes)</f>
        <v>4125</v>
      </c>
      <c r="C28" s="21">
        <f>COUNTIFS(Reservas[Estado],A28,
Reservas[Ano],Ano,
Reservas[Mês],Mes,
Reservas[Status],"Cancelada")</f>
        <v>0</v>
      </c>
      <c r="D28" s="21">
        <f>COUNTIFS(Reservas[Estado],A28,
Reservas[Ano],Ano,
Reservas[Mês],Mes)</f>
        <v>2</v>
      </c>
      <c r="E28" s="26">
        <f t="shared" si="0"/>
        <v>0</v>
      </c>
      <c r="F28" s="27">
        <f>IFERROR(AVERAGEIFS(Reservas[Avaliação],
Reservas[Estado],A28,
Reservas[Ano],Ano,
Reservas[Mês],Mes),0)</f>
        <v>4</v>
      </c>
      <c r="H28" s="29" t="s">
        <v>3</v>
      </c>
      <c r="I28" s="17">
        <f>SUMIFS(Reservas[Valor Total],
Reservas[Ano],Ano,
Reservas[Mês],Mes,
Reservas[Vendedor],H28)</f>
        <v>15253</v>
      </c>
      <c r="K28" s="28">
        <v>6</v>
      </c>
      <c r="L28" s="18" t="s">
        <v>85</v>
      </c>
      <c r="M28" s="17">
        <f>SUMIFS(Reservas[Valor Total],
Reservas[Estado],Estado,
Reservas[Ano],Ano,
Reservas[Mês],K28)</f>
        <v>36670</v>
      </c>
      <c r="N28" s="21">
        <f>COUNTIFS(Reservas[Estado],Estado,
Reservas[Ano],Ano,
Reservas[Mês],K28)</f>
        <v>11</v>
      </c>
    </row>
    <row r="29" spans="1:14" x14ac:dyDescent="0.25">
      <c r="A29" s="18" t="s">
        <v>42</v>
      </c>
      <c r="B29" s="17">
        <f>SUMIFS(Reservas[Valor Total],
Reservas[Estado],A29,
Reservas[Ano],Ano,
Reservas[Mês],Mes)</f>
        <v>8935</v>
      </c>
      <c r="C29" s="21">
        <f>COUNTIFS(Reservas[Estado],A29,
Reservas[Ano],Ano,
Reservas[Mês],Mes,
Reservas[Status],"Cancelada")</f>
        <v>1</v>
      </c>
      <c r="D29" s="21">
        <f>COUNTIFS(Reservas[Estado],A29,
Reservas[Ano],Ano,
Reservas[Mês],Mes)</f>
        <v>4</v>
      </c>
      <c r="E29" s="26">
        <f t="shared" si="0"/>
        <v>0.25</v>
      </c>
      <c r="F29" s="27">
        <f>IFERROR(AVERAGEIFS(Reservas[Avaliação],
Reservas[Estado],A29,
Reservas[Ano],Ano,
Reservas[Mês],Mes),0)</f>
        <v>4.75</v>
      </c>
      <c r="K29" s="28">
        <v>7</v>
      </c>
      <c r="L29" s="18" t="s">
        <v>86</v>
      </c>
      <c r="M29" s="17">
        <f>SUMIFS(Reservas[Valor Total],
Reservas[Estado],Estado,
Reservas[Ano],Ano,
Reservas[Mês],K29)</f>
        <v>12213</v>
      </c>
      <c r="N29" s="21">
        <f>COUNTIFS(Reservas[Estado],Estado,
Reservas[Ano],Ano,
Reservas[Mês],K29)</f>
        <v>4</v>
      </c>
    </row>
    <row r="30" spans="1:14" x14ac:dyDescent="0.25">
      <c r="A30" s="18" t="s">
        <v>43</v>
      </c>
      <c r="B30" s="17">
        <f>SUMIFS(Reservas[Valor Total],
Reservas[Estado],A30,
Reservas[Ano],Ano,
Reservas[Mês],Mes)</f>
        <v>1940</v>
      </c>
      <c r="C30" s="21">
        <f>COUNTIFS(Reservas[Estado],A30,
Reservas[Ano],Ano,
Reservas[Mês],Mes,
Reservas[Status],"Cancelada")</f>
        <v>1</v>
      </c>
      <c r="D30" s="21">
        <f>COUNTIFS(Reservas[Estado],A30,
Reservas[Ano],Ano,
Reservas[Mês],Mes)</f>
        <v>1</v>
      </c>
      <c r="E30" s="26">
        <f t="shared" si="0"/>
        <v>1</v>
      </c>
      <c r="F30" s="27">
        <f>IFERROR(AVERAGEIFS(Reservas[Avaliação],
Reservas[Estado],A30,
Reservas[Ano],Ano,
Reservas[Mês],Mes),0)</f>
        <v>5</v>
      </c>
      <c r="H30" s="33" t="s">
        <v>96</v>
      </c>
      <c r="I30" s="33"/>
      <c r="K30" s="28">
        <v>8</v>
      </c>
      <c r="L30" s="18" t="s">
        <v>87</v>
      </c>
      <c r="M30" s="17">
        <f>SUMIFS(Reservas[Valor Total],
Reservas[Estado],Estado,
Reservas[Ano],Ano,
Reservas[Mês],K30)</f>
        <v>26315</v>
      </c>
      <c r="N30" s="21">
        <f>COUNTIFS(Reservas[Estado],Estado,
Reservas[Ano],Ano,
Reservas[Mês],K30)</f>
        <v>9</v>
      </c>
    </row>
    <row r="31" spans="1:14" x14ac:dyDescent="0.25">
      <c r="A31" s="18" t="s">
        <v>44</v>
      </c>
      <c r="B31" s="17">
        <f>SUMIFS(Reservas[Valor Total],
Reservas[Estado],A31,
Reservas[Ano],Ano,
Reservas[Mês],Mes)</f>
        <v>1975</v>
      </c>
      <c r="C31" s="21">
        <f>COUNTIFS(Reservas[Estado],A31,
Reservas[Ano],Ano,
Reservas[Mês],Mes,
Reservas[Status],"Cancelada")</f>
        <v>0</v>
      </c>
      <c r="D31" s="21">
        <f>COUNTIFS(Reservas[Estado],A31,
Reservas[Ano],Ano,
Reservas[Mês],Mes)</f>
        <v>1</v>
      </c>
      <c r="E31" s="26">
        <f t="shared" si="0"/>
        <v>0</v>
      </c>
      <c r="F31" s="27">
        <f>IFERROR(AVERAGEIFS(Reservas[Avaliação],
Reservas[Estado],A31,
Reservas[Ano],Ano,
Reservas[Mês],Mes),0)</f>
        <v>5</v>
      </c>
      <c r="H31" s="29" t="s">
        <v>0</v>
      </c>
      <c r="I31" s="17">
        <f>SUMIFS(Reservas[Comissão],
Reservas[Ano],Ano,
Reservas[Mês],Mes,
Reservas[Vendedor],H31)</f>
        <v>926.25</v>
      </c>
      <c r="K31" s="28">
        <v>9</v>
      </c>
      <c r="L31" s="18" t="s">
        <v>88</v>
      </c>
      <c r="M31" s="17">
        <f>SUMIFS(Reservas[Valor Total],
Reservas[Estado],Estado,
Reservas[Ano],Ano,
Reservas[Mês],K31)</f>
        <v>16093</v>
      </c>
      <c r="N31" s="21">
        <f>COUNTIFS(Reservas[Estado],Estado,
Reservas[Ano],Ano,
Reservas[Mês],K31)</f>
        <v>7</v>
      </c>
    </row>
    <row r="32" spans="1:14" x14ac:dyDescent="0.25">
      <c r="H32" s="29" t="s">
        <v>1</v>
      </c>
      <c r="I32" s="17">
        <f>SUMIFS(Reservas[Comissão],
Reservas[Ano],Ano,
Reservas[Mês],Mes,
Reservas[Vendedor],H32)</f>
        <v>1151.75</v>
      </c>
      <c r="K32" s="28">
        <v>10</v>
      </c>
      <c r="L32" s="18" t="s">
        <v>89</v>
      </c>
      <c r="M32" s="17">
        <f>SUMIFS(Reservas[Valor Total],
Reservas[Estado],Estado,
Reservas[Ano],Ano,
Reservas[Mês],K32)</f>
        <v>39091</v>
      </c>
      <c r="N32" s="21">
        <f>COUNTIFS(Reservas[Estado],Estado,
Reservas[Ano],Ano,
Reservas[Mês],K32)</f>
        <v>13</v>
      </c>
    </row>
    <row r="33" spans="8:14" x14ac:dyDescent="0.25">
      <c r="H33" s="29" t="s">
        <v>2</v>
      </c>
      <c r="I33" s="17">
        <f>SUMIFS(Reservas[Comissão],
Reservas[Ano],Ano,
Reservas[Mês],Mes,
Reservas[Vendedor],H33)</f>
        <v>758.75</v>
      </c>
      <c r="K33" s="28">
        <v>11</v>
      </c>
      <c r="L33" s="18" t="s">
        <v>90</v>
      </c>
      <c r="M33" s="17">
        <f>SUMIFS(Reservas[Valor Total],
Reservas[Estado],Estado,
Reservas[Ano],Ano,
Reservas[Mês],K33)</f>
        <v>6800</v>
      </c>
      <c r="N33" s="21">
        <f>COUNTIFS(Reservas[Estado],Estado,
Reservas[Ano],Ano,
Reservas[Mês],K33)</f>
        <v>3</v>
      </c>
    </row>
    <row r="34" spans="8:14" x14ac:dyDescent="0.25">
      <c r="H34" s="29" t="s">
        <v>3</v>
      </c>
      <c r="I34" s="17">
        <f>SUMIFS(Reservas[Comissão],
Reservas[Ano],Ano,
Reservas[Mês],Mes,
Reservas[Vendedor],H34)</f>
        <v>762.65000000000009</v>
      </c>
      <c r="K34" s="28">
        <v>12</v>
      </c>
      <c r="L34" s="18" t="s">
        <v>91</v>
      </c>
      <c r="M34" s="17">
        <f>SUMIFS(Reservas[Valor Total],
Reservas[Estado],Estado,
Reservas[Ano],Ano,
Reservas[Mês],K34)</f>
        <v>26475</v>
      </c>
      <c r="N34" s="21">
        <f>COUNTIFS(Reservas[Estado],Estado,
Reservas[Ano],Ano,
Reservas[Mês],K34)</f>
        <v>8</v>
      </c>
    </row>
    <row r="36" spans="8:14" x14ac:dyDescent="0.25">
      <c r="H36" s="33" t="s">
        <v>95</v>
      </c>
      <c r="I36" s="33"/>
    </row>
    <row r="37" spans="8:14" x14ac:dyDescent="0.25">
      <c r="H37" s="29" t="s">
        <v>46</v>
      </c>
      <c r="I37" s="17">
        <f>SUMIFS(Reservas[Valor Total],
Reservas[Ano],Ano,
Reservas[Mês],Mes,
Reservas[Forma Pagamento],H37)</f>
        <v>50318</v>
      </c>
    </row>
    <row r="38" spans="8:14" x14ac:dyDescent="0.25">
      <c r="H38" s="29" t="s">
        <v>47</v>
      </c>
      <c r="I38" s="17">
        <f>SUMIFS(Reservas[Valor Total],
Reservas[Ano],Ano,
Reservas[Mês],Mes,
Reservas[Forma Pagamento],H38)</f>
        <v>11375</v>
      </c>
    </row>
    <row r="39" spans="8:14" x14ac:dyDescent="0.25">
      <c r="H39" s="29" t="s">
        <v>48</v>
      </c>
      <c r="I39" s="17">
        <f>SUMIFS(Reservas[Valor Total],
Reservas[Ano],Ano,
Reservas[Mês],Mes,
Reservas[Forma Pagamento],H39)</f>
        <v>10295</v>
      </c>
    </row>
  </sheetData>
  <mergeCells count="12">
    <mergeCell ref="A1:S1"/>
    <mergeCell ref="H9:I9"/>
    <mergeCell ref="A3:B3"/>
    <mergeCell ref="H3:K3"/>
    <mergeCell ref="H36:I36"/>
    <mergeCell ref="H30:I30"/>
    <mergeCell ref="I4:J4"/>
    <mergeCell ref="I5:J5"/>
    <mergeCell ref="I6:J6"/>
    <mergeCell ref="H24:I24"/>
    <mergeCell ref="K9:L9"/>
    <mergeCell ref="K21:N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A1:R10"/>
  <sheetViews>
    <sheetView showGridLines="0" tabSelected="1" zoomScaleNormal="100" workbookViewId="0">
      <selection activeCell="U18" sqref="U18"/>
    </sheetView>
  </sheetViews>
  <sheetFormatPr defaultRowHeight="15" x14ac:dyDescent="0.2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 x14ac:dyDescent="0.3">
      <c r="A1" s="32" t="s">
        <v>4</v>
      </c>
      <c r="B1" s="32"/>
      <c r="C1" s="32"/>
      <c r="D1" s="32"/>
      <c r="E1" s="32"/>
      <c r="F1" s="32"/>
      <c r="G1" s="32"/>
      <c r="H1" s="32"/>
      <c r="I1" s="22"/>
      <c r="J1" s="22"/>
      <c r="K1" s="22"/>
      <c r="L1" s="22"/>
      <c r="M1" s="22"/>
      <c r="N1" s="32"/>
      <c r="O1" s="32"/>
      <c r="P1" s="32"/>
      <c r="Q1" s="32"/>
      <c r="R1" s="32"/>
    </row>
    <row r="9" spans="1:18" x14ac:dyDescent="0.25">
      <c r="P9" s="30"/>
    </row>
    <row r="10" spans="1:18" x14ac:dyDescent="0.25">
      <c r="H10" s="30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Lista Dados</vt:lpstr>
      <vt:lpstr>Reservas</vt:lpstr>
      <vt:lpstr>Layout do Dashboard</vt:lpstr>
      <vt:lpstr>Auxiliar</vt:lpstr>
      <vt:lpstr>Dashboard</vt:lpstr>
      <vt:lpstr>Ano</vt:lpstr>
      <vt:lpstr>Estado</vt:lpstr>
      <vt:lpstr>IndiceAno</vt:lpstr>
      <vt:lpstr>IndiceEstado</vt:lpstr>
      <vt:lpstr>ListaAnos</vt:lpstr>
      <vt:lpstr>ListaEstados</vt:lpstr>
      <vt:lpstr>ListaMeses</vt:lpstr>
      <vt:lpstr>ListaVendas</vt:lpstr>
      <vt:lpstr>Mes</vt:lpstr>
      <vt:lpstr>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HENRIQUE BENTO DE SOUZA</cp:lastModifiedBy>
  <dcterms:created xsi:type="dcterms:W3CDTF">2018-10-23T20:33:50Z</dcterms:created>
  <dcterms:modified xsi:type="dcterms:W3CDTF">2025-05-22T15:43:04Z</dcterms:modified>
</cp:coreProperties>
</file>