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300" yWindow="75" windowWidth="15120" windowHeight="10620"/>
  </bookViews>
  <sheets>
    <sheet name="Everglade" sheetId="1" r:id="rId1"/>
  </sheets>
  <definedNames>
    <definedName name="CashFlow">Everglade!$C$11:$C$20</definedName>
    <definedName name="EndBalance">Everglade!$J$21</definedName>
    <definedName name="EndingBalance">Everglade!$J$11:$J$21</definedName>
    <definedName name="LTLoan">Everglade!$D$11</definedName>
    <definedName name="LTRate">Everglade!$C$3</definedName>
    <definedName name="MinimumBalance">Everglade!$L$11:$L$21</definedName>
    <definedName name="MinimumCash">Everglade!$C$7</definedName>
    <definedName name="solver_adj" localSheetId="0" hidden="1">Everglade!$D$11,Everglade!$E$11:$E$20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Everglade!$J$11:$J$21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Everglade!$J$21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MinimumBalance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StartBalance">Everglade!$C$6</definedName>
    <definedName name="STLoan">Everglade!$E$11:$E$20</definedName>
    <definedName name="STRate">Everglade!$C$4</definedName>
  </definedNames>
  <calcPr calcId="145621"/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H21" i="1"/>
  <c r="I21" i="1"/>
  <c r="J21" i="1"/>
</calcChain>
</file>

<file path=xl/sharedStrings.xml><?xml version="1.0" encoding="utf-8"?>
<sst xmlns="http://schemas.openxmlformats.org/spreadsheetml/2006/main" count="58" uniqueCount="39">
  <si>
    <t>Cash</t>
  </si>
  <si>
    <t>Flow</t>
  </si>
  <si>
    <t>Balance</t>
  </si>
  <si>
    <t>LT</t>
  </si>
  <si>
    <t>Loan</t>
  </si>
  <si>
    <t>ST</t>
  </si>
  <si>
    <t>Interest</t>
  </si>
  <si>
    <t>Payback</t>
  </si>
  <si>
    <t>Minimum</t>
  </si>
  <si>
    <t>LT Rate</t>
  </si>
  <si>
    <t>ST Rate</t>
  </si>
  <si>
    <t>Start Balance</t>
  </si>
  <si>
    <t>Range Name</t>
  </si>
  <si>
    <t>Cells</t>
  </si>
  <si>
    <t>CashFlow</t>
  </si>
  <si>
    <t>EndBalance</t>
  </si>
  <si>
    <t>LTLoan</t>
  </si>
  <si>
    <t>LTRate</t>
  </si>
  <si>
    <t>MinimumBalance</t>
  </si>
  <si>
    <t>StartBalance</t>
  </si>
  <si>
    <t>STLoan</t>
  </si>
  <si>
    <t>STRate</t>
  </si>
  <si>
    <t>C3</t>
  </si>
  <si>
    <t>C6</t>
  </si>
  <si>
    <t>C4</t>
  </si>
  <si>
    <t>Year</t>
  </si>
  <si>
    <t>Minimum Cash</t>
  </si>
  <si>
    <t>J11:J21</t>
  </si>
  <si>
    <t>C11:C20</t>
  </si>
  <si>
    <t>J21</t>
  </si>
  <si>
    <t>D11</t>
  </si>
  <si>
    <t>L11:L21</t>
  </si>
  <si>
    <t>E11:E20</t>
  </si>
  <si>
    <t>MinimumCash</t>
  </si>
  <si>
    <t>C7</t>
  </si>
  <si>
    <t>Everglade Cash Flow Management Problem</t>
  </si>
  <si>
    <t>(all cash figures in millions of dollars)</t>
  </si>
  <si>
    <t>Ending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</si>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</sst>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9"/>
      <name val="Geneva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2" fillId="2" borderId="1" xfId="0" applyNumberFormat="1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left"/>
    </xf>
    <xf numFmtId="0" fontId="1" fillId="2" borderId="4" xfId="0" applyNumberFormat="1" applyFont="1" applyFill="1" applyBorder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Border="1" applyAlignment="1">
      <alignment horizontal="center"/>
    </xf>
    <xf numFmtId="0" fontId="1" fillId="2" borderId="5" xfId="0" applyNumberFormat="1" applyFont="1" applyFill="1" applyBorder="1" applyAlignment="1">
      <alignment horizontal="left"/>
    </xf>
    <xf numFmtId="0" fontId="1" fillId="2" borderId="6" xfId="0" applyNumberFormat="1" applyFont="1" applyFill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center"/>
    </xf>
    <xf numFmtId="9" fontId="1" fillId="3" borderId="0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2" fontId="1" fillId="4" borderId="7" xfId="0" applyNumberFormat="1" applyFont="1" applyFill="1" applyBorder="1" applyAlignment="1">
      <alignment horizontal="center"/>
    </xf>
    <xf numFmtId="2" fontId="1" fillId="4" borderId="8" xfId="0" applyNumberFormat="1" applyFont="1" applyFill="1" applyBorder="1" applyAlignment="1">
      <alignment horizontal="center"/>
    </xf>
    <xf numFmtId="2" fontId="1" fillId="4" borderId="9" xfId="0" applyNumberFormat="1" applyFont="1" applyFill="1" applyBorder="1" applyAlignment="1">
      <alignment horizontal="center"/>
    </xf>
    <xf numFmtId="2" fontId="1" fillId="4" borderId="10" xfId="0" applyNumberFormat="1" applyFont="1" applyFill="1" applyBorder="1" applyAlignment="1">
      <alignment horizontal="center"/>
    </xf>
    <xf numFmtId="2" fontId="1" fillId="5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/>
  </sheetViews>
  <sheetFormatPr defaultColWidth="10.85546875" defaultRowHeight="12.75"/>
  <cols>
    <col min="1" max="1" width="2.85546875" style="1" customWidth="1"/>
    <col min="2" max="2" width="13.42578125" style="1" bestFit="1" customWidth="1"/>
    <col min="3" max="3" width="10.85546875" style="1" customWidth="1"/>
    <col min="4" max="10" width="8.85546875" style="1" customWidth="1"/>
    <col min="11" max="11" width="2.85546875" style="1" customWidth="1"/>
    <col min="12" max="12" width="8.42578125" style="1" bestFit="1" customWidth="1"/>
    <col min="13" max="13" width="5.85546875" style="1" customWidth="1"/>
    <col min="14" max="14" width="15.42578125" style="1" bestFit="1" customWidth="1"/>
    <col min="15" max="15" width="8.140625" style="1" bestFit="1" customWidth="1"/>
    <col min="16" max="16384" width="10.85546875" style="1"/>
  </cols>
  <sheetData>
    <row r="1" spans="1:15" ht="18">
      <c r="A1" s="13" t="s">
        <v>35</v>
      </c>
    </row>
    <row r="2" spans="1:15" ht="13.5" thickBot="1"/>
    <row r="3" spans="1:15" ht="13.5" thickBot="1">
      <c r="B3" s="2" t="s">
        <v>9</v>
      </c>
      <c r="C3" s="15">
        <v>0.05</v>
      </c>
      <c r="N3" s="3" t="s">
        <v>12</v>
      </c>
      <c r="O3" s="4" t="s">
        <v>13</v>
      </c>
    </row>
    <row r="4" spans="1:15">
      <c r="B4" s="2" t="s">
        <v>10</v>
      </c>
      <c r="C4" s="15">
        <v>7.0000000000000007E-2</v>
      </c>
      <c r="N4" s="5" t="s">
        <v>2</v>
      </c>
      <c r="O4" s="6" t="s">
        <v>27</v>
      </c>
    </row>
    <row r="5" spans="1:15" s="7" customFormat="1">
      <c r="B5" s="8"/>
      <c r="C5" s="9"/>
      <c r="N5" s="5" t="s">
        <v>14</v>
      </c>
      <c r="O5" s="6" t="s">
        <v>28</v>
      </c>
    </row>
    <row r="6" spans="1:15" s="7" customFormat="1">
      <c r="B6" s="8" t="s">
        <v>11</v>
      </c>
      <c r="C6" s="16">
        <v>1</v>
      </c>
      <c r="G6" s="7" t="s">
        <v>36</v>
      </c>
      <c r="N6" s="5" t="s">
        <v>15</v>
      </c>
      <c r="O6" s="6" t="s">
        <v>29</v>
      </c>
    </row>
    <row r="7" spans="1:15">
      <c r="B7" s="2" t="s">
        <v>26</v>
      </c>
      <c r="C7" s="16">
        <v>0.5</v>
      </c>
      <c r="N7" s="5" t="s">
        <v>16</v>
      </c>
      <c r="O7" s="6" t="s">
        <v>30</v>
      </c>
    </row>
    <row r="8" spans="1:15">
      <c r="C8" s="12"/>
      <c r="N8" s="5" t="s">
        <v>17</v>
      </c>
      <c r="O8" s="6" t="s">
        <v>22</v>
      </c>
    </row>
    <row r="9" spans="1:15">
      <c r="C9" s="12" t="s">
        <v>0</v>
      </c>
      <c r="D9" s="1" t="s">
        <v>3</v>
      </c>
      <c r="E9" s="1" t="s">
        <v>5</v>
      </c>
      <c r="F9" s="1" t="s">
        <v>3</v>
      </c>
      <c r="G9" s="1" t="s">
        <v>5</v>
      </c>
      <c r="H9" s="1" t="s">
        <v>3</v>
      </c>
      <c r="I9" s="1" t="s">
        <v>5</v>
      </c>
      <c r="J9" s="1" t="s">
        <v>37</v>
      </c>
      <c r="L9" s="1" t="s">
        <v>8</v>
      </c>
      <c r="N9" s="5" t="s">
        <v>18</v>
      </c>
      <c r="O9" s="6" t="s">
        <v>31</v>
      </c>
    </row>
    <row r="10" spans="1:15">
      <c r="B10" s="1" t="s">
        <v>25</v>
      </c>
      <c r="C10" s="12" t="s">
        <v>1</v>
      </c>
      <c r="D10" s="1" t="s">
        <v>4</v>
      </c>
      <c r="E10" s="1" t="s">
        <v>4</v>
      </c>
      <c r="F10" s="1" t="s">
        <v>6</v>
      </c>
      <c r="G10" s="1" t="s">
        <v>6</v>
      </c>
      <c r="H10" s="1" t="s">
        <v>7</v>
      </c>
      <c r="I10" s="1" t="s">
        <v>7</v>
      </c>
      <c r="J10" s="1" t="s">
        <v>2</v>
      </c>
      <c r="L10" s="1" t="s">
        <v>2</v>
      </c>
      <c r="N10" s="5" t="s">
        <v>33</v>
      </c>
      <c r="O10" s="6" t="s">
        <v>34</v>
      </c>
    </row>
    <row r="11" spans="1:15">
      <c r="B11" s="1">
        <v>2014</v>
      </c>
      <c r="C11" s="16">
        <v>-8</v>
      </c>
      <c r="D11" s="17">
        <v>4.6512405865326159</v>
      </c>
      <c r="E11" s="18">
        <v>2.8487594134673828</v>
      </c>
      <c r="F11" s="14"/>
      <c r="G11" s="14"/>
      <c r="H11" s="14"/>
      <c r="I11" s="14"/>
      <c r="J11" s="14">
        <f>StartBalance+SUM(C11:I11)</f>
        <v>0.49999999999999867</v>
      </c>
      <c r="K11" s="1" t="s">
        <v>38</v>
      </c>
      <c r="L11" s="9">
        <f>MinimumCash</f>
        <v>0.5</v>
      </c>
      <c r="N11" s="5" t="s">
        <v>19</v>
      </c>
      <c r="O11" s="6" t="s">
        <v>23</v>
      </c>
    </row>
    <row r="12" spans="1:15">
      <c r="B12" s="1">
        <v>2015</v>
      </c>
      <c r="C12" s="16">
        <v>-2</v>
      </c>
      <c r="D12" s="14"/>
      <c r="E12" s="19">
        <v>5.280734601736734</v>
      </c>
      <c r="F12" s="14">
        <f>-LTRate*LTLoan</f>
        <v>-0.23256202932663081</v>
      </c>
      <c r="G12" s="14">
        <f>-STRate*E11</f>
        <v>-0.19941315894271683</v>
      </c>
      <c r="H12" s="14"/>
      <c r="I12" s="14">
        <f>-E11</f>
        <v>-2.8487594134673828</v>
      </c>
      <c r="J12" s="14">
        <f>J11+SUM(C12:I12)</f>
        <v>0.50000000000000266</v>
      </c>
      <c r="K12" s="1" t="s">
        <v>38</v>
      </c>
      <c r="L12" s="9">
        <f t="shared" ref="L12:L21" si="0">MinimumCash</f>
        <v>0.5</v>
      </c>
      <c r="N12" s="5" t="s">
        <v>20</v>
      </c>
      <c r="O12" s="6" t="s">
        <v>32</v>
      </c>
    </row>
    <row r="13" spans="1:15" ht="13.5" thickBot="1">
      <c r="B13" s="1">
        <v>2016</v>
      </c>
      <c r="C13" s="16">
        <v>-4</v>
      </c>
      <c r="D13" s="14"/>
      <c r="E13" s="19">
        <v>9.8829480531849221</v>
      </c>
      <c r="F13" s="14">
        <f t="shared" ref="F13:F21" si="1">-LTRate*LTLoan</f>
        <v>-0.23256202932663081</v>
      </c>
      <c r="G13" s="14">
        <f t="shared" ref="G13:G21" si="2">-STRate*E12</f>
        <v>-0.36965142212157143</v>
      </c>
      <c r="H13" s="14"/>
      <c r="I13" s="14">
        <f t="shared" ref="I13:I21" si="3">-E12</f>
        <v>-5.280734601736734</v>
      </c>
      <c r="J13" s="14">
        <f t="shared" ref="J13:J21" si="4">J12+SUM(C13:I13)</f>
        <v>0.49999999999998845</v>
      </c>
      <c r="K13" s="1" t="s">
        <v>38</v>
      </c>
      <c r="L13" s="9">
        <f t="shared" si="0"/>
        <v>0.5</v>
      </c>
      <c r="N13" s="10" t="s">
        <v>21</v>
      </c>
      <c r="O13" s="11" t="s">
        <v>24</v>
      </c>
    </row>
    <row r="14" spans="1:15">
      <c r="B14" s="1">
        <v>2017</v>
      </c>
      <c r="C14" s="16">
        <v>3</v>
      </c>
      <c r="D14" s="14"/>
      <c r="E14" s="19">
        <v>7.8073164462344984</v>
      </c>
      <c r="F14" s="14">
        <f t="shared" si="1"/>
        <v>-0.23256202932663081</v>
      </c>
      <c r="G14" s="14">
        <f t="shared" si="2"/>
        <v>-0.69180636372294457</v>
      </c>
      <c r="H14" s="14"/>
      <c r="I14" s="14">
        <f t="shared" si="3"/>
        <v>-9.8829480531849221</v>
      </c>
      <c r="J14" s="14">
        <f t="shared" si="4"/>
        <v>0.49999999999998845</v>
      </c>
      <c r="K14" s="1" t="s">
        <v>38</v>
      </c>
      <c r="L14" s="9">
        <f t="shared" si="0"/>
        <v>0.5</v>
      </c>
    </row>
    <row r="15" spans="1:15">
      <c r="B15" s="1">
        <v>2018</v>
      </c>
      <c r="C15" s="16">
        <v>6</v>
      </c>
      <c r="D15" s="14"/>
      <c r="E15" s="19">
        <v>2.5863906267975429</v>
      </c>
      <c r="F15" s="14">
        <f t="shared" si="1"/>
        <v>-0.23256202932663081</v>
      </c>
      <c r="G15" s="14">
        <f t="shared" si="2"/>
        <v>-0.54651215123641494</v>
      </c>
      <c r="H15" s="14"/>
      <c r="I15" s="14">
        <f t="shared" si="3"/>
        <v>-7.8073164462344984</v>
      </c>
      <c r="J15" s="14">
        <f t="shared" si="4"/>
        <v>0.49999999999998845</v>
      </c>
      <c r="K15" s="1" t="s">
        <v>38</v>
      </c>
      <c r="L15" s="9">
        <f t="shared" si="0"/>
        <v>0.5</v>
      </c>
    </row>
    <row r="16" spans="1:15">
      <c r="B16" s="1">
        <v>2019</v>
      </c>
      <c r="C16" s="16">
        <v>3</v>
      </c>
      <c r="D16" s="14"/>
      <c r="E16" s="19">
        <v>0</v>
      </c>
      <c r="F16" s="14">
        <f t="shared" si="1"/>
        <v>-0.23256202932663081</v>
      </c>
      <c r="G16" s="14">
        <f t="shared" si="2"/>
        <v>-0.18104734387582802</v>
      </c>
      <c r="H16" s="14"/>
      <c r="I16" s="14">
        <f t="shared" si="3"/>
        <v>-2.5863906267975429</v>
      </c>
      <c r="J16" s="14">
        <f t="shared" si="4"/>
        <v>0.49999999999998845</v>
      </c>
      <c r="K16" s="1" t="s">
        <v>38</v>
      </c>
      <c r="L16" s="9">
        <f t="shared" si="0"/>
        <v>0.5</v>
      </c>
    </row>
    <row r="17" spans="2:12">
      <c r="B17" s="1">
        <v>2020</v>
      </c>
      <c r="C17" s="16">
        <v>-4</v>
      </c>
      <c r="D17" s="14"/>
      <c r="E17" s="19">
        <v>4.2325620293266271</v>
      </c>
      <c r="F17" s="14">
        <f t="shared" si="1"/>
        <v>-0.23256202932663081</v>
      </c>
      <c r="G17" s="14">
        <f t="shared" si="2"/>
        <v>0</v>
      </c>
      <c r="H17" s="14"/>
      <c r="I17" s="14">
        <f t="shared" si="3"/>
        <v>0</v>
      </c>
      <c r="J17" s="14">
        <f t="shared" si="4"/>
        <v>0.49999999999998468</v>
      </c>
      <c r="K17" s="1" t="s">
        <v>38</v>
      </c>
      <c r="L17" s="9">
        <f t="shared" si="0"/>
        <v>0.5</v>
      </c>
    </row>
    <row r="18" spans="2:12">
      <c r="B18" s="1">
        <v>2021</v>
      </c>
      <c r="C18" s="16">
        <v>7</v>
      </c>
      <c r="D18" s="14"/>
      <c r="E18" s="19">
        <v>0</v>
      </c>
      <c r="F18" s="14">
        <f t="shared" si="1"/>
        <v>-0.23256202932663081</v>
      </c>
      <c r="G18" s="14">
        <f t="shared" si="2"/>
        <v>-0.29627934205286394</v>
      </c>
      <c r="H18" s="14"/>
      <c r="I18" s="14">
        <f t="shared" si="3"/>
        <v>-4.2325620293266271</v>
      </c>
      <c r="J18" s="14">
        <f t="shared" si="4"/>
        <v>2.7385965992938637</v>
      </c>
      <c r="K18" s="1" t="s">
        <v>38</v>
      </c>
      <c r="L18" s="9">
        <f t="shared" si="0"/>
        <v>0.5</v>
      </c>
    </row>
    <row r="19" spans="2:12">
      <c r="B19" s="1">
        <v>2022</v>
      </c>
      <c r="C19" s="16">
        <v>-2</v>
      </c>
      <c r="D19" s="14"/>
      <c r="E19" s="19">
        <v>0</v>
      </c>
      <c r="F19" s="14">
        <f t="shared" si="1"/>
        <v>-0.23256202932663081</v>
      </c>
      <c r="G19" s="14">
        <f t="shared" si="2"/>
        <v>0</v>
      </c>
      <c r="H19" s="14"/>
      <c r="I19" s="14">
        <f t="shared" si="3"/>
        <v>0</v>
      </c>
      <c r="J19" s="14">
        <f t="shared" si="4"/>
        <v>0.50603456996723306</v>
      </c>
      <c r="K19" s="1" t="s">
        <v>38</v>
      </c>
      <c r="L19" s="9">
        <f t="shared" si="0"/>
        <v>0.5</v>
      </c>
    </row>
    <row r="20" spans="2:12" ht="13.5" thickBot="1">
      <c r="B20" s="1">
        <v>2023</v>
      </c>
      <c r="C20" s="16">
        <v>10</v>
      </c>
      <c r="D20" s="14"/>
      <c r="E20" s="20">
        <v>0</v>
      </c>
      <c r="F20" s="14">
        <f t="shared" si="1"/>
        <v>-0.23256202932663081</v>
      </c>
      <c r="G20" s="14">
        <f t="shared" si="2"/>
        <v>0</v>
      </c>
      <c r="H20" s="14"/>
      <c r="I20" s="14">
        <f t="shared" si="3"/>
        <v>0</v>
      </c>
      <c r="J20" s="14">
        <f t="shared" si="4"/>
        <v>10.273472540640601</v>
      </c>
      <c r="K20" s="1" t="s">
        <v>38</v>
      </c>
      <c r="L20" s="9">
        <f t="shared" si="0"/>
        <v>0.5</v>
      </c>
    </row>
    <row r="21" spans="2:12" ht="13.5" thickBot="1">
      <c r="B21" s="1">
        <v>2024</v>
      </c>
      <c r="C21" s="12"/>
      <c r="D21" s="14"/>
      <c r="E21" s="14"/>
      <c r="F21" s="14">
        <f t="shared" si="1"/>
        <v>-0.23256202932663081</v>
      </c>
      <c r="G21" s="14">
        <f t="shared" si="2"/>
        <v>0</v>
      </c>
      <c r="H21" s="14">
        <f>-LTLoan</f>
        <v>-4.6512405865326159</v>
      </c>
      <c r="I21" s="14">
        <f t="shared" si="3"/>
        <v>0</v>
      </c>
      <c r="J21" s="21">
        <f t="shared" si="4"/>
        <v>5.3896699247813542</v>
      </c>
      <c r="K21" s="1" t="s">
        <v>38</v>
      </c>
      <c r="L21" s="9">
        <f t="shared" si="0"/>
        <v>0.5</v>
      </c>
    </row>
  </sheetData>
  <phoneticPr fontId="0" type="noConversion"/>
  <printOptions headings="1" gridLines="1"/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Everglade</vt:lpstr>
      <vt:lpstr>CashFlow</vt:lpstr>
      <vt:lpstr>EndBalance</vt:lpstr>
      <vt:lpstr>EndingBalance</vt:lpstr>
      <vt:lpstr>LTLoan</vt:lpstr>
      <vt:lpstr>LTRate</vt:lpstr>
      <vt:lpstr>MinimumBalance</vt:lpstr>
      <vt:lpstr>MinimumCash</vt:lpstr>
      <vt:lpstr>StartBalance</vt:lpstr>
      <vt:lpstr>STLoan</vt:lpstr>
      <vt:lpstr>STRate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Windows User</cp:lastModifiedBy>
  <dcterms:created xsi:type="dcterms:W3CDTF">2001-12-04T22:15:22Z</dcterms:created>
  <dcterms:modified xsi:type="dcterms:W3CDTF">2012-11-17T04:56:33Z</dcterms:modified>
</cp:coreProperties>
</file>