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defaultThemeVersion="124226"/>
  <bookViews>
    <workbookView xWindow="75" yWindow="-435" windowWidth="19725" windowHeight="13200" firstSheet="1" activeTab="1"/>
  </bookViews>
  <sheets>
    <sheet name="CB_DATA_" sheetId="5" state="hidden" r:id="rId1"/>
    <sheet name="Cash Flow" sheetId="1" r:id="rId2"/>
  </sheets>
  <definedNames>
    <definedName name="BalanceBeforeSTLoan">'Cash Flow'!$L$12:$L$22</definedName>
    <definedName name="CashFlow">'Cash Flow'!$F$12:$F$21</definedName>
    <definedName name="CB_05825a52085744aa837896fcb329ccbc" localSheetId="1" hidden="1">'Cash Flow'!$N$22</definedName>
    <definedName name="CB_10e212410d434c289210f5bbeaa73aa9" localSheetId="1" hidden="1">'Cash Flow'!$F$14</definedName>
    <definedName name="CB_191132d88e554d19be78f605641fac57" localSheetId="1" hidden="1">'Cash Flow'!$F$18</definedName>
    <definedName name="CB_1efc5872e26842a096269d8c77e7bb02" localSheetId="1" hidden="1">'Cash Flow'!$F$19</definedName>
    <definedName name="CB_245e99a14f1d4916bc44e880ebffe678" localSheetId="1" hidden="1">'Cash Flow'!$F$21</definedName>
    <definedName name="CB_48d0b405b2bd44ae9c0febb2f26ddf94" localSheetId="1" hidden="1">'Cash Flow'!$F$20</definedName>
    <definedName name="CB_4d69d01d417946259df3d2a03ebf93b8" localSheetId="1" hidden="1">'Cash Flow'!$F$13</definedName>
    <definedName name="CB_84d224953c1c4b5ab14b018bca3ac5f2" localSheetId="1" hidden="1">'Cash Flow'!$F$17</definedName>
    <definedName name="CB_92ed9b651cd14a4fbc403ef019d10f39" localSheetId="1" hidden="1">'Cash Flow'!$F$16</definedName>
    <definedName name="CB_9881edf5ec82468c958db99ba7849b61" localSheetId="1" hidden="1">'Cash Flow'!$F$15</definedName>
    <definedName name="CB_a925aaaff7cf45f9978ae8d589ea180d" localSheetId="1" hidden="1">'Cash Flow'!$F$12</definedName>
    <definedName name="CB_Block_00000000000000000000000000000000" localSheetId="1" hidden="1">"'7.0.0.0"</definedName>
    <definedName name="CB_Block_00000000000000000000000000000001" localSheetId="1" hidden="1">"'634886962348039110"</definedName>
    <definedName name="CB_Block_00000000000000000000000000000001" localSheetId="0" hidden="1">"'634886962348039110"</definedName>
    <definedName name="CB_Block_00000000000000000000000000000003" localSheetId="1" hidden="1">"'11.1.2926.0"</definedName>
    <definedName name="CB_BlockExt_00000000000000000000000000000003" localSheetId="1" hidden="1">"'11.1.2.2.000"</definedName>
    <definedName name="CBCR_120b95535d4e4b64b89c0f2d0b64b5cb" localSheetId="1" hidden="1">'Cash Flow'!$D$12</definedName>
    <definedName name="CBCR_128707b0a0ce41e3abecb97d1488d7c1" localSheetId="1" hidden="1">'Cash Flow'!$E$15</definedName>
    <definedName name="CBCR_17dd0457babe4c7cb9368111f9db9f2d" localSheetId="1" hidden="1">'Cash Flow'!$C$14</definedName>
    <definedName name="CBCR_410ec3be63f84620b9765f1b27baaa1d" localSheetId="1" hidden="1">'Cash Flow'!$C$21</definedName>
    <definedName name="CBCR_43740aed409344039512af69d779bb49" localSheetId="1" hidden="1">'Cash Flow'!$C$12</definedName>
    <definedName name="CBCR_470ab1833fc04d4bb8c9bea2560679f6" localSheetId="1" hidden="1">'Cash Flow'!$E$18</definedName>
    <definedName name="CBCR_4db5b17e40d0445cacbd2eabd3eaa132" localSheetId="1" hidden="1">'Cash Flow'!$E$13</definedName>
    <definedName name="CBCR_533dcf5d9205402691d3d69d96aece6b" localSheetId="1" hidden="1">'Cash Flow'!$D$16</definedName>
    <definedName name="CBCR_6b5a078fe33f41f18cc7458a8d110f88" localSheetId="1" hidden="1">'Cash Flow'!$D$15</definedName>
    <definedName name="CBCR_74f9a5ea2ee443f686373ca4d3006fea" localSheetId="1" hidden="1">'Cash Flow'!$C$18</definedName>
    <definedName name="CBCR_75ea858a42064218b7cca5b0270f5512" localSheetId="1" hidden="1">'Cash Flow'!$E$14</definedName>
    <definedName name="CBCR_77e3154aca4a44869169bf7e0e7ef225" localSheetId="1" hidden="1">'Cash Flow'!$C$17</definedName>
    <definedName name="CBCR_7851f0ddcdd147159ee0e360ff137ec8" localSheetId="1" hidden="1">'Cash Flow'!$D$13</definedName>
    <definedName name="CBCR_90d40d692d5e49caa8ec0ae483dc9c30" localSheetId="1" hidden="1">'Cash Flow'!$C$19</definedName>
    <definedName name="CBCR_921e29fbb6c34d14b0ed24058d17c997" localSheetId="1" hidden="1">'Cash Flow'!$E$17</definedName>
    <definedName name="CBCR_92b29f8232464346ae1cbbd64365efe2" localSheetId="1" hidden="1">'Cash Flow'!$D$19</definedName>
    <definedName name="CBCR_93955c6595bd438fb0bc18dd6afa1b37" localSheetId="1" hidden="1">'Cash Flow'!$D$20</definedName>
    <definedName name="CBCR_a7a8f9e469fe48a7a22331aaa4a530b8" localSheetId="1" hidden="1">'Cash Flow'!$D$18</definedName>
    <definedName name="CBCR_b5e1327fad4a4e2fa3295731d9953be1" localSheetId="1" hidden="1">'Cash Flow'!$C$20</definedName>
    <definedName name="CBCR_b789ebafe14f4e1ea709870c1bbb9126" localSheetId="1" hidden="1">'Cash Flow'!$C$15</definedName>
    <definedName name="CBCR_c149875b76ff49759939dcf5f656ad6c" localSheetId="1" hidden="1">'Cash Flow'!$C$13</definedName>
    <definedName name="CBCR_c400cee43e614e8684c85558fa46b0da" localSheetId="1" hidden="1">'Cash Flow'!$E$12</definedName>
    <definedName name="CBCR_d53bab8ac60f4ee59fa35b9af3a6880e" localSheetId="1" hidden="1">'Cash Flow'!$E$20</definedName>
    <definedName name="CBCR_d55347aa52ce4db5a94dfb2486d5dd02" localSheetId="1" hidden="1">'Cash Flow'!$D$21</definedName>
    <definedName name="CBCR_d6017461ddf143cdb7075708b6fdeac7" localSheetId="1" hidden="1">'Cash Flow'!$D$14</definedName>
    <definedName name="CBCR_ddf702b20a20433b8ef15d350ed058f2" localSheetId="1" hidden="1">'Cash Flow'!$D$17</definedName>
    <definedName name="CBCR_de3186d662ed4adf8a7a9f811c70cec9" localSheetId="1" hidden="1">'Cash Flow'!$C$16</definedName>
    <definedName name="CBCR_f01afe985fad4a9b9d1ec4142c14112a" localSheetId="1" hidden="1">'Cash Flow'!$E$16</definedName>
    <definedName name="CBCR_f6d87a662adf4c8ab82aa9a7d23b5fed" localSheetId="1" hidden="1">'Cash Flow'!$E$21</definedName>
    <definedName name="CBCR_f907bf2458e84eadbd5eff387df5d54d" localSheetId="1" hidden="1">'Cash Flow'!$E$19</definedName>
    <definedName name="CBWorkbookPriority" localSheetId="0" hidden="1">-704238353</definedName>
    <definedName name="CBx_5b04c59bc7c54268a1e9894b9d70d13f" localSheetId="0" hidden="1">"'Cash Flow'!$A$1"</definedName>
    <definedName name="CBx_5bcfb21f8d8649e79541394c0dd63950" localSheetId="0" hidden="1">"'CB_DATA_'!$A$1"</definedName>
    <definedName name="CBx_Sheet_Guid" localSheetId="1" hidden="1">"'5b04c59b-c7c5-4268-a1e9-894b9d70d13f"</definedName>
    <definedName name="CBx_Sheet_Guid" localSheetId="0" hidden="1">"'5bcfb21f-8d86-49e7-9541-394c0dd63950"</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 name="EndBalance">'Cash Flow'!$N$22</definedName>
    <definedName name="EndingBalance">'Cash Flow'!$N$12:$N$22</definedName>
    <definedName name="LTLoan">'Cash Flow'!$G$12</definedName>
    <definedName name="LTRate">'Cash Flow'!$C$3</definedName>
    <definedName name="MinimumBalance">'Cash Flow'!$P$12:$P$22</definedName>
    <definedName name="MinimumCash">'Cash Flow'!$C$7</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'Cash Flow'!$L$12:$L$22</definedName>
    <definedName name="solver_lin" localSheetId="1" hidden="1">2</definedName>
    <definedName name="solver_neg" localSheetId="1" hidden="1">2</definedName>
    <definedName name="solver_num" localSheetId="1" hidden="1">0</definedName>
    <definedName name="solver_nwt" localSheetId="1" hidden="1">1</definedName>
    <definedName name="solver_pre" localSheetId="1" hidden="1">0.000001</definedName>
    <definedName name="solver_rel1" localSheetId="1" hidden="1">3</definedName>
    <definedName name="solver_rhs1" localSheetId="1" hidden="1">'Cash Flow'!$P$12:$P$22</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 name="solveri_ISpPars_F12" localSheetId="1" hidden="1">"RiskSolver.UI.Charts.InputDlgPars:-1000001;1;1;32;30;36;37;0;90;90;0;0;0;0;1;"</definedName>
    <definedName name="solvero_CRMax_N22" localSheetId="1" hidden="1">"System.Double:Infinity"</definedName>
    <definedName name="solvero_CRMin_N22" localSheetId="1" hidden="1">"System.Double:0"</definedName>
    <definedName name="solvero_OSpPars_N22" localSheetId="1" hidden="1">"RiskSolver.UI.Charts.OutDlgPars:-1000001;31;53;42;36;0;1;90;80;0;0;0;0;1;"</definedName>
    <definedName name="StartBalance">'Cash Flow'!$C$6</definedName>
    <definedName name="STLoan">'Cash Flow'!$M$12:$M$21</definedName>
    <definedName name="STRate">'Cash Flow'!$C$4</definedName>
  </definedNames>
  <calcPr calcId="145621"/>
</workbook>
</file>

<file path=xl/calcChain.xml><?xml version="1.0" encoding="utf-8"?>
<calcChain xmlns="http://schemas.openxmlformats.org/spreadsheetml/2006/main">
  <c r="A11" i="5" l="1"/>
  <c r="B11" i="5"/>
  <c r="P12" i="1"/>
  <c r="H13" i="1"/>
  <c r="P13" i="1"/>
  <c r="H14" i="1"/>
  <c r="P14" i="1"/>
  <c r="H15" i="1"/>
  <c r="P15" i="1"/>
  <c r="H16" i="1"/>
  <c r="P16" i="1"/>
  <c r="H17" i="1"/>
  <c r="P17" i="1"/>
  <c r="H18" i="1"/>
  <c r="P18" i="1"/>
  <c r="H19" i="1"/>
  <c r="P19" i="1"/>
  <c r="H20" i="1"/>
  <c r="P20" i="1"/>
  <c r="H21" i="1"/>
  <c r="P21" i="1"/>
  <c r="H22" i="1"/>
  <c r="J22" i="1"/>
  <c r="P22" i="1"/>
  <c r="N24" i="1"/>
  <c r="F13" i="1"/>
  <c r="F14" i="1"/>
  <c r="F15" i="1"/>
  <c r="F16" i="1"/>
  <c r="F17" i="1"/>
  <c r="F18" i="1"/>
  <c r="F19" i="1"/>
  <c r="F20" i="1"/>
  <c r="F21" i="1"/>
  <c r="F12" i="1"/>
  <c r="L12" i="1" l="1"/>
  <c r="M12" i="1" l="1"/>
  <c r="N12" i="1"/>
  <c r="I13" i="1" l="1"/>
  <c r="K13" i="1"/>
  <c r="L13" i="1" l="1"/>
  <c r="M13" i="1"/>
  <c r="N13" i="1"/>
  <c r="I14" i="1" l="1"/>
  <c r="K14" i="1"/>
  <c r="L14" i="1" l="1"/>
  <c r="M14" i="1"/>
  <c r="N14" i="1"/>
  <c r="I15" i="1" l="1"/>
  <c r="K15" i="1"/>
  <c r="L15" i="1" l="1"/>
  <c r="M15" i="1"/>
  <c r="N15" i="1"/>
  <c r="I16" i="1" l="1"/>
  <c r="K16" i="1"/>
  <c r="L16" i="1" l="1"/>
  <c r="M16" i="1"/>
  <c r="N16" i="1"/>
  <c r="I17" i="1" l="1"/>
  <c r="K17" i="1"/>
  <c r="L17" i="1" l="1"/>
  <c r="M17" i="1"/>
  <c r="N17" i="1"/>
  <c r="I18" i="1" l="1"/>
  <c r="K18" i="1"/>
  <c r="L18" i="1" l="1"/>
  <c r="M18" i="1"/>
  <c r="N18" i="1"/>
  <c r="I19" i="1" l="1"/>
  <c r="K19" i="1"/>
  <c r="L19" i="1" l="1"/>
  <c r="M19" i="1"/>
  <c r="N19" i="1"/>
  <c r="I20" i="1" l="1"/>
  <c r="K20" i="1"/>
  <c r="L20" i="1" l="1"/>
  <c r="M20" i="1"/>
  <c r="N20" i="1"/>
  <c r="I21" i="1" l="1"/>
  <c r="K21" i="1"/>
  <c r="L21" i="1" l="1"/>
  <c r="M21" i="1"/>
  <c r="N21" i="1"/>
  <c r="I22" i="1" l="1"/>
  <c r="K22" i="1"/>
  <c r="L22" i="1" l="1"/>
  <c r="N22" i="1" s="1"/>
</calcChain>
</file>

<file path=xl/sharedStrings.xml><?xml version="1.0" encoding="utf-8"?>
<sst xmlns="http://schemas.openxmlformats.org/spreadsheetml/2006/main" count="94" uniqueCount="72">
  <si>
    <t>Cash</t>
  </si>
  <si>
    <t>Flow</t>
  </si>
  <si>
    <t>Balance</t>
  </si>
  <si>
    <t>LT</t>
  </si>
  <si>
    <t>Loan</t>
  </si>
  <si>
    <t>ST</t>
  </si>
  <si>
    <t>Interest</t>
  </si>
  <si>
    <t>Payback</t>
  </si>
  <si>
    <t>Minimum</t>
  </si>
  <si>
    <t>LT Rate</t>
  </si>
  <si>
    <t>ST Rate</t>
  </si>
  <si>
    <t>Start Balance</t>
  </si>
  <si>
    <t>Range Name</t>
  </si>
  <si>
    <t>Cells</t>
  </si>
  <si>
    <t>CashFlow</t>
  </si>
  <si>
    <t>EndBalance</t>
  </si>
  <si>
    <t>LTLoan</t>
  </si>
  <si>
    <t>LTRate</t>
  </si>
  <si>
    <t>MinimumBalance</t>
  </si>
  <si>
    <t>StartBalance</t>
  </si>
  <si>
    <t>STLoan</t>
  </si>
  <si>
    <t>STRate</t>
  </si>
  <si>
    <t>C3</t>
  </si>
  <si>
    <t>C6</t>
  </si>
  <si>
    <t>C4</t>
  </si>
  <si>
    <t>Year</t>
  </si>
  <si>
    <t>Minimum Cash</t>
  </si>
  <si>
    <t>MinimumCash</t>
  </si>
  <si>
    <t>C7</t>
  </si>
  <si>
    <t>(all cash figures in millions of dollars)</t>
  </si>
  <si>
    <t>Ending</t>
  </si>
  <si>
    <t>Likely</t>
  </si>
  <si>
    <t>Before</t>
  </si>
  <si>
    <t>ST Loan</t>
  </si>
  <si>
    <t>Cash Flow (Triangular Distribution)</t>
  </si>
  <si>
    <t>Simulated</t>
  </si>
  <si>
    <t>BalanceBeforeSTLoan</t>
  </si>
  <si>
    <t>EndingBalance</t>
  </si>
  <si>
    <t>L12:L22</t>
  </si>
  <si>
    <t>F12:F21</t>
  </si>
  <si>
    <t>N22</t>
  </si>
  <si>
    <t>N12:N22</t>
  </si>
  <si>
    <t>G12</t>
  </si>
  <si>
    <t>P12:P22</t>
  </si>
  <si>
    <t>M12:M22</t>
  </si>
  <si>
    <t>Everglade Cash Flow Management Problem When Applying Simulation</t>
  </si>
  <si>
    <t>&gt;=</t>
  </si>
  <si>
    <t>Mean 2021 Ending Balance</t>
  </si>
  <si>
    <t>Min</t>
  </si>
  <si>
    <t>Max</t>
  </si>
  <si>
    <t>MeanEndBalance</t>
  </si>
  <si>
    <t>N24</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</si>
  <si>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</si>
  <si>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</si>
  <si>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</si>
  <si>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</si>
  <si>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</si>
  <si>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</si>
  <si>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</si>
  <si>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</si>
  <si>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</si>
  <si>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</si>
  <si>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</si>
  <si>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</si>
  <si>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5b04c59b-c7c5-4268-a1e9-894b9d70d13f</t>
  </si>
  <si>
    <t>CB_Block_0</t>
  </si>
  <si>
    <t>㜸〱敤㕣㕤㙣ㅣ搷㜵摥㔹敥㉥㜷㤶㕣㜱㉤捡㤲攵㌸づㄳ摢㠹ㅤちㅢ㔱戶ㄲ慢㠱㐲昳㐷㝦戶㝥㘸㉤㈵搹㠹ㄳ㙡戸㍢㐳㡥戵㌳㑢捤捣㔲愲敤搶㑥敡戶㐹㥡愷愴㝦㑥㡤收愷攸㐳㕦㤲〶㐹㥣㌸㑤ぢㄴ㈸㤰愲㜰㠲㍥愴〵晡㔰挰つ㡡昶愱㐵㈱㈰㉦㜹〸㤰㝥摦戹㌳扢戳扢摣㈱扤戶㕢扡攰㤵昷昰捥戹㍦㜳敦㍤攷㥥㜳敥㌹㜷㥣搲㔲愹搴慦㤰昸㤷㈹挳捣㕤㤵つ㍦㌰㥤昲㕣愳㕥㌷慢㠱摤㜰晤昲㡣攷ㄹㅢ㘷㙤㍦ㄸ㐲㠵摣㤲㡤㜲㍦扢攴摢捦㤸昹愵㜵搳昳㔱㈹㥢㑡攵昳㝡ㅡ攵散㠴扦㔲昴愰戳搵㘸〶㘰㜱㙥昶挲昲搳攸戵ㄲ㌴㍣昳搰挴㘵搵昶昸搴㔴㜹慡㝣攴搸㤱て㤷てㅦ㥡㤸㙢搶㠳愶㘷ㅥ㜷捤㘶攰ㄹ昵㐳ㄳぢ捤攵扡㕤㝤捣摣㔸㙣㕣㌳摤攳收昲攱〷㤷㡤㠷ㅥ㥥㝡攸攸㔱敢搸戱㠷㐷昱敡搴昹戹搹〵捦戴晣户愸捦㉣㠷晣搰扣㔹戵㌹㌷搳昴㙣㜷愵㍣㌷㡢晦㘲攳挷搳㐷捡㤵㔵搳っ昸㙡搳㌳摤慡改敢㘸㌸攲捣昸㝥搳㔹攳攲改捥㐹㑣戵㙡昸㐱搶㤹㌳敢㜵摤㠹㝡捤㍢ㄷ戰㜶㜵㘳㘳搴愹㤸慥㙦〷昶扡ㅤ㙣攴㥣㐵㜴㔴㉢㍡㤷㝣昳愲攱慥㤸攷つ挷捣㍡愷㥡㜶㉤愳㔲㙡攸〳㔱ㄷ昱㠱挹昴换㌳扥㌳户㙡㜸㌲㈲㥦ぢ㤳㔰昷愴㔷敤慣㝢㑦晦㝥㌹㜴㜹〳晢扣慦㝦㍤㤴㕣㌶扣㔶捤挹晥㌵挳挹㜷㡥攰㐳晤敢挷搶愸戳捤〳晤摢挸㔲㜶搶搶㐶㐲晥㤶ㄵ挵㘴昴ㅣ挱㌰㐱㥥㠰〴搴ぢ〴㈳〴愳〰㕡收攷搸㈵昱㠶㉣㑡㉦ㄹ改愵攵昴㔲㌵扤㔴㑢㉦㤹改㈵㉢扤戴㤲㕥㕡㑤㉦搹改愵愷搳㑢搷㔰㈷㑡昹攱攱㜴㤸㡣敦㑥晦攳捦㥦㝤晤搴㕦晦攸挵戲昹挴㑦㉥㡥敥㐱愵挷挳㐱捤㝢挶つ戰㕡㥢㡢㡦㤴て昳摦搶扢〲㥢挲㍡㙡㝤挴㥡㥡慡ㅤ㍤㙣㍣㘸㘴㌹慤〴攲㜷㌰㑡〹㜵㐷慤㉢戶㕢㙢摣㄰摡摤㌵㙢昸㘶㝢攱㈶挳戲搹㐶搳慤昹敦摡扣戰ㄲㄸ㠱㜹㘷㜷㔹扢㤳㥥㘶ㄵ㙣㉢搳㤷昷摤摤摤散戲㔱㙦㥡㌳㌷㙤㔵晣敥慥㘲㘷挱㙢㉣昷㉦㍤改㤹搷㕢愵㍤㈳㥡㠱㔰㕢㤷扥㝢㘶愹㡡搴戸㈶收㔶ㅢ扥改捡昰㈶㥤〵扢㝡捤昴㉡㈶㐵愲㔹㤳愹摥捥愲㜰搷㑦㕥㜰㌱㔱散搶摡晢攲㔸敢挴捤〰㥢搹慣㘱扣㙢愶ㄷ㙣㉣ㅡ换㜵㜳㝦㐷ㄵ昵㑥ㄴㅣ散㐰㥦㙣㔴㥢晥㕣挳つ扣㐶扤戳㘴愶戶㙥㐰搲搴捥㌵㙡㘶㈶㤳ㄲ愱〰㠱㍢㌴愴㘹愹て昶摦ぢ㐲㠸ㄸ㠹戹㤱敦攸㘴扢昲㐵捣づ戳愸㥢攴挹昴扤㕢㜴挶昱㡡㡣㐹搸㠱戱㌹㔱㝦昰愵昷㙦搱㙤㡢㜲㙦㙦攵㜴㝡㍣㥣晤㠹㜵搳つ㑥ㅢ㙥慤㙥㝡㠹摡㑦攳㠸昴㌱㠰散㉤〸㠴扥慢㐷㔵愷摤搴㌶戲㌷散㕡戰㥡㕢㌵敤㤵搵〰㌸㘸挸㝣㥥㑢摢㤳昴摢㠰搲昷ㄲ㡣〳ㄴち愹摣㍥㔶捡ㄵ㤰㔲㔹㑡愷㠴扤摣㈱挸搹慥㘳㉦㡦㕡㈷敤㝡㘰㉡愱㍣㘶㠱㈲㑡慢〹昹㡡㘴㔱捦愸㉡㠵戱捦㥡〳㤷ㅡ戶ㅢ㙣戴昷㙤捦㉥㔱㑣戴㉢ぢ㜶㥣㉣愰㈸攸㤴〷〹㝢つ㑣搳㈵つ㤲㉢挷㤸㠸摢㈰㐱戳愳攷㑥㈶㘳晤〴ㄹ㠱晡㜱㈶㘴敤挳晤㘵〴㤹扤㤷㐹搹愸敦㝥摣㤵㘶㥢搹昲㑡㥡摤㡥㠵搳昷ㄳㅣ㈰戸㠳攰㈰㠰昶敦㤰㜰㤴㜲挸㜷㈶晤㕤㜸搶敦㈲㜸㌷〰攴㤳㑥㤹ㄳ㡡㉡摡㔰摢戱㈳㔹慦〸㍢㔹㡣㘲㈵㡡㘸ㄹ户散捣愲㈳㠴づ慤捥㥤愱㙢㌳愲㘳摦摦㥦㌷攳搳㈱㐷㈶㔴㡤捦㜵㡢慡昱㠵㘰搵〱昵搶㝢搰㔴㥦㈰㜸㉦㠰㔲㉣㌴㜶户㘷捤搳㥣㝣㐷㤸㐴捡㄰ㅡ㔰戹㠷㑣㑣昳㍦㐱挰昵ㅣ㕤㜶敤㘷㥡㠲㤳搶㍢摥㝥㍥搴㝦㙦㠷㐴敦搲㤹扢㍡㠷扥愲㌷㘸㐱扦て摢㑢晢㤷扥晡攵㕥ㄴ敢昷ㄱ扣ㅦ愰㑢扦昰攴晤㐶扤〴㘲ㄲ㍢㌱捡敤愵挷㐵㉣摣挵㡤㌵㔳戴捦愸戵㘸㜸㉢㘶〰敦挵㤹㜹搸挱つ捦㌳敢㌸搰搶〴挱戳换㠱㑥愴㝦搲㙢㌸挴敦摡挷晥㍢㐲㌱㘴㌲改愱㔴㤷㝤㥣㘰㘷挶晣㑤㌱捥愱晥㝤戰扦㤰㠸㌵敡㘴㉦戶㑢㍥㕢敥㑡㤲〱㈴挹晤㔸㔶晤〱〰㐸〹敤㥦晡㑡㤴㐹㔶㍢㈴搵㍡慤㔵㝡昷ㄲ㑥㈶㕤晥挳ㅥ㌹㌲愲㥣戵戳昰ㅤ昸㐵愷㘲㍢㉤㘱㌱攲㉣㤸㕥ㄵ㝥〵扢㙥ㄶ㤴㑢㤶愲㘶㔷㔶扣㐳㘴挵搰㔰捦㔹㍡挱户㈶㝣搲㈵㈵ㄲ㜷㝢㘲㘱挲㌹扣捤㔴㜴㐱㔲愸㈴戸㠵㕡ㄲ㠸㥣挷扡扢㈲㘶〰ㄱ㔳挶挲改ㅦ㈲㌸㑣㌰〵㤰晤〹㈴捤㜶ㄷ㥥愱戰攱㜵扡戳㤷㤶㔲㜹㤲㐱摣㠳㍦敥㉢慣ㅥ攲㙢㡥ㄲ㝣ㄸ愰换晣愱昳㌱㠱ㄱ㠵攴㌱㐶愴戵愴㕢㤷㙤昳〶㜹㘰㡦㠵愰搲㕣搳てㅡづ愳㑡㐵㙢扥㜱扥ㄱ捣摢晥ㅡ愲㔰攳㔶㤸戹戲㙡扡攰㉥て戶㑦ㄷ慥戱戶㘶搶㜴慢搲㘸㐲戴㥤㤹摦〹㠷㜲捣て戶愴㥣换搳ㅡ搲㘰㘷㘳㜴愱挹㠹ㄸ扥㔶㝡㘲户攵昹收愱㙦慣扤愲㡢㜶㔰㌷㐷㉣戵改㤸捦㕢㔸㐵㐴つ㙡挳搶攲慡㘷㥡昳㐵敢㤴㘷搷敡戶㙢㤲ㄸ戰㌱ㄹ愸㍢㙢慥㈰㐲戰搰㘰晣慦攱ㄶ慤㐵捦㜰晤㌵㠳挱挴㡤扤ㅤ㑦ㄲㄲ挹㕡戳戶敢攳㌵㐲㐵收挷慣捡㙡攳〶愲戵㑤挷㍤㘵慣昹㍢㠲㉡㘴㝡㤵㠴㌴㕡㕡㑢愷戵㝣㍡㍦㈸㝤㜸㈰㑦愵㡥攰㤷㈱㄰㕡愵戲昴㤷㈷㘸㙦摡昵㘱㝣㠶㜶㍡挷㌴㡡挸㔱ぢ㌹㤴㈸㠵戹㔳昵㠷搹收ㄸ挰愳愷㉥㥤㘹㐷攵摥㔴扣㍡㑢て㝦㠲㡣ㄷ戶㘸〵㐱攸㥦摢愳㔸㠵㌸㜲づ㜶㈰㈸捥愷㙥昶㉢㔸㔲㠷摣户愷㥤㍤㠹㈸搲愸㜵搶㔸㌶敢㠸㐵㍢㐶戰㐷㍤搰㡣㜵㡣扡ㅦ㤶捤㌵ㅣ挷㈰㙢㤱㉤㉢㔵㠳ㅣ㍣搳っㅡ攷㙣㔷户〰㠴晦㐲㤴㜱ㄳ㈸攳愶愰㐶慤㡢っぢ㑡㥥㝤㌵㔶っ捦づ㔶ㅤ扢㥡攷〳㐳㜷㍢㠲㈷戱挹㈹㜹愳ㄴ挹㡣㠹㉥㙢晥ㄲ㑣㌶扦っ㜲㤷㈱㐷戹㜴㈴㍦㌸㌷慤攵昰㑦ㅢ搰戱〴〱㈳㕥㔲晤愳攸㉤㉢㌷㈳㈰㜲㈴摤㡡敥㕦摣㝡ㅥㄸ攵㤷㈳搵ㄳ㔸〴ㅥ挱㤸㤰愷㝢㍢㘷㕤㜲敤〰搴㈳挵㑥摡挱扣て㤲〳㈰㉢挷摢㍢㠵慡戱㐶㤳㉤慤昰㥥摥愲づ㌵㜱㜷㙦㜹㕣㙦摣扢㐹戱搲㈸㌱㐵戲㔵㈵搱㉣㥢㡣㜱㈷愹ㅡ㑤ㄴ㜷愴㙤戴㈴户㘹㝢摤㈹㐵摥㠴㘲ㄲ㥥㐹改挷㠵㔱㄰攴㈵㜷㐰㐷搱㕦㥦捣ㅥ戱㘸つ㙤㠰〲昵㤴挲ㄵ挳㜰攰ㄹ㕣㌹愹㤹㠵昰〹晢㝢㑦㤸扤搰っ㍡㑡㡣㥢攳㘱挹㑣扤㝥挱㠵㤵㔰㌵扣摡づ搹搲㤸㥢搲㌰戲㍢〷搵晥㙡㜹㘳ㅢ㌱摣㠶っ㠹㈴昸㠱戱つ戱戹㘲搱㔴㕡㘷㐵㉥㜵ぢ㥤攷搳㌹搳㜰㠵〲㤵愰㌶㙦慥㡢ㄹ搶戶攴挷愵㐱敢戴㈸㜲㔴户㘶㤶㝤愸昴㠰㜲㍣捣挹〶搷慤㡢㜴㑢攱〲〳挴㙥㤸㕢愸〶〸敢戶㍡攰挹㘰攷㔰〷㉢愲挲㈶戴捥㈸㐱㜳〹㡣摢㌹〹敥㥤〱㈹ち㐱㙡㐹晡敦㘹敤换㉦㌱晤昹㜴㉡捡㠴㥢㠸愱慥〴敢〱挴㡤㐷㈵戹㡢挶愳㘰戹㤲㙣㈲戴㐶㈳ㅣ㑤㡣㈲㑤㍥㉦挰つㅥ挶戱挶戸㙤敡戸攳ㄶ搸搰愶昵㡤㍤搶ㄹ户㕡㙦搶㑣㔱挵㤱慣ㄶ㡤扣㈳攸㈵搷晦搴㙥㑡㔸㤷㜰㔱捥攰㈸挵㈹㤳㐸㠳摢摤晡挷搰㕣㠴ㅣ晡㔰戲㡤挱挷〴户㥣〴挳㝡敥㈸搰㍥摣摢扥扣㈰ㄷ攷㈰搲㝡㔰㤴㘵㘷㜱ㄷ慦ㄵ㐱㤶摤ㄶ慢㜶戶㜱戶㐱㥢㍤㠶㍡㙤㉢搴㡥愰ㄱ收愹〴㕥㉥〷㘳㘴挰摤挱㑥㔲户挲挸敥慤攷攵㌱㜵㙢㍡㌴㍥㌴挶㜷㜹ち㑡㘱㔵戱㤱㘸㜰愷摢㔶户挶挸㉦㉤㙦晤ㄱ〰㡤㈱㘰ㅡ戴愸愹っ㥣㔹攴户㌶㜰ㄸ㡣㑣㠸㡥挶〳愹㡣㔱㡥挳㘱て愲㘱㌷昱㈰扤搸㠰ㄲち昶挹愵戰攸㕥攲愴㠳㈳㔰挳摢摦㠵㕣㌰〲㕣㝤㜱て㜶愱㘷㙡㌵㥡扢昰捦敤〸慡攲摡㠶㌲㐷昷㜵㕤挸㤲㌹搱扥扢愷慢㈰扣㈸㜸㘴扥㝣摡〸慡慢㤵㘰㐳㕤摡ㅡ㤰㈵戴散㕦挱ㅦ戱改摢㘹㌳㘷㕣㕥㐲㕤攷摡ㄷ慥戹㡤ㅢ慥㡣㉢敢昳挶ㅦ慤㔸㝤㜸㤸㠳㉣愴㝥㠵㝦㤲搲愹散て搱攳㜶㠶捤づ摡づㄲ昶㈳愹愰㥦挰㕦㕡㍢ㄳ昸㥢挰㉢戰摦㕢户〶挸㉢晢扡㜸㐵㠴挱㉥戳戸㉢㙦ㄵ戳愴戴ㅦ㠰戴㘴ㄸ㄰㍣扡㈰㤲㑥㘹慦攲㠱㐴〷つ㐰㌸晤㌴㈱挸昷㕥晣㑤㈰㥦〸昴昰㥡〷㉦㠵晣晦愱㔴戴慢㌷摤㔶晦ㅢ㥢晡㝢㈰㠶㤰〹㌴㘹敤㑢敤㤵㑥㌲㍤ㄶ㤲㠹㐱搹㌷ㄴ晥收っ㜶㡦㥤㙦晢ㄵ摦晦挳㘳攷㌹㔰㤸㐹㉣㌳〴搸敥㐵扥㘵ㄸ愴㝢っ㠳晢㔰㉣㠶挱㜹戶㘱散㕥ㄹ〶愱攷㘳〱㠸慤つ〳㐶昴ㄲ捣扦㔸㠰㌵收捣攰戹㙢扦㐳慦搸㘹㕣戵㌵㝤㐴昱愱慡晣㌹昸愱づ昴愲ㄷっ捦㜰づち晥㤴㘷㐲㠵㜹㡢戸扢㉤㑤搸攲捥㑤㑢愴搱㈶ㅥ㡡挸户扥敢㐵搹摥㡤㜵㔰㑡㈵攵戴搷昲㕡敥㑤昸㐷㌴㥥ㄶ㔲捦敥晢挶愹㝦㝤收挵㘹摥㔱ぢ㜹㌵换愰昰㈰㠱㝡㕡㄰〸攵挶慥㠷摣捥㑦㜱捥攱愳㈴㝢慤㙥捥ㅡ㥥搸㍥扥敥㐴㔹挵㜸㌱挶㔴捣户ㄳっ㑢摣㜶㔰㠶㘵戹换挹㈹㥦㌲㠹㘳戰ㅣㅢ戸㜸昲愲㘰愱搶㔷㙤つ㘸㘳㘶扦〹挵昳〶〷搲㘹ㅢ昲慣挹愴㘹摦㠸㌴㥢㐲愴㔲㐷㜱晥㔰〷㐸㙤ㄲ戸㐸㑡㈱敡㐰づ㠹ㅦ㕦㜸つ㐰愴㔴〵㤹㙣ㄹ㈰㈱㥥搶ㅤ搸愵ㄷ㘰㔷〸㤸慤慢㝥〳㝥戶㠲㔵〴ㄵ㈳て晣愰攷㔸ㅥ晡㈳搵挴〰慤㥣㐴ㄶ㤱㤱㈳ぢㄱ㡣搸ち昶ㄲ㌲㔱捡㑥㈱户㙤㈷ㄴ㕦㔲㜴㔴戸㑤㙤散慣㐳て㕢挱㌹攱㌶㜱摦〳㝡㈶㈷ち挳摤㑢㌴㡥愱ㄲ㤹㔳㔵ぢち㐵㌸愶戲慤㐶㈳㘱ㄱ㜴㤶㝢㄰㘷㔱㠴晣昸㙤㄰换㈷摢㕤摦摥㕤㐲ㅤ攷づ㘳㠲晣挱晥扡㍢㘱㘳攳慤摣㌱㤰戰摢慡㤵㔷ㄷ挲㉦愳〹㈷㥤搲昴㜶㔶㥥㌵㐶愶愳㥤㌵搴慢晦ㄹ戳㤶㥤㜵㠵慤ㄹ扣敥搰晦㑦〲戱愵晥搷ㄸ㜱ㄳ㤲㝤㍣捣昰㈱换愸挹㤶㠱ㅡ慥〸晣搹〸搹挸㜱㔸㤷㉣〳摤㉡㔷挱攷慡慡㔸㈴㌸扣㕤㤹敥ぢㄱ慤戶戴㙤㐷晡ち挰㘳ㅣ搲㥦㐱〴昵㙤捦㐱昷㥥㘹㜳㑦〱扤敦㥣㕤昵ㅡ㝥挳ち㈶㉡〸昵㑥昰㙢㌳ぢ㌶捦㡣昶愷摤㐲敤ㅥ慣挴攸愷搰收晣〵〸散昳㘶昰㔶㐵㈰ㄹ㑦搸㕥晣㠲㕦ㅥ㤵㘲㐱㈵㙡〷晦㌶敢昱愶㔱挷挷慡ㄷ攰攱っ㠸摡ㄱ捡㑥昹㤹扢敦㘵㜰改㜰㌳敢㌱㜸㠱捣㝡ㄹ㈱㌱㤹挲㈷㍥挹㜵敤㕥㠳捥扡攱摣㝣搶ㅣ捣搳㔶挸㝥つ㌴摤摥㕢㍡㔹㠶敦攴㌷挸〵晤㉡㈱㡥搱ㅦ挳摦敤扢㘵搹摢㌸昸㍣晣㠴㥢敥慦挹㍡㥣㘶㕢挷扣ぢ摡㈳㘸换昶扡ㄱ㘶昸愰搱慦挷㙤愸晤〹愶㐴收㐷㍥㤵慢〲昴攷攸㤷㌷攳㘸㡤㝥ㅤ改摦㘴て攱㑦愳扢㐰戰搸っ㙤㉣㑦愷㠲㕤㠹㘳㜹㌰㈱てㄷ戴㍦挲ㅢ戸挶㙡慤㙣攲㜰㔰㤱〳〸昲晡搳〰㔱搲㜸〰㤱ㄹ晣㍥ㅡ戴㘶㔰〷戶晦っ扥戴改っ㘸㍡挸愸摣愸㜳晣㉤㐵慡㐷㙦攰㐹㕦㈳戸㑥攰戱㌰搲㐰㘳ㄴ慡㤴㔴㌹ㄵ㡥㜸㜵ㅡ㜹愴㝦〸晦扥㍥晤攳搷㤸晥㙢㕡ㄳ㌱㡡㈲摤㤷ㅡち㘸ㄴ愳㌲㡢㉦挴㘷搱〴戶晦㉣㍥扦搹㉣㑡㤴戰㈵晣昴ㅢ〰挵㌱敤㉡晥挸慣㙥㠶ㄹ㍥㤴っ〲晣昴つ㠰攲㔸㠹㐴㤳攷㘷㠸㝣㤶攰㌹㠲㕦㈷昸つ㠲攷〱㡡㠵ㄲ改㈸ㄵ㕦㈰昲搳〴㥦㈱昸㑤㠲ㄷ〹㝥ぢ〰ㄵ㐹㕡愹昸摢㐴晥づ挱㘷〹㍥㐷昰㜹㠲摦〵㈸ㄶ㌴㤲㔷〶昸㠵㌰㈳〳㈴㡤搹扣㔸㉡㤱ㅣ㉡㥢㈵つㄲ扥㐳ㄲ挳㡥昷㌶改㜲捡㈹摦㜱㑥愹昳扣ㄳ㍡㡤㜷㠴㔰ぢ摤晤㝤㜵㔱㙥挰ぢ〹㥡ㅦ昱挴改搳愱换㉥㤵づ㐳㘴攰㐹㠹挵㘸㙢㔸ㅣ㉥愴收㐵㤵扦昵㑡摢㤳㠴〲㈴㌰慥慡㑣㕥㤷捡搷愳捡㐷昰〱㤹搴㐱捦㉡扤ㅥ㔵收㥥㤰捡㙢㔱攵晦㍣㜲戰㔵㌹摡〲慡攷ㄲ昹㍦㈴㉢㔹㌵挱㕥㤷ㄳ㑣散扢昲㌱㔴捦㕡戴〱㐶㉣㠵愶昴㤷愰㜷㕤慣㠰㔱㕣㘳昱昰㘵昷㔹摣捡挲攵ㄵ㈸ち昵㍦㜸㌸㠳摢㕡昳㐶㘰攰挳敤㜵㠴挹㍤㕤㥥搸㌸㘷㕤昰㠰ㄸ戶捥昸㌸ㄷ搶㜶ㄴ户挰愴挹愸愵摥㈲㥣㤰㘰晥戶搷㈳ち敦愵㜹晢㘵㌰〵㈸㈱愱㡣收㐶㐴㑥扤搰㘶ㅦ晤㑢㈰づ㠴㌵㈰㌳晡敦〱慡㄰搲㍥㈲㑡㤴㐲ㄴ㤴晡ㅦ〰ㄴ㠷㌴捡ㅦ㤲㍦昷㠷〰㘳搱晦㔵㘳㘲㕤㕣㍤㘹㙤㌵㝡㐷㥣㤱昴㤷搸攰换〰㐳昰㌳㙢㈱ㅢㄶ昴㍦〶㈶昶慥㉣㘵搹㐷晢㥢搲㍣㈹㐷㕦晡㈳晥搹昱㐹晦〹㝣愲扦挱㡥㠷昰㝦㈸挹㡡摤㥦㐹晦摡㘰㝤㤱扦戲攸㑡㝥㔵㑣攸㑤昴挳㜵㙤㥢愰散㔱㜴愴㐶㠹捤改㙡换攸㥦敦愰㐵㕦搰㈸挳〵㙤㠴攸晤㠲愶㔴ㄷ昴搵㄰㝤㐰搰㤴昳㠲㕥ち搱㜴摢ㄵ㌴㑡㝥㐱㝦㉡㐴㍦㈰攸ㄷ㈲昴㈷㐳戴ㅡ挹愷㈳昴㔳㈱㕡㡤攴㌳ㄱ晡ㄳ㈱㕡㡤㠴㙡㐳晡晥㜸㠸㔶㈳愱㈲ㄱ昴㤳㈱㕡㡤㠴慡㐵搰㑦㠴㘸㌵ㄲ㙡ㄸ㐱㕦〹搱㙡㈴搴㌹㠲扥ㅣ愲搵㐸愸㠵〴㝤㈹㐴慢㤱㔰㉦〹㝡㌱㐴慢㤱㔰㔳〹扡ㄲ愲搵㐸愸扢〴㝤㌱㐴换㐸㑡㔴㘱挲摤摦㐴愶㌸㤴攵㘶搸昶慥㈴㙤〷戳敥昴扦㐰㔳㡤㕢㡤㝤攸摦ち㌳㝣搰戸捦㘴愴攷挳㤱㑥戳捡户㔹挴㙤挴ㄱ敡摦攱ㄳ㜷㡦㌴晦㙥㤸㤱收㥣㠸㌴㝦㌴摥晣㝢慣㈲㉦㐵㐶晦㍥㐰㤴㑡㝣戹㉣挱慢挸ㄴ㠷挶昸愶㉢昸愵㙦㙡搵慢戵慢㔷㝦㌱㤶㤹戸㌳昳挴㈳愳㉦扤晥昷㍦晢攲㑦㥦㍡晥ㅦ扦㝣昹攵㥦晥摢ㄷ㕦晢攵て㤷㡦晦攸敢㕦晦摢㐷扦昲摡捦昶㕡㕦㑤扦昲㡢戳㕦㝤㙥敡摡㜳搷慤㑢ㅦ㍣昵摣㤳㑦㍦㍥戵㜰摢攴搰搰昰昰〷挶晦敥㡥晢㑢㉦㕣晦扥昶㌷晦㝣挰搵㘴昰㜸㠱晥〳㠰㈸㤵㌸〹ㄹ挶㕦㈲㠳㘱㜰挴㙦攷㌰㑡㕣〴愵捥㌴捥㕣搶㙣㍥㕣戳㔹㈰昲㕡慡ㄴ㡤㔰攳愰愴挶㕣㘷㡤㤱晦〱㘳㕥㌸㜶</t>
  </si>
  <si>
    <t>Decisioneering:7.0.0.0</t>
  </si>
  <si>
    <t>CB_Block_7.0.0.0:1</t>
  </si>
  <si>
    <t>㜸〱敤㝤㜹㥣ㅣ㔵戹㜶㥦㤹改㥡愹㥥㑣扡㐳挲ㅥ㘴〲㐱㤶㠴愱昷㈵ㄸ戳捣㈴㘱㈰㈱㈱ぢ㘱ㅦ慡扢慡㌲㑤扡㘷㐲㜷㑦㌲㜳㘵㔷㍥㘵㤳㑢㤰㑤㐴挴㡤㐵搴て戸㝡㐵㐱〲愲挸ㄵ㍥〵㐵攱㈲愲㠸㡡㉣ち㈲㉥㔷㌴昷㜹㑥㔵昵㔴㔷搷㑣㐲攴晥扥晣㜱㉢搳㙦㥦昳㥥攷扣攷搴㜳㤶㍡昵㥥敡㑡㐰〴〲㠱敤㌸昸捤愳㡤㠱㤹㙢挶慡㌵愳摣搳㍢㕣㉡ㄹ㠵㕡㜱㜸愸摡戳愸㔲搱挶㤶ㄷ慢戵㔶〰㤴㠱㈲搲慢挱㠱㙡昱㕦㡣㡥㠱捤㐶愵ち㔰㌰㄰攸攸㔰㕢㤰摥㘹㝦㈲㑥㐴㘵㉥戵㡤〲愸㠰慡㔰戴㔳㜴㔰愸ㄴ㈱ち收㔴愷㔰㜴㐱㑣㤹ち戱戶㜷昱捡晣㔹愸挷㥡摡㜰挵㤸摢㝤愲㔵摡晣㔸慣㈷搶ㄳ捦挵搳㍤搱戹摤扤㈳愵摡㐸挵㤸㍦㘴㡣搴㉡㕡㘹㙥昷慡㤱㝣愹㔸㌸捥ㄸ㕢㍢扣搱ㄸ㥡㙦攴愳㠹扣㤶捣挶㤲愹㤴㤹换㘵愷㠴㘱昹昸摥挵慢㉡㠶㔹㝤户㙣㐶㘸㜳㘵敦攲㥥攳㡤摡扢㘵㜳ㅡ㙣挲㘴摦㜰㔹㉢づ扤㑢㐶㠳㙣㡤㔴㥦㔱㈸戲搹っ愳㔲ㅣ摡搰㠳㙡㌷㄰㡤㔸愶㘷㔱戵㍡㔲摥挴ㅥ搰㙢㤴㑡慢つ㔳㌶㔷戹慦㕡㕢愵㔵捡搵㈹㘵昲㘷㔴㡣愱㠲㔱㥤㕡㕥㌲㕡㌰㑡㌶戰摡㔱㍥㔱慢ㅣ慦㤵㡤㌶〶挲㘵慢つ晢㜵㘳愸㔶慣㡤㜵㤵搷㔵㡤搵摡搰〶㠳㤰㘰㜹搹㐸㔱ㄷ㙤㙤昸ぢ戴ㅥ敡㔷㌳搹㔰愸㑦戹㜷㔰慢搴㘴㡣㑤ㄸ昳挳扡扡㡢㍣㡢㠶㝡戱㑢㜵㝢㜲戱捤搶ㄴ换挷ㄹ㤵㈱愳挴㐲搸㤲㜳㍣㈰㐹㤰搵づ㜵愶㥣搳㘱㉢㠹㑥㝢搸昰㕣㔸㡡戲〷挴散戵㤵㈲㑥㜳愴愴㔵收慥㈸づ捤㍦㌲㌹㜷㜹㜱愳㔱㉡ㅡ搵摡晣㈳攳㜳㔷㘸愳昳㘳敡㜴㈰搵ㄹ捣戳㈷㐴晢搲搲昰㤶㜹昱㜹敡㕥㔴敦つ㈱摡㕥挲㈰㜵ㄷ挰㠱搲㌲愰戵っ攴㕢〶ち㉤〳㝡换㠰搱㌲㘰戶っ㙣㘸ㄹㄸ㙣ㄹ㈸戶っ㥣搵㌲戰ㄱㄸ攷攸㘸㙦㙦戱㡦〳㝥㔰㕣㌱戶攸㤰愵㌷扤昹攴愷摥晦挰搵㕦ㄳㅣ㤷㜲㔸敦㡢挰㐱㥥ち㐷㕤昵㑤挸敡㘶搴晤㠰㔳昷㠷㔰㘶㐲㔸搵㑤捥㔳て愰晡㍤㄰㐲晣〲搵㘵㤵摦㝡敤挲敢㉦㝡昵昲愵搷㕣㜱敦㡤户㝥攸㐶㉤挸攱㥦昰㘳搶摢㘸㑢㌱搸ぢ㕡戵㘶昷㈷㑥ㄶ敦㙥㜷摢㜱㙦㕢㕡㈹晣捦昷㌶ㄴ昲慥昴㌶戵ㅢっ愹戳㈰㤴㠳㈰㍡㤷っ改摤㡢戵㤲㠶愱愹ㅥ捣愴搹㄰㐲㍣㙢㌷捣敡㔳㉥ち慥敦戸愳敦㠳愳搷扥㝤捦攱㡦摤㈷㌸㈵换㑥昰㕥〴㥡㝡㙤挶搵ぢ搰㠵搹㙢愳敡愱㌴㝢ㄸ㠴㜲㌸㠴搵つㄲ昳搴㈳愸㥥〳㈱挴㡦散搲ㄶ敤昱㐲愴户敢戰攵㕢㈳㙦㝤攳攵㕢攷摤㉥搸㥣戲戴㈳ㄱ㌸挴搳攵㡥捣戹㑢换捡搲㡥捣愸㍤戴㝢ㄴ㠴ㄲ㠵㘸攳㈰㔱㘳搴挵㈱㠴㜸摣㉥敢换㜷ㅣ㜲晢昷晦晣搷㈵搷㕤晡搲㔳㤷扣扣㑦㤷攰㥣㈵换㑡㈲攰㍤戳㤴慢愸㔸搴ㅡ㡥㔹㌵㐵戳㘹〸㈵〳搱㈱挷㘳㉣㍡㑦捤㔲㥦㠳㄰攲㍢㜶㜱户摣㜰挶散〳㔶敥搵㝦㕦摦㑢ㄷ扣戲晤搷愳㠲ㄷ㌳㔹摣搱〸㜸㐷㔳挲㔵㕣㕡㤶㤶㔳摦㐷愳昳㈱㤴昷㐳㔸㌴愶收愹ぢ愸㕥〸㈱挴〳㜶㔹挶㡤慦㙤㝤㘲收捡㘳敦㕢昸晥搷昷㝤㈲㥣ㄳ扣㘶捡戲ㄶ㈳㜰戰㠷㐶昷㑣㤳戱捥㉣慥昶〲愸昶㐱㈸㑢㈰慣挲戲昳搴愵㔴㉦㠳㄰攲㙢㜶㘱㤵㤳摥㝥捦攰ぢ㥦㕡㝣敤㝢㙦扡㝣换㙦扥搱㈲㌸攵挸挲晡ㄱ昰昲㜸愴㥢㐸㝢㕥㑢慡挷搲散㜱㄰捡㜲〸慢戴摣㍣㜵〵搵挷㐳〸㜱㤷㕤㕡昰摦㝥㜰捣晤㜷㝦愹敦ㄳ攱㔷敥晥㐳昹昹㡦〹㉥〲㘴㘹慢㄰昰搲ㄸ㜳搱㘸㑤㑡㈹昵〴ㅡ㕤つ愱慣㠱戰捡㑡捦㔳搷㔲扤づ㐲㠸㍢散戲慥㤹晤攴㠷㘶扥敦㤴攳敥㍡㑥㕣昶ㅦ昳扥晤〷挱戵㠶㉣㙢㍤〲㑤扤㌱敤㉡捣敥晢㐷挶搵㤳㘸昷㘴〸攵ㄴ〸慢戸捣㍣昵㔴慡㑦㠳㄰攲㌳㜶㜱㑦挷愷敤扢敥愳晢慥昸收攸㥦㠲晡㠱㜷慥㥦㜲〶㤲㑦戰㉦ㄶ㝤ㄵ㙤ぢ㉥扦攳㔷昶㜸㑦㤴晦㜶扣愴挱㡡挶㑣㤹ㄹ㌳ㄶ搳㔳㔱㉤愱〵㜹ㄱ搹搹㙢㈷愷㥣㈹收晡攲㤰㍥扣㐵㕥㑣㘷㉥搶慡挶昸㙣㌷挷㑥㕢㍣㍣㌲愴㔷昷昷㑦㕣㔳搳㙡挶㝥摥戴㜱㈳㑤搹搶㘰愹㘱㔴㘵㜹敦昱㘶㍢㔱㉢㡤ㄸ㡢㐶㡢㔶昲〱㥥㘴㉣㌴㠶昳ㄳ愷㉥慤ㄸ㘷搷㔳㥢㙡戴〸㙢搸捤搲㜶搳㔹㕡㐹㔶扤扡㝢〷㠷慢挶㤰慣摥㥣昲慡㘲㘱愳㔱㔹㘳㜰〵㙣攸昲㔴昷㘴㤲扤摡㤹戳㜲〸㈷㡡昵㡢㝥㤰㕢㙢㉥ㄹ慤ㄹ㐳扡愱愳扥㥢㡣㑡㙤㙣慤㤶㉦ㄹ㝢㌵㐰慣㌲㤱戰㙦㠳㝡改㜰㘱愴摡㍢㍣㔴慢っ㤷ㅡ㔳ㄶ改㥢㌹㡤敢㉢㠶㜵〳ぢ愴㌶ㅥ〱ㄱ㘸㙤ㄵ㈲㜰㠴摦戵㤴㜶慢㍤戲㈱㕣㑤捣昵搲㍥㡤摤慥㘷㌵捥づ㘷㔱㌲搸㈷㕢㘶敦挰㤸戴㑢㌳㠷㑦っ㜴㥤ㄳ㙦ㄷ㠸㍥㙣㘲戴慣㘳扤攵晥㘷挱㉤㉤搳敤戳㕦戲ㄹ慢搰㘳戴㈱扤㘴㔴㈶扤搹ㄱ慣㤱㍡〰ㄱ晣ㄴ㐶昳㠴散㜱〵㈵㐶挵㔸㜰㑢㔱慦つ㉡㠳㐶㜱挳㘰つ㍡摣㄰㜵㜴㤰摡愶㐳搵愰㔲昳ㄴ〵㠸㔰㈸愰攸〴㈹㈱搵戰攲㐱慥〷摦昹晡㤶户㕣慡㕣㑦攳收愷ㅡ㉣㘳ㅤ㔵㙤㙤昵㍢换㘳戴敡㘰㡤摤㜳搲㐴慥㘴㔵㤳㘲〳㐴㤰㑢搲ㅤ㉥㥦挹㕡ㅢ敦ㄲ扡捡㝤㠶愹攱摥㑣㡥㙥愱〵换搶㜲扦捦愸ㄶ㔴摥ㄷ昴㘳慣㡣㉡〸㘱昰㑦㈹戳昷ㅢ愳戵㍥慤愶戵㤷㜱㠷㠱㔶㔲〱㥡㈳㜳㔹㈱收散㤲㍡㈷㜷挸㡥挱㐲㐴〶㕤㔶㍡愵挲戲㠴㠱㠳昱ㄲ㘸戵攵攴㈷㠱扡㜳㡡㔴扣ㅤ扤昱㑥〱㌷㌰晡㌲㘳㘸敤搸㈶愳㑡㜸㠷㌲㈹㤵摥攱㐵㘳㉢ぢ昹㜵戵㘲愹摡㠳㥡㉥慢っ㡦㙣㝡㌷敤搰㤶㍡〸攱ㅣ挱敢搰㡢㜷晥㥣攸っ㘸摦捣戶ㄹㄸ〸㜴搰ㅡ㌵捡㔹㔴㍢昷㈸散戵㌰扡ㅤ㕦昲㔰㑢昸ち愹挴愸晥㘹㐱摥搱扣㤳扢㉢摥㌳㑣㈹㠳愹戵ㄵ㐳摥㉦㜶挸〸㔸敦㉡慦ㅦ慥㙣捣てて㙦㘴扦㥡㉡㘳搵㐱挳愸昱ㅥ慣搳扥攷㤴昷㤶㐲戴戶㌶摣㍦戹㙥搶㜸昷愶㙣㠲攸㕡㔴㉡㜵㍢ㄶ慢捡搹㔰戵攲㙥㔰愹㈰戰て㈶㡤捡㠶㤲愶ㅢ摤扤ㄸ㌸摤㍣晦㥥搱㔲㜵㔴㕣㠱戳攷扤捥㡤摦㙥㍢昵摢㡦っ㉥扥攵户㤷ㅣ㜷搳愶㈷ㄶ㠸换敤㠴愶ㅢ㉥摥㍦挹㕢扥ㄱ〴挴愵㠰㜱㜶㐱戸昱㔰户㈰慥㡥㔲㡣㐱㘰㡥㤰㡣㘲㡡昸㠰ㄵㄵ扣〷攳㌴愱㥥㐳㜱㉥㠴攰㑤㤸扣㙦㍣て〱攷㄰ㄷ挲㍥摢㕥戶摦〵㔰㕢敤㠷㥢戶愶㌶扡〸愹㈱㤵㤸〹搲挴㝢㤰挶㌶㔴挹㤹㑡㤶㔴㌲㈴戶愰〰㕦㈲㌶摢〹㑤㜷㠳摤挸㌶挹㤲愵攱〶㡣攷搹戰㘴㤹㘲㉥㉤㤶㙡㐶挵扡㉡㤹昸戲ㅣㅡ㌲摥挵㉢㜱㐵㉢㔸慥㠲ㄹ㘶㉦㉥挶昰愰搴挶挶㤷㈷㑤㡢〱敢㕡昹扦㑢㥥摤㙥挹㈳ㄷ㍣つ换㥥㐹㤶ㄴ攸㌴㥥㐵捦攴㘰㜷㈷㐲ㄷ昳㥤㤸㘴㤷敡㠱攵挶㑥挶敢㥣㜷㌶㤵㙥愲㍡摥摤〹㠹㡥㑥扣ㄴ㘲㘷㙦敥愴捣㌴攱戲攳㝦ㄷ㙤㝥ㅥ㙡㙢搱㜶ㄹ㠸㔳㉦愷戸㠲攲愳ㄴ㔷㐲㠸㑤㤸㡣㌸摤㝥ㅣㄱ㝥昶挳㥤㕦㐶慥㥡慥㈲㘶㉢挵搵㄰慥改昶ㅡ㐴㤵㙢愹㤳戳㐷㌷㉦昸㈱㈱㘶㐱㈳㘷摦敢㄰㔰慦㠷㤸㜲〳挴昱挷ㄸ㈵慣晤摦㉤户㜲昰㘰搸㥣㝣戵㠲慥戳〷㐰㝢㤵搷㡣つㄵ〶㉢挳㐳㜰换㜳ㄱ戵愸〰扦㙣㔵㘸㑡㜹昹㜰敦㐸㑤㈹ㅦ㔳挴搷㤴昲㙡㘳㤳愱搵㝡㜱㙦㠷ㄵ摡㜲㌸搹攴晡慢㕦ㅦ晤晦戹㍥ぢ戴攱ㄴ㜰摢㍣扥㐴ㄳ摥㠱㙢慤㤴㙣㝡㝢晡㠶攱攳㌷攴挶〴㘹㔷ㄴ慣戵㜷挳〵㔸㐰㘵㉦扢昹㡤㍢㡥㍥攴愶㉦㙦户扦捦㐷〷㤴㠷㜲㈳ㄲㅢ㥣㜵㑤ㄷ攴㥢㠰〸愹挴㌵㕦㤰㘵㥡㤸㡤戴晡〵㔹昹㌴㘲慤攸ㄲ搶㐵昹㌴ㄴ攳㝢㔱㍥搵㑥㘸昲〴搲慤㈷㔷㈷㥦㐷㐰㥣っ㤸晦敡攴㌶㈴慢户㔳摣〱攱ㅡ㉥㜷㕡㔱㐱搷愰ㅣㅦ㕦㈴攸㑢㄰攲〸〸戹㍡昹㌲〲捥㈱㔶愱㡣晡敡攴㉥愸慤搵〹㝣㠹㑤㘴摣㠳搴㤰㑡捣〴㘹㘲づ搲敡㘴戸㔶㈷㑢㈷㈲㘲㠹㥤搰攴愴散㠱㈵㐹挴㝤〸㠸摥〹㠹昸㈶㙢昳〰挵㌶〸ㄷㄱて㔹㔱㜱ㄴ扥㈵ㄱ摦㐲㐰㝤ㄸ㐲挴㈰㈴ㄱ摦㐶挰㌹挴㍣㌷ㄱ㡦㐰㙤㜹㌹㥢㔸㜸ㄴ㐹㈱㤵㠰㘶ㄶ㘴㥡㠸㈳捤㡦㠵攸㐴㉣ㅣ㘵㈷㌴戹㑦改ぢ㤵㉣㍣㠹㠰㌸㜲㐲ㄶ㝥挴摡㍣㐵昱㘳〸ㄷぢ㑦㕢㔱㤱挶户㘴攱ㄹ㠲晥ㄳ㐲㘴㈱㈴ぢ捦㈲攰ㅣ㘲戶㥢㠵攷愰ㅥ㜷挰㌶㌱昱㍣㤲㐳㉡㐱捤㑣挸㌴㤱㐳㥡ㅦㄳ晢㑤挴挴扥㜶㐲㤳㘷㤷㡥㕡挹挴㑢〸㠸扤㈷㘴攲㘵搶收ㄵ㡡㔷㈱㕣㑣晣捥㡡㡡昹昸㤶㑣晣㥥愰搷㈱挴〲〸挹挴ㅢ〸㌸㠷㤸敡㘶攲㑤愸慤㠱〱敦㜰ㄳㄱ㙦㈱㌵愴ㄲ㌳㐱㥡㔸㠸㌴㍦㈲摡㈶㈲愲搵㑥㘸㜲㍢昷挲㤲㈴攲ㅦ〸〸㌱㈱ㄱ扣㕤㔴㌹愳慢㉤㄰㉥㈲戸捤㡣愸攸㐳㝥㐹㐴㤰㈰〵㐲搰ㄳ㉤㠹㘸㐷捣㌹挴㕦晥攱㥡㈱㔴愴㔸㐴挰㜳摤㐴㐴㈷㔲㐳㉡㌱ㄳ愴㠹㘵㌰敢㐷挴敦㔰㠸敦㔴昹㥡㥤搰攴ㄲ㍦ㄶ㤶㈴ㄱ㌳㔰㥣㜸〵㌰晦愹㜲㉦搶㘶㙦㡡㝤㈰㕣㐴散㘷㐵〵㝤攴㤲㠸晤〹㥡〹㈱㔶㐰㈵㠹㌸〰㌱攷㄰㉦戸㠹㌸㄰㈹ㄶㄱ㜰慡㌷ㄱ㌱ぢ愹㈱㤵㤸〹搲挴昱㌰敢㐷挴搳ㄳㄱ昱ㄳ㍢愱挹㕢㝦〲㉣㐹㈲㡥㐰㜱攲愹〹㠹㤸换摡ㅣ㐹搱〳攱㈲㈲㙡㐵挵㙡ㄸ㤲㐴挴〸㡡㐳㠸戵㔰㐹㈲ㄲ㠸㌹㠷㜸捣㑤㐴ち㈹ㄶㄱ昰昸㌷ㄱ㤱㐱㙡㐸㈵㘶㠲㌴戱づ㘶晤㠸㜸㘸㈲㈲ㅥ戴ㄳ㥡戶ㄲ㑥㠲㈵㐹挴㐲ㄴ㈷ㅥ㤸㤰㠸挵慣㑤㉦㐵ㅦ㠴㡢㠸愵㔶㔴㥣っ㐳㤲㠸㘵〴ㅤ〳㈱㑥㠵㑡ㄲ搱㡦㤸㜳㠸慦扡㠹㌸づ㈹ㄶㄱ搸㡢㘸㈲㘲〵㔲㐳㉡㌱ㄳ愴〹敥㕣昸ㄱ㜱攷㐴㐴㝣挱㑥昰㙥㜲〴〷㘰改ㅤ㌸愷㍢〱㔷捤ㄳ㡢挶ㄶ㉥慥愷㥡㜸㍣愰㜷愴㕡ㅢ㤶慥扦㉥戳㙦昸昸攱㕡㕦戱扡愹愴㡤㑤㌷敤挰晡㐱㘳〸㡥昹ち晣昳ㅥ摤昰愶㑤㠶慥㥡㙢㠶㐷㉡〵愳扦㙦㜷㜰摣换昶㠲ㄳち搳㘱㡢挰戱㙢扥㘸捣戶〲扤〵㐷㈰愸挱愴搷愵攸扡晢ㅣ㜷㜴搰㜱ㄷㅥ㘷㜴㙤戱㔶㌲㍡㑤㤹㉥挳ㅤ㈶㔸挴㙥㠷摥㙥慥ㅤ㠴㡢慤慦换㕣㔶㈹敡愵攲㤰挱挶㠰昳㠴捦㕣㉣㌷㌶㘰㘷㘳搵㜰戵挸攷㐱扡捣戵ㄵ㙤愸扡㠹㑥摡挲搸ㅥつ㌱㜹㌷ㄱ㌴ㄷㄷ㠷慡㈸㐶戶㈲挳㘱㜳捤攰昰ㄶ㍣㔴㌴㔲ㅥ㕡愶㙤慡敥ㄶ慤㠲戱㘰ㅦ戲㘹㐴㡢㘸㘹ㄱㅤ㉤ㅤ扢摡㍥捡㠹戰戸昷昸㑥㙣㌷晡㙡慤㔲捣㡦㤰㌴㔹ㄲ㔷㘶㙤ㄴ戲ㅤ〳挱㍣㐲㤳㌸ㄱ攸㑡戰昷㥣戸㥦挲晡㌶㍣〷攱敢摡慦㍦慤ㄵ〶㕣㕤㡦㑣㔳㑥㠲㌸㜶搹扡晥昱㥤挶㝦敡〱慡㘰〱㤶扤昷㘷摥摥㔷摦搸搹ㄳ攰愹㔶㌷愲㡥扤ち愳ㄳ扤㠱㌱㙦搷っ㤹ㄲ挳㕥㍡㜵㍣戸ㄴ㝢〳㔳捣攵㕡摥㈸㘱㑢愳慣搵愶㕡ㄱ㍡㔴捡㕡愹㙡愷昵づ㤷换ㅡ扢ㅤ扢散㥡㠲㔶㌲㍡捣㐵㈳戵㘱㍣㝢愳㥡㄰戲㙦摡㉡㙤ㄴ㉡㙤㔴慡愶㤸慢戹搵㈹挳戴㌵扣㐱慢ㄴ㙢㠳攵㘲愱㠳ㄱ㙥㐷敥ㄶ晤ㄵ㤷㠱㌶㤰改ㅣ捥㝣攲昵て㔸㜷捡㘸敥ㅥ昸挲㐸ㅤ㥢ㅦ扤扡㐵㈸昸㈷㜶㜱㈷っ戳㡦扣㜰愸愷挰㕡㤰㍥ㄳ㑥㐷昲㜸摤㜹㠴昰昵昳愱㤱ㄳ㤴攰㐶ㄶ㤳搵㔳㈱ㄹ攰愷㡤㝢㐹㤳㙥㤳戴〳㄰㕡㍥慣改㑢攱扥ㅤ慥戴摢て晣㜵愰㘹㌹摤㔴㈲摣戸敡挵㕥㈸昶㔸㌷ㄷ㜵愳搲㐱挵ㅡ昸㍣摡戸攵愵㔸㙤㠸㝢攰搶㐰㌰搸搹攱㔷㔶扦㘳㙢戶扤つ攰㝥搴戱扦挹晥慢㈷㘴ㄷ愸慣㔵㐸㕥愶㑥挳㜹愸愷昳㥣㌶㐰挹昳昱〰捥㈰㘰〰㈲挸捤ㄷ㙦摢㌴敥㈱㘱愷㠹愶摢攴愳㜲摣摤敡挰㑥㤰摣ㄶぢ捡ㄳ改㜴㙤㘷㈹搶㑥㔶㠷昳晣㥤戲〶扤摣搰㐳搶ㅣ㑢㡦て㥢愳愵愵つ㑤慤㜸晤敡㑤挵挲㔸㜹㡤㈱昷戹〴㉦ㄱ捡㤹挸ㅣ收㘰㠱晤㠱㠹昶㜷㐲㈱㌵て㕣㈰㈴戸搱攳㥣扣㐲㡤挵㑥〱愹慡づ㈱㐶愰攴㌲挰㜵搱ㄲ㕢㄰搵愸㔳㌹㔱捡挳㌳㈱㡡㔱㘸㌹㈹慡㈶㡤㡣㈱挴戹愶摥昷〶愱摤㜱摦晢〰㜳攰愳ㄶ㘹挴㡥〸㙥㤳㌸㔵㜶㌵攸㔹〰愸ㅢ〹㍣搷ㅦ㔰㈲愰㑣挰㜹〰戰㔱㤵㈱挴ㅡ挹昲搹㑣〱㔹㥢㠰〳㔹ㄷ戹っ扢挸㍡㥢㠶㉢㄰挱换〰㤸㘴㍥㠵㍦挷攵搵㥥捡ㅡ㤸敢㠶㡡㌵㑣㜵㙣戱愵挵ㅡㅡ㙤㡡〹㠱愰㜴㍦敦㈷愷㐰㔷愶㌹昵攵搵㠱捤㐹つ敢慤昷㌴愷扢ㄷ㘰戳㝤㤲慤愵㤹㙢㐵戶㈳㤰㕣愲昹搴㜱㜷㕡戳〹换㈷ㄹ戰㤶㙤攲㤰㠹㥤昷㉥摥㜹挹晤㈷㔶㜸㑡ㄵ扤愱㘳㜶戹㔸㉡㜱挵愰捡㉢扥㐰ㄷ㐶㕦ㅡ㐱ㄲ㔷㝥㜴㙢㑦摥㔷㕣㥢ㅡ㥣戲㐲㕣晤㔹扡㉥㝢搷慣㝦愸㡡戹㌳㘴挷㜰㘵㥣㙡〷㔷㡥搴ㅡ㔲戴搱改㜶ち㜶㐷㔷づ㘱㍤㔳搰㉡晡㙥㜲㌱挴戹㔹敢㌶㜹㕤摢挵㌵㌵㡣昰㜰㕤挲挰㌲㜹收捥挱㍢摤て敡㈲搵昵㙤愲づ挶㔶ㄸ摡㤰㙣㠱㌵㌵扤捦搸㉣㙦㙥㔶ㄹ戸㌳挱愳搰㈵㘳扡捣㔰㡦捡㐹㕦㌵ㄷ攵慢㔸㈸搷戸〲戲㐳㜲戴慢收㙡愳愴昱㜱㈶㉣㔸散搰慡㐲㉤㙣㡥摢攳愳㑡扢㑦敢㠰挱㌶扢㠵㠴㙣㈳㘵㤲㡥摢㜸ㄲㅣ㐸扢搸愲ㄸ㈷愶㍣㝥户㐰㝣晣〶ㅥ户㉦〸㌸〱戶㉤ㅡ昷愳㌰㍦挹扡ㅢㄳ慥㝢昳㡥愳㘸扡戳愷㙣㑤㜳㜲〶㥢攲攸戸㌸敦攲㡤㔴愵㠶攷昹昸搴㜲㤸挳愶㠴搵㑢慤㠸㜵㘸㘹㙣慡搹㍦㔴㈸㡤攸㠶㕣挴㍡ㄳ户㕣换敥ㄶ敤㈵㝦晢㘱戵搵㈴扣搸愴昴攳〷㈰捥昳㕤扢㝥㌷慢㙥㐶㑢挹㈵㈵㙣㔸捤㜲㈵㠸㝥挷扢愴㈱㘴摡㘳㝣㡦㕦晥戰〰㔳㕡㤳㡡㜳ㄹ昷扢敡ㅢ慤㜲戴戹㘰换㠷㤷て昳㑥搸愵㍡愶㘸愹㜶㡢㌶挲㜹㕡ㄳ㥥愲㘰ㄹ扦㡢愳㠳㐶敡挷敢攷㝦晣晣慤㙦㝥戶昰敡〲换戱㄰㄰㔷㈱㑤㘳扡㌲㡡搶㜱敦㑤挹㤵ㄴ㤷㙢㉤攳昷慦㘲㉢攲㜲戹㌶〶戴戸ㅡ㌱㙢戹ㄶ㔰㜹㈵㔳㍦〰戱攳攵摡㌵挸〶㈰ㅥ㘴愱ㄱ㍢㈲慥㐳挰㔹慥㈱攸慣㌰捦〵㐰㍤㡦挰敢晤〱扣〵㔱㉦㠰〸㜲敢捤㍢攱㑣戸㡢搸ち㜰戰捣㘵㜴㐷㤹户ㄳㄸ慥ち㥥㐹挳㉥㈹㙥㐹㤴捥㡥ㅢ㤰慥㕥〸戳㡦㍦昶ㄸ㕤昸〱㜱ㄳ㠴㔳㐱搷慡敥㈲㤶晦㐱〸昱㜹〰扣㑢攰摢愰搳昰㤹㘴〹㝣㍢㔲㈵愷ㄷ搳挸ㅤ㠸㌵㉣㠱㍦っ敤㡥㌹攵㌶ㅣ㠰〱昵㈳㌴㘲㐷〴昷攲㥣㉡扢㤶挰㤷〰愰㕥㑡攰㤷晣〱㤷ㄱ㜰㌹〱㕦〶㐰㉥㠱慦㐰慣㜱〹散戳㘳㠷㘵换㤵挰㘱〹㝣㡦换戰㡢慣㝦愵攱慢㘸㤸摢㙣㕥戲戸户愶攱ㄳ㔰戶〲昲㑥ㅣ㉢攲〱攴㤲㈴㕥㑤攳摢㄰㙢㈰昱ㅡ㘸㜷㑣攲㐳挸〶㘰㐰扤㤶㐶散㠸昸ㄶ〲㍥㈴㕥〷㠰㝡㍤㠱て晢〳㙥㈰攰攳〴㜰摢㑦㤲㜸㈳㘲㔳摣㌷㕤㑤慥㔹㌰㜸ㄳ㐰㘰昰㔱㤷㔵ㄷ㠳㥦愴搵㥢㘹昵㐹〰扣っ晥〸㍡つ㥦㐹扡摢㔳㐸㤵㑣摤㐲㈳㍦㐶慣㠱愹捦㐰扢㘳愶㥥㐶㌶〰〳敡㘷㘹挴㡥㠸㘷㄰昰㘱敡㜳〰愸㥦㈷㤰晢㠰㍥㠰㕢〹戸㡤〰㙥つ㑡愶㙥㐷㉣攲㘶㙡ㅥ㝦㤲攱㜵㜲㠳慤㉦〰〸戶㥥㜷㔹㜶戱㜵㈷㉤㝦㤱㤶㕦〲挰换ㄶ昷敥㌴㝣㈶㘱敢ㄵ愴㑡戶扥㑣㈳摣攲㙢㘰敢㉥㘸㜷捣搶敦㤰つ挰㠰㝡㌷㡤搸ㄱ昱㝢〴㝣挸戸〷〰昵摦〸攴㕥愱て攰㉢〴㝣㤵〰㙥ㅦ㑡戶晥ㅤ戱挶挱改戳㙢〸戲敥〵づ㘴扤攵㌲散㈲敢敢㌴晣つㅡ收㔶㥦㤷㉣㔶㕣㠳㝥ㄲ戲攸㤰㤰㘴摤㑦㈳摣〶㙣㈰敢〱㈸㜶㑣ㄶ㔷㈶昸挳晥扡ㅤ㘰㐴㜰捦搰㠷㡢〷愱㔶ㅦ㈲㔰昱〷㝣㡢㠰㠷〹攰ㄶ愳㈴敢摢〸㌴㤲攵戳戳〸戲ㅥ〱づ㘴㜵攲换㈹搹㐵搶㜷愱㔶ㅦ㠵㄰摣づ昴㤲戵ㄷ㜴ㅡ戲㑦㐲搶摥㠰㐸戲扥㠷㠰搸〷愲㠱慣挷愱搸㌱㔹摣㔲挴㕦㐰晤㝦㜶㠰ㄱ戱㍦愴㔳㘵搷戴晦㝤愸搵ㅦ㄰挸㍤㐷ㅦ挰ㄳ〴㍣㐹挰〱㄰㤲慣ㅦ㈲搰㐸㤶捦敥㈳挸㝡ち㌸㤰㌵ぢ㕦㡥㘱改摡戳摣㐴㍦㠶㕡晤〹㠴攰㤶愱㤷㉣敥ㄳ㙡挸㍥〹㔹㐷〲㈲挹㝡〶〱挱敤挴〶戲㥥㠵㘲挷㘴㜱摢ㄱ㝦〱昵愷㜶㠰ㄱㄱ㠳㜴慡散㈲敢㌹愸搵㥦ㄱㄸ昷〷㍣㑦挰捦〹㐸㐰㐸戲㝥㠱㐰㈳㔹㍥㍢㤴㈰敢㤷挰㠱慣っ扥㥣㤲㕤㘴扤〸戵晡㉢〸戱㄰挲㑢搶㘲攸㌴㘴㥦㠴慣㕥㐰㈴㔹扦㐱㐰昴㐱㌴㤰昵㕢㈸㜶㑣搶㔲收㘵㌱㉦摢〱㐶挴㌲㐸愷捡㉥戲㕥㠱㕡㝤㤵挰㘳晣〱慦ㄱ昰㍢〲晡㈱㈴㔹扦㐷愰㤱㉣㥦㕤㑣㤰昵〶㜰㈰㙢〵扥㥣㤲ㄵ㙡慣㥥昵〷愸搵㌷㈱挴㝡ち㔶昸㡦㜶㠰㤱㈰㥤搷㕥㥦㙣㤳扦㥣㑥㜶㌸㐷攰㌹㕦㔳ㅢ㉢㘱户㠲㐱晡㘸慤㄰㤷㠷㔶㌲㍣挷挳ㄵ㑣㔰㙤摥愷㌴敢㜹捦㠰愹捥ㄹ㥥ㅦ摥挸㙣㑣愱㘳㍥搸㠹㕤搴〹昳戳搲攳㑦攱㌳てて攵㑦搰捦㔸㔱㉣㔴㠶慢挳㘶慤㝢つ㜶攳扡昹㐳㈶㌰ㄲ㕤ㄴ㔴㘱搱户㑣㥥㔸摢㄰㝦㜴扤㤹て昶㠷㌶づつ㙦ㄹ㤲戵〹㔶昹㝢㉥㤶愶戶户戳ㄸ摥㔵挹攳㘰戰ㄸ㌹ㄵ㈹㜴ㄳ慢㝦㐱愰㉢ㅣ愱ㄷ扣ㄵ㜱攵慦〸ㅣ搲扢戸㜷昵㐰㈶㥢㡡㤹㔱㕤㉦攸㝡㉣㤹㠹愵㜲㠶ㄱ㌵ㄲ改愸㘹挶ㄲㄹ愳㤰㔵晥慢づ㑤敡昹㔴㍥㤶㌱㤲㔱㍤㥡㑣愶ち㕡㈱慦挷つ㉤慦㈷っ㑤㡢㈵攲捡摦敡搰㐲㉣㤹换㘶㔲昹㑣摡㌴㤳戹㑣㉡㤷㑢攴昴〲㝥晢㤶㑥愵㌵㍤㕤㠸㥣㙥搷㐴㝤ㅢ〱昵敦ㄴ晦㠰㠸㥣攱攸户㔳ㄵ㘸㠱㄰㄰㤱〱㐷㉦愱㌲ㄳ昱挱㍣挴捥㝡捤㐹愳挸㡢㠲搰㠵搱搶摥摥攴ㅢ㙣昲戶㜳捦㑢晥㐸㐴㔱挸㘲昰㙦㝦摦扥摤敢㔰昴捦㠴㕡戹摡㥦㤹㜱ㄲ㜸㕡㠶攷搳づㄱ㡡ㄴ散ㄳ㔲㍡㄰㥤搶扢㜸愰昱挷昶ち㕦捡㌰〵㙡㜹户扢ㅡ扦つ㔳㐲搰㑣㠵挶戵扢ㄸ搱㙤㉢㙡㈷ㄲ攵慦搱攵敦搲㠵㜴挳戳挴愹搰戳㌲昲㌳〸挹㤱㈴摥挰㠹戰晦㈲㈱愰戲㔳戲晦㠹摦㐳换㍥搸搸㠷㡡㐸㤶㝤㘸て㤸㐲ㅦ愲攳㕤昶愱改㠸㕢㝤㈸ㄶ捦㘶愲㤹㝣㔴㡢ㄶ㡣㘴捣㐸㘰挳慦㤰捦㘵搰愱戲㔹㍤㔳㠸㈹㌳敡搰㝣㈶㥢㌳昲㥡㘹挴㤲㘶搲㠸ㄹ㕡㈶㡡㡥ㄲ㉤挴昲昹㝣㉥ㄶ㑦㉢㝢搶愱改㝣㑡㡢㘶戲愶㤱㐸㤸挹㤸ㄹ换ㄶち㤹㘴㉡慢㘵昵㔸㉣㙡㘶戳㤱㡤㜶㑤搴扤㤰㐷摤㥢㘲ㅦ㠸㐸挹搱㝢晡㔰搹搱㑢㍣愱㌲㤳愰扢㥦晤㐸晣〲〴戰㡤㤱ㄲ㔰扢㤹㍥ぢ㈲ㄴ㌹摢挹挸戶㔲搹㌲㉡ㅢ㈳㔲㜱昴㠷㔰戵㍦㜳敤〷ㄱ愴晦搷摢㑦㕣晢慣㉥挷㌳慦ㄷㄱ搷㙥㠰散㜱搳捣ㄳ㐶戴ㄲ摥戸戰ㄲ摥愸ㅡ㔵扢㠳ㅦ愳捤昲〹敥㜰戰挹㔳㌸昵㜴㜶ㄹ㉦〷㡤㘳挵㍥㌷㌹挰㜶捤㉢ㄲち㍥㡤搶摡戹㔲搰㈴㥥ㄱ挹㑥ㅣ㔲て㐷搳挱戵㈸攸愷㈷㐶㍤〲ち晣挹㑦㜰㌳㔴㍢敦㔸㘳晥改攳摢㤲摣㠰㥥㔳㠲㡦㜱㈷昶晢攷愰㐸㌱收搴㘱㉥㘳㌰㈶㘷慣て㈰㈴㐷敤て㜱戲捥愸㔵㝡〰㤹昰㔲㈲㥥〰戴㜹㈸㥦〳㑢㜲㈸㐷㤱ㄹ㐳昹㕣㤶㠱㈳㜲㥥ㄳ㌸摦〹㕣㘰〷挲ㄷ㈲挰〹㠱ㄷ敢㜷昵㠸㕣〴换㙣〳搵㌳慡㍥攸攸㤳愸愵㍡㡢㠸㙥〸㜱㌱昴昸ぢ愸㝣昲㥦〱昹昹㌰愴㘴攷扢㉥㜶挶攷戴敦昸ㄲ昱ㄱ㘴㤲㐴ㅣ㙤ㄱ㜱〹攲㜲㑥㝢ㅦ攲昶㥣㤶搱㜱㤵㑢㘵昲㤸捣㤲㠵っ收戳㐴㍡ㅢ㡢挵捣㥣㥥捦㤹㜱㕤㤹㕦㠷敡改㘸㉣㤳㑣挷㜴摤㡣㈵ㄳ〵㍤㡦挹㌰㤵㠹㘶昳㘹㔳㌷戴㐲㐶㜹㝦ㅤ㥡㐹ㄹ㕡ㄶ㜳㔸㌲ㅥ㑤㈷攳戱㙣㍥㔳㈸㘸愹㝣㌴㥥㠹㥡愹㔴㉣ㅥ愱㍢㐷㤲戲〰㜹搴㠵ㄴ㡢㈰㈲㤷㌹㝡捦㥣㜶戹愳㈷捡挲㌳愷愰晦㐶捥㘹㕦〳〱昵㌹慤㥦愰㘳㈱㐲ㄱ扡㜰晣搸扦捡搱ㅦ㑦散㘱攴晢㔰㜲㝤㌵昴昸ぢ愸㈷搰㍣〲捣㉣攸㤰㤱散㝦挹㤷晤㍢㝤搹扦ㄶ㤹㈴晢敢㘰ち摤昰㍡挴㈵晢㈷㈲㙥戱㕦㐸㐶㜱㉤㌱㤲〹㈳ㅤ㑢ㅡ搹㜴㌶㔹挸愶㔲愹慣愹㈵搳昹愸慥㈹敢敢搰㘴㈲㤳㡣㙡㠶㥥㡣收ㄲ挹㘴㌴㤱〳㡤㥡㤹捥改㤹㑣㉥㥦㑦收㤴㤳敡搰㔸㍣㥡捦愵㔲㠹㤴㥥㌴㤲昹㜴㌲㥦捤ㄵ愲㘸换㈸挳愹㐲㍥㐲㍦㤰㈴攵㘴攴㔱㑦愱㌸ㄵ㈲㜲㠳愳昷戰晦㜱㐷㉦昱㠴捡㑣攲㈶攸㈵晢㥦㜴戳㕦㘰扡づㄱ㡡㝣搲挹攸改晢㌷㍢晡㐱㘲㡦㈲摦㍤攴昹ㄶ攸昱㠷ㅤ㙦攸ㄹ㤰㥦捦㐰㑡昶㍦收换晥㔶㕦昶㍦㡢㑣㤲晤㘱㤸〲晢㥦㐳㕣戲扦〹㜱㡢晤㘴㉣㙡ㄴㄲ㜹㈳㥤㌰戳挹㌴㐹换愴㔳㘶㉣ㅦ挷㘸挰㑡㑦㔷捥慥㐳捤戴㥥捤㘸改㜴㕣搳㑤戴㤱㤶捦挶㌵㉤愷㘵昴㜸㈲㥦㌲つ㕤愹搴愱㍡㤸㑦㘶㌴㉤ㄵ挷㉡〱㑢㐹㉤㤷搴捤㝣㍣㤹㑤敢㈹㡣戵㜸㠴扥㈵挹㝥ㄵ㜹搴ㅡ挵〸㐴攴㔶㐷敦㘱晦㌶㐷㕦㠷慡捣㈹扥〰扤㘴晦㐳㙥昶捦愵扤昳㈰㐲㤱㍢㥤㡣ㅥ昶扦攸攸㉦㈲㌶㑤扥㔳攴㕡㍡㡤ㄸ扢㤸收ㅤ昶敦㐲㐸戲晦㉦扥散㡦晡戲㝦㌷㌲㐹昶㉦㠱㈹戰㝦㡦㕤愴㜲㈹攲ㄶ晢愹㐴㠲㑢㘵㍤ㄷ㡦愶㤲搱㜸㍡ㄷ搳ㄳ㍡晡㜳㉥慤ㄹ〵㈳㥤㔷㉥慢㐳捤㘸っ㑢愹㕣㌶㘵㙡㝡㔲换攵㜳㝡捣㈸㈴㘳挹㌸搶摦㌱っ〳攵昲㍡㔴㌷ㄲ㌱㌰㡤㤶挲㔰㐱㘳㘵戵㡣㤶㌳㌱愳ㄵ戰晡㌲ち戹〸㝤㔵㤲晤㉢㤰㐷晤㈸挵㤵㄰ㄱ晡愹愴摥挳晥㔷ㅤ扤㠴捡㑣挴㡢㝢愱㤷散㥦攵㘶晦㍡摡扢ㅥ㈲ㄴ昹扡㤳搱挳晥㌷ㅣ晤㈷㠸愵戳㕥扥㘶㐵摣て㍤晥攰㉥愵㜹㠷晤〷㄰㤲散㥦改换晥ㄹ扥散㙦㐳㈶挹晥㘷㘰ち散㍦㠸戸散晢㥦㐵摣㘲㍦ㄷ捦挷挱㑢㍣ㄱ㑦愶㤳㠹㈴㌸㡦ㄵ昲㜹ㅤ攱㜴ち㑦昵挵㤵捦㡤㐳愳㤸㜴搰㌲㜱㍤㘵㈴㜳〵㑤换ㅡ〵捣㐴挹㉣摡㉦㔷㐸㐴㤵捦搷愱㘶づ敢㘳㌳㡥攵慢㤱㑤ㅡ㥡㥥㐷ㄶ搳㑣㘴㌳㍡ㅡ㍡㤵搴㈳て搹㌵㔱㙦㐵ㅥ昵㌶㡡摢㈱㈲摦㜲昴ㅥ昶ㅦ㜶昴㐴㡤㘷ㄲ㡦㐰㉦搹㕦攵㘶晦㉥㠲敥㠶〸㐵扥敢㘴昴戰晦愸愳晦㉡戱㝤攴扢㤷㕣㝦て㝡晣〵搴㝢愱㘷㐰㝥ㅥ㠷㤴散㉦昵㘵扦捦㤷㝤㍡户㈴晢昷挳ㄴ搸愷㈳㑢戲晦㑤挴㙤昶㌱㝤愷ち改㔴㉥㤵搷㤳㠹慣㤹㡦收ぢ戱慣慥愷㌵㔳㡢攵ㄳㄹ攵㠱㍡㔴㑦攱敤㜰昹慣㔶挰扤㙡搲㌰㔲㌹㔳㑢愴昲㌹捤㑣㘸改㙣㌶㙡㈸摢敡搰㝣捡挰敤㘹㐶づ㤲愴ㄱ〷㌰㥥㑢㘵ㄲ㌱㍤㤷㠳ㄱ㈳ㄶ愱㌷㑤昶昱〷㤱㐷㝤㠸攲㕢㄰㤱㈷ㅣ扤㠷晤㈷ㅤ扤㠴捡㑣挴ぢ扡捦㈴晢㘹㌷晢摦愳扤挷㈰㐲㤱ㅦ㍢ㄹ㍤散搳愹㈶㉢昰〳㘲㡦㈳摦挷㤲敢㘷愰挷㕦㐰晤㈱捤㍢散㍦㡢㤰㘴㝦慥㉦晢㐷昸戲晦㔳㘴㤲散晦〴愶挰晥㜳㠸㑢昶㥦㐶摣㘲㍦㤳挱㈴㤱㑡㙡〵㉤愹㈵㌱㉦攷㘲改㕣摥捣挰㈱㤰㌱捣㜸㍣愵㍣㔳㠷㘲慤㤳㠹㘲愸㐴戵㜸㌴㤹㐸攴戳㠶ㄹ㑢改㠹㔴搴搰愳戸㑣挷㤵晦慣㐳㜳昱㤸㠱㈱㤵捦愷ぢ㠹㈴敥〹昳挰挴㤳㐰改戱㑣㈱㤷换㐴㝥㘶搷㐴㝤ㄶ㜹搴㥦㔲㍣〷ㄱ㜹摥搱㝢搸晦戹愳㈷捡挲㌳愷昸㈵昴㤲晤㤹㙥昶㝦㐵搰慦㈱㐲㤱ㄷ㥤㡣ㅥ昶改愵㤳散扦㑣散㙡昲捤ㅦ㐷㠸摦㐰㡦扦㠰晡ㅡ捤㍢散晦ㄶ㈱挹晥ㅥ扥散㐷㝣搹愷晢㑤戲晦〶㑣㠱晤㔷㄰㤷散晦〱㜱㥢晤愴㤹搳戰㍥㡣㘳摤㤳㑣㤸改㙣㍡㤱㐹愰㈹昴㐴㌴㥡㌶つ㑤㜹戳づ挵摣㥤㌵㜳㐶㌲㥤㌳㌱摤㈰ㄶ㡦㈷ㄲ㌱㕣㥢㤳㕡㉡ㄱ捤㘷㤵㍦搶愱挹㑣㔴换挷戲戸㠷㉥㐴㤳㝡㌲㥦捦ㄶ㜲㜹ㄴ㤲㑡㐷搳㤹㥣㤹㡥搰摦㈷㑦晥㉤攴㔱晦㐴昱㘷㠸挸㙢㡥摥挳㍥摤㝦ㄲ㑦㤴㠵㘷㑥昱〶昴㤲晤ㄶ㌷晢摢〹㈲㍥ㄴ愱㡦㑦㘶昴戰㑦户㥦搴户㐱捡搷㌳挹ㄷ㌵㐵攸〰㤴㤴戵㐳摦ㄵづ搲㠷㜵昴挴㡦㜳戹摣㈲㜳昰挰㐳挳ㅢ㝤㤶攰つ㍤㘳愸㐹愰ㄵ㑦㥢㕡捦㘸戶戵捣摢㌵㕢扣扦つ挳ㄴ㍦挱扦扣扤㝤晢㍦㘱〷㘷攴扡㈹愵挵〳昱㔱昹敡捤㈰㝤㕣扥て㔵㜸摦扡攷㝥㔵㈲敦搲昶㉣昷㔷攱㌰挲慦㤹搷づ㉦慡扦慦㜱㥡攳㐸㥡攳扣㘸收㤰㜱㡤昳扣㤲㤳㙤㘵愵㥥て㉦㙥㠱换ㄱ〹㜳昸㕡㥡㍤挷㘳慥㘷㕣昷ㅦ搷攲ㄱ㌵㍣㍣㘳攸㡥挵㉡㥥〱㙤㙢㘹ㄵ摥つ㝤改づ戱摦捣挸㠷㕡㘹つ㉦㔱敡搷愷攱っ昶昷㜹挲㜷㜱戱㈶㥦㤰㥦㡡㜴愱晥ㄵ攴㈸㥤愰㐹㤹㍦扢㙦㜶㉣ㄱ晣㈳ㅡ㘲愷换㘸愴㥤㈵挲ㄲ㝣〱㕤昸ㄲ㝦㐷㉡戹ㄷ敡㝦戱㤰戰㔵挸ㄲㄴ㈲㕥㐷㈱㉣㠸户攵㈱㜵ㅡ搱㜴㐲㕡㘸㍡㍦㤵改ㄶ扡㤷攸㔷㙤㌴晢㕤㐸摤㤳㘸づ㈵挷〰㝥㔳㘲㐵㤰〰㤲散〸挱㘱扡〹搹㤲㥥㝢敥搷ㄷ㐰挷㘳愱㤴㠱づ晢㍢㘲㝦捦㔸ㄸ愶㙦㔱收㍣㕤捣摡扡㈸昸昳昳扤扦㘱戶㜲㐶戶㔹摦〱晢晢昵〵愲ㄳ㌹晤㝥㐵昴ㅢ㥣㠵敦て散㝥㙤㈷㜸摦㤴ㄲ㤹ち㑢㜲摣敥㡦㌳敢ちぢ晡つ㌹㜶挵㡢挸挱〱㈳晢昸〱攴㠳㡥㌸㡢扤改〸㈹〷㐲㠷〶〵搷㈹昱㜳〰ㅤ慡㐲敡㉣愲昷慥愳㘷㄰㝤戰㠵〶搷㈹昱㔳ㅢつ㍤戸㍥㠴㘸晡昷㉣摢㝢ㄲ㝤愸㠵㐶㘷㐹㠹愷㙤㌴㔴㐰ㅦ㡥慦㜰㌷㌱㠸扥㜳捡㘷㌹㌹㈷愷ㅣ戶攵攱㌴摡捣㠵㠲㕥㐳㍦捡㝦㠸敡昹㔲晥愴㥤攰㝤㈷㡢㌸ㅣ㤶挰㌰敥ㄸ㜹收〸昰ㄳ愱㈷㑢㌶㐴ㄴ㕡㌵〶搱㌵㔵捣㜱愰㜱挴㜹㐸㈸ㅤ㑥ㄲ㥡㈰㉡㉣攸㈰㤲㙤昶ㄸ㡡慣户㔹ち㠹㈲㠹愴昱㕡㝦ㅡㄶ慣ㅦ慤㍦㌲㔱慤扦㘳㈷㜸㝦戴ㅥ挹㌸㠵ㅥ㙤ㄵ㝡戴㔳攸挳敥㐲攷戳㔰晡㌴慣挶愴㠷㐶㔹〰ㅤ㍡ち㥡㍥㈹戶〱捣㡥〲㍤ㅡ㜳ㄱ搱ぢ敢攸昹㐴昷㕡㘸㌴㝤㔲摣㘷愳愱〲㝡〹搱㡢敡㘸晡㘹㤴㘵ㄶㅡ㥤㌰㈹扥㘶愳慤〱摦㡦㤴㜰㍦㌱挸晣捥㍢ち晤㉥㌲攷攴ㅤ㘵收㌶㔸挷㔱ㅦ愳〱㐱㔷捣㌸攵㘷㈳搱愲晣ㅥ㔴捦户愳摣㙤㈷㜸㝦ㅥㅦ愱昳㐶戶昳㑡㥣ぢ摡㜹ㅤ攲戲㥤晦㉦㜲搴摢昹〴搲㐲㤷㠶㐵㌹摤㌲捡㥡㍡㉤㜱㜱㘷〳㉤敢㠸愶慦挴㐲慦㈷㝡扤㠵㐶〳挵挵㙤㌶ㅡ㝡㔰㝥㌲搱昴㤴㔸㘸㍡㘷㤴㔳㉤㌴ㅡ㈸㉥㍥㙢愳愱〲晡㜴㝣㠵改㌷搹㌵捡改㙣搹〹捡て摡㠶挲㜰㜴㙦㤳㕦㠱㤹摢挴㈰㜲晡㔱㝥㌳慡攷㑢昹㈷敤〴敦㙦昱㈳ㅢ㘱㐹㔲㕥挰戹㠰㜲扡㕤㈴攵㥦㐰㡥㍡攵〶ㄲ〵扤ㄷㄶ㉤昴挵㈸ㅢ愰㤳扤㍣ㅥㄳ搷摢戴㐰て㕡㡡㐴搳敢㘱愱改㡥㔱㌶㕡攸㈵戳㠱晥㤸㡤戶晡㙤㤹攸㤱㍡㥡ㅥㄹ㘵搸㐲昷ㄱ晤慦㌶ㅡ㉡搸㍥ㅢ㕦攱㜳㠹㐱㤴ㅦ搷戱ㄳ㔷㈰㝡㔸㜶㠲昲ㄹぢ㉤戳戳敤敦昸㐲㐱愷㡢ㅦ攵㤷愱㝡扥㤴㕦㙡㈷㜸㝦昴ㅦ愱㥢㐶㔲扥〵攷〲捡㉦㐱㕣㔲晥ㄱ攴愸㔳㍥㠶㐴㐱扦㠵㐵㈲ㅤ㌰捡〷愰戳㤶ㄴ㘹昱愱〶㕡捥㈵㥡慥づぢ㝤ㄹ搱攷㕢㘸㑣ㄵ㘹㜱㠱㡤戶㈸扦㤰㘸扡㐳㉣㌴摤㌰捡〷㉤㌴挶㐴㕡㥣㘳愳愱〷攵ㄷ㈳㈵㝣ㅤ㌱㠸扥㜳捡改㔶搹〹捡㥤㉢捦㍥㌶攵〷㉤ㄴ昴戴昸㔱扥〵搵昳愵㝣戳㥤攰㝤扤㐰攴㘶㔸㤲㤴㕦㠶㜳〱攵㜴戰㐸捡㙢挸㔱愷晣ち搲㐲て㠷㐵ぢ扤㉥捡㤵ㄶ㉤ㄸ晣㌹戱挹愶〵㉡搰㜲ㄵ搱户搵搱㜴扣㈸㔷㕢㘸㤰㤸ㄳ㈵ㅢつ㍤搰搷㄰㑤㙦㠸㘵㥢扥ㄷ攵㍡ぢ㡤〶捡㠹㐱ㅢ㙤㌵搰つ㐸〹搳㉤戲㙢㤴搳㤷戲ㄳ㤴㍢㉢戳㤹㌶攵㠷㉤ㄴ㜴慦昸㔱㕥㐰昵㝣㈹捦摢〹摥ㄷㄹ㐴攸㤰㤱㤴摦㡣㜳〱攵昷㈳㉥㈹㍦ㄳ㌹敡㤴摦㐲㕡ㅥ㐴㤲㐵ぢ㕤㉤捡㘷㉣㕡㌰昸愳攲㌴㥢ㄶ愸㐰攲攷㠸愶㔳挳㐲㍦㐰昴慤ㄶㅡㄳ㑢㔴㥣㘴愳㉤ㄲ㙦㈷㥡㡥てぢ扤㡤攸㉦㔸攸㕥愲搷摡㘸攸㘱晢㡢㐸〹㝦㡦ㄸ㐴昹㜱ㅤ㍢㌱戱搰㠱戲ㄳ㤴捦搸㘶㥢戵扦㈳ぢ〵㝤㉡㝥㤴慦㐴昵㝣㈹㍦摥㑥昰扥㌲㈱㐲㉦㡣愴晣ㅥ㥣ぢ㈸晦〹攲㤲昲攵挸㔱愷晣㉢愴㠵ㅥ〹㡢ㄶ晡㔷㤴㝦㜷㘸㠹㘵挴㌱つ戴摣㑢㌴㥤ㅥㄶ㥡㉥ㄶ攵ㅢㄶㅡ㘳㈲㈳晡㙣㌴㔴㈰昱㝥愲改昷戰搰昴戲㈸て㔸㘸昴昲㡣㔸㘸愳慤〶㝡㄰㈹㘱㍡㐰㜶㡤㜲㝡㑤㜶㠲㜲愷昱㥣〹㘶挶㐲㐱㐷㡡ㅦ攵㐷愳㝡扥㤴捦戳ㄳ扣㉦㘷㠸搰昵㈲㈹㝦〴攷〲捡改㍦㤱㤴㘷㤱愳㑥昹愳愴㠵㙥〸㡢ㄶ㍡㔵㤴敦㔹戴㘰慡挸㡡愴㑤ぢ昴㈰昱㜱愲改改戰搰昴慢㈸摦户搰愰㍣㉢愲㌶ㅡ㉡愰㥦㈰晡捦㜵㌴㕤㉢捡て㉤㌴㈸捦㡡戹㌶摡愲晣㈹愴㠴戹ㄸ摤㌵捡㜹㈷扡ㄳ㤴敦攳昴㙥晢㍢戰㑤搰㝢攲㐷昹愱愸㥥㉦攵敦戵ㄳ㥡㕥〳搱づ㑢㍢㝡つ㠴敢戵搰搲ㄱ㘲昲㌹慢㑥搳㔲搳㐵㈲㝦愵㔶㤲て㈹㑤挱㉦戶㉢㜸㌱昳㜲扣㥣〰扦搳挶晦摡㘰㍦敢㠲㤷ㄶ昰挹㝤攷㌷挱慡㡣㌱戳㘲慥慣攰㐷挲敤㘶㝦ㄵ扦挵搲㍢昰㘲搹ㅡ摥ㅡ㌹戴㍢㍣〷㠱挷挶摡搰扣㌸慣ㅦ㜲晢㍥戱挵㐷戱㝣摤ㄱ昲㘷㥥㍤攳㝣㌸扦挷㘹攱て扤㜷敤㈹〸攵㔹戶扣敢昵〵扡敢昵〵㙤㘲㌶㥡搹㝡ㄴ攰㠲㠰㝣攰㠷㡦㌶愸捦戱㥦晤っ愲ㄵ㉦㑢㤵昷㠰㄰㈱昵㜹㘸慣㥦㡢敢㍣挳愰㡡戸昷〴昹ㅣ摤㔲㌲攰㜹㜳㜲㘷㈷捦摡㌹摡扡㤰㜵㌲㐷づ㤲〳敤攵〱㡤晦㐹㑤㐷㜹愰㘴っ㙤愸つ搶晦㘳ㅡ㍣ㄸ㠳㔷挳愹扦〰㡡㐵昱㈳愶㈱㐲慢敡ぢ㙥敤㥥㡥昶㤷㙥敤晥㠸戰ㅦ慢㈴愷㑤散敦㑢挲慦〹㈰〹攳〴扣㐴ㄵ捦㕤ち㍣㐱换㌸ㄱ昶㈱㘶㈱㈲㉢昱㌲〲昵慡ㅤ攲㘸㕦㜱㙢て㜷戴慦扡戴㤱愳㄰攱㕣愱扥㈶㤳〵敦捥攵㡣戶〷㉡挹ㄹ㡤㥢敥ㅤ昸㜱㔵捣㐹㤸㘶㈷ㅣ捥㕣慦㐳ㅢ攱捤㍢㘷挵慥㠸㐸㈰挸㌳㔵摥㠰〸㍢晦〵㐷昷㘶扡敤慡㉤㘲慡㜳收慦挴昷ㅤ㙦晥㌷㤹攱㡦㄰㝣改㥣攰㘹挸收㝦ぢㅡ昷搹愷ㄸ挷㘷摤つ㕦㕦ㄸ㐸㥥扥㐸ㅣ㡤㠸㡢搶づ挷㜸挰摤户晥捡㕣㡤戴晥㡤㉡ㄷ慤昳ㄹ挷挷㌹挴㈲㐴㈴慤㝦㐷愰㑥敢ㄲ㐷晢て户戶摦搱㙥㜷㙢㔷㈲㈲㜹㈰戹ㄳて㠷敤㝦昳ㅢづ昸昹扤户捡㜸㕦㝢㐳㤵㑦㠰晤㠶㉡慦㜳慡愱〰㔹慦昲挹㡥戶摤慤㍤摤搱㜶戸戵扣㈳㜴戱昹㈷摦慡㜵戲ㅥ㡤㙣㜶㔱愵㠳㍢扢㤳ㅡ戰搳㔰戵愲㔳㕣搸㕤㕣搹搱㐶摣摡戳ㅤ敤㌴户㤶㜷㑥慥慡扤收㕢戵ㄹ挸攱愹摡㕥㔴改攳㔵ㅢ㠳㥤㠶慡㥤敢ㄴ户㡦扢戸ぢㅤ敤扥㙥敤挵㡥㜶㍦户㤶㜷ㄸ慥慡扤攸㕢戵〳㤰挳㔳戵〳愹搲挷慢㜶〵散㌴㔴敤㉡愷戸㔹敥攲慥㜱戴〷戹戵㌷㌸摡㠳摤㕡慥挴㕤㔵㝢搶户㙡敦㐵づ㑦搵づ愳㑡ㅦ慦摡㉤戰搳㔰戵捦㌹挵ㅤ攱㉥敥㜶㐷㍢挷慤晤愲愳㥤敢搶㜲挵敡慡摡㤳扥㔵㍢ち㌹㍣㔵㡢㔱愵㡦㔷敤㉢戰搳㔰戵㝢㥤攲ㄲ敥攲敥㜷戴㐹户昶㐱㐷㥢㜲㙢ㅦ㠱搶㔵戵㐷㝤慢㤶㐵づ㑦搵收㔱愵㡦㔷敤㔱搸㘹愸摡攳㑥㜱敦㜳ㄷ昷㠴愳㥤敦搶㍥攵㘸摦敦搲〶㥦㠳㜶愷慦攳昴愴敥攲攳㝦ぢ㔰愸攰挵㤷㌶搴㠵㡣㈱挰㑦昸ㄷ戶戶〳摦㠱㌰㉦㝤㔴㕢㌱㕥昲敡㌱挱换ㄹ㉢慣㉥㘲㝥㕥挹㤸愶㉥㜶㕢攳㔵慢㥥㈳捣慢搵㜸㡣㔷愹㝡㑣扣㠶㤸扣㉣摤㡦昶攰㘵㠹扢て㙡ㅦ㡣㠵攵㈵〸戱昶㈷㕡〴摥挵㥢㘹㜹㙦换㠷挵搴㤶搷〳㉦㐲昹㉢搸㜸ㄱ换搸㕦㘱ㅥㄶ扣捥挸㉡㉤㘱㈵摥戲ぢ㔰㤷㈲㔶㥦㌱晦敡㘰㤶ㄱ挳㉢㠵慣昶㌱㡣挱ㅥ㍦攱扦摢㕡敢戴㜹㌵愸㔷㌴捣慢㐰㍤㈶㌸㤳换ㄲ晢㤹㥦㤳㌸搳搴㘳摤搶㌸㘱搷㜳㠴㌹㔱㡦挷㌸㐱搷㘳㠲㤳慦戴㜶ㅣ搵㥣㜷愵戵攵㜶㠰㤱㌰攷搸㝡㡥㌰攷搶昱ㄸ攷搴㝡㑣㜰扥㤴搶㔶㔰捤愹㤲㘹敡昱㜶㠰㤱㌰愷挵㝡㡥㌰愷挳昱ㄸ愷挱㝡㑣㜰㡡㤳搶㔶㔲捤搹㡤㘹敡㉡㍢挰㐸㤸㌳㔹㍤㐷㤸㌳搸㜸㡣㌳㔷㍤㈶㌸㉢㐹㙢㈷㔰捤〹㠹㘹敡㙡㍢挰㐸㤸㤳㑦㍤㐷㤸㤳捥㜸㡣㤳㑤㍤㈶㌸㤱㐸㙢㙢愸收ㅣ挲㌴㜵慤ㅤ㘰㈴捣昹愲㥥㈳捣㜹㘲㍣挶昹愱ㅥㄳㅣ晢搲摡㍡慡㌹散㤹愶㥥㘸〷ㄸ〹㜳㠸搷㜳㠴㌹戴挷㘳ㅣ搲昵㤸㤰㘳㡤昹搷㐳敤ㅣㄱ㡥㌹挶搵㤳㈰扢㕡㠵ㅣ㐳㡣㌷愰㌸㤶㈴敡ㄴ㠹ち㜳㌸慣〷慡㘵㔴ㄴ捥搴捦㍣昳㉦攱戶敥晤摡㑥㕡㌸攵㠶㥦晦挷ぢ㕢㝦㜴摡晣摦扣晤㠹㑦晣攸挵慤㡦扤㝤㕦㝥晥㈳㥦晥昴挳挷摥晣搸ぢ㝢㤸㥦㙡昹敡㕦㤶㝦敡㥣搸挶㜳捥㌶搷ㅤ戱散㥣㤳捦㍡㈱戶㙡摡㥣搶搶昶昶㐳愷㝦㜷㥦挳㈲ㄷ㥣晤㌵昱攰㌳㝢て〹㌹㙥㔸㡤㔳㔱ㄲ捦㠱挳㈶挲昱㈳㙦㡡㑦㐳㐰㍤ㅤ〲㍢㍢㜲昸㄰摡㔰㘳づ㈳晣攱摤㐶㐴戵ち㌹㉣ㄸ㍦㤳㕡晢㠸㜰㜸㐸㤴㘶愱㘴㜷㐷㘲愳㉤㜶㝢㠹㉡㔸㈸搹㡤㥢㔰散捥ㄲ㘵㔸㈸搹㍤㥢㔰散愶ㄲ戵挱㐲挹㙥搷㠴㘲昷㤳愸愲㠵㤲摤愹〹挵㙥㈵㔱ㅢ㉤㤴散㈶㑤㈸㜶ㄷ㠹㉡㑢㔴挴愱㐹戰挵攵㑣户搵㥥改ㄶ㈳㙦〷摥摦挲㐶㤶〹㔷㌵㈶㐴搸ㄸ㤲晦㑤㌴ㄵㄶ㙣〶〹扣搲〶捡挴ち戴㠲㡤㈳㤳慥㘸戴㈱搸ㅥ㌲攱昲挶㠴挸㤹㐸戰搷昶㙣つ㠹戹慣ㄱ㈳搸〰㌲攱㔲㑦〲㌹㤷〹㤷㜸ㄲ㐸戳㑣昸㠸㈷㠱捣捡㠴て㝢ㄲ㐸愶㑣昸㍦㥥〴昲㈷ㄳ㉥㙥㑣〸㤲㡤㐹摥㙥㌸㝥搷摢挱挶㈹慦挱㙦㤷㜸晦ㅢ㉡㉦ㄹㅡ戱晥㍦ㄹ愵捣㌷捣つ㑤戳摦㔸㌱愷㡥搹愳慥愹㘳愷搶㔵㌲捦扥搶晢挱昸㥦攳㄰㌲㘷摣攸㥥摥ㄴ㠹㐷㕤昱㠷晦愷㙣攲挷㐰㥣ち搲挳搱㈱㜶ㅡ搸㘱扤捤晥ㅣ㘹ㅥ㕤㐰慤㠷㔸㥥㄰散ㄷ㜲㍡㍢ㄷ㠱㈰ㄳ㜷挲㌴挷晥慥㉤㉥㐲㠲攵㌰扦㝡ㅥ〲㍣攴㈴挲㠸搵捦㍡晦ㅢ〷㕦昷㔶</t>
  </si>
  <si>
    <t>5bcfb21f-8d86-49e7-9541-394c0dd63950</t>
  </si>
  <si>
    <t>㜸〱敤㕣㕤㙣ㅣ搷㜵㥥㔹㜲㤷㍢㑢慥戸ㄶ㘵搹㜲ㅣ㠷㠹敤挴〹㠵㡤㈸㕢㠹搵㐰㤱昹愳扦㤸㤲㘸㤱㤲攲挴〹㌵摣㥤㈱挷摡㤹愱㘶㠶㤴攸戸戵㤳挶㙤㤳戴㝤㌰㥡ㅦ挷づ㤲㌸挸㐳㕥㔲愴㐵㥤㍡㜵ㅥちㄴ㘸㔱㌸㐵ㅥ㠲〰㜹〸攰〶㐵晢搰愲㄰搰㍥攴㈱㐰晡㝤攷捥散捥㉥戹㐳㝡㙤户㜴挱㉢昱昰捥戹㍦㜳敦㍤攷㥥㜳敥㌹㜷愸改㥡愶晤ㄶ㠹扦㤹晡㤹戹㜳㙥㍤㡣㉣户㍡攵㌷ㅡ㔶㉤㜲㝣㉦慣㑥〴㠱戹㍥攳㠴㔱ㅦ㉡ㄴㄶㅣ㤴㠷昹㠵搰㜹挲㉡㉥慣㔹㐱㠸㑡㜹㑤㉢ㄶ㡤ㅣ捡搹〹㝦㉡挹㠳挱㔶㐳晤〰昳㔳㤳攷ㄷㅦ㐷慦㜳㤱ㅦ㔸〷㐷㉦愹戶挷挶挷慢攳搵挳㐷て㝦愸㝡攸攰攸搴㙡㈳㕡つ慣㘳㥥戵ㅡ〵㘶攳攰攸散敡㘲挳愹㍤㙣慤捦晢㔷㉤敦㤸戵㜸攸晥㐵昳㠱〷挷ㅦ㌸㜲挴㍥㝡昴挱㈱扣㕡㍢㌷㌵㌹ㅢ㔸㜶昸㈶昵㤹攷㤰ㅦ㤸戶㙡づ攷㘶㔹㠱攳㉤㔵愷㈶昱㍦㌵㝥㍣㝤戸㍡户㙣㔹ㄱ㕦㙤〵㤶㔷戳㐲〳つ〷摤㠹㌰㕣㜵㔷戸㜸㠶㝢ㄲ㔳慤㤹㘱㤴㜷愷慣㐶挳㜰㤳㕥㡢敥㜹慣㕤挳㕣ㅦ㜲攷㉣㉦㜴㈲㘷捤㠹搶ぢ敥㍣㍡慡㤷摤㡢愱㜵挱昴㤶慣㜳愶㙢攵摤㔳慢㑥扤㕦㈵慤敦㝤㐹ㄷ改㠱挹昴慢ㄳ愱㍢戵㙣〶㌲愲㤰ぢ㤳㔱昷㘴㔰㙢慦㝢㜷昷㝥㌹㜴㜹〳晢扣户㝢㍤㤴㕣㌲㠳㘶捤戱敥㌵攳挹户㡦攰㠳摤敢愷搶愸扤捤晢扢户㤱愵㙣慦慤て挶晣㉤㉢㡡挹ㄸ〵㠲〱㠲㈲〱〹㘸㤴〸〶〹㠶〰昴晥晦挲㉥㐹㌷㘴㔱㙥挱捣㉤㉣收ㄶ㙡戹㠵㝡㙥挱捡㉤搸戹㠵愵摣挲㜲㙥挱挹㉤㍣㥥㕢戸㡡㍡㐹㉡づっ攴攲昴敤攷慦㝦搱摤扢㜸晡挵ぢ㠷扥散ㅦ㝤收扦㠷昶愰搲㈳昱愰愶〳昳㍡㔸慤挵挵㠷慢㠷昸㙦敢㕤㠱㑤㘱ㅦ戱㍦㙣㡦㡦搷㡦ㅣ㌲敦㌷昳㥣㔶〶昱摢ㄸ愵㠲扡㐳昶㘵挷慢晢搷㠵㜶㜷㑥㥡愱搵㕡戸戱戸㙣搲㕦昵敡攱㍢㌶㉦㥣㡢捣挸扡愳戳慣搵挹㠶㘶㜳搸㔶㔶㈸敦扢慢戳搹㈵戳戱㙡㑤摣㜰㔴昱㍢㍢㡡摤搹挰㕦散㕥㝡㌲戰慥㌵㑢㌷㡣㘸〲㐲㙤㑤晡摥㌰㑢㔵愴挶㌵㍡戵散㠷㤶㈷挳ㅢ㜳㘷㥤摡㔵㉢㤸戳㈸ㄲ慤扡㑣昵㔶ㄶ挵扢㝥散扣㠷㠹㘲户搶摦㤳挶摡㈷㙥㐴搸捣㔶ㅤ攳㕤戱㠲㘸㝤摥㕣㙣㔸晢摢慡愸㜷愲攰㐰ㅢ晡愴㕦㕢つ愷㝣㉦ち晣㐶㝢挹㐴㝤捤㠴愴愹㥦昵敢㔶㝦扦㈶㐲〱〲户慦㑦搷戵て㜴摦ぢ㐲㠸ㄴ㠹戹㤱㙦㙦㘷扢敡〵捣づ戳㘸㔸攴挹摣㍤㕢㜴挶昱㡡㡣挹搸㠱愹㌹㔱㝦昰愵昷㙤搱㙤㤳㜲㙦㙤攵㕣㙥㈴㥥晤㠹㌵换㡢㑥㥢㕥扤㘱〵㤹摡㑦攷㠸㡣㘱㠰晣㑤〸㠴慥慢㐷㔵愷摦搰搷昳搷㥤㝡戴㕣㔸戶㥣愵攵〸㌸㘸挸㘲㤱㑢扢㈱ㄹ户〰㘵散㈵ㄸ〱㈸㤵戴挲㍥㔶㉡㤴㤰戴㍣愵㔳挶㕥㙥ㄳ攴㙣搷戶㤷㠷散㤳㑥㈳戲㤴㔰ㅥ戶㐱ㄱ愵搵㠴㝣㘵戲㘸㘰搶㤴挲搸㘷㑦㠱㑢㑤挷㡢搶㕢晢㜶挳㉥㔱㑣戴㉢ぢ㜶㥣㉣愰㈸㘸㤷〷ㄹ㝢つ㑣搳㈱つ戲㉢愷㤸㠸摢㈰㐳戳愳攷㜶㈶㘳晤っㄹ㠱晡㘹㈶㘴敤㐳摤㘵〴㤹㝤㈳㤳戲㔱搷晤戸㉢捤㌶戳攵㤵㌴扢ㄵぢ㘷散㈷戸㡤攰㜶㠲〳〰晡扦㐲挲㔱捡㈱摦㥥㡣㜷攰搹戸㤳攰㥤〰㤰㑦〶㘵㑥㉣慡㘸㐳㙤挷㡥㘴扤㌲散㘴㌱㡡㤵㈸愲㘵摣戴㌳换慥㄰㍡戶㍡㜷㠶慥敤ㄷㅤ晢摥敥扣㤹㥥づ㌹㌲愳㙡㝡慥㕢㔴㑤㉦〴慢昶愸户摥㠵愶挶㈸挱扢〱㤴㘲愱戱扢㍤㙢㥥收攴摢挲㈴㔲㠶㔰㡦捡㍤㘶㘲㥡晦ㄹ〲㙥挳搱㘵搷㝥愶㈹㌸㘶扦敤敤攷㠳摤昷㜶㑣昴づ㥤戹慢㜳攸㉢㝡㥤ㄶ昴㝢戰扤昴㕦㜶搵㉦昷愰搸戸㤷攰扤〰ㅤ晡㠵㈷敦搷敢㈵㄰㤳搸㑤㔱㙥㉦㍤㉥㘲攱捥慦慦㔸愲㝤㠶散㜹㌳㔸戲㈲㜸㉦捥㑣挳づ昶㠳挰㙡攰㐰㕢ㄷ〴捦㉥户戵㈳挳㤳㠱敦ㄲ扦㙢ㅦ㠷㙦ぢ挵搰摦㥦敢搳㍡散攳っ㍢㌳攵㙦㑡㜱づ昵敦晤摤㠵㐴慡㔱㍢㝢戱㕤昶搹㜲㔷㤲昴㈰㐹敥挳戲ㅡ敦〷㠰㤴搰㝦摥㔵愲㡣戱摡㐱愹搶㙥慤搲扢㤷㜱㌲改昰ㅦ㙥㤰㈳㠳捡㔹㍢〹摦㐱㔸㜶攷ㅣ户㈹㉣〶摤㔹㉢愸挱慦攰㌴慣㤲㜲挹㔲搴散捡㡡户㠹慣攸敢摢㜰㤶捥昰慤〹㥦㜴㐸㠹捣摤㥥㔹㤸㜱づ㙦㌱ㄵ㕤㤰ㄴ㉡ㄹ㙥愱愶〴㈲攷戱敥慥㠸改㐱挴㔴戱㜰挶〷〹づㄱ㡣〳攴晦〹㤲㘶扢ぢ捦㔰搸挰ㅡ摤搹ぢぢ㕡㤱㘴㄰昷攰㑦扡ち慢〷昸㥡㈳〴ㅦ〲攸㌰㝦攸㝣捣㘰㐴㈱㜹㡡ㄱ㘹㉤ㄹ昶㈵挷扡㑥ㅥ搸㘳㈳愸㌴戵ㅡ㐶扥换愸㔲搹㥥昶捦昹搱戴ㄳ慥㈰ち㌵㘲挷㤹换换㤶〷敥ち㘰晢㜴攰晣㤵ㄵ慢㙥搸㜳晥㉡㐴摢㤹改㥤㜰㈸挷晣㘰㑢捡戹㍣愷㈳昵㜶㌶㐶ㄷ扡㥣㠸攱㙢愵㈷㜶㕢㥥㙦ㅥ晡㠶㕢㉢㍡敦㐴つ㙢搰㔶㥢㡥昹愲㡤㔵㐴搴愰㍥㘰捦㉦〷㤶㌵㕤戶㑦〵㑥扤攱㜸ㄶ㠹〱ㅢ㤳㠱扡ㄹ㙢〹ㄱ㠲㔹㥦昱㍦摦㉢摢昳㠱改㠵㉢㈶㠳㠹敢㝢摢㥥㈴㈴㤲户㈷ㅤ㉦挴㙢㠴㡡捣て摢㜳换晥㜵㐴㙢㔷㕤敦㤴戹ㄲ敥〸慡㤰改㔵ㄲ搲攸㌹㍤㤷搳㡢戹㘲慦昴攱㠱㕣搳づ攳愷㥦㐰㘸愵攵改㉦捦搰摥戴敢攳昸っ敤㜴㡥㘹〸㤱愳㈶戲㉦㔳ち㜳愷ㅡて戲捤㔱㠰㡦㥤扡㜸愶ㄵ㤵㝢㐳昱敡㍣㍤晣ㄹ㌲㕥搸愲ㄹ〴愱㝦㙥㡦㘲ㄵ攲挸㌹搸㠱愰㌸㥦㍡搹慦㘴㑢ㅤ㜲摦㥥㔶昶㈴愲㐸㐳昶㡣戹㘸㌵㄰㡢㜶捤㘸㡦㝡愰ㄹ敢㥡㡤㌰㉥㥢昲㕤搷㈴㙢㤱㉤攷㙡㈶㌹㜸㘲㌵昲捦㍡㥥㘱〳〸晦挵㈸昳〶㔰收つ㐱つ搹ㄷㄸㄶ㤴㍣晢昲㤷捣挰㠹㤶㕤愷㔶攴〳㐳㜷㍢㠲㈷戱挹㈹㜹㤳㤴挸㡣搱づ㙢晥㈲㑣戶戰ち㜲㔷㈱㐷戹㜴㈴㍦㌸㌷愷ㄷ昰㑦敦搱戱〴〱㈳㕥㔲攳㈳攸㉤㉦㌷㈳㈰㜲㈴摤㑣敥㕦摣㝣ちㄸ攵㤷㈳搵㌳㔸〴ㅥ挱㤴㤰愷㝢扢㘰㕦昴㥣〸搴㈳挵㑥㍡搱㜴〸㤲〳㈰㉢挷摢㍢㠴慡愹㐶㘳㑤慤昰慥㡤㐵㙤㙡攲慥㡤攵㘹扤㜱捦㈶挵㑡愳愴ㄴ挹㔶㤵㐴戳㙣㌲挶㥤愴㙡㜴㔱摣㠹戶搱戳摣愶慤㜵愷ㄴ㜹〳㡡㐹㜸㐶㌳㡥〹愳㈰挸㑢敥㠰㡥愲扦㍥㥢㍤㔲搱ㅡ摡〰㈵敡㈹㠵㉢挷攱挰㌳戸㜲㔲户㑡昱ㄳ昶昷㥥㌸㝢㝥㌵㙡㉢㌱㙦㡣挴㈵ㄳ㡤挶㜹て㔶㐲捤っ敡㍢㘴㑢㘳㙥㑡挳挸敥散㔵晢慢攵㑤㙤挴㜸ㅢ㌲㈴㤲攱〷挶㌶挴收㑡㐵㔳㘹㥤㤵戹搴㑤㜴㤱㑦㘷㉤搳ㄳち捣㐵昵㘹㙢㑤捣戰㤶㈵㍦㈲つ㥡愷㐵㤱愳㠶㍤戱ㄸ㐲愵㐷㤴攳㜱㑥㌶戸㘱㕦愰㕢ちㄷㄸ㈰㜶攳摣㙣㉤㐲㔸户搹〱㑦〶㍢㠷㍡㔸ㄱㄵ㌶愱㜵㐶〹㕡挸㘰摣昶㐹㜰敦昴㐸㔱〸㔲㕢搲㝦ㅥ搷扦晥ㅣ搳昷㡥㙢㐹㈶摥㐴っ㜵㘵㔸て㈰㙥㍡㉡挹㕤㌴㤲〴换㤵㘴ㄳ愱㌵㤴攰㘸㘲㤴㘹昲〵ㄱ㙥昰㌰㡥㌵捣㙤搳挰ㅤ户挸㠱㌶㙤慣敦戱捦㜸戵挶㙡摤ㄲ㔵㥣挸㙡搱挸㍢㠲㕥㜲晤㑦敤愶㡣㜵㠹ㄷ攵っ㡥㔲㥣㌲㠹搴扢摤㙤㝣ㄴ捤㐵挸愱て㈵摢ㄸ㝣捣㜰换㐹㌰㙣挳ㅤ〵摡㠷㝢㕢㤷ㄷ攴攲ㅣ㐴摡〶ㄴ㘵搹っ敥攲㌵㈳挸戲摢㔲搵㘶晣ㄹ㥦㌶㝢ち㜵摡㔱愸ㅤ㐱㈳捣㔳〹扣㐲〱挶㐸㡦扢㠳㥤㘸㌷攳挸敥捤愷攴㔱扢㜹㍣㌶㍥㜴挶㜷㜹ち搲戰慡搸㐸㌴戸㜳㉤慢㕢㘷攴㤷㤶户昱㄰㠰捥㄰㌰つ㕡搴㔴〶捥㈴昲㕢ㅢ㌸っ㐶㘶㐴㐷搳㠱㔴挶㈸㐷攰戰〷搱戰㥢㜸㤰㥥昷愱㠴愲㝤㜲㈹㉣戹㤷㌸收攲〸攴〷晢㍢㤰戳㘶㠴慢㉦摥㠱づ昴㐴扤㑥㜳ㄷ晥戹ㅤ㐱㔵㕣摢㔰收攸扥㡥ぢ㔹㌲㈷摡㜷㜷㜷ㄴ挴ㄷ〵て㑦㔷㑦㥢㔱㙤㜹㉥㕡㔷㤷戶㝡㘴〹㍤晦㘳昸㈳㌶㝤㍢㙤收㝥㡦㤷㔰搷戸昶愵慢㥥㝦摤㤳㜱攵㐳摥昸愳ㄵ㙢っっ㜰㤰㈵敤户昸㈷㈹愷攵㕦㐱㡦摢ㄹ㌶㍢㘸㌹㐸搸㡦愴㤲㜱〲扦㘹敤㡣攲㜷〶慦挰㝥㙦摥ㅡ㈰慦散敢攰ㄵㄱ〶扢捣攲㉤扤㔹捣愲改㍦〲㘹挹㌰㈰㜸㜲㐱㈴愷改㉦攳㠱㐴〷つ㐰㌸攳㌴㈱挸昷㙥晣捥㈰㥦〸昴昸㥡〷㉦㠵晣晦愱㔴戲慢㌷摤㔶晦ㅢ㥢晡㠷㈰㠶㤰〹㌴㘹敥㑢晤愵㜶㌲㍤ㅣ㤳㠹㐱搹搷ㄵ晥收っ㜶㡦㥤㙦昹ㄵ摦晦挳㘳攷㔹㔰㤸㐹㉣㌳〴搸敥㐱扥㘹ㄸ攴㌶ㄸ〶昷愲㔸っ㠳㜳㙣挳搸扤㌲っ㘲捦挷㉣㄰㕢ㅢ〶㡣攸㘵㤸㝦愹〰㙢捡㤹挱㜳搷㝥㤷㕥戱搳戸㙡㙢㠵㠸攲㐳㔵㠵㔳昰㐳摤戶ㄱ㍤㙢〶愶㝢㐰昰愷〲ぢ㉡㉣㤸挷摤㙤㘹挲ㄶ㜷㙣㕡㈲㡤㌶昱㔰㈴扥昵㕤㉦捡昶㙥慣㠳㔲㉡㈹愷扤㕥搴ぢ㙦挰㍦愲昳戴愰㝤㘶摦昷㑦晤昳ㄳ㥦㍦捥㍢㙡㌱慦收ㄹㄴ敥㈵㔰㑦ぢ〲愱摣搴昵㤰㕢昹㈹捥㔹㝣㤴攴慣㌴慣㐹㌳㄰摢㈷㌴摣㈴慢ㄸ㉦挵㤸㡡昹㜶㠲㘱㠹摢づ捡戰慣㜶㌸㌹攵㔳㈶㜱っ㔶㔳〳ㄷ㑦㕥ㄲ㉣搴扢慡慤ㅥ㙤捣晣㥦㐳昱扣捥㠱戴摢㠶㍣㙢㌲改晡昷ㄳ捤愶㄰㥡㜶〴攷て㜵㠰搴挷㠰㑢愴ㄴ愲づ攴㤰昴昱㠵搷〰㐴㑡捤㈱㤳慦〲㘴挴搳㍡〳扢昴〲散ち〱慢㜹搵慦挷捦㔶戰㡡愰㘲攲㠱敦昵ㅣ换㐳㝦愲㥡ㄸ愰㤵㤳挸㍣㌲㜲㘴㈱㠲ㄱ㕢挱㕥㐴㈶㐹昹㜱攴戶敤㠴攲㑢捡慥ち户愹㡤㥤㜷改㘱㉢戹㈷扣㔵摣昷㠰㥥㈹㠸挲昰昶ㄲ㡤㘳愸㐴收㔴搵㤲㐲ㄱづ慢㙣戳搱㘰㕣〴㥤攵ㅤ挰㔹ㄴ㈱㍦㝥ㅢ挴昲戱㔶搷户㜶㤶㔰挷㜹〳㤸㈰㝦㘰㝦摤㤵戱戱昱㔶敥ㄸ㐸搸㙤搵㉡慡ぢ攱㤷搰㠴㤳搶㜴愳㤵㤵㘷㥤㤱改㘴㘷昵㙤搴晦㡣㔹换捥扡捣搶っ㕥户改晦㐷㠱搸㔲晦敢㡣戸〹挹㍥ㄱ㘷昸㤰㘷搴㘴换㐰つ㔷〴晥㙣㠴㙣攴㌸㙣㐸㤶㠱㙥㤵㥢挳攷慡慡㔸㈴㌸扣㕤晤㥤ㄷ㈲㥡㙤㘹摢づ㜶ㄵ㠰㐷㌹愴敦㐲〴㜵㙤捦㐱㙦㍣搳ㄶㅥ〳㝡摦㔹愷ㄶ昸愱㙦㐷愳㜳〸昵㡥昲㙢㌳ㅢ㌶捦㠴晥㥤㑥愱㜶㌷㔶㘲攸搳㘸㜳敥㍣〴昶㌹㉢㝡戳㈲㤰㡣㈷㙣㉦㝥挱㉦㡦㉡愹愰ㄲ戵㐳㜸㡢晤挸慡搹挰挷慡攷攱攱㡣㠸摡ㄱ捡㑥昹㤹㍢敦㘵㜰改㜰㌳敢㘱㜸㠱慣㐶ㄵ㈱㌱㤹挲㈷㍦挵㜵敤㕣㠳昶扡昱摣㐲搶散捤搳㔶捡㝦ㅢ㌴摤摥㕢摡㔹㠶敦攴㌷挸㈵攳ち㈱㡥搱ㅦ挵敦敤扢㘵搹摢〸昸㍣晥㠴㥢敥慦戱〶㥣㘶摢㠸㜹㥢㘸慡㍦㐴㠰ㅦ㘳㌱捥昰㐱愷㙦㡦㕢㔱晦〶愶挵つ㠰扣㔶愸〳㜴攷敡攷㌷攳㙡㥤扥ㅤ改ㅦ慣慦搱㙥ㄳ摢㡤㉥〳挱㉥愵戱㍣愱ち㜶㌹㡤攵攱㠴㝣㕣搲扦㡡㌷㜰㥤搵㝡㍤㑥ㅣづ㉢㜲〸㐱摥戸ち㤰㈴㥤㠷㄰㤹挱㥦愱㐱㜳〶㉥戰摤㘷昰散愶㌳愰昹㈰愳昲㤳捥昱扢㤲愸ㅦ㘳〵㑦挶㌵㠲㠰㈰㘴㘱愲㠵㠶㈹㔸㈹慤ち㉡㈴昱昲㜱攴㤱㝥ㅡ晦㝥敤昸㑦㕥㘵晡㡦攳扡㠸㔲ㄴㄹ㤱搴㔰㐰愷㈸㤵㔹㝣㈹㍤㡢㌵㘰扢捦攲ぢ㥢捤愲㐲㈹㕢挱㡦㜱〳愰㍣慣㕦挱㉦㤹搵㝡㥣攱㠳㙥㈶搸㈷㤰㐹㔲㠵慣㈱㙤㍦㠳㑣㜹戸㐲㔲捡昳㤳挸ㄸ扦㑢昰㝢〴㑦ㄱ㍣㑤昰㔹㠰㜲愹㐲敡㑡挵捦ㄱ昹晢〴㥦㈷㜸㠶攰て〸晥㄰〰ㄵ㐹㜰愹昸㐷㐴㝥㠱攰㡢〴㕦㈲昸㘳㠲㍦〱㈸㤷㜴ㄲ㕤㠶晤愷㜱㠶てㄵ㔲㥥捤换㤵ち㠹愴戲昹ㄵ㘴㌳扥㔰ㄲ㤳㡦㌷㍡㡢愸㔷㔰㕥攵㠲㔲昴㐵㌷㜶㈷敦〸㜱ㄷ〷〲扡㙡愹㐲㡦㔷ㄵ昴㙢〹愷㥣㍥ㅤ㍢昳戴㕣ㅣ㍣〳愷㑡㤴㐶㈷㘷㜳㈱昵㤵愴昲て㕥㙡昹㤸㔰㠰〴㜶㔶㤵戹〳愴戲㥦㔴㍥㡣㑦换愴づ㝡㔶改戵愴㌲㜷㡡㔴昶㤲捡晦㝥昸㐰戳㜲戲㌱㔴捦ㄵ敥㡡ち㝥捡㤵㍣ㄹ㌸挳㤲㤷戳㑤敡㡢㜳扡っ昲㌶慤㠳㐱㕢愱愹ㄷ㈴ㅣ摥㄰晢㘰〸ㄷ㕣〲㝣昳㍤㠳晢㕡戸搶〲ㄵ愲晥昴挳ㄹ摣攳㥡㌶㈳ㄳ㥦㜴慦㈱㠰ㅥㄸ昲挴挶〵晢㝣〰挴㠰㝤㈶挴㠹戱扥愳戸〵挶㑥扦㕡敡㉤〲つㄹ㠶㜱㙢㍤㤲挰㕦㡥昷㘲㝡㔳㡤ㄲ㉣敡搷ㅢ〹㤱戵愷㕢散㘳㝣ㄹ挴㠱〸〷㘴挶昸ち愰ち㉥敤㈳愲㐲搹㐴昱㘹㝣つ愰摣㔷愱㔴㔲㕣愰㔳ㄴ㤱ㄳち捦〱っ㈷㝦㝡㘳㜴㑤晣㐱㌹摤㑥㕥㤷收㈹攳㜹㌶㜸〱愰て捥㘸㍤收挸㤲昱つ㘰㔲慦捤㔳慣㝤愴扢扤捤攳㜴昲攷〰㄰㈴㙤晢敥晦〴扥攳㕦㘷挷㝤昸㌳㈶㜹㌹ㅣ昴攷㝥愷户扥挸㙡戴敢攵挷挴㠴摥㐰㍦㕣攲㤶㥤捡ㅥ㐵㠹敡ㄴ摥㥣慥㝥〵晤昳ㅤ㌴晢㑢㍡挵戹愰ㄷ㘲昴㝥㐱㔳挰ぢ晡搳㌱㥡昷㈶㑡晡搳〹晡㔳㌱晡㍥㐱㝦㌶㐱㍦ㄶ愳改慡㈹改㥦㑢搰㥦㡣搱㙡㈴搴づ搲昷㈷㘲戴ㅡ〹昵㠵愰ㅦ㡤搱㙡㈴捦㈴攸㡦挷㘸㌵ㄲ敡ㄴ愹㝤㌹㐶慢㤱㔰换〸晡㔲㡣㔶㈳愱戲ㄱ昴挵ㄸ慤㐶㐲昵㈳攸昹ㄸ慤㐶㐲㠵㈴攸戹ㄸ慤㐶㐲ㄵ㈵攸ぢ㌱㕡㡤㠴㑡㑢搰㡦挴㘸㌵ㄲ慡㌱㐱捦挶㘸ㄹ㐹㠵摡㑣ㄸ晤〷挸㤴晢昲摣ㄷ摢摥愰愴㙤㡦㈶攰㕦愰愹捥㕤挷㍥㡣扦㡣㌳㝣搰戹攵㘴愴㌳昱㐸㡦戳捡㕦戱㠸摢㠸㈳㌴㕥攲ㄳ㜷㡦㌴晦㘱㥣㤱收㥣㠸㌴㠷㙡ㄱ挶㤲收㉦戳㡡扣ㄴㄹ攳㐷〰㐹慡昰攵戲〴㝦㠳㑣戹㙦㤸㙦扡㡣㥦摣つ扤㜶愵㝥攵捡慦㠷晢㐷敦攸晦昸㐳㐳捦扤昶㡦扦㝡昶㘷㡦ㅤ晢户摦扣昰挲捦晥攵搹㔷㝦昳捡攲戱扦㝦昱挵扦晢搸㌷㕦晤搵㕥晢㕢戹㤷㝥㍤昳慤㈷挷慦㍥㜹捤扥昸㠱㔳㑦㍥晡昸㈳攳戳户㡣昵昵つっ扣㙦攴ㅦ㙥扦慦昲昴戵扦搶晦昶ㄷ户㜹扡っㅥ㉦㌰㕥〱㐸㔲㠵㤳㤰㘱晣ㄸㄹっ㠳㈳㝥㉢㠷㔱攱㈲挴㌲㡤㌳㤷㌵㥢㡣搷㙣ㄲ㠸愲慥㔵㌸挲戸づ㠷㈵㜵㈶摡敢っ晥て㕤愰㌹㠷</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</si>
</sst>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9"/>
      <name val="Geneva"/>
    </font>
    <font>
      <b/>
      <sz val="9"/>
      <name val="Geneva"/>
    </font>
    <font>
      <sz val="10"/>
      <name val="Arial"/>
      <family val="2"/>
    </font>
    <font>
      <b/>
      <sz val="14"/>
      <name val="Arial"/>
      <family val="2"/>
    </font>
    <font>
      <b/>
      <sz val="10"/>
      <name val="Arial"/>
      <family val="2"/>
    </font>
    <font>
      <sz val="8"/>
      <name val="Geneva"/>
    </font>
  </fonts>
  <fills count="7">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3"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xf>
    <xf numFmtId="0" fontId="4" fillId="2" borderId="1" xfId="0" applyFont="1" applyFill="1" applyBorder="1" applyAlignment="1">
      <alignment horizontal="left"/>
    </xf>
    <xf numFmtId="0" fontId="4" fillId="2" borderId="2" xfId="0" applyFont="1" applyFill="1" applyBorder="1" applyAlignment="1">
      <alignment horizontal="left"/>
    </xf>
    <xf numFmtId="0" fontId="2" fillId="2" borderId="3" xfId="0" applyNumberFormat="1" applyFont="1" applyFill="1" applyBorder="1" applyAlignment="1">
      <alignment horizontal="left"/>
    </xf>
    <xf numFmtId="0" fontId="2" fillId="2" borderId="4" xfId="0" applyNumberFormat="1" applyFont="1" applyFill="1" applyBorder="1" applyAlignment="1">
      <alignment horizontal="left"/>
    </xf>
    <xf numFmtId="0" fontId="2" fillId="0" borderId="0" xfId="0" applyFont="1" applyFill="1" applyAlignment="1">
      <alignment horizontal="center"/>
    </xf>
    <xf numFmtId="0" fontId="2" fillId="0" borderId="0" xfId="0" applyFont="1" applyFill="1" applyAlignment="1">
      <alignment horizontal="right"/>
    </xf>
    <xf numFmtId="9" fontId="2" fillId="0" borderId="0" xfId="0" applyNumberFormat="1" applyFont="1" applyFill="1" applyBorder="1" applyAlignment="1">
      <alignment horizontal="center"/>
    </xf>
    <xf numFmtId="0" fontId="2" fillId="0" borderId="0" xfId="0" applyFont="1" applyFill="1" applyBorder="1" applyAlignment="1">
      <alignment horizontal="center"/>
    </xf>
    <xf numFmtId="2" fontId="2" fillId="0" borderId="0" xfId="0" applyNumberFormat="1" applyFont="1" applyAlignment="1">
      <alignment horizontal="center"/>
    </xf>
    <xf numFmtId="2" fontId="2" fillId="0" borderId="0" xfId="0" applyNumberFormat="1" applyFont="1" applyFill="1" applyBorder="1" applyAlignment="1">
      <alignment horizontal="center"/>
    </xf>
    <xf numFmtId="0" fontId="2" fillId="2" borderId="5" xfId="0" applyNumberFormat="1" applyFont="1" applyFill="1" applyBorder="1" applyAlignment="1">
      <alignment horizontal="left"/>
    </xf>
    <xf numFmtId="0" fontId="2" fillId="2" borderId="6" xfId="0" applyNumberFormat="1" applyFont="1" applyFill="1" applyBorder="1" applyAlignment="1">
      <alignment horizontal="left"/>
    </xf>
    <xf numFmtId="0" fontId="2" fillId="0" borderId="0" xfId="0" applyNumberFormat="1" applyFont="1" applyAlignment="1">
      <alignment horizontal="center"/>
    </xf>
    <xf numFmtId="0" fontId="2" fillId="0" borderId="0" xfId="0" applyFont="1" applyBorder="1" applyAlignment="1">
      <alignment horizontal="right"/>
    </xf>
    <xf numFmtId="0" fontId="2" fillId="0" borderId="0" xfId="0" applyFont="1" applyBorder="1" applyAlignment="1">
      <alignment horizontal="center"/>
    </xf>
    <xf numFmtId="0" fontId="2" fillId="0" borderId="0" xfId="0" applyFont="1" applyFill="1" applyBorder="1" applyAlignment="1">
      <alignment horizontal="right"/>
    </xf>
    <xf numFmtId="2" fontId="2" fillId="3" borderId="0" xfId="0" applyNumberFormat="1" applyFont="1" applyFill="1" applyBorder="1" applyAlignment="1">
      <alignment horizontal="center"/>
    </xf>
    <xf numFmtId="2" fontId="2" fillId="0" borderId="8" xfId="0" applyNumberFormat="1" applyFont="1" applyBorder="1" applyAlignment="1">
      <alignment horizontal="center"/>
    </xf>
    <xf numFmtId="9" fontId="2" fillId="4" borderId="0" xfId="0" applyNumberFormat="1" applyFont="1" applyFill="1" applyBorder="1" applyAlignment="1">
      <alignment horizontal="center"/>
    </xf>
    <xf numFmtId="0" fontId="2" fillId="4" borderId="0" xfId="0" applyNumberFormat="1" applyFont="1" applyFill="1" applyBorder="1" applyAlignment="1">
      <alignment horizontal="center"/>
    </xf>
    <xf numFmtId="0" fontId="2" fillId="4" borderId="0" xfId="0" applyFont="1" applyFill="1" applyBorder="1" applyAlignment="1">
      <alignment horizontal="center"/>
    </xf>
    <xf numFmtId="2" fontId="2" fillId="5" borderId="7" xfId="0" applyNumberFormat="1" applyFont="1" applyFill="1" applyBorder="1" applyAlignment="1">
      <alignment horizontal="center"/>
    </xf>
    <xf numFmtId="0" fontId="1" fillId="0" borderId="0" xfId="0" applyFont="1"/>
    <xf numFmtId="0" fontId="0" fillId="0" borderId="0" xfId="0" quotePrefix="1"/>
    <xf numFmtId="2" fontId="2" fillId="6" borderId="8"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ColWidth="8.85546875" defaultRowHeight="12"/>
  <cols>
    <col min="1" max="2" width="36.7109375" customWidth="1"/>
  </cols>
  <sheetData>
    <row r="1" spans="1:3">
      <c r="A1" s="26" t="s">
        <v>52</v>
      </c>
    </row>
    <row r="3" spans="1:3">
      <c r="A3" t="s">
        <v>53</v>
      </c>
      <c r="B3" t="s">
        <v>54</v>
      </c>
      <c r="C3">
        <v>0</v>
      </c>
    </row>
    <row r="4" spans="1:3">
      <c r="A4" t="s">
        <v>55</v>
      </c>
    </row>
    <row r="5" spans="1:3">
      <c r="A5" t="s">
        <v>56</v>
      </c>
    </row>
    <row r="7" spans="1:3">
      <c r="A7" s="26" t="s">
        <v>57</v>
      </c>
      <c r="B7" t="s">
        <v>58</v>
      </c>
    </row>
    <row r="8" spans="1:3">
      <c r="B8">
        <v>2</v>
      </c>
    </row>
    <row r="10" spans="1:3">
      <c r="A10" t="s">
        <v>59</v>
      </c>
    </row>
    <row r="11" spans="1:3">
      <c r="A11" t="e">
        <f>CB_DATA_!#REF!</f>
        <v>#REF!</v>
      </c>
      <c r="B11" t="e">
        <f>'Cash Flow'!#REF!</f>
        <v>#REF!</v>
      </c>
    </row>
    <row r="13" spans="1:3">
      <c r="A13" t="s">
        <v>60</v>
      </c>
    </row>
    <row r="14" spans="1:3">
      <c r="A14" t="s">
        <v>70</v>
      </c>
      <c r="B14" t="s">
        <v>64</v>
      </c>
    </row>
    <row r="16" spans="1:3">
      <c r="A16" t="s">
        <v>61</v>
      </c>
    </row>
    <row r="19" spans="1:2">
      <c r="A19" t="s">
        <v>62</v>
      </c>
    </row>
    <row r="20" spans="1:2">
      <c r="A20">
        <v>28</v>
      </c>
      <c r="B20">
        <v>31</v>
      </c>
    </row>
    <row r="25" spans="1:2">
      <c r="A25" s="26" t="s">
        <v>63</v>
      </c>
    </row>
    <row r="26" spans="1:2">
      <c r="A26" s="27" t="s">
        <v>65</v>
      </c>
      <c r="B26" s="27" t="s">
        <v>65</v>
      </c>
    </row>
    <row r="27" spans="1:2">
      <c r="A27" t="s">
        <v>71</v>
      </c>
      <c r="B27" t="s">
        <v>66</v>
      </c>
    </row>
    <row r="28" spans="1:2">
      <c r="A28" s="27" t="s">
        <v>67</v>
      </c>
      <c r="B28" s="27" t="s">
        <v>67</v>
      </c>
    </row>
    <row r="29" spans="1:2">
      <c r="B29" s="27" t="s">
        <v>68</v>
      </c>
    </row>
    <row r="30" spans="1:2">
      <c r="B30" t="s">
        <v>69</v>
      </c>
    </row>
    <row r="31" spans="1:2">
      <c r="B31" s="27" t="s">
        <v>67</v>
      </c>
    </row>
  </sheetData>
  <phoneticPr fontId="5"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sheetViews>
  <sheetFormatPr defaultColWidth="10.85546875" defaultRowHeight="12.75"/>
  <cols>
    <col min="1" max="1" width="2.85546875" style="2" customWidth="1"/>
    <col min="2" max="2" width="15" style="2" bestFit="1" customWidth="1"/>
    <col min="3" max="5" width="11.28515625" style="2" customWidth="1"/>
    <col min="6" max="6" width="10.85546875" style="2" customWidth="1"/>
    <col min="7" max="11" width="8.85546875" style="2" customWidth="1"/>
    <col min="12" max="12" width="9.140625" style="2" customWidth="1"/>
    <col min="13" max="14" width="8.85546875" style="2" customWidth="1"/>
    <col min="15" max="15" width="2.85546875" style="2" customWidth="1"/>
    <col min="16" max="16" width="9.7109375" style="2" bestFit="1" customWidth="1"/>
    <col min="17" max="17" width="5.85546875" style="2" customWidth="1"/>
    <col min="18" max="18" width="21.140625" style="2" bestFit="1" customWidth="1"/>
    <col min="19" max="19" width="9.7109375" style="2" bestFit="1" customWidth="1"/>
    <col min="20" max="16384" width="10.85546875" style="2"/>
  </cols>
  <sheetData>
    <row r="1" spans="1:19" ht="18">
      <c r="A1" s="1" t="s">
        <v>45</v>
      </c>
    </row>
    <row r="2" spans="1:19" ht="13.5" thickBot="1"/>
    <row r="3" spans="1:19" ht="13.5" thickBot="1">
      <c r="B3" s="3" t="s">
        <v>9</v>
      </c>
      <c r="C3" s="22">
        <v>0.05</v>
      </c>
      <c r="D3" s="17"/>
      <c r="E3" s="17"/>
      <c r="F3" s="18"/>
      <c r="R3" s="4" t="s">
        <v>12</v>
      </c>
      <c r="S3" s="5" t="s">
        <v>13</v>
      </c>
    </row>
    <row r="4" spans="1:19">
      <c r="B4" s="3" t="s">
        <v>10</v>
      </c>
      <c r="C4" s="22">
        <v>7.0000000000000007E-2</v>
      </c>
      <c r="D4" s="17"/>
      <c r="E4" s="17"/>
      <c r="F4" s="18"/>
      <c r="R4" s="6" t="s">
        <v>36</v>
      </c>
      <c r="S4" s="7" t="s">
        <v>38</v>
      </c>
    </row>
    <row r="5" spans="1:19" s="8" customFormat="1">
      <c r="B5" s="9"/>
      <c r="C5" s="10"/>
      <c r="D5" s="19"/>
      <c r="E5" s="19"/>
      <c r="F5" s="11"/>
      <c r="R5" s="6" t="s">
        <v>14</v>
      </c>
      <c r="S5" s="7" t="s">
        <v>39</v>
      </c>
    </row>
    <row r="6" spans="1:19" s="8" customFormat="1">
      <c r="B6" s="9" t="s">
        <v>11</v>
      </c>
      <c r="C6" s="23">
        <v>1</v>
      </c>
      <c r="D6" s="19"/>
      <c r="E6" s="19"/>
      <c r="F6" s="11"/>
      <c r="I6" s="8" t="s">
        <v>29</v>
      </c>
      <c r="R6" s="6" t="s">
        <v>15</v>
      </c>
      <c r="S6" s="7" t="s">
        <v>40</v>
      </c>
    </row>
    <row r="7" spans="1:19">
      <c r="B7" s="3" t="s">
        <v>26</v>
      </c>
      <c r="C7" s="24">
        <v>0.5</v>
      </c>
      <c r="D7" s="17"/>
      <c r="E7" s="17"/>
      <c r="F7" s="18"/>
      <c r="R7" s="6" t="s">
        <v>37</v>
      </c>
      <c r="S7" s="7" t="s">
        <v>41</v>
      </c>
    </row>
    <row r="8" spans="1:19">
      <c r="B8" s="3"/>
      <c r="C8" s="11"/>
      <c r="D8" s="17"/>
      <c r="E8" s="17"/>
      <c r="F8" s="18"/>
      <c r="R8" s="6" t="s">
        <v>16</v>
      </c>
      <c r="S8" s="7" t="s">
        <v>42</v>
      </c>
    </row>
    <row r="9" spans="1:19">
      <c r="C9" s="18"/>
      <c r="D9" s="18" t="s">
        <v>34</v>
      </c>
      <c r="E9" s="18"/>
      <c r="F9" s="18" t="s">
        <v>35</v>
      </c>
      <c r="L9" s="2" t="s">
        <v>2</v>
      </c>
      <c r="R9" s="6" t="s">
        <v>17</v>
      </c>
      <c r="S9" s="7" t="s">
        <v>22</v>
      </c>
    </row>
    <row r="10" spans="1:19">
      <c r="C10" s="18"/>
      <c r="D10" s="18"/>
      <c r="E10" s="18"/>
      <c r="F10" s="18" t="s">
        <v>0</v>
      </c>
      <c r="G10" s="2" t="s">
        <v>3</v>
      </c>
      <c r="H10" s="2" t="s">
        <v>3</v>
      </c>
      <c r="I10" s="2" t="s">
        <v>5</v>
      </c>
      <c r="J10" s="2" t="s">
        <v>3</v>
      </c>
      <c r="K10" s="2" t="s">
        <v>5</v>
      </c>
      <c r="L10" s="2" t="s">
        <v>32</v>
      </c>
      <c r="M10" s="2" t="s">
        <v>5</v>
      </c>
      <c r="N10" s="2" t="s">
        <v>30</v>
      </c>
      <c r="P10" s="2" t="s">
        <v>8</v>
      </c>
      <c r="R10" s="6" t="s">
        <v>50</v>
      </c>
      <c r="S10" s="7" t="s">
        <v>51</v>
      </c>
    </row>
    <row r="11" spans="1:19">
      <c r="B11" s="2" t="s">
        <v>25</v>
      </c>
      <c r="C11" s="18" t="s">
        <v>48</v>
      </c>
      <c r="D11" s="18" t="s">
        <v>31</v>
      </c>
      <c r="E11" s="18" t="s">
        <v>49</v>
      </c>
      <c r="F11" s="18" t="s">
        <v>1</v>
      </c>
      <c r="G11" s="2" t="s">
        <v>4</v>
      </c>
      <c r="H11" s="2" t="s">
        <v>6</v>
      </c>
      <c r="I11" s="2" t="s">
        <v>6</v>
      </c>
      <c r="J11" s="2" t="s">
        <v>7</v>
      </c>
      <c r="K11" s="2" t="s">
        <v>7</v>
      </c>
      <c r="L11" s="2" t="s">
        <v>33</v>
      </c>
      <c r="M11" s="2" t="s">
        <v>4</v>
      </c>
      <c r="N11" s="2" t="s">
        <v>2</v>
      </c>
      <c r="P11" s="2" t="s">
        <v>2</v>
      </c>
      <c r="R11" s="6" t="s">
        <v>18</v>
      </c>
      <c r="S11" s="7" t="s">
        <v>43</v>
      </c>
    </row>
    <row r="12" spans="1:19">
      <c r="B12" s="2">
        <v>2011</v>
      </c>
      <c r="C12" s="24">
        <v>-9</v>
      </c>
      <c r="D12" s="24">
        <v>-8</v>
      </c>
      <c r="E12" s="24">
        <v>-7</v>
      </c>
      <c r="F12" s="20">
        <f ca="1">_xll.PsiTriangular(C12,D12,E12)</f>
        <v>-8.8564567080646697</v>
      </c>
      <c r="G12" s="25">
        <v>4.6500000000000004</v>
      </c>
      <c r="L12" s="12">
        <f ca="1">StartBalance+SUM(F12:K12)</f>
        <v>-3.2064567080646693</v>
      </c>
      <c r="M12" s="13">
        <f t="shared" ref="M12:M21" ca="1" si="0">MAX(MinimumBalance-L12,0)</f>
        <v>3.7064567080646693</v>
      </c>
      <c r="N12" s="12">
        <f ca="1">L12+M12</f>
        <v>0.5</v>
      </c>
      <c r="O12" s="2" t="s">
        <v>46</v>
      </c>
      <c r="P12" s="13">
        <f>MinimumCash</f>
        <v>0.5</v>
      </c>
      <c r="R12" s="6" t="s">
        <v>27</v>
      </c>
      <c r="S12" s="7" t="s">
        <v>28</v>
      </c>
    </row>
    <row r="13" spans="1:19">
      <c r="B13" s="2">
        <v>2012</v>
      </c>
      <c r="C13" s="24">
        <v>-4</v>
      </c>
      <c r="D13" s="24">
        <v>-2</v>
      </c>
      <c r="E13" s="24">
        <v>1</v>
      </c>
      <c r="F13" s="20">
        <f ca="1">_xll.PsiTriangular(C13,D13,E13)</f>
        <v>-3.9526221995219126</v>
      </c>
      <c r="H13" s="12">
        <f>-LTRate*LTLoan</f>
        <v>-0.23250000000000004</v>
      </c>
      <c r="I13" s="12">
        <f t="shared" ref="I13:I22" ca="1" si="1">-STRate*M12</f>
        <v>-0.25945196956452687</v>
      </c>
      <c r="K13" s="12">
        <f t="shared" ref="K13:K22" ca="1" si="2">-M12</f>
        <v>-3.7064567080646693</v>
      </c>
      <c r="L13" s="12">
        <f ca="1">N12+SUM(F13:K13)</f>
        <v>-7.6510308771511077</v>
      </c>
      <c r="M13" s="13">
        <f t="shared" ca="1" si="0"/>
        <v>8.1510308771511077</v>
      </c>
      <c r="N13" s="12">
        <f t="shared" ref="N13:N22" ca="1" si="3">L13+M13</f>
        <v>0.5</v>
      </c>
      <c r="O13" s="2" t="s">
        <v>46</v>
      </c>
      <c r="P13" s="13">
        <f t="shared" ref="P13:P22" si="4">MinimumCash</f>
        <v>0.5</v>
      </c>
      <c r="R13" s="6" t="s">
        <v>19</v>
      </c>
      <c r="S13" s="7" t="s">
        <v>23</v>
      </c>
    </row>
    <row r="14" spans="1:19">
      <c r="B14" s="2">
        <v>2013</v>
      </c>
      <c r="C14" s="24">
        <v>-7</v>
      </c>
      <c r="D14" s="24">
        <v>-4</v>
      </c>
      <c r="E14" s="24">
        <v>0</v>
      </c>
      <c r="F14" s="20">
        <f ca="1">_xll.PsiTriangular(C14,D14,E14)</f>
        <v>-5.9538029858591761</v>
      </c>
      <c r="H14" s="12">
        <f t="shared" ref="H14:H22" si="5">-LTRate*LTLoan</f>
        <v>-0.23250000000000004</v>
      </c>
      <c r="I14" s="12">
        <f t="shared" ca="1" si="1"/>
        <v>-0.57057216140057765</v>
      </c>
      <c r="K14" s="12">
        <f t="shared" ca="1" si="2"/>
        <v>-8.1510308771511077</v>
      </c>
      <c r="L14" s="12">
        <f t="shared" ref="L14:L22" ca="1" si="6">N13+SUM(F14:K14)</f>
        <v>-14.407906024410861</v>
      </c>
      <c r="M14" s="13">
        <f t="shared" ca="1" si="0"/>
        <v>14.907906024410861</v>
      </c>
      <c r="N14" s="12">
        <f t="shared" ca="1" si="3"/>
        <v>0.5</v>
      </c>
      <c r="O14" s="2" t="s">
        <v>46</v>
      </c>
      <c r="P14" s="13">
        <f t="shared" si="4"/>
        <v>0.5</v>
      </c>
      <c r="R14" s="6" t="s">
        <v>20</v>
      </c>
      <c r="S14" s="7" t="s">
        <v>44</v>
      </c>
    </row>
    <row r="15" spans="1:19" ht="13.5" thickBot="1">
      <c r="B15" s="2">
        <v>2014</v>
      </c>
      <c r="C15" s="24">
        <v>0</v>
      </c>
      <c r="D15" s="24">
        <v>3</v>
      </c>
      <c r="E15" s="24">
        <v>7</v>
      </c>
      <c r="F15" s="20">
        <f ca="1">_xll.PsiTriangular(C15,D15,E15)</f>
        <v>3.2757204482365139</v>
      </c>
      <c r="H15" s="12">
        <f t="shared" si="5"/>
        <v>-0.23250000000000004</v>
      </c>
      <c r="I15" s="12">
        <f t="shared" ca="1" si="1"/>
        <v>-1.0435534217087603</v>
      </c>
      <c r="K15" s="12">
        <f t="shared" ca="1" si="2"/>
        <v>-14.907906024410861</v>
      </c>
      <c r="L15" s="12">
        <f t="shared" ca="1" si="6"/>
        <v>-12.408238997883108</v>
      </c>
      <c r="M15" s="13">
        <f t="shared" ca="1" si="0"/>
        <v>12.908238997883108</v>
      </c>
      <c r="N15" s="12">
        <f t="shared" ca="1" si="3"/>
        <v>0.5</v>
      </c>
      <c r="O15" s="2" t="s">
        <v>46</v>
      </c>
      <c r="P15" s="13">
        <f t="shared" si="4"/>
        <v>0.5</v>
      </c>
      <c r="R15" s="14" t="s">
        <v>21</v>
      </c>
      <c r="S15" s="15" t="s">
        <v>24</v>
      </c>
    </row>
    <row r="16" spans="1:19">
      <c r="B16" s="2">
        <v>2015</v>
      </c>
      <c r="C16" s="24">
        <v>3</v>
      </c>
      <c r="D16" s="24">
        <v>6</v>
      </c>
      <c r="E16" s="24">
        <v>9</v>
      </c>
      <c r="F16" s="20">
        <f ca="1">_xll.PsiTriangular(C16,D16,E16)</f>
        <v>5.2920143345922988</v>
      </c>
      <c r="H16" s="12">
        <f t="shared" si="5"/>
        <v>-0.23250000000000004</v>
      </c>
      <c r="I16" s="12">
        <f t="shared" ca="1" si="1"/>
        <v>-0.90357672985181769</v>
      </c>
      <c r="K16" s="12">
        <f t="shared" ca="1" si="2"/>
        <v>-12.908238997883108</v>
      </c>
      <c r="L16" s="12">
        <f t="shared" ca="1" si="6"/>
        <v>-8.252301393142627</v>
      </c>
      <c r="M16" s="13">
        <f t="shared" ca="1" si="0"/>
        <v>8.752301393142627</v>
      </c>
      <c r="N16" s="12">
        <f t="shared" ca="1" si="3"/>
        <v>0.5</v>
      </c>
      <c r="O16" s="2" t="s">
        <v>46</v>
      </c>
      <c r="P16" s="13">
        <f t="shared" si="4"/>
        <v>0.5</v>
      </c>
    </row>
    <row r="17" spans="2:16">
      <c r="B17" s="2">
        <v>2016</v>
      </c>
      <c r="C17" s="24">
        <v>1</v>
      </c>
      <c r="D17" s="24">
        <v>3</v>
      </c>
      <c r="E17" s="24">
        <v>5</v>
      </c>
      <c r="F17" s="20">
        <f ca="1">_xll.PsiTriangular(C17,D17,E17)</f>
        <v>3.3284483194266707</v>
      </c>
      <c r="H17" s="12">
        <f t="shared" si="5"/>
        <v>-0.23250000000000004</v>
      </c>
      <c r="I17" s="12">
        <f t="shared" ca="1" si="1"/>
        <v>-0.61266109751998399</v>
      </c>
      <c r="K17" s="12">
        <f t="shared" ca="1" si="2"/>
        <v>-8.752301393142627</v>
      </c>
      <c r="L17" s="12">
        <f t="shared" ca="1" si="6"/>
        <v>-5.7690141712359404</v>
      </c>
      <c r="M17" s="13">
        <f t="shared" ca="1" si="0"/>
        <v>6.2690141712359404</v>
      </c>
      <c r="N17" s="12">
        <f t="shared" ca="1" si="3"/>
        <v>0.5</v>
      </c>
      <c r="O17" s="2" t="s">
        <v>46</v>
      </c>
      <c r="P17" s="13">
        <f t="shared" si="4"/>
        <v>0.5</v>
      </c>
    </row>
    <row r="18" spans="2:16">
      <c r="B18" s="2">
        <v>2017</v>
      </c>
      <c r="C18" s="24">
        <v>-6</v>
      </c>
      <c r="D18" s="24">
        <v>-4</v>
      </c>
      <c r="E18" s="24">
        <v>-2</v>
      </c>
      <c r="F18" s="20">
        <f ca="1">_xll.PsiTriangular(C18,D18,E18)</f>
        <v>-4.0848426080572748</v>
      </c>
      <c r="H18" s="12">
        <f t="shared" si="5"/>
        <v>-0.23250000000000004</v>
      </c>
      <c r="I18" s="16">
        <f t="shared" ca="1" si="1"/>
        <v>-0.43883099198651587</v>
      </c>
      <c r="K18" s="16">
        <f t="shared" ca="1" si="2"/>
        <v>-6.2690141712359404</v>
      </c>
      <c r="L18" s="12">
        <f t="shared" ca="1" si="6"/>
        <v>-10.525187771279732</v>
      </c>
      <c r="M18" s="13">
        <f t="shared" ca="1" si="0"/>
        <v>11.025187771279732</v>
      </c>
      <c r="N18" s="12">
        <f t="shared" ca="1" si="3"/>
        <v>0.5</v>
      </c>
      <c r="O18" s="2" t="s">
        <v>46</v>
      </c>
      <c r="P18" s="13">
        <f t="shared" si="4"/>
        <v>0.5</v>
      </c>
    </row>
    <row r="19" spans="2:16">
      <c r="B19" s="2">
        <v>2018</v>
      </c>
      <c r="C19" s="24">
        <v>4</v>
      </c>
      <c r="D19" s="24">
        <v>7</v>
      </c>
      <c r="E19" s="24">
        <v>12</v>
      </c>
      <c r="F19" s="20">
        <f ca="1">_xll.PsiTriangular(C19,D19,E19)</f>
        <v>7.8961778047668556</v>
      </c>
      <c r="H19" s="12">
        <f t="shared" si="5"/>
        <v>-0.23250000000000004</v>
      </c>
      <c r="I19" s="12">
        <f t="shared" ca="1" si="1"/>
        <v>-0.77176314398958135</v>
      </c>
      <c r="K19" s="12">
        <f t="shared" ca="1" si="2"/>
        <v>-11.025187771279732</v>
      </c>
      <c r="L19" s="12">
        <f t="shared" ca="1" si="6"/>
        <v>-3.6332731105024578</v>
      </c>
      <c r="M19" s="13">
        <f t="shared" ca="1" si="0"/>
        <v>4.1332731105024578</v>
      </c>
      <c r="N19" s="12">
        <f t="shared" ca="1" si="3"/>
        <v>0.5</v>
      </c>
      <c r="O19" s="2" t="s">
        <v>46</v>
      </c>
      <c r="P19" s="13">
        <f t="shared" si="4"/>
        <v>0.5</v>
      </c>
    </row>
    <row r="20" spans="2:16">
      <c r="B20" s="2">
        <v>2019</v>
      </c>
      <c r="C20" s="24">
        <v>-5</v>
      </c>
      <c r="D20" s="24">
        <v>-2</v>
      </c>
      <c r="E20" s="24">
        <v>4</v>
      </c>
      <c r="F20" s="20">
        <f ca="1">_xll.PsiTriangular(C20,D20,E20)</f>
        <v>-1.6711129215686062</v>
      </c>
      <c r="H20" s="12">
        <f t="shared" si="5"/>
        <v>-0.23250000000000004</v>
      </c>
      <c r="I20" s="16">
        <f t="shared" ca="1" si="1"/>
        <v>-0.28932911773517206</v>
      </c>
      <c r="K20" s="16">
        <f t="shared" ca="1" si="2"/>
        <v>-4.1332731105024578</v>
      </c>
      <c r="L20" s="12">
        <f t="shared" ca="1" si="6"/>
        <v>-5.8262151498062362</v>
      </c>
      <c r="M20" s="13">
        <f t="shared" ca="1" si="0"/>
        <v>6.3262151498062362</v>
      </c>
      <c r="N20" s="12">
        <f t="shared" ca="1" si="3"/>
        <v>0.5</v>
      </c>
      <c r="O20" s="2" t="s">
        <v>46</v>
      </c>
      <c r="P20" s="13">
        <f t="shared" si="4"/>
        <v>0.5</v>
      </c>
    </row>
    <row r="21" spans="2:16" ht="13.5" thickBot="1">
      <c r="B21" s="2">
        <v>2020</v>
      </c>
      <c r="C21" s="24">
        <v>5</v>
      </c>
      <c r="D21" s="24">
        <v>10</v>
      </c>
      <c r="E21" s="24">
        <v>18</v>
      </c>
      <c r="F21" s="20">
        <f ca="1">_xll.PsiTriangular(C21,D21,E21)</f>
        <v>10.766285236973429</v>
      </c>
      <c r="H21" s="12">
        <f t="shared" si="5"/>
        <v>-0.23250000000000004</v>
      </c>
      <c r="I21" s="16">
        <f t="shared" ca="1" si="1"/>
        <v>-0.44283506048643656</v>
      </c>
      <c r="K21" s="16">
        <f t="shared" ca="1" si="2"/>
        <v>-6.3262151498062362</v>
      </c>
      <c r="L21" s="12">
        <f t="shared" ca="1" si="6"/>
        <v>4.2647350266807571</v>
      </c>
      <c r="M21" s="13">
        <f t="shared" ca="1" si="0"/>
        <v>0</v>
      </c>
      <c r="N21" s="12">
        <f t="shared" ca="1" si="3"/>
        <v>4.2647350266807571</v>
      </c>
      <c r="O21" s="2" t="s">
        <v>46</v>
      </c>
      <c r="P21" s="13">
        <f t="shared" si="4"/>
        <v>0.5</v>
      </c>
    </row>
    <row r="22" spans="2:16" ht="13.5" thickBot="1">
      <c r="B22" s="2">
        <v>2021</v>
      </c>
      <c r="H22" s="12">
        <f t="shared" si="5"/>
        <v>-0.23250000000000004</v>
      </c>
      <c r="I22" s="16">
        <f t="shared" ca="1" si="1"/>
        <v>0</v>
      </c>
      <c r="J22" s="12">
        <f>-LTLoan</f>
        <v>-4.6500000000000004</v>
      </c>
      <c r="K22" s="16">
        <f t="shared" ca="1" si="2"/>
        <v>0</v>
      </c>
      <c r="L22" s="12">
        <f t="shared" ca="1" si="6"/>
        <v>-0.61776497331924318</v>
      </c>
      <c r="M22" s="13"/>
      <c r="N22" s="21">
        <f t="shared" ca="1" si="3"/>
        <v>-0.61776497331924318</v>
      </c>
      <c r="O22" s="2" t="s">
        <v>46</v>
      </c>
      <c r="P22" s="13">
        <f t="shared" si="4"/>
        <v>0.5</v>
      </c>
    </row>
    <row r="23" spans="2:16" ht="13.5" thickBot="1"/>
    <row r="24" spans="2:16" ht="13.5" thickBot="1">
      <c r="M24" s="3" t="s">
        <v>47</v>
      </c>
      <c r="N24" s="28">
        <f ca="1">_xll.PsiMean(N22)</f>
        <v>9.1693810988669551</v>
      </c>
    </row>
    <row r="27" spans="2:16">
      <c r="H27" s="12"/>
    </row>
  </sheetData>
  <phoneticPr fontId="5" type="noConversion"/>
  <printOptions headings="1" gridLines="1"/>
  <pageMargins left="0.75" right="0.75" top="1" bottom="1" header="0.5" footer="0.5"/>
  <pageSetup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CB_DATA_</vt:lpstr>
      <vt:lpstr>Cash Flow</vt:lpstr>
      <vt:lpstr>BalanceBeforeSTLoan</vt:lpstr>
      <vt:lpstr>CashFlow</vt:lpstr>
      <vt:lpstr>EndBalance</vt:lpstr>
      <vt:lpstr>EndingBalance</vt:lpstr>
      <vt:lpstr>LTLoan</vt:lpstr>
      <vt:lpstr>LTRate</vt:lpstr>
      <vt:lpstr>MinimumBalance</vt:lpstr>
      <vt:lpstr>MinimumCash</vt:lpstr>
      <vt:lpstr>StartBalance</vt:lpstr>
      <vt:lpstr>STLoan</vt:lpstr>
      <vt:lpstr>STRate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Windows User</cp:lastModifiedBy>
  <dcterms:created xsi:type="dcterms:W3CDTF">2001-12-04T22:15:22Z</dcterms:created>
  <dcterms:modified xsi:type="dcterms:W3CDTF">2012-11-17T05:02:44Z</dcterms:modified>
</cp:coreProperties>
</file>