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date1904="1" autoCompressPictures="0"/>
  <bookViews>
    <workbookView xWindow="0" yWindow="0" windowWidth="25600" windowHeight="16060" tabRatio="754"/>
  </bookViews>
  <sheets>
    <sheet name="Kibbutzim" sheetId="14" r:id="rId1"/>
  </sheets>
  <definedNames>
    <definedName name="AcresPlanted">Kibbutzim!$C$10:$E$12</definedName>
    <definedName name="CropsPlanted">Kibbutzim!$C$13:$E$13</definedName>
    <definedName name="MaximumQuota">Kibbutzim!$C$15:$E$15</definedName>
    <definedName name="NetReturn">Kibbutzim!$C$4:$E$4</definedName>
    <definedName name="sencount" hidden="1">1</definedName>
    <definedName name="solver_adj" localSheetId="0" hidden="1">Kibbutzim!$C$10:$E$12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Kibbutzim!$I$10</definedName>
    <definedName name="solver_lhs2" localSheetId="0" hidden="1">Kibbutzim!$I$11</definedName>
    <definedName name="solver_lhs3" localSheetId="0" hidden="1">Kibbutzim!$I$12</definedName>
    <definedName name="solver_lhs4" localSheetId="0" hidden="1">Kibbutzim!$C$13:$E$13</definedName>
    <definedName name="solver_lhs5" localSheetId="0" hidden="1">Kibbutzim!$F$10:$F$12</definedName>
    <definedName name="solver_lhs6" localSheetId="0" hidden="1">Kibbutzim!$K$10:$K$12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Kibbutzim!$I$15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hs1" localSheetId="0" hidden="1">Kibbutzim!$I$11</definedName>
    <definedName name="solver_rhs2" localSheetId="0" hidden="1">Kibbutzim!$I$12</definedName>
    <definedName name="solver_rhs3" localSheetId="0" hidden="1">Kibbutzim!$I$10</definedName>
    <definedName name="solver_rhs4" localSheetId="0" hidden="1">MaximumQuota</definedName>
    <definedName name="solver_rhs5" localSheetId="0" hidden="1">UsableLand</definedName>
    <definedName name="solver_rhs6" localSheetId="0" hidden="1">WaterAllocation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2</definedName>
    <definedName name="TotalAcresPlanted">Kibbutzim!$F$10:$F$12</definedName>
    <definedName name="TotalNetReturn">Kibbutzim!$I$15</definedName>
    <definedName name="UsableLand">Kibbutzim!$H$10:$H$12</definedName>
    <definedName name="WaterAllocation">Kibbutzim!$M$10:$M$12</definedName>
    <definedName name="WaterConsumption">Kibbutzim!$C$6:$E$6</definedName>
    <definedName name="WaterRequired">Kibbutzim!$K$10:$K$12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4" l="1"/>
  <c r="I12" i="14"/>
  <c r="F11" i="14"/>
  <c r="I11" i="14"/>
  <c r="F10" i="14"/>
  <c r="I10" i="14"/>
  <c r="E13" i="14"/>
  <c r="C13" i="14"/>
  <c r="D13" i="14"/>
  <c r="I15" i="14"/>
  <c r="K11" i="14"/>
  <c r="K12" i="14"/>
  <c r="K10" i="14"/>
</calcChain>
</file>

<file path=xl/sharedStrings.xml><?xml version="1.0" encoding="utf-8"?>
<sst xmlns="http://schemas.openxmlformats.org/spreadsheetml/2006/main" count="59" uniqueCount="47">
  <si>
    <t>Acres Planted</t>
  </si>
  <si>
    <t>Acres</t>
  </si>
  <si>
    <t>Used</t>
  </si>
  <si>
    <t>Net Return (per acre)</t>
  </si>
  <si>
    <t>Water Consumption (per acre)</t>
  </si>
  <si>
    <t>Usable</t>
  </si>
  <si>
    <t>Land</t>
  </si>
  <si>
    <t>Water</t>
  </si>
  <si>
    <t>Allocation</t>
  </si>
  <si>
    <t>Planted</t>
  </si>
  <si>
    <t>Maximum Quota (acres)</t>
  </si>
  <si>
    <t>Total Net Return</t>
  </si>
  <si>
    <t>Total Crops Planted (acres)</t>
  </si>
  <si>
    <t>Proportion</t>
  </si>
  <si>
    <t>(all constrained =)</t>
  </si>
  <si>
    <t>Range Name</t>
  </si>
  <si>
    <t>Cells</t>
  </si>
  <si>
    <t>AcresPlanted</t>
  </si>
  <si>
    <t>CropsPlanted</t>
  </si>
  <si>
    <t>MaximumQuota</t>
  </si>
  <si>
    <t>NetReturn</t>
  </si>
  <si>
    <t>TotalAcresPlanted</t>
  </si>
  <si>
    <t>TotalNetReturn</t>
  </si>
  <si>
    <t>UsableLand</t>
  </si>
  <si>
    <t>WaterAllocation</t>
  </si>
  <si>
    <t>WaterConsumption</t>
  </si>
  <si>
    <t>WaterRequired</t>
  </si>
  <si>
    <t>C10:E12</t>
  </si>
  <si>
    <t>C13:E13</t>
  </si>
  <si>
    <t>C15:E15</t>
  </si>
  <si>
    <t>C4:E4</t>
  </si>
  <si>
    <t>F10:F12</t>
  </si>
  <si>
    <t>I15</t>
  </si>
  <si>
    <t>H10:H12</t>
  </si>
  <si>
    <t>M10:M12</t>
  </si>
  <si>
    <t>C6:E6</t>
  </si>
  <si>
    <t>K10:K12</t>
  </si>
  <si>
    <t>Required</t>
  </si>
  <si>
    <t>Total</t>
  </si>
  <si>
    <t>&lt;=</t>
  </si>
  <si>
    <t>Southern Confederation of Kibbutzim Regional Planning Problem</t>
  </si>
  <si>
    <t>Sugar Beets</t>
  </si>
  <si>
    <t>Cotton</t>
  </si>
  <si>
    <t>Sorghum</t>
  </si>
  <si>
    <t>Kibbutz 2</t>
  </si>
  <si>
    <t>Kibbutz 1</t>
  </si>
  <si>
    <t>Kibbutz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</si>
</sst>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&quot;$&quot;#,##0"/>
    <numFmt numFmtId="166" formatCode="&quot;$&quot;#,##0.00"/>
  </numFmts>
  <fonts count="4" x14ac:knownFonts="1">
    <font>
      <sz val="10"/>
      <name val="Geneva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2" borderId="9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2" fillId="2" borderId="11" xfId="0" applyNumberFormat="1" applyFont="1" applyFill="1" applyBorder="1" applyAlignment="1">
      <alignment horizontal="left"/>
    </xf>
    <xf numFmtId="0" fontId="2" fillId="2" borderId="12" xfId="0" applyNumberFormat="1" applyFont="1" applyFill="1" applyBorder="1" applyAlignment="1">
      <alignment horizontal="left"/>
    </xf>
    <xf numFmtId="0" fontId="2" fillId="2" borderId="13" xfId="0" applyNumberFormat="1" applyFont="1" applyFill="1" applyBorder="1" applyAlignment="1">
      <alignment horizontal="left"/>
    </xf>
    <xf numFmtId="0" fontId="2" fillId="2" borderId="14" xfId="0" applyNumberFormat="1" applyFont="1" applyFill="1" applyBorder="1" applyAlignment="1">
      <alignment horizontal="left"/>
    </xf>
    <xf numFmtId="165" fontId="2" fillId="3" borderId="0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166" fontId="2" fillId="4" borderId="15" xfId="0" applyNumberFormat="1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27"/>
  <sheetViews>
    <sheetView tabSelected="1" workbookViewId="0">
      <selection activeCell="D12" sqref="D12"/>
    </sheetView>
  </sheetViews>
  <sheetFormatPr baseColWidth="10" defaultColWidth="10.7109375" defaultRowHeight="12" x14ac:dyDescent="0"/>
  <cols>
    <col min="1" max="1" width="2.7109375" style="3" customWidth="1"/>
    <col min="2" max="2" width="26.140625" style="4" customWidth="1"/>
    <col min="3" max="3" width="11.85546875" style="3" customWidth="1"/>
    <col min="4" max="5" width="10.7109375" style="3" customWidth="1"/>
    <col min="6" max="6" width="10.42578125" style="3" bestFit="1" customWidth="1"/>
    <col min="7" max="7" width="3.28515625" style="3" customWidth="1"/>
    <col min="8" max="8" width="7.7109375" style="3" customWidth="1"/>
    <col min="9" max="9" width="15.7109375" style="3" bestFit="1" customWidth="1"/>
    <col min="10" max="10" width="5.7109375" style="3" customWidth="1"/>
    <col min="11" max="11" width="8.140625" style="3" bestFit="1" customWidth="1"/>
    <col min="12" max="12" width="3.28515625" style="3" bestFit="1" customWidth="1"/>
    <col min="13" max="13" width="8.5703125" style="3" bestFit="1" customWidth="1"/>
    <col min="14" max="14" width="5.7109375" style="3" customWidth="1"/>
    <col min="15" max="15" width="17.5703125" style="11" customWidth="1"/>
    <col min="16" max="16" width="9" style="11" customWidth="1"/>
    <col min="17" max="16384" width="10.7109375" style="3"/>
  </cols>
  <sheetData>
    <row r="1" spans="1:16" ht="17">
      <c r="A1" s="1" t="s">
        <v>40</v>
      </c>
      <c r="B1" s="2"/>
    </row>
    <row r="2" spans="1:16" ht="13" thickBot="1"/>
    <row r="3" spans="1:16" ht="13" thickBot="1">
      <c r="C3" s="3" t="s">
        <v>41</v>
      </c>
      <c r="D3" s="3" t="s">
        <v>42</v>
      </c>
      <c r="E3" s="3" t="s">
        <v>43</v>
      </c>
      <c r="O3" s="12" t="s">
        <v>15</v>
      </c>
      <c r="P3" s="13" t="s">
        <v>16</v>
      </c>
    </row>
    <row r="4" spans="1:16">
      <c r="B4" s="4" t="s">
        <v>3</v>
      </c>
      <c r="C4" s="18">
        <v>1000</v>
      </c>
      <c r="D4" s="18">
        <v>750</v>
      </c>
      <c r="E4" s="18">
        <v>250</v>
      </c>
      <c r="O4" s="14" t="s">
        <v>17</v>
      </c>
      <c r="P4" s="15" t="s">
        <v>27</v>
      </c>
    </row>
    <row r="5" spans="1:16">
      <c r="O5" s="14" t="s">
        <v>18</v>
      </c>
      <c r="P5" s="15" t="s">
        <v>28</v>
      </c>
    </row>
    <row r="6" spans="1:16">
      <c r="B6" s="4" t="s">
        <v>4</v>
      </c>
      <c r="C6" s="19">
        <v>3</v>
      </c>
      <c r="D6" s="19">
        <v>2</v>
      </c>
      <c r="E6" s="19">
        <v>1</v>
      </c>
      <c r="O6" s="14" t="s">
        <v>19</v>
      </c>
      <c r="P6" s="15" t="s">
        <v>29</v>
      </c>
    </row>
    <row r="7" spans="1:16">
      <c r="A7" s="5"/>
      <c r="F7" s="3" t="s">
        <v>38</v>
      </c>
      <c r="O7" s="14" t="s">
        <v>20</v>
      </c>
      <c r="P7" s="15" t="s">
        <v>30</v>
      </c>
    </row>
    <row r="8" spans="1:16">
      <c r="D8" s="3" t="s">
        <v>0</v>
      </c>
      <c r="F8" s="3" t="s">
        <v>1</v>
      </c>
      <c r="H8" s="3" t="s">
        <v>5</v>
      </c>
      <c r="I8" s="3" t="s">
        <v>13</v>
      </c>
      <c r="K8" s="3" t="s">
        <v>7</v>
      </c>
      <c r="M8" s="3" t="s">
        <v>7</v>
      </c>
      <c r="O8" s="14" t="s">
        <v>21</v>
      </c>
      <c r="P8" s="15" t="s">
        <v>31</v>
      </c>
    </row>
    <row r="9" spans="1:16">
      <c r="C9" s="3" t="s">
        <v>41</v>
      </c>
      <c r="D9" s="3" t="s">
        <v>42</v>
      </c>
      <c r="E9" s="3" t="s">
        <v>43</v>
      </c>
      <c r="F9" s="3" t="s">
        <v>9</v>
      </c>
      <c r="H9" s="3" t="s">
        <v>6</v>
      </c>
      <c r="I9" s="3" t="s">
        <v>2</v>
      </c>
      <c r="K9" s="3" t="s">
        <v>37</v>
      </c>
      <c r="M9" s="3" t="s">
        <v>8</v>
      </c>
      <c r="O9" s="14" t="s">
        <v>22</v>
      </c>
      <c r="P9" s="15" t="s">
        <v>32</v>
      </c>
    </row>
    <row r="10" spans="1:16">
      <c r="B10" s="4" t="s">
        <v>45</v>
      </c>
      <c r="C10" s="21">
        <v>133.33333333333337</v>
      </c>
      <c r="D10" s="22">
        <v>100</v>
      </c>
      <c r="E10" s="23">
        <v>0</v>
      </c>
      <c r="F10" s="6">
        <f>SUM(C10:E10)</f>
        <v>233.33333333333337</v>
      </c>
      <c r="G10" s="3" t="s">
        <v>39</v>
      </c>
      <c r="H10" s="19">
        <v>400</v>
      </c>
      <c r="I10" s="6">
        <f>F10/H10</f>
        <v>0.58333333333333348</v>
      </c>
      <c r="K10" s="3">
        <f>SUMPRODUCT(C10:E10,WaterConsumption)</f>
        <v>600.00000000000011</v>
      </c>
      <c r="L10" s="3" t="s">
        <v>39</v>
      </c>
      <c r="M10" s="19">
        <v>600</v>
      </c>
      <c r="O10" s="14" t="s">
        <v>23</v>
      </c>
      <c r="P10" s="15" t="s">
        <v>33</v>
      </c>
    </row>
    <row r="11" spans="1:16">
      <c r="B11" s="4" t="s">
        <v>44</v>
      </c>
      <c r="C11" s="24">
        <v>100</v>
      </c>
      <c r="D11" s="25">
        <v>250</v>
      </c>
      <c r="E11" s="26">
        <v>0</v>
      </c>
      <c r="F11" s="3">
        <f>SUM(C11:E11)</f>
        <v>350</v>
      </c>
      <c r="G11" s="3" t="s">
        <v>39</v>
      </c>
      <c r="H11" s="19">
        <v>600</v>
      </c>
      <c r="I11" s="6">
        <f>F11/H11</f>
        <v>0.58333333333333337</v>
      </c>
      <c r="K11" s="3">
        <f>SUMPRODUCT(C11:E11,WaterConsumption)</f>
        <v>800</v>
      </c>
      <c r="L11" s="3" t="s">
        <v>39</v>
      </c>
      <c r="M11" s="19">
        <v>800</v>
      </c>
      <c r="O11" s="14" t="s">
        <v>24</v>
      </c>
      <c r="P11" s="15" t="s">
        <v>34</v>
      </c>
    </row>
    <row r="12" spans="1:16">
      <c r="B12" s="4" t="s">
        <v>46</v>
      </c>
      <c r="C12" s="27">
        <v>25</v>
      </c>
      <c r="D12" s="28">
        <v>150</v>
      </c>
      <c r="E12" s="29">
        <v>0</v>
      </c>
      <c r="F12" s="3">
        <f>SUM(C12:E12)</f>
        <v>175</v>
      </c>
      <c r="G12" s="3" t="s">
        <v>39</v>
      </c>
      <c r="H12" s="19">
        <v>300</v>
      </c>
      <c r="I12" s="6">
        <f>F12/H12</f>
        <v>0.58333333333333337</v>
      </c>
      <c r="K12" s="3">
        <f>SUMPRODUCT(C12:E12,WaterConsumption)</f>
        <v>375</v>
      </c>
      <c r="L12" s="3" t="s">
        <v>39</v>
      </c>
      <c r="M12" s="19">
        <v>375</v>
      </c>
      <c r="O12" s="14" t="s">
        <v>25</v>
      </c>
      <c r="P12" s="15" t="s">
        <v>35</v>
      </c>
    </row>
    <row r="13" spans="1:16" ht="13" thickBot="1">
      <c r="B13" s="4" t="s">
        <v>12</v>
      </c>
      <c r="C13" s="6">
        <f>SUM(C10:C12)</f>
        <v>258.33333333333337</v>
      </c>
      <c r="D13" s="3">
        <f>SUM(D10:D12)</f>
        <v>500</v>
      </c>
      <c r="E13" s="3">
        <f>SUM(E10:E12)</f>
        <v>0</v>
      </c>
      <c r="I13" s="3" t="s">
        <v>14</v>
      </c>
      <c r="O13" s="16" t="s">
        <v>26</v>
      </c>
      <c r="P13" s="17" t="s">
        <v>36</v>
      </c>
    </row>
    <row r="14" spans="1:16" ht="13" thickBot="1">
      <c r="C14" s="3" t="s">
        <v>39</v>
      </c>
      <c r="D14" s="3" t="s">
        <v>39</v>
      </c>
      <c r="E14" s="3" t="s">
        <v>39</v>
      </c>
    </row>
    <row r="15" spans="1:16" ht="13" thickBot="1">
      <c r="B15" s="4" t="s">
        <v>10</v>
      </c>
      <c r="C15" s="19">
        <v>600</v>
      </c>
      <c r="D15" s="19">
        <v>500</v>
      </c>
      <c r="E15" s="19">
        <v>325</v>
      </c>
      <c r="H15" s="4" t="s">
        <v>11</v>
      </c>
      <c r="I15" s="20">
        <f>SUMPRODUCT(CropsPlanted,NetReturn)</f>
        <v>633333.33333333337</v>
      </c>
    </row>
    <row r="16" spans="1:16">
      <c r="C16" s="7"/>
      <c r="D16" s="7"/>
      <c r="E16" s="7"/>
    </row>
    <row r="17" spans="2:9">
      <c r="B17" s="8"/>
      <c r="C17" s="8"/>
      <c r="D17" s="9"/>
      <c r="E17" s="9"/>
      <c r="F17" s="9"/>
      <c r="G17" s="10"/>
      <c r="H17" s="9"/>
      <c r="I17" s="9"/>
    </row>
    <row r="18" spans="2:9">
      <c r="B18" s="8"/>
      <c r="C18" s="8"/>
      <c r="D18" s="9"/>
      <c r="E18" s="9"/>
      <c r="F18" s="9"/>
      <c r="G18" s="10"/>
      <c r="H18" s="9"/>
      <c r="I18" s="9"/>
    </row>
    <row r="23" spans="2:9">
      <c r="B23" s="8"/>
      <c r="C23" s="9"/>
      <c r="D23" s="9"/>
      <c r="E23" s="9"/>
      <c r="F23" s="9"/>
      <c r="G23" s="9"/>
      <c r="H23" s="9"/>
      <c r="I23" s="9"/>
    </row>
    <row r="24" spans="2:9">
      <c r="B24" s="8"/>
      <c r="C24" s="9"/>
      <c r="D24" s="9"/>
      <c r="E24" s="9"/>
      <c r="F24" s="9"/>
      <c r="G24" s="9"/>
      <c r="H24" s="9"/>
      <c r="I24" s="9"/>
    </row>
    <row r="25" spans="2:9">
      <c r="B25" s="8"/>
      <c r="C25" s="9"/>
      <c r="D25" s="9"/>
      <c r="E25" s="9"/>
      <c r="F25" s="9"/>
      <c r="G25" s="9"/>
      <c r="H25" s="9"/>
      <c r="I25" s="9"/>
    </row>
    <row r="26" spans="2:9">
      <c r="B26" s="8"/>
      <c r="C26" s="9"/>
      <c r="D26" s="9"/>
      <c r="E26" s="9"/>
      <c r="F26" s="9"/>
      <c r="G26" s="9"/>
      <c r="H26" s="9"/>
      <c r="I26" s="9"/>
    </row>
    <row r="27" spans="2:9">
      <c r="B27" s="8"/>
      <c r="C27" s="9"/>
      <c r="D27" s="9"/>
      <c r="E27" s="9"/>
      <c r="F27" s="9"/>
      <c r="G27" s="9"/>
      <c r="H27" s="9"/>
      <c r="I27" s="9"/>
    </row>
  </sheetData>
  <phoneticPr fontId="0" type="noConversion"/>
  <printOptions headings="1" gridLines="1"/>
  <pageMargins left="0.75" right="0.75" top="1" bottom="1" header="0.5" footer="0.5"/>
  <pageSetup paperSize="0" scale="62" orientation="landscape" horizontalDpi="4294967292" verticalDpi="4294967292"/>
  <headerFooter alignWithMargins="0">
    <oddHeader>&amp;F</oddHead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Kibbutzim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Dave  Reineke</cp:lastModifiedBy>
  <cp:lastPrinted>2003-11-24T19:00:55Z</cp:lastPrinted>
  <dcterms:created xsi:type="dcterms:W3CDTF">1999-05-27T19:31:08Z</dcterms:created>
  <dcterms:modified xsi:type="dcterms:W3CDTF">2016-07-28T14:46:15Z</dcterms:modified>
</cp:coreProperties>
</file>