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340" windowWidth="19120" windowHeight="8780"/>
  </bookViews>
  <sheets>
    <sheet name="Sheet1" sheetId="1" r:id="rId1"/>
  </sheets>
  <definedNames>
    <definedName name="solver_node1" localSheetId="0" hidden="1">"1;$B$79;;;;$A$1;New Node;1;"</definedName>
    <definedName name="solver_node10" localSheetId="0" hidden="1">"0;$N$83;$J$68;=;;A3;New Node;1;"</definedName>
    <definedName name="solver_node11" localSheetId="0" hidden="1">"1;$F$113;$B$79;0;;No Experimentation;New Node;1;"</definedName>
    <definedName name="solver_node12" localSheetId="0" hidden="1">"0;$J$98;$F$113;0;;A1;New Node;1;"</definedName>
    <definedName name="solver_node13" localSheetId="0" hidden="1">"2;$N$93;$J$98;5;0.25;S1;Terminal;1;"</definedName>
    <definedName name="solver_node14" localSheetId="0" hidden="1">"2;$N$98;$J$98;2;0.4;S2;Terminal;1;"</definedName>
    <definedName name="solver_node15" localSheetId="0" hidden="1">"2;$N$103;$J$98;1;0.35;S3;Terminal;1;"</definedName>
    <definedName name="solver_node16" localSheetId="0" hidden="1">"0;$J$113;$F$113;0;;A2;New Node;1;"</definedName>
    <definedName name="solver_node17" localSheetId="0" hidden="1">"2;$N$108;$J$113;1;0.25;S1;Terminal;1;"</definedName>
    <definedName name="solver_node18" localSheetId="0" hidden="1">"2;$N$113;$J$113;3;0.4;S2;Terminal;1;"</definedName>
    <definedName name="solver_node19" localSheetId="0" hidden="1">"2;$N$118;$J$113;0;0.35;S3;Terminal;1;"</definedName>
    <definedName name="solver_node2" localSheetId="0" hidden="1">"0;$F$45;$B$79;0;;Experimentation;New Node;1;"</definedName>
    <definedName name="solver_node20" localSheetId="0" hidden="1">"0;$J$128;$F$113;0;;A3;New Node;1;"</definedName>
    <definedName name="solver_node21" localSheetId="0" hidden="1">"2;$N$123;$J$128;4;0.25;S1;Terminal;1;"</definedName>
    <definedName name="solver_node22" localSheetId="0" hidden="1">"2;$N$128;$J$128;1;0.4;S2;Terminal;1;"</definedName>
    <definedName name="solver_node23" localSheetId="0" hidden="1">"2;$N$133;$J$128;3;0.35;S3;Terminal;1;"</definedName>
    <definedName name="solver_node24" localSheetId="0" hidden="1">"2;$R$3;$N$8;5;0.227;S1;Terminal;1;"</definedName>
    <definedName name="solver_node25" localSheetId="0" hidden="1">"2;$R$8;$N$8;2;0.504;S2;Terminal;1;"</definedName>
    <definedName name="solver_node26" localSheetId="0" hidden="1">"2;$R$13;$N$8;1;0.269;S3;Terminal;1;"</definedName>
    <definedName name="solver_node27" localSheetId="0" hidden="1">"2;$R$18;$N$23;1;0.227;S1;Terminal;1;"</definedName>
    <definedName name="solver_node28" localSheetId="0" hidden="1">"2;$R$23;$N$23;3;0.504;S2;Terminal;1;"</definedName>
    <definedName name="solver_node29" localSheetId="0" hidden="1">"2;$R$28;$N$23;0;0.269;S3;Terminal;1;"</definedName>
    <definedName name="solver_node3" localSheetId="0" hidden="1">"1;$J$23;$F$45;0;0.715;F1;New Node;1;"</definedName>
    <definedName name="solver_node30" localSheetId="0" hidden="1">"2;$R$33;$N$38;4;0.227;S1;Terminal;1;"</definedName>
    <definedName name="solver_node31" localSheetId="0" hidden="1">"2;$R$38;$N$38;1;0.504;S2;Terminal;1;"</definedName>
    <definedName name="solver_node32" localSheetId="0" hidden="1">"2;$R$43;$N$38;3;0.269;S3;Terminal;1;"</definedName>
    <definedName name="solver_node33" localSheetId="0" hidden="1">"2;$R$48;$N$53;5;0.307;S1;Terminal;1;"</definedName>
    <definedName name="solver_node34" localSheetId="0" hidden="1">"2;$R$53;$N$53;2;0.14;S2;Terminal;1;"</definedName>
    <definedName name="solver_node35" localSheetId="0" hidden="1">"2;$R$58;$N$53;1;0.553;S3;Terminal;1;"</definedName>
    <definedName name="solver_node36" localSheetId="0" hidden="1">"2;$R$63;$N$68;1;0.307;S1;Terminal;1;"</definedName>
    <definedName name="solver_node37" localSheetId="0" hidden="1">"2;$R$68;$N$68;3;0.14;S2;Terminal;1;"</definedName>
    <definedName name="solver_node38" localSheetId="0" hidden="1">"2;$R$73;$N$68;0;0.553;S3;Terminal;1;"</definedName>
    <definedName name="solver_node39" localSheetId="0" hidden="1">"2;$R$78;$N$83;4;0.307;S1;Terminal;1;"</definedName>
    <definedName name="solver_node4" localSheetId="0" hidden="1">"0;$N$8;$J$23;0;;A1;New Node;1;"</definedName>
    <definedName name="solver_node40" localSheetId="0" hidden="1">"2;$R$83;$N$83;1;0.14;S2;Terminal;1;"</definedName>
    <definedName name="solver_node41" localSheetId="0" hidden="1">"2;$R$88;$N$83;3;0.553;S3;Terminal;1;"</definedName>
    <definedName name="solver_node5" localSheetId="0" hidden="1">"0;$N$23;$J$23;0;;A2;New Node;1;"</definedName>
    <definedName name="solver_node6" localSheetId="0" hidden="1">"0;$N$38;$J$23;=;;A3;New Node;1;"</definedName>
    <definedName name="solver_node7" localSheetId="0" hidden="1">"1;$J$68;$F$45;0;0.285;F2;New Node;1;"</definedName>
    <definedName name="solver_node8" localSheetId="0" hidden="1">"0;$N$53;$J$68;0;;A1;New Node;1;"</definedName>
    <definedName name="solver_node9" localSheetId="0" hidden="1">"0;$N$68;$J$68;0;;A2;New Node;1;"</definedName>
    <definedName name="solver_nodes" localSheetId="0" hidden="1">41</definedName>
    <definedName name="solver_tree_a" localSheetId="0" hidden="1">1</definedName>
    <definedName name="solver_tree_b" localSheetId="0" hidden="1">1</definedName>
    <definedName name="solver_tree_rt" localSheetId="0" hidden="1">1000000000000</definedName>
    <definedName name="solver_treeroot" localSheetId="0" hidden="1">Sheet1!$A$1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3" i="1" l="1"/>
  <c r="M134" i="1"/>
  <c r="S128" i="1"/>
  <c r="M129" i="1"/>
  <c r="S123" i="1"/>
  <c r="M124" i="1"/>
  <c r="I129" i="1"/>
  <c r="S118" i="1"/>
  <c r="M119" i="1"/>
  <c r="S113" i="1"/>
  <c r="M114" i="1"/>
  <c r="S108" i="1"/>
  <c r="M109" i="1"/>
  <c r="I114" i="1"/>
  <c r="S103" i="1"/>
  <c r="M104" i="1"/>
  <c r="S98" i="1"/>
  <c r="M99" i="1"/>
  <c r="S93" i="1"/>
  <c r="M94" i="1"/>
  <c r="I99" i="1"/>
  <c r="E114" i="1"/>
  <c r="F113" i="1"/>
  <c r="S88" i="1"/>
  <c r="Q89" i="1"/>
  <c r="S83" i="1"/>
  <c r="Q84" i="1"/>
  <c r="S78" i="1"/>
  <c r="Q79" i="1"/>
  <c r="M84" i="1"/>
  <c r="S73" i="1"/>
  <c r="Q74" i="1"/>
  <c r="S68" i="1"/>
  <c r="Q69" i="1"/>
  <c r="S63" i="1"/>
  <c r="Q64" i="1"/>
  <c r="M69" i="1"/>
  <c r="S58" i="1"/>
  <c r="Q59" i="1"/>
  <c r="S53" i="1"/>
  <c r="Q54" i="1"/>
  <c r="S48" i="1"/>
  <c r="Q49" i="1"/>
  <c r="M54" i="1"/>
  <c r="I69" i="1"/>
  <c r="J68" i="1"/>
  <c r="S43" i="1"/>
  <c r="Q44" i="1"/>
  <c r="S38" i="1"/>
  <c r="Q39" i="1"/>
  <c r="S33" i="1"/>
  <c r="Q34" i="1"/>
  <c r="M39" i="1"/>
  <c r="S28" i="1"/>
  <c r="Q29" i="1"/>
  <c r="S23" i="1"/>
  <c r="Q24" i="1"/>
  <c r="S18" i="1"/>
  <c r="Q19" i="1"/>
  <c r="M24" i="1"/>
  <c r="S13" i="1"/>
  <c r="Q14" i="1"/>
  <c r="S8" i="1"/>
  <c r="Q9" i="1"/>
  <c r="S3" i="1"/>
  <c r="Q4" i="1"/>
  <c r="M9" i="1"/>
  <c r="I24" i="1"/>
  <c r="J23" i="1"/>
  <c r="E46" i="1"/>
  <c r="A80" i="1"/>
  <c r="B79" i="1"/>
</calcChain>
</file>

<file path=xl/sharedStrings.xml><?xml version="1.0" encoding="utf-8"?>
<sst xmlns="http://schemas.openxmlformats.org/spreadsheetml/2006/main" count="42" uniqueCount="11">
  <si>
    <t>Experimentation</t>
  </si>
  <si>
    <t>No Experimentation</t>
  </si>
  <si>
    <t>A1</t>
  </si>
  <si>
    <t>A2</t>
  </si>
  <si>
    <t>A3</t>
  </si>
  <si>
    <t>S1</t>
  </si>
  <si>
    <t>S2</t>
  </si>
  <si>
    <t>S3</t>
  </si>
  <si>
    <t>F1</t>
  </si>
  <si>
    <t>F2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</si>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</sst>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2</xdr:col>
      <xdr:colOff>19050</xdr:colOff>
      <xdr:row>78</xdr:row>
      <xdr:rowOff>152400</xdr:rowOff>
    </xdr:to>
    <xdr:sp macro="" textlink="">
      <xdr:nvSpPr>
        <xdr:cNvPr id="2865" name="Solver_shape$B$79"/>
        <xdr:cNvSpPr/>
      </xdr:nvSpPr>
      <xdr:spPr>
        <a:xfrm>
          <a:off x="609600" y="14859000"/>
          <a:ext cx="152400" cy="15240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78</xdr:row>
      <xdr:rowOff>76200</xdr:rowOff>
    </xdr:from>
    <xdr:to>
      <xdr:col>1</xdr:col>
      <xdr:colOff>0</xdr:colOff>
      <xdr:row>78</xdr:row>
      <xdr:rowOff>76200</xdr:rowOff>
    </xdr:to>
    <xdr:cxnSp macro="">
      <xdr:nvCxnSpPr>
        <xdr:cNvPr id="2866" name="Solver_line$B$79"/>
        <xdr:cNvCxnSpPr/>
      </xdr:nvCxnSpPr>
      <xdr:spPr>
        <a:xfrm>
          <a:off x="0" y="14935200"/>
          <a:ext cx="60960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76200</xdr:rowOff>
    </xdr:from>
    <xdr:to>
      <xdr:col>3</xdr:col>
      <xdr:colOff>0</xdr:colOff>
      <xdr:row>78</xdr:row>
      <xdr:rowOff>76200</xdr:rowOff>
    </xdr:to>
    <xdr:cxnSp macro="">
      <xdr:nvCxnSpPr>
        <xdr:cNvPr id="2867" name="Solver_shapecon$F$45"/>
        <xdr:cNvCxnSpPr/>
      </xdr:nvCxnSpPr>
      <xdr:spPr>
        <a:xfrm flipV="1">
          <a:off x="762000" y="8458200"/>
          <a:ext cx="247650" cy="64770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19050</xdr:colOff>
      <xdr:row>44</xdr:row>
      <xdr:rowOff>152400</xdr:rowOff>
    </xdr:to>
    <xdr:sp macro="" textlink="">
      <xdr:nvSpPr>
        <xdr:cNvPr id="2868" name="Solver_shape$F$45"/>
        <xdr:cNvSpPr/>
      </xdr:nvSpPr>
      <xdr:spPr>
        <a:xfrm>
          <a:off x="2886075" y="8382000"/>
          <a:ext cx="152400" cy="15240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44</xdr:row>
      <xdr:rowOff>76200</xdr:rowOff>
    </xdr:from>
    <xdr:to>
      <xdr:col>5</xdr:col>
      <xdr:colOff>0</xdr:colOff>
      <xdr:row>44</xdr:row>
      <xdr:rowOff>76200</xdr:rowOff>
    </xdr:to>
    <xdr:cxnSp macro="">
      <xdr:nvCxnSpPr>
        <xdr:cNvPr id="2869" name="Solver_line$F$45"/>
        <xdr:cNvCxnSpPr/>
      </xdr:nvCxnSpPr>
      <xdr:spPr>
        <a:xfrm>
          <a:off x="1009650" y="8458200"/>
          <a:ext cx="1876425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44</xdr:row>
      <xdr:rowOff>76200</xdr:rowOff>
    </xdr:to>
    <xdr:cxnSp macro="">
      <xdr:nvCxnSpPr>
        <xdr:cNvPr id="2870" name="Solver_shapecon$J$23"/>
        <xdr:cNvCxnSpPr/>
      </xdr:nvCxnSpPr>
      <xdr:spPr>
        <a:xfrm flipV="1">
          <a:off x="3038475" y="4267200"/>
          <a:ext cx="247650" cy="41910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19050</xdr:colOff>
      <xdr:row>22</xdr:row>
      <xdr:rowOff>152400</xdr:rowOff>
    </xdr:to>
    <xdr:sp macro="" textlink="">
      <xdr:nvSpPr>
        <xdr:cNvPr id="2871" name="Solver_shape$J$23"/>
        <xdr:cNvSpPr/>
      </xdr:nvSpPr>
      <xdr:spPr>
        <a:xfrm>
          <a:off x="3990975" y="4191000"/>
          <a:ext cx="152400" cy="15240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cxnSp macro="">
      <xdr:nvCxnSpPr>
        <xdr:cNvPr id="2872" name="Solver_line$J$23"/>
        <xdr:cNvCxnSpPr/>
      </xdr:nvCxnSpPr>
      <xdr:spPr>
        <a:xfrm>
          <a:off x="3286125" y="42672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2873" name="Solver_shapecon$N$8"/>
        <xdr:cNvCxnSpPr/>
      </xdr:nvCxnSpPr>
      <xdr:spPr>
        <a:xfrm flipV="1">
          <a:off x="4143375" y="1409700"/>
          <a:ext cx="247650" cy="28575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7</xdr:row>
      <xdr:rowOff>152400</xdr:rowOff>
    </xdr:to>
    <xdr:sp macro="" textlink="">
      <xdr:nvSpPr>
        <xdr:cNvPr id="2874" name="Solver_shape$N$8"/>
        <xdr:cNvSpPr/>
      </xdr:nvSpPr>
      <xdr:spPr>
        <a:xfrm>
          <a:off x="5095875" y="1333500"/>
          <a:ext cx="152400" cy="15240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76200</xdr:rowOff>
    </xdr:from>
    <xdr:to>
      <xdr:col>13</xdr:col>
      <xdr:colOff>0</xdr:colOff>
      <xdr:row>7</xdr:row>
      <xdr:rowOff>76200</xdr:rowOff>
    </xdr:to>
    <xdr:cxnSp macro="">
      <xdr:nvCxnSpPr>
        <xdr:cNvPr id="2875" name="Solver_line$N$8"/>
        <xdr:cNvCxnSpPr/>
      </xdr:nvCxnSpPr>
      <xdr:spPr>
        <a:xfrm>
          <a:off x="4391025" y="14097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7</xdr:row>
      <xdr:rowOff>76200</xdr:rowOff>
    </xdr:to>
    <xdr:cxnSp macro="">
      <xdr:nvCxnSpPr>
        <xdr:cNvPr id="2876" name="Solver_shapecon$R$3"/>
        <xdr:cNvCxnSpPr/>
      </xdr:nvCxnSpPr>
      <xdr:spPr>
        <a:xfrm flipV="1">
          <a:off x="5248275" y="457200"/>
          <a:ext cx="247650" cy="9525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152400</xdr:rowOff>
    </xdr:to>
    <xdr:sp macro="" textlink="">
      <xdr:nvSpPr>
        <xdr:cNvPr id="2877" name="Solver_shape$R$3"/>
        <xdr:cNvSpPr/>
      </xdr:nvSpPr>
      <xdr:spPr>
        <a:xfrm rot="16200000">
          <a:off x="5934075" y="3810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cxnSp macro="">
      <xdr:nvCxnSpPr>
        <xdr:cNvPr id="2878" name="Solver_line$R$3"/>
        <xdr:cNvCxnSpPr/>
      </xdr:nvCxnSpPr>
      <xdr:spPr>
        <a:xfrm>
          <a:off x="5495925" y="4572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76200</xdr:rowOff>
    </xdr:from>
    <xdr:to>
      <xdr:col>15</xdr:col>
      <xdr:colOff>0</xdr:colOff>
      <xdr:row>7</xdr:row>
      <xdr:rowOff>76200</xdr:rowOff>
    </xdr:to>
    <xdr:cxnSp macro="">
      <xdr:nvCxnSpPr>
        <xdr:cNvPr id="2879" name="Solver_shapecon$R$8"/>
        <xdr:cNvCxnSpPr/>
      </xdr:nvCxnSpPr>
      <xdr:spPr>
        <a:xfrm>
          <a:off x="5248275" y="1371600"/>
          <a:ext cx="2476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152400</xdr:rowOff>
    </xdr:to>
    <xdr:sp macro="" textlink="">
      <xdr:nvSpPr>
        <xdr:cNvPr id="2880" name="Solver_shape$R$8"/>
        <xdr:cNvSpPr/>
      </xdr:nvSpPr>
      <xdr:spPr>
        <a:xfrm rot="16200000">
          <a:off x="5934075" y="12954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cxnSp macro="">
      <xdr:nvCxnSpPr>
        <xdr:cNvPr id="2881" name="Solver_line$R$8"/>
        <xdr:cNvCxnSpPr/>
      </xdr:nvCxnSpPr>
      <xdr:spPr>
        <a:xfrm>
          <a:off x="5495925" y="13716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76200</xdr:rowOff>
    </xdr:from>
    <xdr:to>
      <xdr:col>15</xdr:col>
      <xdr:colOff>0</xdr:colOff>
      <xdr:row>12</xdr:row>
      <xdr:rowOff>76200</xdr:rowOff>
    </xdr:to>
    <xdr:cxnSp macro="">
      <xdr:nvCxnSpPr>
        <xdr:cNvPr id="2882" name="Solver_shapecon$R$13"/>
        <xdr:cNvCxnSpPr/>
      </xdr:nvCxnSpPr>
      <xdr:spPr>
        <a:xfrm>
          <a:off x="5248275" y="1371600"/>
          <a:ext cx="24765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12</xdr:row>
      <xdr:rowOff>0</xdr:rowOff>
    </xdr:from>
    <xdr:to>
      <xdr:col>18</xdr:col>
      <xdr:colOff>0</xdr:colOff>
      <xdr:row>12</xdr:row>
      <xdr:rowOff>152400</xdr:rowOff>
    </xdr:to>
    <xdr:sp macro="" textlink="">
      <xdr:nvSpPr>
        <xdr:cNvPr id="2883" name="Solver_shape$R$13"/>
        <xdr:cNvSpPr/>
      </xdr:nvSpPr>
      <xdr:spPr>
        <a:xfrm rot="16200000">
          <a:off x="5934075" y="22098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cxnSp macro="">
      <xdr:nvCxnSpPr>
        <xdr:cNvPr id="2884" name="Solver_line$R$13"/>
        <xdr:cNvCxnSpPr/>
      </xdr:nvCxnSpPr>
      <xdr:spPr>
        <a:xfrm>
          <a:off x="5495925" y="22860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2885" name="Solver_shapecon$N$23"/>
        <xdr:cNvCxnSpPr/>
      </xdr:nvCxnSpPr>
      <xdr:spPr>
        <a:xfrm>
          <a:off x="4143375" y="41529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0</xdr:colOff>
      <xdr:row>22</xdr:row>
      <xdr:rowOff>152400</xdr:rowOff>
    </xdr:to>
    <xdr:sp macro="" textlink="">
      <xdr:nvSpPr>
        <xdr:cNvPr id="2886" name="Solver_shape$N$23"/>
        <xdr:cNvSpPr/>
      </xdr:nvSpPr>
      <xdr:spPr>
        <a:xfrm>
          <a:off x="5095875" y="40767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22</xdr:row>
      <xdr:rowOff>76200</xdr:rowOff>
    </xdr:from>
    <xdr:to>
      <xdr:col>13</xdr:col>
      <xdr:colOff>0</xdr:colOff>
      <xdr:row>22</xdr:row>
      <xdr:rowOff>76200</xdr:rowOff>
    </xdr:to>
    <xdr:cxnSp macro="">
      <xdr:nvCxnSpPr>
        <xdr:cNvPr id="2887" name="Solver_line$N$23"/>
        <xdr:cNvCxnSpPr/>
      </xdr:nvCxnSpPr>
      <xdr:spPr>
        <a:xfrm>
          <a:off x="4391025" y="41529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22</xdr:row>
      <xdr:rowOff>76200</xdr:rowOff>
    </xdr:to>
    <xdr:cxnSp macro="">
      <xdr:nvCxnSpPr>
        <xdr:cNvPr id="2888" name="Solver_shapecon$R$18"/>
        <xdr:cNvCxnSpPr/>
      </xdr:nvCxnSpPr>
      <xdr:spPr>
        <a:xfrm flipV="1">
          <a:off x="5248275" y="32004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152400</xdr:rowOff>
    </xdr:to>
    <xdr:sp macro="" textlink="">
      <xdr:nvSpPr>
        <xdr:cNvPr id="2889" name="Solver_shape$R$18"/>
        <xdr:cNvSpPr/>
      </xdr:nvSpPr>
      <xdr:spPr>
        <a:xfrm rot="16200000">
          <a:off x="5934075" y="3124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cxnSp macro="">
      <xdr:nvCxnSpPr>
        <xdr:cNvPr id="2890" name="Solver_line$R$18"/>
        <xdr:cNvCxnSpPr/>
      </xdr:nvCxnSpPr>
      <xdr:spPr>
        <a:xfrm>
          <a:off x="5495925" y="32004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76200</xdr:rowOff>
    </xdr:from>
    <xdr:to>
      <xdr:col>15</xdr:col>
      <xdr:colOff>0</xdr:colOff>
      <xdr:row>22</xdr:row>
      <xdr:rowOff>76200</xdr:rowOff>
    </xdr:to>
    <xdr:cxnSp macro="">
      <xdr:nvCxnSpPr>
        <xdr:cNvPr id="2891" name="Solver_shapecon$R$23"/>
        <xdr:cNvCxnSpPr/>
      </xdr:nvCxnSpPr>
      <xdr:spPr>
        <a:xfrm>
          <a:off x="5248275" y="41148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152400</xdr:rowOff>
    </xdr:to>
    <xdr:sp macro="" textlink="">
      <xdr:nvSpPr>
        <xdr:cNvPr id="2892" name="Solver_shape$R$23"/>
        <xdr:cNvSpPr/>
      </xdr:nvSpPr>
      <xdr:spPr>
        <a:xfrm rot="16200000">
          <a:off x="5934075" y="4038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cxnSp macro="">
      <xdr:nvCxnSpPr>
        <xdr:cNvPr id="2893" name="Solver_line$R$23"/>
        <xdr:cNvCxnSpPr/>
      </xdr:nvCxnSpPr>
      <xdr:spPr>
        <a:xfrm>
          <a:off x="5495925" y="41148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76200</xdr:rowOff>
    </xdr:from>
    <xdr:to>
      <xdr:col>15</xdr:col>
      <xdr:colOff>0</xdr:colOff>
      <xdr:row>27</xdr:row>
      <xdr:rowOff>76200</xdr:rowOff>
    </xdr:to>
    <xdr:cxnSp macro="">
      <xdr:nvCxnSpPr>
        <xdr:cNvPr id="2894" name="Solver_shapecon$R$28"/>
        <xdr:cNvCxnSpPr/>
      </xdr:nvCxnSpPr>
      <xdr:spPr>
        <a:xfrm>
          <a:off x="5248275" y="41148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27</xdr:row>
      <xdr:rowOff>0</xdr:rowOff>
    </xdr:from>
    <xdr:to>
      <xdr:col>18</xdr:col>
      <xdr:colOff>0</xdr:colOff>
      <xdr:row>27</xdr:row>
      <xdr:rowOff>152400</xdr:rowOff>
    </xdr:to>
    <xdr:sp macro="" textlink="">
      <xdr:nvSpPr>
        <xdr:cNvPr id="2895" name="Solver_shape$R$28"/>
        <xdr:cNvSpPr/>
      </xdr:nvSpPr>
      <xdr:spPr>
        <a:xfrm rot="16200000">
          <a:off x="5934075" y="4953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cxnSp macro="">
      <xdr:nvCxnSpPr>
        <xdr:cNvPr id="2896" name="Solver_line$R$28"/>
        <xdr:cNvCxnSpPr/>
      </xdr:nvCxnSpPr>
      <xdr:spPr>
        <a:xfrm>
          <a:off x="5495925" y="50292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2897" name="Solver_shapecon$N$38"/>
        <xdr:cNvCxnSpPr/>
      </xdr:nvCxnSpPr>
      <xdr:spPr>
        <a:xfrm>
          <a:off x="4143375" y="4114800"/>
          <a:ext cx="247650" cy="2781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2898" name="Solver_shape$N$38"/>
        <xdr:cNvSpPr/>
      </xdr:nvSpPr>
      <xdr:spPr>
        <a:xfrm>
          <a:off x="5095875" y="6819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cxnSp macro="">
      <xdr:nvCxnSpPr>
        <xdr:cNvPr id="2899" name="Solver_line$N$38"/>
        <xdr:cNvCxnSpPr/>
      </xdr:nvCxnSpPr>
      <xdr:spPr>
        <a:xfrm>
          <a:off x="4391025" y="68961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32</xdr:row>
      <xdr:rowOff>76200</xdr:rowOff>
    </xdr:from>
    <xdr:to>
      <xdr:col>15</xdr:col>
      <xdr:colOff>0</xdr:colOff>
      <xdr:row>37</xdr:row>
      <xdr:rowOff>76200</xdr:rowOff>
    </xdr:to>
    <xdr:cxnSp macro="">
      <xdr:nvCxnSpPr>
        <xdr:cNvPr id="2900" name="Solver_shapecon$R$33"/>
        <xdr:cNvCxnSpPr/>
      </xdr:nvCxnSpPr>
      <xdr:spPr>
        <a:xfrm flipV="1">
          <a:off x="5248275" y="59436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32</xdr:row>
      <xdr:rowOff>0</xdr:rowOff>
    </xdr:from>
    <xdr:to>
      <xdr:col>18</xdr:col>
      <xdr:colOff>0</xdr:colOff>
      <xdr:row>32</xdr:row>
      <xdr:rowOff>152400</xdr:rowOff>
    </xdr:to>
    <xdr:sp macro="" textlink="">
      <xdr:nvSpPr>
        <xdr:cNvPr id="2901" name="Solver_shape$R$33"/>
        <xdr:cNvSpPr/>
      </xdr:nvSpPr>
      <xdr:spPr>
        <a:xfrm rot="16200000">
          <a:off x="5934075" y="5867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cxnSp macro="">
      <xdr:nvCxnSpPr>
        <xdr:cNvPr id="2902" name="Solver_line$R$33"/>
        <xdr:cNvCxnSpPr/>
      </xdr:nvCxnSpPr>
      <xdr:spPr>
        <a:xfrm>
          <a:off x="5495925" y="59436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76200</xdr:rowOff>
    </xdr:from>
    <xdr:to>
      <xdr:col>15</xdr:col>
      <xdr:colOff>0</xdr:colOff>
      <xdr:row>37</xdr:row>
      <xdr:rowOff>76200</xdr:rowOff>
    </xdr:to>
    <xdr:cxnSp macro="">
      <xdr:nvCxnSpPr>
        <xdr:cNvPr id="2903" name="Solver_shapecon$R$38"/>
        <xdr:cNvCxnSpPr/>
      </xdr:nvCxnSpPr>
      <xdr:spPr>
        <a:xfrm>
          <a:off x="5248275" y="68580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37</xdr:row>
      <xdr:rowOff>0</xdr:rowOff>
    </xdr:from>
    <xdr:to>
      <xdr:col>18</xdr:col>
      <xdr:colOff>0</xdr:colOff>
      <xdr:row>37</xdr:row>
      <xdr:rowOff>152400</xdr:rowOff>
    </xdr:to>
    <xdr:sp macro="" textlink="">
      <xdr:nvSpPr>
        <xdr:cNvPr id="2904" name="Solver_shape$R$38"/>
        <xdr:cNvSpPr/>
      </xdr:nvSpPr>
      <xdr:spPr>
        <a:xfrm rot="16200000">
          <a:off x="5934075" y="6781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cxnSp macro="">
      <xdr:nvCxnSpPr>
        <xdr:cNvPr id="2905" name="Solver_line$R$38"/>
        <xdr:cNvCxnSpPr/>
      </xdr:nvCxnSpPr>
      <xdr:spPr>
        <a:xfrm>
          <a:off x="5495925" y="68580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76200</xdr:rowOff>
    </xdr:from>
    <xdr:to>
      <xdr:col>15</xdr:col>
      <xdr:colOff>0</xdr:colOff>
      <xdr:row>42</xdr:row>
      <xdr:rowOff>76200</xdr:rowOff>
    </xdr:to>
    <xdr:cxnSp macro="">
      <xdr:nvCxnSpPr>
        <xdr:cNvPr id="2906" name="Solver_shapecon$R$43"/>
        <xdr:cNvCxnSpPr/>
      </xdr:nvCxnSpPr>
      <xdr:spPr>
        <a:xfrm>
          <a:off x="5248275" y="68580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42</xdr:row>
      <xdr:rowOff>0</xdr:rowOff>
    </xdr:from>
    <xdr:to>
      <xdr:col>18</xdr:col>
      <xdr:colOff>0</xdr:colOff>
      <xdr:row>42</xdr:row>
      <xdr:rowOff>152400</xdr:rowOff>
    </xdr:to>
    <xdr:sp macro="" textlink="">
      <xdr:nvSpPr>
        <xdr:cNvPr id="2907" name="Solver_shape$R$43"/>
        <xdr:cNvSpPr/>
      </xdr:nvSpPr>
      <xdr:spPr>
        <a:xfrm rot="16200000">
          <a:off x="5934075" y="7696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cxnSp macro="">
      <xdr:nvCxnSpPr>
        <xdr:cNvPr id="2908" name="Solver_line$R$43"/>
        <xdr:cNvCxnSpPr/>
      </xdr:nvCxnSpPr>
      <xdr:spPr>
        <a:xfrm>
          <a:off x="5495925" y="77724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</xdr:row>
      <xdr:rowOff>76200</xdr:rowOff>
    </xdr:from>
    <xdr:to>
      <xdr:col>7</xdr:col>
      <xdr:colOff>0</xdr:colOff>
      <xdr:row>67</xdr:row>
      <xdr:rowOff>76200</xdr:rowOff>
    </xdr:to>
    <xdr:cxnSp macro="">
      <xdr:nvCxnSpPr>
        <xdr:cNvPr id="2909" name="Solver_shapecon$J$68"/>
        <xdr:cNvCxnSpPr/>
      </xdr:nvCxnSpPr>
      <xdr:spPr>
        <a:xfrm>
          <a:off x="3038475" y="8115300"/>
          <a:ext cx="247650" cy="4343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67</xdr:row>
      <xdr:rowOff>0</xdr:rowOff>
    </xdr:from>
    <xdr:to>
      <xdr:col>10</xdr:col>
      <xdr:colOff>19050</xdr:colOff>
      <xdr:row>67</xdr:row>
      <xdr:rowOff>152400</xdr:rowOff>
    </xdr:to>
    <xdr:sp macro="" textlink="">
      <xdr:nvSpPr>
        <xdr:cNvPr id="2910" name="Solver_shape$J$68"/>
        <xdr:cNvSpPr/>
      </xdr:nvSpPr>
      <xdr:spPr>
        <a:xfrm>
          <a:off x="3990975" y="12382500"/>
          <a:ext cx="152400" cy="15240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67</xdr:row>
      <xdr:rowOff>76200</xdr:rowOff>
    </xdr:from>
    <xdr:to>
      <xdr:col>9</xdr:col>
      <xdr:colOff>0</xdr:colOff>
      <xdr:row>67</xdr:row>
      <xdr:rowOff>76200</xdr:rowOff>
    </xdr:to>
    <xdr:cxnSp macro="">
      <xdr:nvCxnSpPr>
        <xdr:cNvPr id="2911" name="Solver_line$J$68"/>
        <xdr:cNvCxnSpPr/>
      </xdr:nvCxnSpPr>
      <xdr:spPr>
        <a:xfrm>
          <a:off x="3286125" y="124587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52</xdr:row>
      <xdr:rowOff>76200</xdr:rowOff>
    </xdr:from>
    <xdr:to>
      <xdr:col>11</xdr:col>
      <xdr:colOff>0</xdr:colOff>
      <xdr:row>67</xdr:row>
      <xdr:rowOff>76200</xdr:rowOff>
    </xdr:to>
    <xdr:cxnSp macro="">
      <xdr:nvCxnSpPr>
        <xdr:cNvPr id="2912" name="Solver_shapecon$N$53"/>
        <xdr:cNvCxnSpPr/>
      </xdr:nvCxnSpPr>
      <xdr:spPr>
        <a:xfrm flipV="1">
          <a:off x="4143375" y="9601200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52</xdr:row>
      <xdr:rowOff>0</xdr:rowOff>
    </xdr:from>
    <xdr:to>
      <xdr:col>14</xdr:col>
      <xdr:colOff>0</xdr:colOff>
      <xdr:row>52</xdr:row>
      <xdr:rowOff>152400</xdr:rowOff>
    </xdr:to>
    <xdr:sp macro="" textlink="">
      <xdr:nvSpPr>
        <xdr:cNvPr id="2913" name="Solver_shape$N$53"/>
        <xdr:cNvSpPr/>
      </xdr:nvSpPr>
      <xdr:spPr>
        <a:xfrm>
          <a:off x="5095875" y="9525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52</xdr:row>
      <xdr:rowOff>76200</xdr:rowOff>
    </xdr:from>
    <xdr:to>
      <xdr:col>13</xdr:col>
      <xdr:colOff>0</xdr:colOff>
      <xdr:row>52</xdr:row>
      <xdr:rowOff>76200</xdr:rowOff>
    </xdr:to>
    <xdr:cxnSp macro="">
      <xdr:nvCxnSpPr>
        <xdr:cNvPr id="2914" name="Solver_line$N$53"/>
        <xdr:cNvCxnSpPr/>
      </xdr:nvCxnSpPr>
      <xdr:spPr>
        <a:xfrm>
          <a:off x="4391025" y="96012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47</xdr:row>
      <xdr:rowOff>76200</xdr:rowOff>
    </xdr:from>
    <xdr:to>
      <xdr:col>15</xdr:col>
      <xdr:colOff>0</xdr:colOff>
      <xdr:row>52</xdr:row>
      <xdr:rowOff>76200</xdr:rowOff>
    </xdr:to>
    <xdr:cxnSp macro="">
      <xdr:nvCxnSpPr>
        <xdr:cNvPr id="2915" name="Solver_shapecon$R$48"/>
        <xdr:cNvCxnSpPr/>
      </xdr:nvCxnSpPr>
      <xdr:spPr>
        <a:xfrm flipV="1">
          <a:off x="5248275" y="8648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47</xdr:row>
      <xdr:rowOff>0</xdr:rowOff>
    </xdr:from>
    <xdr:to>
      <xdr:col>18</xdr:col>
      <xdr:colOff>0</xdr:colOff>
      <xdr:row>47</xdr:row>
      <xdr:rowOff>152400</xdr:rowOff>
    </xdr:to>
    <xdr:sp macro="" textlink="">
      <xdr:nvSpPr>
        <xdr:cNvPr id="2916" name="Solver_shape$R$48"/>
        <xdr:cNvSpPr/>
      </xdr:nvSpPr>
      <xdr:spPr>
        <a:xfrm rot="16200000">
          <a:off x="5934075" y="8572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47</xdr:row>
      <xdr:rowOff>76200</xdr:rowOff>
    </xdr:from>
    <xdr:to>
      <xdr:col>17</xdr:col>
      <xdr:colOff>0</xdr:colOff>
      <xdr:row>47</xdr:row>
      <xdr:rowOff>76200</xdr:rowOff>
    </xdr:to>
    <xdr:cxnSp macro="">
      <xdr:nvCxnSpPr>
        <xdr:cNvPr id="2917" name="Solver_line$R$48"/>
        <xdr:cNvCxnSpPr/>
      </xdr:nvCxnSpPr>
      <xdr:spPr>
        <a:xfrm>
          <a:off x="5495925" y="86487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76200</xdr:rowOff>
    </xdr:from>
    <xdr:to>
      <xdr:col>15</xdr:col>
      <xdr:colOff>0</xdr:colOff>
      <xdr:row>52</xdr:row>
      <xdr:rowOff>76200</xdr:rowOff>
    </xdr:to>
    <xdr:cxnSp macro="">
      <xdr:nvCxnSpPr>
        <xdr:cNvPr id="2918" name="Solver_shapecon$R$53"/>
        <xdr:cNvCxnSpPr/>
      </xdr:nvCxnSpPr>
      <xdr:spPr>
        <a:xfrm>
          <a:off x="5248275" y="95631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52</xdr:row>
      <xdr:rowOff>0</xdr:rowOff>
    </xdr:from>
    <xdr:to>
      <xdr:col>18</xdr:col>
      <xdr:colOff>0</xdr:colOff>
      <xdr:row>52</xdr:row>
      <xdr:rowOff>152400</xdr:rowOff>
    </xdr:to>
    <xdr:sp macro="" textlink="">
      <xdr:nvSpPr>
        <xdr:cNvPr id="2919" name="Solver_shape$R$53"/>
        <xdr:cNvSpPr/>
      </xdr:nvSpPr>
      <xdr:spPr>
        <a:xfrm rot="16200000">
          <a:off x="5934075" y="9486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52</xdr:row>
      <xdr:rowOff>76200</xdr:rowOff>
    </xdr:from>
    <xdr:to>
      <xdr:col>17</xdr:col>
      <xdr:colOff>0</xdr:colOff>
      <xdr:row>52</xdr:row>
      <xdr:rowOff>76200</xdr:rowOff>
    </xdr:to>
    <xdr:cxnSp macro="">
      <xdr:nvCxnSpPr>
        <xdr:cNvPr id="2920" name="Solver_line$R$53"/>
        <xdr:cNvCxnSpPr/>
      </xdr:nvCxnSpPr>
      <xdr:spPr>
        <a:xfrm>
          <a:off x="5495925" y="95631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76200</xdr:rowOff>
    </xdr:from>
    <xdr:to>
      <xdr:col>15</xdr:col>
      <xdr:colOff>0</xdr:colOff>
      <xdr:row>57</xdr:row>
      <xdr:rowOff>76200</xdr:rowOff>
    </xdr:to>
    <xdr:cxnSp macro="">
      <xdr:nvCxnSpPr>
        <xdr:cNvPr id="2921" name="Solver_shapecon$R$58"/>
        <xdr:cNvCxnSpPr/>
      </xdr:nvCxnSpPr>
      <xdr:spPr>
        <a:xfrm>
          <a:off x="5248275" y="95631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57</xdr:row>
      <xdr:rowOff>0</xdr:rowOff>
    </xdr:from>
    <xdr:to>
      <xdr:col>18</xdr:col>
      <xdr:colOff>0</xdr:colOff>
      <xdr:row>57</xdr:row>
      <xdr:rowOff>152400</xdr:rowOff>
    </xdr:to>
    <xdr:sp macro="" textlink="">
      <xdr:nvSpPr>
        <xdr:cNvPr id="2922" name="Solver_shape$R$58"/>
        <xdr:cNvSpPr/>
      </xdr:nvSpPr>
      <xdr:spPr>
        <a:xfrm rot="16200000">
          <a:off x="5934075" y="10401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57</xdr:row>
      <xdr:rowOff>76200</xdr:rowOff>
    </xdr:from>
    <xdr:to>
      <xdr:col>17</xdr:col>
      <xdr:colOff>0</xdr:colOff>
      <xdr:row>57</xdr:row>
      <xdr:rowOff>76200</xdr:rowOff>
    </xdr:to>
    <xdr:cxnSp macro="">
      <xdr:nvCxnSpPr>
        <xdr:cNvPr id="2923" name="Solver_line$R$58"/>
        <xdr:cNvCxnSpPr/>
      </xdr:nvCxnSpPr>
      <xdr:spPr>
        <a:xfrm>
          <a:off x="5495925" y="104775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67</xdr:row>
      <xdr:rowOff>76200</xdr:rowOff>
    </xdr:from>
    <xdr:to>
      <xdr:col>11</xdr:col>
      <xdr:colOff>0</xdr:colOff>
      <xdr:row>67</xdr:row>
      <xdr:rowOff>76200</xdr:rowOff>
    </xdr:to>
    <xdr:cxnSp macro="">
      <xdr:nvCxnSpPr>
        <xdr:cNvPr id="2924" name="Solver_shapecon$N$68"/>
        <xdr:cNvCxnSpPr/>
      </xdr:nvCxnSpPr>
      <xdr:spPr>
        <a:xfrm>
          <a:off x="4143375" y="123444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67</xdr:row>
      <xdr:rowOff>0</xdr:rowOff>
    </xdr:from>
    <xdr:to>
      <xdr:col>14</xdr:col>
      <xdr:colOff>0</xdr:colOff>
      <xdr:row>67</xdr:row>
      <xdr:rowOff>152400</xdr:rowOff>
    </xdr:to>
    <xdr:sp macro="" textlink="">
      <xdr:nvSpPr>
        <xdr:cNvPr id="2925" name="Solver_shape$N$68"/>
        <xdr:cNvSpPr/>
      </xdr:nvSpPr>
      <xdr:spPr>
        <a:xfrm>
          <a:off x="5095875" y="122682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67</xdr:row>
      <xdr:rowOff>76200</xdr:rowOff>
    </xdr:from>
    <xdr:to>
      <xdr:col>13</xdr:col>
      <xdr:colOff>0</xdr:colOff>
      <xdr:row>67</xdr:row>
      <xdr:rowOff>76200</xdr:rowOff>
    </xdr:to>
    <xdr:cxnSp macro="">
      <xdr:nvCxnSpPr>
        <xdr:cNvPr id="2926" name="Solver_line$N$68"/>
        <xdr:cNvCxnSpPr/>
      </xdr:nvCxnSpPr>
      <xdr:spPr>
        <a:xfrm>
          <a:off x="4391025" y="123444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62</xdr:row>
      <xdr:rowOff>76200</xdr:rowOff>
    </xdr:from>
    <xdr:to>
      <xdr:col>15</xdr:col>
      <xdr:colOff>0</xdr:colOff>
      <xdr:row>67</xdr:row>
      <xdr:rowOff>76200</xdr:rowOff>
    </xdr:to>
    <xdr:cxnSp macro="">
      <xdr:nvCxnSpPr>
        <xdr:cNvPr id="2927" name="Solver_shapecon$R$63"/>
        <xdr:cNvCxnSpPr/>
      </xdr:nvCxnSpPr>
      <xdr:spPr>
        <a:xfrm flipV="1">
          <a:off x="5248275" y="113919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62</xdr:row>
      <xdr:rowOff>0</xdr:rowOff>
    </xdr:from>
    <xdr:to>
      <xdr:col>18</xdr:col>
      <xdr:colOff>0</xdr:colOff>
      <xdr:row>62</xdr:row>
      <xdr:rowOff>152400</xdr:rowOff>
    </xdr:to>
    <xdr:sp macro="" textlink="">
      <xdr:nvSpPr>
        <xdr:cNvPr id="2928" name="Solver_shape$R$63"/>
        <xdr:cNvSpPr/>
      </xdr:nvSpPr>
      <xdr:spPr>
        <a:xfrm rot="16200000">
          <a:off x="5934075" y="11315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62</xdr:row>
      <xdr:rowOff>76200</xdr:rowOff>
    </xdr:from>
    <xdr:to>
      <xdr:col>17</xdr:col>
      <xdr:colOff>0</xdr:colOff>
      <xdr:row>62</xdr:row>
      <xdr:rowOff>76200</xdr:rowOff>
    </xdr:to>
    <xdr:cxnSp macro="">
      <xdr:nvCxnSpPr>
        <xdr:cNvPr id="2929" name="Solver_line$R$63"/>
        <xdr:cNvCxnSpPr/>
      </xdr:nvCxnSpPr>
      <xdr:spPr>
        <a:xfrm>
          <a:off x="5495925" y="113919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67</xdr:row>
      <xdr:rowOff>76200</xdr:rowOff>
    </xdr:from>
    <xdr:to>
      <xdr:col>15</xdr:col>
      <xdr:colOff>0</xdr:colOff>
      <xdr:row>67</xdr:row>
      <xdr:rowOff>76200</xdr:rowOff>
    </xdr:to>
    <xdr:cxnSp macro="">
      <xdr:nvCxnSpPr>
        <xdr:cNvPr id="2930" name="Solver_shapecon$R$68"/>
        <xdr:cNvCxnSpPr/>
      </xdr:nvCxnSpPr>
      <xdr:spPr>
        <a:xfrm>
          <a:off x="5248275" y="123063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67</xdr:row>
      <xdr:rowOff>0</xdr:rowOff>
    </xdr:from>
    <xdr:to>
      <xdr:col>18</xdr:col>
      <xdr:colOff>0</xdr:colOff>
      <xdr:row>67</xdr:row>
      <xdr:rowOff>152400</xdr:rowOff>
    </xdr:to>
    <xdr:sp macro="" textlink="">
      <xdr:nvSpPr>
        <xdr:cNvPr id="2931" name="Solver_shape$R$68"/>
        <xdr:cNvSpPr/>
      </xdr:nvSpPr>
      <xdr:spPr>
        <a:xfrm rot="16200000">
          <a:off x="5934075" y="122301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67</xdr:row>
      <xdr:rowOff>76200</xdr:rowOff>
    </xdr:from>
    <xdr:to>
      <xdr:col>17</xdr:col>
      <xdr:colOff>0</xdr:colOff>
      <xdr:row>67</xdr:row>
      <xdr:rowOff>76200</xdr:rowOff>
    </xdr:to>
    <xdr:cxnSp macro="">
      <xdr:nvCxnSpPr>
        <xdr:cNvPr id="2932" name="Solver_line$R$68"/>
        <xdr:cNvCxnSpPr/>
      </xdr:nvCxnSpPr>
      <xdr:spPr>
        <a:xfrm>
          <a:off x="5495925" y="123063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67</xdr:row>
      <xdr:rowOff>76200</xdr:rowOff>
    </xdr:from>
    <xdr:to>
      <xdr:col>15</xdr:col>
      <xdr:colOff>0</xdr:colOff>
      <xdr:row>72</xdr:row>
      <xdr:rowOff>76200</xdr:rowOff>
    </xdr:to>
    <xdr:cxnSp macro="">
      <xdr:nvCxnSpPr>
        <xdr:cNvPr id="2933" name="Solver_shapecon$R$73"/>
        <xdr:cNvCxnSpPr/>
      </xdr:nvCxnSpPr>
      <xdr:spPr>
        <a:xfrm>
          <a:off x="5248275" y="123063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72</xdr:row>
      <xdr:rowOff>0</xdr:rowOff>
    </xdr:from>
    <xdr:to>
      <xdr:col>18</xdr:col>
      <xdr:colOff>0</xdr:colOff>
      <xdr:row>72</xdr:row>
      <xdr:rowOff>152400</xdr:rowOff>
    </xdr:to>
    <xdr:sp macro="" textlink="">
      <xdr:nvSpPr>
        <xdr:cNvPr id="2934" name="Solver_shape$R$73"/>
        <xdr:cNvSpPr/>
      </xdr:nvSpPr>
      <xdr:spPr>
        <a:xfrm rot="16200000">
          <a:off x="5934075" y="13144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72</xdr:row>
      <xdr:rowOff>76200</xdr:rowOff>
    </xdr:from>
    <xdr:to>
      <xdr:col>17</xdr:col>
      <xdr:colOff>0</xdr:colOff>
      <xdr:row>72</xdr:row>
      <xdr:rowOff>76200</xdr:rowOff>
    </xdr:to>
    <xdr:cxnSp macro="">
      <xdr:nvCxnSpPr>
        <xdr:cNvPr id="2935" name="Solver_line$R$73"/>
        <xdr:cNvCxnSpPr/>
      </xdr:nvCxnSpPr>
      <xdr:spPr>
        <a:xfrm>
          <a:off x="5495925" y="13220700"/>
          <a:ext cx="438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67</xdr:row>
      <xdr:rowOff>76200</xdr:rowOff>
    </xdr:from>
    <xdr:to>
      <xdr:col>11</xdr:col>
      <xdr:colOff>0</xdr:colOff>
      <xdr:row>82</xdr:row>
      <xdr:rowOff>76200</xdr:rowOff>
    </xdr:to>
    <xdr:cxnSp macro="">
      <xdr:nvCxnSpPr>
        <xdr:cNvPr id="2936" name="Solver_shapecon$N$83"/>
        <xdr:cNvCxnSpPr/>
      </xdr:nvCxnSpPr>
      <xdr:spPr>
        <a:xfrm>
          <a:off x="4143375" y="12306300"/>
          <a:ext cx="247650" cy="27432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82</xdr:row>
      <xdr:rowOff>0</xdr:rowOff>
    </xdr:from>
    <xdr:to>
      <xdr:col>14</xdr:col>
      <xdr:colOff>0</xdr:colOff>
      <xdr:row>82</xdr:row>
      <xdr:rowOff>152400</xdr:rowOff>
    </xdr:to>
    <xdr:sp macro="" textlink="">
      <xdr:nvSpPr>
        <xdr:cNvPr id="2937" name="Solver_shape$N$83"/>
        <xdr:cNvSpPr/>
      </xdr:nvSpPr>
      <xdr:spPr>
        <a:xfrm>
          <a:off x="5095875" y="14973300"/>
          <a:ext cx="152400" cy="15240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82</xdr:row>
      <xdr:rowOff>76200</xdr:rowOff>
    </xdr:from>
    <xdr:to>
      <xdr:col>13</xdr:col>
      <xdr:colOff>0</xdr:colOff>
      <xdr:row>82</xdr:row>
      <xdr:rowOff>76200</xdr:rowOff>
    </xdr:to>
    <xdr:cxnSp macro="">
      <xdr:nvCxnSpPr>
        <xdr:cNvPr id="2938" name="Solver_line$N$83"/>
        <xdr:cNvCxnSpPr/>
      </xdr:nvCxnSpPr>
      <xdr:spPr>
        <a:xfrm>
          <a:off x="4391025" y="15049500"/>
          <a:ext cx="7048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77</xdr:row>
      <xdr:rowOff>76200</xdr:rowOff>
    </xdr:from>
    <xdr:to>
      <xdr:col>15</xdr:col>
      <xdr:colOff>0</xdr:colOff>
      <xdr:row>82</xdr:row>
      <xdr:rowOff>76200</xdr:rowOff>
    </xdr:to>
    <xdr:cxnSp macro="">
      <xdr:nvCxnSpPr>
        <xdr:cNvPr id="2939" name="Solver_shapecon$R$78"/>
        <xdr:cNvCxnSpPr/>
      </xdr:nvCxnSpPr>
      <xdr:spPr>
        <a:xfrm flipV="1">
          <a:off x="5248275" y="14135100"/>
          <a:ext cx="24765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77</xdr:row>
      <xdr:rowOff>0</xdr:rowOff>
    </xdr:from>
    <xdr:to>
      <xdr:col>18</xdr:col>
      <xdr:colOff>0</xdr:colOff>
      <xdr:row>77</xdr:row>
      <xdr:rowOff>152400</xdr:rowOff>
    </xdr:to>
    <xdr:sp macro="" textlink="">
      <xdr:nvSpPr>
        <xdr:cNvPr id="2940" name="Solver_shape$R$78"/>
        <xdr:cNvSpPr/>
      </xdr:nvSpPr>
      <xdr:spPr>
        <a:xfrm rot="16200000">
          <a:off x="5934075" y="140589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77</xdr:row>
      <xdr:rowOff>76200</xdr:rowOff>
    </xdr:from>
    <xdr:to>
      <xdr:col>17</xdr:col>
      <xdr:colOff>0</xdr:colOff>
      <xdr:row>77</xdr:row>
      <xdr:rowOff>76200</xdr:rowOff>
    </xdr:to>
    <xdr:cxnSp macro="">
      <xdr:nvCxnSpPr>
        <xdr:cNvPr id="2941" name="Solver_line$R$78"/>
        <xdr:cNvCxnSpPr/>
      </xdr:nvCxnSpPr>
      <xdr:spPr>
        <a:xfrm>
          <a:off x="5495925" y="141351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76200</xdr:rowOff>
    </xdr:from>
    <xdr:to>
      <xdr:col>15</xdr:col>
      <xdr:colOff>0</xdr:colOff>
      <xdr:row>82</xdr:row>
      <xdr:rowOff>76200</xdr:rowOff>
    </xdr:to>
    <xdr:cxnSp macro="">
      <xdr:nvCxnSpPr>
        <xdr:cNvPr id="2942" name="Solver_shapecon$R$83"/>
        <xdr:cNvCxnSpPr/>
      </xdr:nvCxnSpPr>
      <xdr:spPr>
        <a:xfrm>
          <a:off x="5248275" y="15011400"/>
          <a:ext cx="2476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82</xdr:row>
      <xdr:rowOff>0</xdr:rowOff>
    </xdr:from>
    <xdr:to>
      <xdr:col>18</xdr:col>
      <xdr:colOff>0</xdr:colOff>
      <xdr:row>82</xdr:row>
      <xdr:rowOff>152400</xdr:rowOff>
    </xdr:to>
    <xdr:sp macro="" textlink="">
      <xdr:nvSpPr>
        <xdr:cNvPr id="2943" name="Solver_shape$R$83"/>
        <xdr:cNvSpPr/>
      </xdr:nvSpPr>
      <xdr:spPr>
        <a:xfrm rot="16200000">
          <a:off x="5934075" y="149352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82</xdr:row>
      <xdr:rowOff>76200</xdr:rowOff>
    </xdr:from>
    <xdr:to>
      <xdr:col>17</xdr:col>
      <xdr:colOff>0</xdr:colOff>
      <xdr:row>82</xdr:row>
      <xdr:rowOff>76200</xdr:rowOff>
    </xdr:to>
    <xdr:cxnSp macro="">
      <xdr:nvCxnSpPr>
        <xdr:cNvPr id="2944" name="Solver_line$R$83"/>
        <xdr:cNvCxnSpPr/>
      </xdr:nvCxnSpPr>
      <xdr:spPr>
        <a:xfrm>
          <a:off x="5495925" y="150114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76200</xdr:rowOff>
    </xdr:from>
    <xdr:to>
      <xdr:col>15</xdr:col>
      <xdr:colOff>0</xdr:colOff>
      <xdr:row>87</xdr:row>
      <xdr:rowOff>76200</xdr:rowOff>
    </xdr:to>
    <xdr:cxnSp macro="">
      <xdr:nvCxnSpPr>
        <xdr:cNvPr id="2945" name="Solver_shapecon$R$88"/>
        <xdr:cNvCxnSpPr/>
      </xdr:nvCxnSpPr>
      <xdr:spPr>
        <a:xfrm>
          <a:off x="5248275" y="15011400"/>
          <a:ext cx="24765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87</xdr:row>
      <xdr:rowOff>0</xdr:rowOff>
    </xdr:from>
    <xdr:to>
      <xdr:col>18</xdr:col>
      <xdr:colOff>0</xdr:colOff>
      <xdr:row>87</xdr:row>
      <xdr:rowOff>152400</xdr:rowOff>
    </xdr:to>
    <xdr:sp macro="" textlink="">
      <xdr:nvSpPr>
        <xdr:cNvPr id="2946" name="Solver_shape$R$88"/>
        <xdr:cNvSpPr/>
      </xdr:nvSpPr>
      <xdr:spPr>
        <a:xfrm rot="16200000">
          <a:off x="5934075" y="15849600"/>
          <a:ext cx="152400" cy="15240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87</xdr:row>
      <xdr:rowOff>76200</xdr:rowOff>
    </xdr:from>
    <xdr:to>
      <xdr:col>17</xdr:col>
      <xdr:colOff>0</xdr:colOff>
      <xdr:row>87</xdr:row>
      <xdr:rowOff>76200</xdr:rowOff>
    </xdr:to>
    <xdr:cxnSp macro="">
      <xdr:nvCxnSpPr>
        <xdr:cNvPr id="2947" name="Solver_line$R$88"/>
        <xdr:cNvCxnSpPr/>
      </xdr:nvCxnSpPr>
      <xdr:spPr>
        <a:xfrm>
          <a:off x="5495925" y="15925800"/>
          <a:ext cx="43815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78</xdr:row>
      <xdr:rowOff>76200</xdr:rowOff>
    </xdr:from>
    <xdr:to>
      <xdr:col>3</xdr:col>
      <xdr:colOff>0</xdr:colOff>
      <xdr:row>112</xdr:row>
      <xdr:rowOff>76200</xdr:rowOff>
    </xdr:to>
    <xdr:cxnSp macro="">
      <xdr:nvCxnSpPr>
        <xdr:cNvPr id="2948" name="Solver_shapecon$F$113"/>
        <xdr:cNvCxnSpPr/>
      </xdr:nvCxnSpPr>
      <xdr:spPr>
        <a:xfrm>
          <a:off x="762000" y="14287500"/>
          <a:ext cx="247650" cy="636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112</xdr:row>
      <xdr:rowOff>0</xdr:rowOff>
    </xdr:from>
    <xdr:to>
      <xdr:col>6</xdr:col>
      <xdr:colOff>19050</xdr:colOff>
      <xdr:row>112</xdr:row>
      <xdr:rowOff>152400</xdr:rowOff>
    </xdr:to>
    <xdr:sp macro="" textlink="">
      <xdr:nvSpPr>
        <xdr:cNvPr id="2949" name="Solver_shape$F$113"/>
        <xdr:cNvSpPr/>
      </xdr:nvSpPr>
      <xdr:spPr>
        <a:xfrm>
          <a:off x="2886075" y="20574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112</xdr:row>
      <xdr:rowOff>76200</xdr:rowOff>
    </xdr:from>
    <xdr:to>
      <xdr:col>5</xdr:col>
      <xdr:colOff>0</xdr:colOff>
      <xdr:row>112</xdr:row>
      <xdr:rowOff>76200</xdr:rowOff>
    </xdr:to>
    <xdr:cxnSp macro="">
      <xdr:nvCxnSpPr>
        <xdr:cNvPr id="2950" name="Solver_line$F$113"/>
        <xdr:cNvCxnSpPr/>
      </xdr:nvCxnSpPr>
      <xdr:spPr>
        <a:xfrm>
          <a:off x="1009650" y="20650200"/>
          <a:ext cx="1876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97</xdr:row>
      <xdr:rowOff>76200</xdr:rowOff>
    </xdr:from>
    <xdr:to>
      <xdr:col>7</xdr:col>
      <xdr:colOff>0</xdr:colOff>
      <xdr:row>112</xdr:row>
      <xdr:rowOff>76200</xdr:rowOff>
    </xdr:to>
    <xdr:cxnSp macro="">
      <xdr:nvCxnSpPr>
        <xdr:cNvPr id="2951" name="Solver_shapecon$J$98"/>
        <xdr:cNvCxnSpPr/>
      </xdr:nvCxnSpPr>
      <xdr:spPr>
        <a:xfrm flipV="1">
          <a:off x="3038475" y="17792700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97</xdr:row>
      <xdr:rowOff>0</xdr:rowOff>
    </xdr:from>
    <xdr:to>
      <xdr:col>10</xdr:col>
      <xdr:colOff>19050</xdr:colOff>
      <xdr:row>97</xdr:row>
      <xdr:rowOff>152400</xdr:rowOff>
    </xdr:to>
    <xdr:sp macro="" textlink="">
      <xdr:nvSpPr>
        <xdr:cNvPr id="2952" name="Solver_shape$J$98"/>
        <xdr:cNvSpPr/>
      </xdr:nvSpPr>
      <xdr:spPr>
        <a:xfrm>
          <a:off x="3990975" y="177165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97</xdr:row>
      <xdr:rowOff>76200</xdr:rowOff>
    </xdr:from>
    <xdr:to>
      <xdr:col>9</xdr:col>
      <xdr:colOff>0</xdr:colOff>
      <xdr:row>97</xdr:row>
      <xdr:rowOff>76200</xdr:rowOff>
    </xdr:to>
    <xdr:cxnSp macro="">
      <xdr:nvCxnSpPr>
        <xdr:cNvPr id="2953" name="Solver_line$J$98"/>
        <xdr:cNvCxnSpPr/>
      </xdr:nvCxnSpPr>
      <xdr:spPr>
        <a:xfrm>
          <a:off x="3286125" y="177927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92</xdr:row>
      <xdr:rowOff>76200</xdr:rowOff>
    </xdr:from>
    <xdr:to>
      <xdr:col>11</xdr:col>
      <xdr:colOff>0</xdr:colOff>
      <xdr:row>97</xdr:row>
      <xdr:rowOff>76200</xdr:rowOff>
    </xdr:to>
    <xdr:cxnSp macro="">
      <xdr:nvCxnSpPr>
        <xdr:cNvPr id="2954" name="Solver_shapecon$N$93"/>
        <xdr:cNvCxnSpPr/>
      </xdr:nvCxnSpPr>
      <xdr:spPr>
        <a:xfrm flipV="1">
          <a:off x="4143375" y="168402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92</xdr:row>
      <xdr:rowOff>0</xdr:rowOff>
    </xdr:from>
    <xdr:to>
      <xdr:col>14</xdr:col>
      <xdr:colOff>0</xdr:colOff>
      <xdr:row>92</xdr:row>
      <xdr:rowOff>152400</xdr:rowOff>
    </xdr:to>
    <xdr:sp macro="" textlink="">
      <xdr:nvSpPr>
        <xdr:cNvPr id="2955" name="Solver_shape$N$93"/>
        <xdr:cNvSpPr/>
      </xdr:nvSpPr>
      <xdr:spPr>
        <a:xfrm rot="16200000">
          <a:off x="5095875" y="16764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92</xdr:row>
      <xdr:rowOff>76200</xdr:rowOff>
    </xdr:from>
    <xdr:to>
      <xdr:col>17</xdr:col>
      <xdr:colOff>0</xdr:colOff>
      <xdr:row>92</xdr:row>
      <xdr:rowOff>76200</xdr:rowOff>
    </xdr:to>
    <xdr:cxnSp macro="">
      <xdr:nvCxnSpPr>
        <xdr:cNvPr id="2956" name="Solver_dash$N$93"/>
        <xdr:cNvCxnSpPr/>
      </xdr:nvCxnSpPr>
      <xdr:spPr>
        <a:xfrm>
          <a:off x="5248275" y="168402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92</xdr:row>
      <xdr:rowOff>76200</xdr:rowOff>
    </xdr:from>
    <xdr:to>
      <xdr:col>13</xdr:col>
      <xdr:colOff>0</xdr:colOff>
      <xdr:row>92</xdr:row>
      <xdr:rowOff>76200</xdr:rowOff>
    </xdr:to>
    <xdr:cxnSp macro="">
      <xdr:nvCxnSpPr>
        <xdr:cNvPr id="2957" name="Solver_line$N$93"/>
        <xdr:cNvCxnSpPr/>
      </xdr:nvCxnSpPr>
      <xdr:spPr>
        <a:xfrm>
          <a:off x="4391025" y="168402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97</xdr:row>
      <xdr:rowOff>76200</xdr:rowOff>
    </xdr:from>
    <xdr:to>
      <xdr:col>11</xdr:col>
      <xdr:colOff>0</xdr:colOff>
      <xdr:row>97</xdr:row>
      <xdr:rowOff>76200</xdr:rowOff>
    </xdr:to>
    <xdr:cxnSp macro="">
      <xdr:nvCxnSpPr>
        <xdr:cNvPr id="2958" name="Solver_shapecon$N$98"/>
        <xdr:cNvCxnSpPr/>
      </xdr:nvCxnSpPr>
      <xdr:spPr>
        <a:xfrm>
          <a:off x="4143375" y="177546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97</xdr:row>
      <xdr:rowOff>0</xdr:rowOff>
    </xdr:from>
    <xdr:to>
      <xdr:col>14</xdr:col>
      <xdr:colOff>0</xdr:colOff>
      <xdr:row>97</xdr:row>
      <xdr:rowOff>152400</xdr:rowOff>
    </xdr:to>
    <xdr:sp macro="" textlink="">
      <xdr:nvSpPr>
        <xdr:cNvPr id="2959" name="Solver_shape$N$98"/>
        <xdr:cNvSpPr/>
      </xdr:nvSpPr>
      <xdr:spPr>
        <a:xfrm rot="16200000">
          <a:off x="5095875" y="17678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97</xdr:row>
      <xdr:rowOff>76200</xdr:rowOff>
    </xdr:from>
    <xdr:to>
      <xdr:col>17</xdr:col>
      <xdr:colOff>0</xdr:colOff>
      <xdr:row>97</xdr:row>
      <xdr:rowOff>76200</xdr:rowOff>
    </xdr:to>
    <xdr:cxnSp macro="">
      <xdr:nvCxnSpPr>
        <xdr:cNvPr id="2960" name="Solver_dash$N$98"/>
        <xdr:cNvCxnSpPr/>
      </xdr:nvCxnSpPr>
      <xdr:spPr>
        <a:xfrm>
          <a:off x="5248275" y="177546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97</xdr:row>
      <xdr:rowOff>76200</xdr:rowOff>
    </xdr:from>
    <xdr:to>
      <xdr:col>13</xdr:col>
      <xdr:colOff>0</xdr:colOff>
      <xdr:row>97</xdr:row>
      <xdr:rowOff>76200</xdr:rowOff>
    </xdr:to>
    <xdr:cxnSp macro="">
      <xdr:nvCxnSpPr>
        <xdr:cNvPr id="2961" name="Solver_line$N$98"/>
        <xdr:cNvCxnSpPr/>
      </xdr:nvCxnSpPr>
      <xdr:spPr>
        <a:xfrm>
          <a:off x="4391025" y="177546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97</xdr:row>
      <xdr:rowOff>76200</xdr:rowOff>
    </xdr:from>
    <xdr:to>
      <xdr:col>11</xdr:col>
      <xdr:colOff>0</xdr:colOff>
      <xdr:row>102</xdr:row>
      <xdr:rowOff>76200</xdr:rowOff>
    </xdr:to>
    <xdr:cxnSp macro="">
      <xdr:nvCxnSpPr>
        <xdr:cNvPr id="2962" name="Solver_shapecon$N$103"/>
        <xdr:cNvCxnSpPr/>
      </xdr:nvCxnSpPr>
      <xdr:spPr>
        <a:xfrm>
          <a:off x="4143375" y="177546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102</xdr:row>
      <xdr:rowOff>0</xdr:rowOff>
    </xdr:from>
    <xdr:to>
      <xdr:col>14</xdr:col>
      <xdr:colOff>0</xdr:colOff>
      <xdr:row>102</xdr:row>
      <xdr:rowOff>152400</xdr:rowOff>
    </xdr:to>
    <xdr:sp macro="" textlink="">
      <xdr:nvSpPr>
        <xdr:cNvPr id="2963" name="Solver_shape$N$103"/>
        <xdr:cNvSpPr/>
      </xdr:nvSpPr>
      <xdr:spPr>
        <a:xfrm rot="16200000">
          <a:off x="5095875" y="18592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102</xdr:row>
      <xdr:rowOff>76200</xdr:rowOff>
    </xdr:from>
    <xdr:to>
      <xdr:col>17</xdr:col>
      <xdr:colOff>0</xdr:colOff>
      <xdr:row>102</xdr:row>
      <xdr:rowOff>76200</xdr:rowOff>
    </xdr:to>
    <xdr:cxnSp macro="">
      <xdr:nvCxnSpPr>
        <xdr:cNvPr id="2964" name="Solver_dash$N$103"/>
        <xdr:cNvCxnSpPr/>
      </xdr:nvCxnSpPr>
      <xdr:spPr>
        <a:xfrm>
          <a:off x="5248275" y="186690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102</xdr:row>
      <xdr:rowOff>76200</xdr:rowOff>
    </xdr:from>
    <xdr:to>
      <xdr:col>13</xdr:col>
      <xdr:colOff>0</xdr:colOff>
      <xdr:row>102</xdr:row>
      <xdr:rowOff>76200</xdr:rowOff>
    </xdr:to>
    <xdr:cxnSp macro="">
      <xdr:nvCxnSpPr>
        <xdr:cNvPr id="2965" name="Solver_line$N$103"/>
        <xdr:cNvCxnSpPr/>
      </xdr:nvCxnSpPr>
      <xdr:spPr>
        <a:xfrm>
          <a:off x="4391025" y="186690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112</xdr:row>
      <xdr:rowOff>76200</xdr:rowOff>
    </xdr:from>
    <xdr:to>
      <xdr:col>7</xdr:col>
      <xdr:colOff>0</xdr:colOff>
      <xdr:row>112</xdr:row>
      <xdr:rowOff>76200</xdr:rowOff>
    </xdr:to>
    <xdr:cxnSp macro="">
      <xdr:nvCxnSpPr>
        <xdr:cNvPr id="2966" name="Solver_shapecon$J$113"/>
        <xdr:cNvCxnSpPr/>
      </xdr:nvCxnSpPr>
      <xdr:spPr>
        <a:xfrm>
          <a:off x="3038475" y="205359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112</xdr:row>
      <xdr:rowOff>0</xdr:rowOff>
    </xdr:from>
    <xdr:to>
      <xdr:col>10</xdr:col>
      <xdr:colOff>19050</xdr:colOff>
      <xdr:row>112</xdr:row>
      <xdr:rowOff>152400</xdr:rowOff>
    </xdr:to>
    <xdr:sp macro="" textlink="">
      <xdr:nvSpPr>
        <xdr:cNvPr id="2967" name="Solver_shape$J$113"/>
        <xdr:cNvSpPr/>
      </xdr:nvSpPr>
      <xdr:spPr>
        <a:xfrm>
          <a:off x="3990975" y="204597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112</xdr:row>
      <xdr:rowOff>76200</xdr:rowOff>
    </xdr:from>
    <xdr:to>
      <xdr:col>9</xdr:col>
      <xdr:colOff>0</xdr:colOff>
      <xdr:row>112</xdr:row>
      <xdr:rowOff>76200</xdr:rowOff>
    </xdr:to>
    <xdr:cxnSp macro="">
      <xdr:nvCxnSpPr>
        <xdr:cNvPr id="2968" name="Solver_line$J$113"/>
        <xdr:cNvCxnSpPr/>
      </xdr:nvCxnSpPr>
      <xdr:spPr>
        <a:xfrm>
          <a:off x="3286125" y="205359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107</xdr:row>
      <xdr:rowOff>76200</xdr:rowOff>
    </xdr:from>
    <xdr:to>
      <xdr:col>11</xdr:col>
      <xdr:colOff>0</xdr:colOff>
      <xdr:row>112</xdr:row>
      <xdr:rowOff>76200</xdr:rowOff>
    </xdr:to>
    <xdr:cxnSp macro="">
      <xdr:nvCxnSpPr>
        <xdr:cNvPr id="2969" name="Solver_shapecon$N$108"/>
        <xdr:cNvCxnSpPr/>
      </xdr:nvCxnSpPr>
      <xdr:spPr>
        <a:xfrm flipV="1">
          <a:off x="4143375" y="195834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107</xdr:row>
      <xdr:rowOff>0</xdr:rowOff>
    </xdr:from>
    <xdr:to>
      <xdr:col>14</xdr:col>
      <xdr:colOff>0</xdr:colOff>
      <xdr:row>107</xdr:row>
      <xdr:rowOff>152400</xdr:rowOff>
    </xdr:to>
    <xdr:sp macro="" textlink="">
      <xdr:nvSpPr>
        <xdr:cNvPr id="2970" name="Solver_shape$N$108"/>
        <xdr:cNvSpPr/>
      </xdr:nvSpPr>
      <xdr:spPr>
        <a:xfrm rot="16200000">
          <a:off x="5095875" y="19507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107</xdr:row>
      <xdr:rowOff>76200</xdr:rowOff>
    </xdr:from>
    <xdr:to>
      <xdr:col>17</xdr:col>
      <xdr:colOff>0</xdr:colOff>
      <xdr:row>107</xdr:row>
      <xdr:rowOff>76200</xdr:rowOff>
    </xdr:to>
    <xdr:cxnSp macro="">
      <xdr:nvCxnSpPr>
        <xdr:cNvPr id="2971" name="Solver_dash$N$108"/>
        <xdr:cNvCxnSpPr/>
      </xdr:nvCxnSpPr>
      <xdr:spPr>
        <a:xfrm>
          <a:off x="5248275" y="195834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107</xdr:row>
      <xdr:rowOff>76200</xdr:rowOff>
    </xdr:from>
    <xdr:to>
      <xdr:col>13</xdr:col>
      <xdr:colOff>0</xdr:colOff>
      <xdr:row>107</xdr:row>
      <xdr:rowOff>76200</xdr:rowOff>
    </xdr:to>
    <xdr:cxnSp macro="">
      <xdr:nvCxnSpPr>
        <xdr:cNvPr id="2972" name="Solver_line$N$108"/>
        <xdr:cNvCxnSpPr/>
      </xdr:nvCxnSpPr>
      <xdr:spPr>
        <a:xfrm>
          <a:off x="4391025" y="195834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112</xdr:row>
      <xdr:rowOff>76200</xdr:rowOff>
    </xdr:from>
    <xdr:to>
      <xdr:col>11</xdr:col>
      <xdr:colOff>0</xdr:colOff>
      <xdr:row>112</xdr:row>
      <xdr:rowOff>76200</xdr:rowOff>
    </xdr:to>
    <xdr:cxnSp macro="">
      <xdr:nvCxnSpPr>
        <xdr:cNvPr id="2973" name="Solver_shapecon$N$113"/>
        <xdr:cNvCxnSpPr/>
      </xdr:nvCxnSpPr>
      <xdr:spPr>
        <a:xfrm>
          <a:off x="4143375" y="204978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112</xdr:row>
      <xdr:rowOff>0</xdr:rowOff>
    </xdr:from>
    <xdr:to>
      <xdr:col>14</xdr:col>
      <xdr:colOff>0</xdr:colOff>
      <xdr:row>112</xdr:row>
      <xdr:rowOff>152400</xdr:rowOff>
    </xdr:to>
    <xdr:sp macro="" textlink="">
      <xdr:nvSpPr>
        <xdr:cNvPr id="2974" name="Solver_shape$N$113"/>
        <xdr:cNvSpPr/>
      </xdr:nvSpPr>
      <xdr:spPr>
        <a:xfrm rot="16200000">
          <a:off x="5095875" y="20421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112</xdr:row>
      <xdr:rowOff>76200</xdr:rowOff>
    </xdr:from>
    <xdr:to>
      <xdr:col>17</xdr:col>
      <xdr:colOff>0</xdr:colOff>
      <xdr:row>112</xdr:row>
      <xdr:rowOff>76200</xdr:rowOff>
    </xdr:to>
    <xdr:cxnSp macro="">
      <xdr:nvCxnSpPr>
        <xdr:cNvPr id="2975" name="Solver_dash$N$113"/>
        <xdr:cNvCxnSpPr/>
      </xdr:nvCxnSpPr>
      <xdr:spPr>
        <a:xfrm>
          <a:off x="5248275" y="204978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112</xdr:row>
      <xdr:rowOff>76200</xdr:rowOff>
    </xdr:from>
    <xdr:to>
      <xdr:col>13</xdr:col>
      <xdr:colOff>0</xdr:colOff>
      <xdr:row>112</xdr:row>
      <xdr:rowOff>76200</xdr:rowOff>
    </xdr:to>
    <xdr:cxnSp macro="">
      <xdr:nvCxnSpPr>
        <xdr:cNvPr id="2976" name="Solver_line$N$113"/>
        <xdr:cNvCxnSpPr/>
      </xdr:nvCxnSpPr>
      <xdr:spPr>
        <a:xfrm>
          <a:off x="4391025" y="204978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112</xdr:row>
      <xdr:rowOff>76200</xdr:rowOff>
    </xdr:from>
    <xdr:to>
      <xdr:col>11</xdr:col>
      <xdr:colOff>0</xdr:colOff>
      <xdr:row>117</xdr:row>
      <xdr:rowOff>76200</xdr:rowOff>
    </xdr:to>
    <xdr:cxnSp macro="">
      <xdr:nvCxnSpPr>
        <xdr:cNvPr id="2977" name="Solver_shapecon$N$118"/>
        <xdr:cNvCxnSpPr/>
      </xdr:nvCxnSpPr>
      <xdr:spPr>
        <a:xfrm>
          <a:off x="4143375" y="204978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117</xdr:row>
      <xdr:rowOff>0</xdr:rowOff>
    </xdr:from>
    <xdr:to>
      <xdr:col>14</xdr:col>
      <xdr:colOff>0</xdr:colOff>
      <xdr:row>117</xdr:row>
      <xdr:rowOff>152400</xdr:rowOff>
    </xdr:to>
    <xdr:sp macro="" textlink="">
      <xdr:nvSpPr>
        <xdr:cNvPr id="2978" name="Solver_shape$N$118"/>
        <xdr:cNvSpPr/>
      </xdr:nvSpPr>
      <xdr:spPr>
        <a:xfrm rot="16200000">
          <a:off x="5095875" y="21336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117</xdr:row>
      <xdr:rowOff>76200</xdr:rowOff>
    </xdr:from>
    <xdr:to>
      <xdr:col>17</xdr:col>
      <xdr:colOff>0</xdr:colOff>
      <xdr:row>117</xdr:row>
      <xdr:rowOff>76200</xdr:rowOff>
    </xdr:to>
    <xdr:cxnSp macro="">
      <xdr:nvCxnSpPr>
        <xdr:cNvPr id="2979" name="Solver_dash$N$118"/>
        <xdr:cNvCxnSpPr/>
      </xdr:nvCxnSpPr>
      <xdr:spPr>
        <a:xfrm>
          <a:off x="5248275" y="214122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117</xdr:row>
      <xdr:rowOff>76200</xdr:rowOff>
    </xdr:from>
    <xdr:to>
      <xdr:col>13</xdr:col>
      <xdr:colOff>0</xdr:colOff>
      <xdr:row>117</xdr:row>
      <xdr:rowOff>76200</xdr:rowOff>
    </xdr:to>
    <xdr:cxnSp macro="">
      <xdr:nvCxnSpPr>
        <xdr:cNvPr id="2980" name="Solver_line$N$118"/>
        <xdr:cNvCxnSpPr/>
      </xdr:nvCxnSpPr>
      <xdr:spPr>
        <a:xfrm>
          <a:off x="4391025" y="214122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112</xdr:row>
      <xdr:rowOff>76200</xdr:rowOff>
    </xdr:from>
    <xdr:to>
      <xdr:col>7</xdr:col>
      <xdr:colOff>0</xdr:colOff>
      <xdr:row>127</xdr:row>
      <xdr:rowOff>76200</xdr:rowOff>
    </xdr:to>
    <xdr:cxnSp macro="">
      <xdr:nvCxnSpPr>
        <xdr:cNvPr id="2981" name="Solver_shapecon$J$128"/>
        <xdr:cNvCxnSpPr/>
      </xdr:nvCxnSpPr>
      <xdr:spPr>
        <a:xfrm>
          <a:off x="3038475" y="20497800"/>
          <a:ext cx="247650" cy="2781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127</xdr:row>
      <xdr:rowOff>0</xdr:rowOff>
    </xdr:from>
    <xdr:to>
      <xdr:col>10</xdr:col>
      <xdr:colOff>19050</xdr:colOff>
      <xdr:row>127</xdr:row>
      <xdr:rowOff>152400</xdr:rowOff>
    </xdr:to>
    <xdr:sp macro="" textlink="">
      <xdr:nvSpPr>
        <xdr:cNvPr id="2982" name="Solver_shape$J$128"/>
        <xdr:cNvSpPr/>
      </xdr:nvSpPr>
      <xdr:spPr>
        <a:xfrm>
          <a:off x="3990975" y="23202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127</xdr:row>
      <xdr:rowOff>76200</xdr:rowOff>
    </xdr:from>
    <xdr:to>
      <xdr:col>9</xdr:col>
      <xdr:colOff>0</xdr:colOff>
      <xdr:row>127</xdr:row>
      <xdr:rowOff>76200</xdr:rowOff>
    </xdr:to>
    <xdr:cxnSp macro="">
      <xdr:nvCxnSpPr>
        <xdr:cNvPr id="2983" name="Solver_line$J$128"/>
        <xdr:cNvCxnSpPr/>
      </xdr:nvCxnSpPr>
      <xdr:spPr>
        <a:xfrm>
          <a:off x="3286125" y="232791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122</xdr:row>
      <xdr:rowOff>76200</xdr:rowOff>
    </xdr:from>
    <xdr:to>
      <xdr:col>11</xdr:col>
      <xdr:colOff>0</xdr:colOff>
      <xdr:row>127</xdr:row>
      <xdr:rowOff>76200</xdr:rowOff>
    </xdr:to>
    <xdr:cxnSp macro="">
      <xdr:nvCxnSpPr>
        <xdr:cNvPr id="2984" name="Solver_shapecon$N$123"/>
        <xdr:cNvCxnSpPr/>
      </xdr:nvCxnSpPr>
      <xdr:spPr>
        <a:xfrm flipV="1">
          <a:off x="4143375" y="223266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122</xdr:row>
      <xdr:rowOff>0</xdr:rowOff>
    </xdr:from>
    <xdr:to>
      <xdr:col>14</xdr:col>
      <xdr:colOff>0</xdr:colOff>
      <xdr:row>122</xdr:row>
      <xdr:rowOff>152400</xdr:rowOff>
    </xdr:to>
    <xdr:sp macro="" textlink="">
      <xdr:nvSpPr>
        <xdr:cNvPr id="2985" name="Solver_shape$N$123"/>
        <xdr:cNvSpPr/>
      </xdr:nvSpPr>
      <xdr:spPr>
        <a:xfrm rot="16200000">
          <a:off x="5095875" y="22250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122</xdr:row>
      <xdr:rowOff>76200</xdr:rowOff>
    </xdr:from>
    <xdr:to>
      <xdr:col>17</xdr:col>
      <xdr:colOff>0</xdr:colOff>
      <xdr:row>122</xdr:row>
      <xdr:rowOff>76200</xdr:rowOff>
    </xdr:to>
    <xdr:cxnSp macro="">
      <xdr:nvCxnSpPr>
        <xdr:cNvPr id="2986" name="Solver_dash$N$123"/>
        <xdr:cNvCxnSpPr/>
      </xdr:nvCxnSpPr>
      <xdr:spPr>
        <a:xfrm>
          <a:off x="5248275" y="223266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122</xdr:row>
      <xdr:rowOff>76200</xdr:rowOff>
    </xdr:from>
    <xdr:to>
      <xdr:col>13</xdr:col>
      <xdr:colOff>0</xdr:colOff>
      <xdr:row>122</xdr:row>
      <xdr:rowOff>76200</xdr:rowOff>
    </xdr:to>
    <xdr:cxnSp macro="">
      <xdr:nvCxnSpPr>
        <xdr:cNvPr id="2987" name="Solver_line$N$123"/>
        <xdr:cNvCxnSpPr/>
      </xdr:nvCxnSpPr>
      <xdr:spPr>
        <a:xfrm>
          <a:off x="4391025" y="223266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127</xdr:row>
      <xdr:rowOff>76200</xdr:rowOff>
    </xdr:from>
    <xdr:to>
      <xdr:col>11</xdr:col>
      <xdr:colOff>0</xdr:colOff>
      <xdr:row>127</xdr:row>
      <xdr:rowOff>76200</xdr:rowOff>
    </xdr:to>
    <xdr:cxnSp macro="">
      <xdr:nvCxnSpPr>
        <xdr:cNvPr id="2988" name="Solver_shapecon$N$128"/>
        <xdr:cNvCxnSpPr/>
      </xdr:nvCxnSpPr>
      <xdr:spPr>
        <a:xfrm>
          <a:off x="4143375" y="232410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127</xdr:row>
      <xdr:rowOff>0</xdr:rowOff>
    </xdr:from>
    <xdr:to>
      <xdr:col>14</xdr:col>
      <xdr:colOff>0</xdr:colOff>
      <xdr:row>127</xdr:row>
      <xdr:rowOff>152400</xdr:rowOff>
    </xdr:to>
    <xdr:sp macro="" textlink="">
      <xdr:nvSpPr>
        <xdr:cNvPr id="2989" name="Solver_shape$N$128"/>
        <xdr:cNvSpPr/>
      </xdr:nvSpPr>
      <xdr:spPr>
        <a:xfrm rot="16200000">
          <a:off x="5095875" y="23164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127</xdr:row>
      <xdr:rowOff>76200</xdr:rowOff>
    </xdr:from>
    <xdr:to>
      <xdr:col>17</xdr:col>
      <xdr:colOff>0</xdr:colOff>
      <xdr:row>127</xdr:row>
      <xdr:rowOff>76200</xdr:rowOff>
    </xdr:to>
    <xdr:cxnSp macro="">
      <xdr:nvCxnSpPr>
        <xdr:cNvPr id="2990" name="Solver_dash$N$128"/>
        <xdr:cNvCxnSpPr/>
      </xdr:nvCxnSpPr>
      <xdr:spPr>
        <a:xfrm>
          <a:off x="5248275" y="232410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127</xdr:row>
      <xdr:rowOff>76200</xdr:rowOff>
    </xdr:from>
    <xdr:to>
      <xdr:col>13</xdr:col>
      <xdr:colOff>0</xdr:colOff>
      <xdr:row>127</xdr:row>
      <xdr:rowOff>76200</xdr:rowOff>
    </xdr:to>
    <xdr:cxnSp macro="">
      <xdr:nvCxnSpPr>
        <xdr:cNvPr id="2991" name="Solver_line$N$128"/>
        <xdr:cNvCxnSpPr/>
      </xdr:nvCxnSpPr>
      <xdr:spPr>
        <a:xfrm>
          <a:off x="4391025" y="232410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127</xdr:row>
      <xdr:rowOff>76200</xdr:rowOff>
    </xdr:from>
    <xdr:to>
      <xdr:col>11</xdr:col>
      <xdr:colOff>0</xdr:colOff>
      <xdr:row>132</xdr:row>
      <xdr:rowOff>76200</xdr:rowOff>
    </xdr:to>
    <xdr:cxnSp macro="">
      <xdr:nvCxnSpPr>
        <xdr:cNvPr id="2992" name="Solver_shapecon$N$133"/>
        <xdr:cNvCxnSpPr/>
      </xdr:nvCxnSpPr>
      <xdr:spPr>
        <a:xfrm>
          <a:off x="4143375" y="232410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132</xdr:row>
      <xdr:rowOff>0</xdr:rowOff>
    </xdr:from>
    <xdr:to>
      <xdr:col>14</xdr:col>
      <xdr:colOff>0</xdr:colOff>
      <xdr:row>132</xdr:row>
      <xdr:rowOff>152400</xdr:rowOff>
    </xdr:to>
    <xdr:sp macro="" textlink="">
      <xdr:nvSpPr>
        <xdr:cNvPr id="2993" name="Solver_shape$N$133"/>
        <xdr:cNvSpPr/>
      </xdr:nvSpPr>
      <xdr:spPr>
        <a:xfrm rot="16200000">
          <a:off x="5095875" y="240792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132</xdr:row>
      <xdr:rowOff>76200</xdr:rowOff>
    </xdr:from>
    <xdr:to>
      <xdr:col>17</xdr:col>
      <xdr:colOff>0</xdr:colOff>
      <xdr:row>132</xdr:row>
      <xdr:rowOff>76200</xdr:rowOff>
    </xdr:to>
    <xdr:cxnSp macro="">
      <xdr:nvCxnSpPr>
        <xdr:cNvPr id="2994" name="Solver_dash$N$133"/>
        <xdr:cNvCxnSpPr/>
      </xdr:nvCxnSpPr>
      <xdr:spPr>
        <a:xfrm>
          <a:off x="5248275" y="24155400"/>
          <a:ext cx="685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132</xdr:row>
      <xdr:rowOff>76200</xdr:rowOff>
    </xdr:from>
    <xdr:to>
      <xdr:col>13</xdr:col>
      <xdr:colOff>0</xdr:colOff>
      <xdr:row>132</xdr:row>
      <xdr:rowOff>76200</xdr:rowOff>
    </xdr:to>
    <xdr:cxnSp macro="">
      <xdr:nvCxnSpPr>
        <xdr:cNvPr id="2995" name="Solver_line$N$133"/>
        <xdr:cNvCxnSpPr/>
      </xdr:nvCxnSpPr>
      <xdr:spPr>
        <a:xfrm>
          <a:off x="4391025" y="24155400"/>
          <a:ext cx="7048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A47" workbookViewId="0">
      <selection activeCell="D47" sqref="D47"/>
    </sheetView>
  </sheetViews>
  <sheetFormatPr baseColWidth="10" defaultColWidth="8.83203125" defaultRowHeight="14" x14ac:dyDescent="0"/>
  <cols>
    <col min="2" max="2" width="2" bestFit="1" customWidth="1"/>
    <col min="3" max="3" width="3.6640625" customWidth="1"/>
    <col min="4" max="4" width="19.1640625" bestFit="1" customWidth="1"/>
    <col min="5" max="5" width="9" bestFit="1" customWidth="1"/>
    <col min="6" max="6" width="2" bestFit="1" customWidth="1"/>
    <col min="7" max="7" width="3.6640625" customWidth="1"/>
    <col min="8" max="8" width="4.5" bestFit="1" customWidth="1"/>
    <col min="9" max="9" width="6" bestFit="1" customWidth="1"/>
    <col min="10" max="10" width="2" bestFit="1" customWidth="1"/>
    <col min="11" max="11" width="3.6640625" customWidth="1"/>
    <col min="12" max="12" width="4.5" bestFit="1" customWidth="1"/>
    <col min="13" max="13" width="6" bestFit="1" customWidth="1"/>
    <col min="14" max="14" width="2.33203125" customWidth="1"/>
    <col min="15" max="15" width="3.6640625" customWidth="1"/>
    <col min="16" max="16" width="4.5" bestFit="1" customWidth="1"/>
    <col min="17" max="17" width="2" bestFit="1" customWidth="1"/>
    <col min="18" max="18" width="2.33203125" customWidth="1"/>
    <col min="19" max="19" width="2" bestFit="1" customWidth="1"/>
  </cols>
  <sheetData>
    <row r="1" spans="4:19">
      <c r="H1" s="2"/>
      <c r="P1" s="2">
        <v>0.22700000000000001</v>
      </c>
    </row>
    <row r="2" spans="4:19">
      <c r="P2" t="s">
        <v>5</v>
      </c>
    </row>
    <row r="3" spans="4:19">
      <c r="S3">
        <f>SUM($P$4,$L$9,$H$24,$D$46)</f>
        <v>5</v>
      </c>
    </row>
    <row r="4" spans="4:19">
      <c r="D4" s="1"/>
      <c r="H4" s="1"/>
      <c r="L4" s="1"/>
      <c r="P4" s="1">
        <v>5</v>
      </c>
      <c r="Q4">
        <f>$S$3</f>
        <v>5</v>
      </c>
    </row>
    <row r="6" spans="4:19">
      <c r="D6" s="1"/>
      <c r="H6" s="2"/>
      <c r="L6" s="2"/>
      <c r="P6" s="2">
        <v>0.504</v>
      </c>
    </row>
    <row r="7" spans="4:19">
      <c r="L7" t="s">
        <v>2</v>
      </c>
      <c r="P7" t="s">
        <v>6</v>
      </c>
    </row>
    <row r="8" spans="4:19">
      <c r="S8">
        <f>SUM($P$9,$L$9,$H$24,$D$46)</f>
        <v>2</v>
      </c>
    </row>
    <row r="9" spans="4:19">
      <c r="D9" s="1"/>
      <c r="H9" s="1"/>
      <c r="L9" s="1">
        <v>0</v>
      </c>
      <c r="M9">
        <f>IF(ABS(1-SUM($P$1,$P$6,$P$11))&lt;=0.00001,SUM($P$1*$Q$4,$P$6*$Q$9,$P$11*$Q$14),NA())</f>
        <v>2.4119999999999999</v>
      </c>
      <c r="P9" s="1">
        <v>2</v>
      </c>
      <c r="Q9">
        <f>$S$8</f>
        <v>2</v>
      </c>
    </row>
    <row r="11" spans="4:19">
      <c r="L11" s="2"/>
      <c r="P11" s="2">
        <v>0.26900000000000002</v>
      </c>
    </row>
    <row r="12" spans="4:19">
      <c r="P12" t="s">
        <v>7</v>
      </c>
    </row>
    <row r="13" spans="4:19">
      <c r="H13" s="2"/>
      <c r="S13">
        <f>SUM($P$14,$L$9,$H$24,$D$46)</f>
        <v>1</v>
      </c>
    </row>
    <row r="14" spans="4:19">
      <c r="D14" s="1"/>
      <c r="H14" s="1"/>
      <c r="L14" s="1"/>
      <c r="P14" s="1">
        <v>1</v>
      </c>
      <c r="Q14">
        <f>$S$13</f>
        <v>1</v>
      </c>
    </row>
    <row r="16" spans="4:19">
      <c r="D16" s="1"/>
      <c r="H16" s="3"/>
      <c r="L16" s="2"/>
      <c r="P16" s="2">
        <v>0.22700000000000001</v>
      </c>
    </row>
    <row r="17" spans="4:19">
      <c r="P17" t="s">
        <v>5</v>
      </c>
    </row>
    <row r="18" spans="4:19">
      <c r="H18" s="2"/>
      <c r="S18">
        <f>SUM($P$19,$L$24,$H$24,$D$46)</f>
        <v>1</v>
      </c>
    </row>
    <row r="19" spans="4:19">
      <c r="H19" s="1"/>
      <c r="L19" s="1"/>
      <c r="P19" s="1">
        <v>1</v>
      </c>
      <c r="Q19">
        <f>$S$18</f>
        <v>1</v>
      </c>
    </row>
    <row r="21" spans="4:19">
      <c r="D21" s="1"/>
      <c r="H21" s="2">
        <v>0.71499999999999997</v>
      </c>
      <c r="L21" s="2"/>
      <c r="P21" s="2">
        <v>0.504</v>
      </c>
    </row>
    <row r="22" spans="4:19">
      <c r="H22" t="s">
        <v>8</v>
      </c>
      <c r="L22" t="s">
        <v>3</v>
      </c>
      <c r="P22" t="s">
        <v>6</v>
      </c>
    </row>
    <row r="23" spans="4:19">
      <c r="J23">
        <f>IF($I$24=$M$9,1,IF($I$24=$M$24,2,IF($I$24=$M$39,3)))</f>
        <v>1</v>
      </c>
      <c r="S23">
        <f>SUM($P$24,$L$24,$H$24,$D$46)</f>
        <v>3</v>
      </c>
    </row>
    <row r="24" spans="4:19">
      <c r="H24" s="1">
        <v>0</v>
      </c>
      <c r="I24">
        <f>MAX($M$9,$M$24,$M$39)</f>
        <v>2.4119999999999999</v>
      </c>
      <c r="L24" s="1">
        <v>0</v>
      </c>
      <c r="M24">
        <f>IF(ABS(1-SUM($P$16,$P$21,$P$26))&lt;=0.00001,SUM($P$16*$Q$19,$P$21*$Q$24,$P$26*$Q$29),NA())</f>
        <v>1.7390000000000001</v>
      </c>
      <c r="P24" s="1">
        <v>3</v>
      </c>
      <c r="Q24">
        <f>$S$23</f>
        <v>3</v>
      </c>
    </row>
    <row r="25" spans="4:19">
      <c r="D25" s="1"/>
    </row>
    <row r="26" spans="4:19">
      <c r="D26" s="1"/>
      <c r="L26" s="2"/>
      <c r="P26" s="2">
        <v>0.26900000000000002</v>
      </c>
    </row>
    <row r="27" spans="4:19">
      <c r="P27" t="s">
        <v>7</v>
      </c>
    </row>
    <row r="28" spans="4:19">
      <c r="S28">
        <f>SUM($P$29,$L$24,$H$24,$D$46)</f>
        <v>0</v>
      </c>
    </row>
    <row r="29" spans="4:19">
      <c r="D29" s="1"/>
      <c r="H29" s="1"/>
      <c r="L29" s="1"/>
      <c r="P29" s="1">
        <v>0</v>
      </c>
      <c r="Q29">
        <f>$S$28</f>
        <v>0</v>
      </c>
    </row>
    <row r="31" spans="4:19">
      <c r="H31" s="2"/>
      <c r="L31" s="2"/>
      <c r="P31" s="2">
        <v>0.22700000000000001</v>
      </c>
    </row>
    <row r="32" spans="4:19">
      <c r="D32" s="1"/>
      <c r="P32" t="s">
        <v>5</v>
      </c>
    </row>
    <row r="33" spans="4:19">
      <c r="S33">
        <f>SUM($P$34,$L$39,$H$24,$D$46)</f>
        <v>4</v>
      </c>
    </row>
    <row r="34" spans="4:19">
      <c r="D34" s="1"/>
      <c r="H34" s="1"/>
      <c r="L34" s="1"/>
      <c r="P34" s="1">
        <v>4</v>
      </c>
      <c r="Q34">
        <f>$S$33</f>
        <v>4</v>
      </c>
    </row>
    <row r="36" spans="4:19">
      <c r="L36" s="2"/>
      <c r="P36" s="2">
        <v>0.504</v>
      </c>
    </row>
    <row r="37" spans="4:19">
      <c r="L37" t="s">
        <v>4</v>
      </c>
      <c r="P37" t="s">
        <v>6</v>
      </c>
    </row>
    <row r="38" spans="4:19">
      <c r="S38">
        <f>SUM($P$39,$L$39,$H$24,$D$46)</f>
        <v>1</v>
      </c>
    </row>
    <row r="39" spans="4:19">
      <c r="D39" s="1"/>
      <c r="H39" s="1"/>
      <c r="L39" s="1" t="s">
        <v>10</v>
      </c>
      <c r="M39">
        <f>IF(ABS(1-SUM($P$31,$P$36,$P$41))&lt;=0.00001,SUM($P$31*$Q$34,$P$36*$Q$39,$P$41*$Q$44),NA())</f>
        <v>2.2189999999999999</v>
      </c>
      <c r="P39" s="1">
        <v>1</v>
      </c>
      <c r="Q39">
        <f>$S$38</f>
        <v>1</v>
      </c>
    </row>
    <row r="41" spans="4:19">
      <c r="H41" s="2"/>
      <c r="L41" s="2"/>
      <c r="P41" s="2">
        <v>0.26900000000000002</v>
      </c>
    </row>
    <row r="42" spans="4:19">
      <c r="D42" s="1"/>
      <c r="P42" t="s">
        <v>7</v>
      </c>
    </row>
    <row r="43" spans="4:19">
      <c r="S43">
        <f>SUM($P$44,$L$39,$H$24,$D$46)</f>
        <v>3</v>
      </c>
    </row>
    <row r="44" spans="4:19">
      <c r="D44" s="1" t="s">
        <v>0</v>
      </c>
      <c r="H44" s="1"/>
      <c r="L44" s="1"/>
      <c r="P44" s="1">
        <v>3</v>
      </c>
      <c r="Q44">
        <f>$S$43</f>
        <v>3</v>
      </c>
    </row>
    <row r="45" spans="4:19">
      <c r="D45" s="1"/>
    </row>
    <row r="46" spans="4:19">
      <c r="D46" s="1">
        <v>0</v>
      </c>
      <c r="E46">
        <f>IF(ABS(1-SUM($H$21,$H$66))&lt;=0.00001,SUM($H$21*$I$24,$H$66*$I$69),NA())</f>
        <v>2.587275</v>
      </c>
      <c r="L46" s="2"/>
      <c r="P46" s="2">
        <v>0.307</v>
      </c>
    </row>
    <row r="47" spans="4:19">
      <c r="P47" t="s">
        <v>5</v>
      </c>
    </row>
    <row r="48" spans="4:19">
      <c r="S48">
        <f>SUM($P$49,$L$54,$H$69,$D$46)</f>
        <v>5</v>
      </c>
    </row>
    <row r="49" spans="4:19">
      <c r="H49" s="1"/>
      <c r="L49" s="1"/>
      <c r="P49" s="1">
        <v>5</v>
      </c>
      <c r="Q49">
        <f>$S$48</f>
        <v>5</v>
      </c>
    </row>
    <row r="51" spans="4:19">
      <c r="H51" s="2"/>
      <c r="L51" s="2"/>
      <c r="P51" s="2">
        <v>0.14000000000000001</v>
      </c>
    </row>
    <row r="52" spans="4:19">
      <c r="L52" t="s">
        <v>2</v>
      </c>
      <c r="P52" t="s">
        <v>6</v>
      </c>
    </row>
    <row r="53" spans="4:19">
      <c r="S53">
        <f>SUM($P$54,$L$54,$H$69,$D$46)</f>
        <v>2</v>
      </c>
    </row>
    <row r="54" spans="4:19">
      <c r="D54" s="1"/>
      <c r="H54" s="1"/>
      <c r="L54" s="1">
        <v>0</v>
      </c>
      <c r="M54">
        <f>IF(ABS(1-SUM($P$46,$P$51,$P$56))&lt;=0.00001,SUM($P$46*$Q$49,$P$51*$Q$54,$P$56*$Q$59),NA())</f>
        <v>2.3679999999999999</v>
      </c>
      <c r="P54" s="1">
        <v>2</v>
      </c>
      <c r="Q54">
        <f>$S$53</f>
        <v>2</v>
      </c>
    </row>
    <row r="56" spans="4:19">
      <c r="L56" s="2"/>
      <c r="P56" s="2">
        <v>0.55300000000000005</v>
      </c>
    </row>
    <row r="57" spans="4:19">
      <c r="P57" t="s">
        <v>7</v>
      </c>
    </row>
    <row r="58" spans="4:19">
      <c r="H58" s="2"/>
      <c r="S58">
        <f>SUM($P$59,$L$54,$H$69,$D$46)</f>
        <v>1</v>
      </c>
    </row>
    <row r="59" spans="4:19">
      <c r="H59" s="1"/>
      <c r="L59" s="1"/>
      <c r="P59" s="1">
        <v>1</v>
      </c>
      <c r="Q59">
        <f>$S$58</f>
        <v>1</v>
      </c>
    </row>
    <row r="61" spans="4:19">
      <c r="H61" s="1"/>
      <c r="L61" s="2"/>
      <c r="P61" s="2">
        <v>0.307</v>
      </c>
    </row>
    <row r="62" spans="4:19">
      <c r="P62" t="s">
        <v>5</v>
      </c>
    </row>
    <row r="63" spans="4:19">
      <c r="H63" s="2"/>
      <c r="S63">
        <f>SUM($P$64,$L$69,$H$69,$D$46)</f>
        <v>1</v>
      </c>
    </row>
    <row r="64" spans="4:19">
      <c r="D64" s="1"/>
      <c r="H64" s="1"/>
      <c r="L64" s="1"/>
      <c r="P64" s="1">
        <v>1</v>
      </c>
      <c r="Q64">
        <f>$S$63</f>
        <v>1</v>
      </c>
    </row>
    <row r="66" spans="1:19">
      <c r="H66" s="2">
        <v>0.28499999999999998</v>
      </c>
      <c r="L66" s="2"/>
      <c r="P66" s="2">
        <v>0.14000000000000001</v>
      </c>
    </row>
    <row r="67" spans="1:19">
      <c r="H67" t="s">
        <v>9</v>
      </c>
      <c r="L67" t="s">
        <v>3</v>
      </c>
      <c r="P67" t="s">
        <v>6</v>
      </c>
    </row>
    <row r="68" spans="1:19">
      <c r="J68">
        <f>IF($I$69=$M$54,1,IF($I$69=$M$69,2,IF($I$69=$M$84,3)))</f>
        <v>3</v>
      </c>
      <c r="S68">
        <f>SUM($P$69,$L$69,$H$69,$D$46)</f>
        <v>3</v>
      </c>
    </row>
    <row r="69" spans="1:19">
      <c r="H69" s="1">
        <v>0</v>
      </c>
      <c r="I69">
        <f>MAX($M$54,$M$69,$M$84)</f>
        <v>3.0270000000000001</v>
      </c>
      <c r="L69" s="1">
        <v>0</v>
      </c>
      <c r="M69">
        <f>IF(ABS(1-SUM($P$61,$P$66,$P$71))&lt;=0.00001,SUM($P$61*$Q$64,$P$66*$Q$69,$P$71*$Q$74),NA())</f>
        <v>0.72700000000000009</v>
      </c>
      <c r="P69" s="1">
        <v>3</v>
      </c>
      <c r="Q69">
        <f>$S$68</f>
        <v>3</v>
      </c>
    </row>
    <row r="71" spans="1:19">
      <c r="L71" s="2"/>
      <c r="P71" s="2">
        <v>0.55300000000000005</v>
      </c>
    </row>
    <row r="72" spans="1:19">
      <c r="P72" t="s">
        <v>7</v>
      </c>
    </row>
    <row r="73" spans="1:19">
      <c r="S73">
        <f>SUM($P$74,$L$69,$H$69,$D$46)</f>
        <v>0</v>
      </c>
    </row>
    <row r="74" spans="1:19">
      <c r="D74" s="1"/>
      <c r="H74" s="1"/>
      <c r="L74" s="1"/>
      <c r="P74" s="1">
        <v>0</v>
      </c>
      <c r="Q74">
        <f>$S$73</f>
        <v>0</v>
      </c>
    </row>
    <row r="76" spans="1:19">
      <c r="L76" s="2"/>
      <c r="P76" s="2">
        <v>0.307</v>
      </c>
    </row>
    <row r="77" spans="1:19">
      <c r="P77" t="s">
        <v>5</v>
      </c>
    </row>
    <row r="78" spans="1:19">
      <c r="S78">
        <f>SUM($P$79,$L$84,$H$69,$D$46)</f>
        <v>4</v>
      </c>
    </row>
    <row r="79" spans="1:19">
      <c r="B79">
        <f>IF($A$80=$E$46,1,IF($A$80=$E$114,2))</f>
        <v>1</v>
      </c>
      <c r="H79" s="1"/>
      <c r="L79" s="1"/>
      <c r="P79" s="1">
        <v>4</v>
      </c>
      <c r="Q79">
        <f>$S$78</f>
        <v>4</v>
      </c>
    </row>
    <row r="80" spans="1:19">
      <c r="A80">
        <f>MAX($E$46,$E$114)</f>
        <v>2.587275</v>
      </c>
    </row>
    <row r="81" spans="4:19">
      <c r="L81" s="2"/>
      <c r="P81" s="2">
        <v>0.14000000000000001</v>
      </c>
    </row>
    <row r="82" spans="4:19">
      <c r="L82" t="s">
        <v>4</v>
      </c>
      <c r="P82" t="s">
        <v>6</v>
      </c>
    </row>
    <row r="83" spans="4:19">
      <c r="S83">
        <f>SUM($P$84,$L$84,$H$69,$D$46)</f>
        <v>1</v>
      </c>
    </row>
    <row r="84" spans="4:19">
      <c r="D84" s="1"/>
      <c r="H84" s="1"/>
      <c r="L84" s="1" t="s">
        <v>10</v>
      </c>
      <c r="M84">
        <f>IF(ABS(1-SUM($P$76,$P$81,$P$86))&lt;=0.00001,SUM($P$76*$Q$79,$P$81*$Q$84,$P$86*$Q$89),NA())</f>
        <v>3.0270000000000001</v>
      </c>
      <c r="P84" s="1">
        <v>1</v>
      </c>
      <c r="Q84">
        <f>$S$83</f>
        <v>1</v>
      </c>
    </row>
    <row r="86" spans="4:19">
      <c r="L86" s="2"/>
      <c r="P86" s="2">
        <v>0.55300000000000005</v>
      </c>
    </row>
    <row r="87" spans="4:19">
      <c r="P87" t="s">
        <v>7</v>
      </c>
    </row>
    <row r="88" spans="4:19">
      <c r="S88">
        <f>SUM($P$89,$L$84,$H$69,$D$46)</f>
        <v>3</v>
      </c>
    </row>
    <row r="89" spans="4:19">
      <c r="H89" s="1"/>
      <c r="L89" s="1"/>
      <c r="P89" s="1">
        <v>3</v>
      </c>
      <c r="Q89">
        <f>$S$88</f>
        <v>3</v>
      </c>
    </row>
    <row r="91" spans="4:19">
      <c r="L91" s="2">
        <v>0.25</v>
      </c>
    </row>
    <row r="92" spans="4:19">
      <c r="L92" t="s">
        <v>5</v>
      </c>
    </row>
    <row r="93" spans="4:19">
      <c r="S93">
        <f>SUM($L$94,$H$99,$D$114)</f>
        <v>5</v>
      </c>
    </row>
    <row r="94" spans="4:19">
      <c r="D94" s="1"/>
      <c r="H94" s="1"/>
      <c r="L94" s="1">
        <v>5</v>
      </c>
      <c r="M94">
        <f>$S$93</f>
        <v>5</v>
      </c>
    </row>
    <row r="96" spans="4:19">
      <c r="L96" s="2">
        <v>0.4</v>
      </c>
    </row>
    <row r="97" spans="4:19">
      <c r="H97" t="s">
        <v>2</v>
      </c>
      <c r="L97" t="s">
        <v>6</v>
      </c>
    </row>
    <row r="98" spans="4:19">
      <c r="S98">
        <f>SUM($L$99,$H$99,$D$114)</f>
        <v>2</v>
      </c>
    </row>
    <row r="99" spans="4:19">
      <c r="H99" s="1">
        <v>0</v>
      </c>
      <c r="I99">
        <f>IF(ABS(1-SUM($L$91,$L$96,$L$101))&lt;=0.00001,SUM($L$91*$M$94,$L$96*$M$99,$L$101*$M$104),NA())</f>
        <v>2.4</v>
      </c>
      <c r="L99" s="1">
        <v>2</v>
      </c>
      <c r="M99">
        <f>$S$98</f>
        <v>2</v>
      </c>
    </row>
    <row r="101" spans="4:19">
      <c r="L101" s="2">
        <v>0.35</v>
      </c>
    </row>
    <row r="102" spans="4:19">
      <c r="L102" t="s">
        <v>7</v>
      </c>
    </row>
    <row r="103" spans="4:19">
      <c r="S103">
        <f>SUM($L$104,$H$99,$D$114)</f>
        <v>1</v>
      </c>
    </row>
    <row r="104" spans="4:19">
      <c r="D104" s="1"/>
      <c r="H104" s="1"/>
      <c r="L104" s="1">
        <v>1</v>
      </c>
      <c r="M104">
        <f>$S$103</f>
        <v>1</v>
      </c>
    </row>
    <row r="106" spans="4:19">
      <c r="L106" s="2">
        <v>0.25</v>
      </c>
    </row>
    <row r="107" spans="4:19">
      <c r="L107" t="s">
        <v>5</v>
      </c>
    </row>
    <row r="108" spans="4:19">
      <c r="S108">
        <f>SUM($L$109,$H$114,$D$114)</f>
        <v>1</v>
      </c>
    </row>
    <row r="109" spans="4:19">
      <c r="H109" s="1"/>
      <c r="L109" s="1">
        <v>1</v>
      </c>
      <c r="M109">
        <f>$S$108</f>
        <v>1</v>
      </c>
    </row>
    <row r="111" spans="4:19">
      <c r="L111" s="2">
        <v>0.4</v>
      </c>
    </row>
    <row r="112" spans="4:19">
      <c r="D112" t="s">
        <v>1</v>
      </c>
      <c r="H112" t="s">
        <v>3</v>
      </c>
      <c r="L112" t="s">
        <v>6</v>
      </c>
    </row>
    <row r="113" spans="4:19">
      <c r="F113">
        <f>IF($E$114=$I$99,1,IF($E$114=$I$114,2,IF($E$114=$I$129,3)))</f>
        <v>3</v>
      </c>
      <c r="S113">
        <f>SUM($L$114,$H$114,$D$114)</f>
        <v>3</v>
      </c>
    </row>
    <row r="114" spans="4:19">
      <c r="D114" s="1">
        <v>0</v>
      </c>
      <c r="E114">
        <f>MAX($I$99,$I$114,$I$129)</f>
        <v>2.4499999999999997</v>
      </c>
      <c r="H114" s="1">
        <v>0</v>
      </c>
      <c r="I114">
        <f>IF(ABS(1-SUM($L$106,$L$111,$L$116))&lt;=0.00001,SUM($L$106*$M$109,$L$111*$M$114,$L$116*$M$119),NA())</f>
        <v>1.4500000000000002</v>
      </c>
      <c r="L114" s="1">
        <v>3</v>
      </c>
      <c r="M114">
        <f>$S$113</f>
        <v>3</v>
      </c>
    </row>
    <row r="116" spans="4:19">
      <c r="L116" s="2">
        <v>0.35</v>
      </c>
    </row>
    <row r="117" spans="4:19">
      <c r="L117" t="s">
        <v>7</v>
      </c>
    </row>
    <row r="118" spans="4:19">
      <c r="S118">
        <f>SUM($L$119,$H$114,$D$114)</f>
        <v>0</v>
      </c>
    </row>
    <row r="119" spans="4:19">
      <c r="H119" s="1"/>
      <c r="L119" s="1">
        <v>0</v>
      </c>
      <c r="M119">
        <f>$S$118</f>
        <v>0</v>
      </c>
    </row>
    <row r="121" spans="4:19">
      <c r="L121" s="2">
        <v>0.25</v>
      </c>
    </row>
    <row r="122" spans="4:19">
      <c r="L122" t="s">
        <v>5</v>
      </c>
    </row>
    <row r="123" spans="4:19">
      <c r="S123">
        <f>SUM($L$124,$H$129,$D$114)</f>
        <v>4</v>
      </c>
    </row>
    <row r="124" spans="4:19">
      <c r="L124" s="1">
        <v>4</v>
      </c>
      <c r="M124">
        <f>$S$123</f>
        <v>4</v>
      </c>
    </row>
    <row r="126" spans="4:19">
      <c r="L126" s="2">
        <v>0.4</v>
      </c>
    </row>
    <row r="127" spans="4:19">
      <c r="H127" t="s">
        <v>4</v>
      </c>
      <c r="L127" t="s">
        <v>6</v>
      </c>
    </row>
    <row r="128" spans="4:19">
      <c r="S128">
        <f>SUM($L$129,$H$129,$D$114)</f>
        <v>1</v>
      </c>
    </row>
    <row r="129" spans="8:19">
      <c r="H129" s="1">
        <v>0</v>
      </c>
      <c r="I129">
        <f>IF(ABS(1-SUM($L$121,$L$126,$L$131))&lt;=0.00001,SUM($L$121*$M$124,$L$126*$M$129,$L$131*$M$134),NA())</f>
        <v>2.4499999999999997</v>
      </c>
      <c r="L129" s="1">
        <v>1</v>
      </c>
      <c r="M129">
        <f>$S$128</f>
        <v>1</v>
      </c>
    </row>
    <row r="131" spans="8:19">
      <c r="L131" s="2">
        <v>0.35</v>
      </c>
    </row>
    <row r="132" spans="8:19">
      <c r="L132" t="s">
        <v>7</v>
      </c>
    </row>
    <row r="133" spans="8:19">
      <c r="S133">
        <f>SUM($L$134,$H$129,$D$114)</f>
        <v>3</v>
      </c>
    </row>
    <row r="134" spans="8:19">
      <c r="L134" s="1">
        <v>3</v>
      </c>
      <c r="M134">
        <f>$S$133</f>
        <v>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Dave  Reineke</cp:lastModifiedBy>
  <dcterms:created xsi:type="dcterms:W3CDTF">2016-07-05T21:19:09Z</dcterms:created>
  <dcterms:modified xsi:type="dcterms:W3CDTF">2016-07-05T21:57:03Z</dcterms:modified>
</cp:coreProperties>
</file>