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143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B3" i="1"/>
  <c r="H3" i="1"/>
  <c r="I3" i="1"/>
  <c r="J3" i="1"/>
  <c r="K3" i="1"/>
  <c r="L3" i="1"/>
  <c r="N3" i="1"/>
  <c r="O3" i="1"/>
  <c r="P3" i="1"/>
  <c r="Q3" i="1"/>
  <c r="D3" i="1"/>
  <c r="M3" i="1"/>
  <c r="E3" i="1"/>
  <c r="F4" i="1"/>
  <c r="G4" i="1"/>
  <c r="B4" i="1"/>
  <c r="H4" i="1"/>
  <c r="I4" i="1"/>
  <c r="J4" i="1"/>
  <c r="K4" i="1"/>
  <c r="L4" i="1"/>
  <c r="N4" i="1"/>
  <c r="O4" i="1"/>
  <c r="P4" i="1"/>
  <c r="Q4" i="1"/>
  <c r="D4" i="1"/>
  <c r="M4" i="1"/>
  <c r="E4" i="1"/>
  <c r="F5" i="1"/>
  <c r="G5" i="1"/>
  <c r="B5" i="1"/>
  <c r="H5" i="1"/>
  <c r="I5" i="1"/>
  <c r="J5" i="1"/>
  <c r="K5" i="1"/>
  <c r="L5" i="1"/>
  <c r="N5" i="1"/>
  <c r="O5" i="1"/>
  <c r="P5" i="1"/>
  <c r="Q5" i="1"/>
  <c r="D5" i="1"/>
  <c r="M5" i="1"/>
  <c r="E5" i="1"/>
  <c r="F6" i="1"/>
  <c r="G6" i="1"/>
  <c r="B6" i="1"/>
  <c r="H6" i="1"/>
  <c r="I6" i="1"/>
  <c r="J6" i="1"/>
  <c r="K6" i="1"/>
  <c r="L6" i="1"/>
  <c r="N6" i="1"/>
  <c r="O6" i="1"/>
  <c r="P6" i="1"/>
  <c r="Q6" i="1"/>
  <c r="D6" i="1"/>
  <c r="M6" i="1"/>
  <c r="E6" i="1"/>
  <c r="F7" i="1"/>
  <c r="G7" i="1"/>
  <c r="B7" i="1"/>
  <c r="H7" i="1"/>
  <c r="I7" i="1"/>
  <c r="J7" i="1"/>
  <c r="K7" i="1"/>
  <c r="L7" i="1"/>
  <c r="N7" i="1"/>
  <c r="O7" i="1"/>
  <c r="P7" i="1"/>
  <c r="Q7" i="1"/>
  <c r="D7" i="1"/>
  <c r="M7" i="1"/>
  <c r="E7" i="1"/>
  <c r="F8" i="1"/>
  <c r="G8" i="1"/>
  <c r="B8" i="1"/>
  <c r="H8" i="1"/>
  <c r="I8" i="1"/>
  <c r="J8" i="1"/>
  <c r="K8" i="1"/>
  <c r="L8" i="1"/>
  <c r="N8" i="1"/>
  <c r="O8" i="1"/>
  <c r="P8" i="1"/>
  <c r="Q8" i="1"/>
  <c r="D8" i="1"/>
  <c r="M8" i="1"/>
  <c r="E8" i="1"/>
  <c r="F9" i="1"/>
  <c r="G9" i="1"/>
  <c r="B9" i="1"/>
  <c r="H9" i="1"/>
  <c r="I9" i="1"/>
  <c r="J9" i="1"/>
  <c r="K9" i="1"/>
  <c r="L9" i="1"/>
  <c r="N9" i="1"/>
  <c r="O9" i="1"/>
  <c r="P9" i="1"/>
  <c r="Q9" i="1"/>
  <c r="D9" i="1"/>
  <c r="M9" i="1"/>
  <c r="E9" i="1"/>
  <c r="F10" i="1"/>
  <c r="G10" i="1"/>
  <c r="B10" i="1"/>
  <c r="H10" i="1"/>
  <c r="I10" i="1"/>
  <c r="J10" i="1"/>
  <c r="K10" i="1"/>
  <c r="L10" i="1"/>
  <c r="N10" i="1"/>
  <c r="O10" i="1"/>
  <c r="P10" i="1"/>
  <c r="Q10" i="1"/>
  <c r="D10" i="1"/>
  <c r="M10" i="1"/>
  <c r="E10" i="1"/>
  <c r="F11" i="1"/>
  <c r="G11" i="1"/>
  <c r="B11" i="1"/>
  <c r="H11" i="1"/>
  <c r="I11" i="1"/>
  <c r="J11" i="1"/>
  <c r="K11" i="1"/>
  <c r="L11" i="1"/>
  <c r="N11" i="1"/>
  <c r="O11" i="1"/>
  <c r="P11" i="1"/>
  <c r="Q11" i="1"/>
  <c r="D11" i="1"/>
  <c r="M11" i="1"/>
  <c r="E11" i="1"/>
  <c r="F12" i="1"/>
  <c r="G12" i="1"/>
  <c r="B12" i="1"/>
  <c r="H12" i="1"/>
  <c r="I12" i="1"/>
  <c r="J12" i="1"/>
  <c r="K12" i="1"/>
  <c r="L12" i="1"/>
  <c r="N12" i="1"/>
  <c r="O12" i="1"/>
  <c r="P12" i="1"/>
  <c r="Q12" i="1"/>
  <c r="D12" i="1"/>
  <c r="M12" i="1"/>
  <c r="E12" i="1"/>
  <c r="F13" i="1"/>
  <c r="G13" i="1"/>
  <c r="B13" i="1"/>
  <c r="H13" i="1"/>
  <c r="I13" i="1"/>
  <c r="J13" i="1"/>
  <c r="K13" i="1"/>
  <c r="L13" i="1"/>
  <c r="N13" i="1"/>
  <c r="O13" i="1"/>
  <c r="P13" i="1"/>
  <c r="Q13" i="1"/>
  <c r="D13" i="1"/>
  <c r="M13" i="1"/>
  <c r="E13" i="1"/>
  <c r="F14" i="1"/>
  <c r="G14" i="1"/>
  <c r="B14" i="1"/>
  <c r="H14" i="1"/>
  <c r="I14" i="1"/>
  <c r="J14" i="1"/>
  <c r="K14" i="1"/>
  <c r="L14" i="1"/>
  <c r="N14" i="1"/>
  <c r="O14" i="1"/>
  <c r="P14" i="1"/>
  <c r="Q14" i="1"/>
  <c r="D14" i="1"/>
  <c r="M14" i="1"/>
  <c r="E14" i="1"/>
  <c r="F15" i="1"/>
  <c r="G15" i="1"/>
  <c r="B15" i="1"/>
  <c r="H15" i="1"/>
  <c r="I15" i="1"/>
  <c r="J15" i="1"/>
  <c r="K15" i="1"/>
  <c r="L15" i="1"/>
  <c r="N15" i="1"/>
  <c r="O15" i="1"/>
  <c r="P15" i="1"/>
  <c r="Q15" i="1"/>
  <c r="D15" i="1"/>
  <c r="M15" i="1"/>
  <c r="E15" i="1"/>
  <c r="F16" i="1"/>
  <c r="G16" i="1"/>
  <c r="B16" i="1"/>
  <c r="H16" i="1"/>
  <c r="I16" i="1"/>
  <c r="J16" i="1"/>
  <c r="K16" i="1"/>
  <c r="L16" i="1"/>
  <c r="N16" i="1"/>
  <c r="O16" i="1"/>
  <c r="P16" i="1"/>
  <c r="Q16" i="1"/>
  <c r="D16" i="1"/>
  <c r="M16" i="1"/>
  <c r="E16" i="1"/>
  <c r="F17" i="1"/>
  <c r="G17" i="1"/>
  <c r="B17" i="1"/>
  <c r="H17" i="1"/>
  <c r="I17" i="1"/>
  <c r="J17" i="1"/>
  <c r="K17" i="1"/>
  <c r="L17" i="1"/>
  <c r="N17" i="1"/>
  <c r="O17" i="1"/>
  <c r="P17" i="1"/>
  <c r="Q17" i="1"/>
  <c r="D17" i="1"/>
  <c r="M17" i="1"/>
  <c r="E17" i="1"/>
  <c r="F18" i="1"/>
  <c r="G18" i="1"/>
  <c r="B18" i="1"/>
  <c r="H18" i="1"/>
  <c r="I18" i="1"/>
  <c r="J18" i="1"/>
  <c r="K18" i="1"/>
  <c r="L18" i="1"/>
  <c r="N18" i="1"/>
  <c r="O18" i="1"/>
  <c r="P18" i="1"/>
  <c r="Q18" i="1"/>
  <c r="D18" i="1"/>
  <c r="M18" i="1"/>
  <c r="E18" i="1"/>
  <c r="F19" i="1"/>
  <c r="G19" i="1"/>
  <c r="B19" i="1"/>
  <c r="H19" i="1"/>
  <c r="I19" i="1"/>
  <c r="J19" i="1"/>
  <c r="K19" i="1"/>
  <c r="L19" i="1"/>
  <c r="N19" i="1"/>
  <c r="O19" i="1"/>
  <c r="P19" i="1"/>
  <c r="Q19" i="1"/>
  <c r="D19" i="1"/>
  <c r="M19" i="1"/>
  <c r="E19" i="1"/>
  <c r="F20" i="1"/>
  <c r="G20" i="1"/>
  <c r="B20" i="1"/>
  <c r="H20" i="1"/>
  <c r="I20" i="1"/>
  <c r="J20" i="1"/>
  <c r="K20" i="1"/>
  <c r="L20" i="1"/>
  <c r="N20" i="1"/>
  <c r="O20" i="1"/>
  <c r="P20" i="1"/>
  <c r="Q20" i="1"/>
  <c r="D20" i="1"/>
  <c r="M20" i="1"/>
  <c r="E20" i="1"/>
  <c r="F21" i="1"/>
  <c r="G21" i="1"/>
  <c r="B21" i="1"/>
  <c r="H21" i="1"/>
  <c r="I21" i="1"/>
  <c r="J21" i="1"/>
  <c r="K21" i="1"/>
  <c r="L21" i="1"/>
  <c r="N21" i="1"/>
  <c r="O21" i="1"/>
  <c r="P21" i="1"/>
  <c r="Q21" i="1"/>
  <c r="D21" i="1"/>
  <c r="M21" i="1"/>
  <c r="E21" i="1"/>
  <c r="F22" i="1"/>
  <c r="G22" i="1"/>
  <c r="B22" i="1"/>
  <c r="H22" i="1"/>
  <c r="I22" i="1"/>
  <c r="J22" i="1"/>
  <c r="K22" i="1"/>
  <c r="L22" i="1"/>
  <c r="N22" i="1"/>
  <c r="O22" i="1"/>
  <c r="P22" i="1"/>
  <c r="Q22" i="1"/>
  <c r="D22" i="1"/>
  <c r="M22" i="1"/>
  <c r="E22" i="1"/>
  <c r="F23" i="1"/>
  <c r="G23" i="1"/>
  <c r="B23" i="1"/>
  <c r="H23" i="1"/>
  <c r="I23" i="1"/>
  <c r="J23" i="1"/>
  <c r="K23" i="1"/>
  <c r="L23" i="1"/>
  <c r="N23" i="1"/>
  <c r="O23" i="1"/>
  <c r="P23" i="1"/>
  <c r="Q23" i="1"/>
  <c r="D23" i="1"/>
  <c r="M23" i="1"/>
  <c r="E23" i="1"/>
  <c r="F24" i="1"/>
  <c r="G24" i="1"/>
  <c r="B24" i="1"/>
  <c r="H24" i="1"/>
  <c r="I24" i="1"/>
  <c r="J24" i="1"/>
  <c r="K24" i="1"/>
  <c r="L24" i="1"/>
  <c r="N24" i="1"/>
  <c r="O24" i="1"/>
  <c r="P24" i="1"/>
  <c r="Q24" i="1"/>
  <c r="D24" i="1"/>
  <c r="M24" i="1"/>
  <c r="E24" i="1"/>
  <c r="F25" i="1"/>
  <c r="G25" i="1"/>
  <c r="B25" i="1"/>
  <c r="H25" i="1"/>
  <c r="I25" i="1"/>
  <c r="J25" i="1"/>
  <c r="K25" i="1"/>
  <c r="L25" i="1"/>
  <c r="N25" i="1"/>
  <c r="O25" i="1"/>
  <c r="P25" i="1"/>
  <c r="Q25" i="1"/>
  <c r="D25" i="1"/>
  <c r="M25" i="1"/>
  <c r="E25" i="1"/>
  <c r="F26" i="1"/>
  <c r="G26" i="1"/>
  <c r="B26" i="1"/>
  <c r="H26" i="1"/>
  <c r="I26" i="1"/>
  <c r="J26" i="1"/>
  <c r="K26" i="1"/>
  <c r="L26" i="1"/>
  <c r="N26" i="1"/>
  <c r="O26" i="1"/>
  <c r="P26" i="1"/>
  <c r="Q26" i="1"/>
  <c r="D26" i="1"/>
  <c r="M26" i="1"/>
  <c r="E26" i="1"/>
  <c r="F27" i="1"/>
  <c r="G27" i="1"/>
  <c r="B27" i="1"/>
  <c r="H27" i="1"/>
  <c r="I27" i="1"/>
  <c r="J27" i="1"/>
  <c r="K27" i="1"/>
  <c r="L27" i="1"/>
  <c r="N27" i="1"/>
  <c r="O27" i="1"/>
  <c r="P27" i="1"/>
  <c r="Q27" i="1"/>
  <c r="D27" i="1"/>
  <c r="M27" i="1"/>
  <c r="E27" i="1"/>
  <c r="F28" i="1"/>
  <c r="G28" i="1"/>
  <c r="B28" i="1"/>
  <c r="H28" i="1"/>
  <c r="I28" i="1"/>
  <c r="J28" i="1"/>
  <c r="K28" i="1"/>
  <c r="L28" i="1"/>
  <c r="N28" i="1"/>
  <c r="O28" i="1"/>
  <c r="P28" i="1"/>
  <c r="Q28" i="1"/>
  <c r="D28" i="1"/>
  <c r="M28" i="1"/>
  <c r="E28" i="1"/>
  <c r="F29" i="1"/>
  <c r="G29" i="1"/>
  <c r="B29" i="1"/>
  <c r="H29" i="1"/>
  <c r="I29" i="1"/>
  <c r="J29" i="1"/>
  <c r="K29" i="1"/>
  <c r="L29" i="1"/>
  <c r="N29" i="1"/>
  <c r="O29" i="1"/>
  <c r="P29" i="1"/>
  <c r="Q29" i="1"/>
  <c r="D29" i="1"/>
  <c r="M29" i="1"/>
  <c r="E29" i="1"/>
  <c r="F30" i="1"/>
  <c r="G30" i="1"/>
  <c r="B30" i="1"/>
  <c r="H30" i="1"/>
  <c r="I30" i="1"/>
  <c r="J30" i="1"/>
  <c r="K30" i="1"/>
  <c r="L30" i="1"/>
  <c r="N30" i="1"/>
  <c r="O30" i="1"/>
  <c r="P30" i="1"/>
  <c r="Q30" i="1"/>
  <c r="D30" i="1"/>
  <c r="M30" i="1"/>
  <c r="E30" i="1"/>
  <c r="F31" i="1"/>
  <c r="G31" i="1"/>
  <c r="B31" i="1"/>
  <c r="H31" i="1"/>
  <c r="I31" i="1"/>
  <c r="J31" i="1"/>
  <c r="K31" i="1"/>
  <c r="L31" i="1"/>
  <c r="N31" i="1"/>
  <c r="O31" i="1"/>
  <c r="P31" i="1"/>
  <c r="Q31" i="1"/>
  <c r="D31" i="1"/>
  <c r="M31" i="1"/>
  <c r="E31" i="1"/>
  <c r="F32" i="1"/>
  <c r="G32" i="1"/>
  <c r="B32" i="1"/>
  <c r="H32" i="1"/>
  <c r="I32" i="1"/>
  <c r="J32" i="1"/>
  <c r="K32" i="1"/>
  <c r="L32" i="1"/>
  <c r="N32" i="1"/>
  <c r="O32" i="1"/>
  <c r="P32" i="1"/>
  <c r="Q32" i="1"/>
  <c r="D32" i="1"/>
  <c r="M32" i="1"/>
  <c r="E32" i="1"/>
  <c r="F33" i="1"/>
  <c r="G33" i="1"/>
  <c r="B33" i="1"/>
  <c r="H33" i="1"/>
  <c r="I33" i="1"/>
  <c r="J33" i="1"/>
  <c r="K33" i="1"/>
  <c r="L33" i="1"/>
  <c r="N33" i="1"/>
  <c r="O33" i="1"/>
  <c r="P33" i="1"/>
  <c r="Q33" i="1"/>
  <c r="D33" i="1"/>
  <c r="M33" i="1"/>
  <c r="E33" i="1"/>
  <c r="F34" i="1"/>
  <c r="G34" i="1"/>
  <c r="B34" i="1"/>
  <c r="H34" i="1"/>
  <c r="I34" i="1"/>
  <c r="J34" i="1"/>
  <c r="K34" i="1"/>
  <c r="L34" i="1"/>
  <c r="N34" i="1"/>
  <c r="O34" i="1"/>
  <c r="P34" i="1"/>
  <c r="Q34" i="1"/>
  <c r="D34" i="1"/>
  <c r="M34" i="1"/>
  <c r="E34" i="1"/>
  <c r="G2" i="1"/>
  <c r="H2" i="1"/>
  <c r="F2" i="1"/>
  <c r="I2" i="1"/>
  <c r="J2" i="1"/>
  <c r="K2" i="1"/>
  <c r="L2" i="1"/>
  <c r="N2" i="1"/>
  <c r="O2" i="1"/>
  <c r="P2" i="1"/>
  <c r="Q2" i="1"/>
  <c r="M2" i="1"/>
  <c r="B2" i="1"/>
  <c r="D2" i="1"/>
  <c r="E2" i="1"/>
</calcChain>
</file>

<file path=xl/sharedStrings.xml><?xml version="1.0" encoding="utf-8"?>
<sst xmlns="http://schemas.openxmlformats.org/spreadsheetml/2006/main" count="34" uniqueCount="34">
  <si>
    <t>https://www.quandl.com/WORLDBANK/USA_SP_POP_1564_TO_ZS</t>
  </si>
  <si>
    <t>https://www.quandl.com/WORLDBANK/USA_SP_POP_65UP_TO_ZS</t>
  </si>
  <si>
    <t>https://www.quandl.com/data/WORLDBANK/USA_SP_POP_0014_TO_ZS</t>
  </si>
  <si>
    <t>https://www.quandl.com/FRED/PAYEMS</t>
  </si>
  <si>
    <t>https://www.quandl.com/FRED/UNRATE</t>
  </si>
  <si>
    <t>ADD FRED T-BILLS</t>
  </si>
  <si>
    <t>https://www.quandl.com/data/FRED/W875RX1</t>
  </si>
  <si>
    <t>https://www.quandl.com/data/FRED/DPCERX1A020NBEA-Real-personal-consumption-expenditures</t>
  </si>
  <si>
    <t>URL</t>
  </si>
  <si>
    <t>DB</t>
  </si>
  <si>
    <t>DS</t>
  </si>
  <si>
    <t>URL_LENGTH</t>
  </si>
  <si>
    <t>URL_NO_DESC_LENGTH</t>
  </si>
  <si>
    <t>DESC</t>
  </si>
  <si>
    <t>URL_NO_DESC</t>
  </si>
  <si>
    <t>NUM_SLASHES</t>
  </si>
  <si>
    <t>URL_NO_SLASH_LENGTH</t>
  </si>
  <si>
    <t>https://www.quandl.com/data/FRED/ICSA-Initial-Claims</t>
  </si>
  <si>
    <t>https://www.quandl.com/data/FRED/M1125BUSM347NNBR-Index-of-All-Common-Stock-Prices-for-United-States</t>
  </si>
  <si>
    <t>https://www.quandl.com/data/FRED/TOTDTEUSQ163N-Total-Debt-to-Equity-for-United-States</t>
  </si>
  <si>
    <t>https://www.quandl.com/data/FRED/USROE-Return-on-Average-Equity-for-all-U-S-Banks</t>
  </si>
  <si>
    <t>EMPTY</t>
  </si>
  <si>
    <t>https://www.quandl.com/data/FRED/U2RATE-Unemployment-Rate-Job-Losers</t>
  </si>
  <si>
    <t>https://www.quandl.com/data/FRED/LNS13023621-Unemployment-Level-Job-Losers</t>
  </si>
  <si>
    <t>https://www.quandl.com/data/FRED/LNS13025703-Of-Total-Unemployed-Percent-Unemployed-27-Weeks-and-Over</t>
  </si>
  <si>
    <t>https://www.quandl.com/data/FRED/LNS13025701-Of-Total-Unemployed-Percent-Unemployed-5-to-14-Weeks</t>
  </si>
  <si>
    <t>https://www.quandl.com/data/FRED/LNS13008397-Of-Total-Unemployed-Percent-Unemployed-Less-than-5-Weeks</t>
  </si>
  <si>
    <t>https://www.quandl.com/data/FRED/LNS13025702-Of-Total-Unemployed-Percent-Unemployed-15-to-26-Weeks</t>
  </si>
  <si>
    <t>https://www.quandl.com/data/FRED/LNS13023654-Job-Losers-on-Layoff-as-a-Percent-of-Total-Unemployed</t>
  </si>
  <si>
    <t>https://www.quandl.com/data/FRED/LNU03026511-Job-Losers-Not-on-Layoff-as-a-Percent-of-Total-Unemployed</t>
  </si>
  <si>
    <t>https://www.quandl.com/data/FRED/LNS13023706-Job-Leavers-as-a-Percent-of-Total-Unemployed</t>
  </si>
  <si>
    <t>https://www.quandl.com/data/FRED/LNS13023622-Job-Losers-as-a-Percent-of-Total-Unemployed</t>
  </si>
  <si>
    <t>University of Michigan</t>
  </si>
  <si>
    <t>https://www.quandl.com/data/FRKC/STRESS_INDEX-Kansas-City-Financial-Stress-Index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</si>
</sst>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A40" sqref="A40"/>
    </sheetView>
  </sheetViews>
  <sheetFormatPr baseColWidth="10" defaultRowHeight="15" x14ac:dyDescent="0"/>
  <cols>
    <col min="1" max="1" width="82.6640625" bestFit="1" customWidth="1"/>
    <col min="2" max="2" width="34.5" style="3" bestFit="1" customWidth="1"/>
    <col min="3" max="3" width="7" style="3" bestFit="1" customWidth="1"/>
    <col min="4" max="4" width="12.1640625" style="3" bestFit="1" customWidth="1"/>
    <col min="5" max="5" width="22.5" style="3" bestFit="1" customWidth="1"/>
    <col min="8" max="8" width="50" bestFit="1" customWidth="1"/>
    <col min="11" max="11" width="83.6640625" bestFit="1" customWidth="1"/>
    <col min="13" max="13" width="51.6640625" bestFit="1" customWidth="1"/>
    <col min="14" max="14" width="38" bestFit="1" customWidth="1"/>
    <col min="15" max="15" width="39" bestFit="1" customWidth="1"/>
  </cols>
  <sheetData>
    <row r="1" spans="1:17">
      <c r="A1" s="1" t="s">
        <v>8</v>
      </c>
      <c r="B1" s="2" t="s">
        <v>13</v>
      </c>
      <c r="C1" s="2" t="s">
        <v>21</v>
      </c>
      <c r="D1" s="2" t="s">
        <v>9</v>
      </c>
      <c r="E1" s="2" t="s">
        <v>10</v>
      </c>
      <c r="F1" t="s">
        <v>11</v>
      </c>
      <c r="G1" t="s">
        <v>12</v>
      </c>
      <c r="H1" t="s">
        <v>14</v>
      </c>
      <c r="I1" t="s">
        <v>16</v>
      </c>
      <c r="J1" t="s">
        <v>15</v>
      </c>
    </row>
    <row r="2" spans="1:17">
      <c r="A2" t="s">
        <v>7</v>
      </c>
      <c r="B2" s="3" t="str">
        <f t="shared" ref="B2:B34" si="0">SUBSTITUTE(RIGHT(A2,F2-G2),"-"," ")</f>
        <v>Real personal consumption expenditures</v>
      </c>
      <c r="D2" s="3" t="str">
        <f>Q2</f>
        <v>FRED</v>
      </c>
      <c r="E2" s="3" t="str">
        <f>M2</f>
        <v>DPCERX1A020NBEA</v>
      </c>
      <c r="F2">
        <f t="shared" ref="F2:F34" si="1">LEN($A2)</f>
        <v>87</v>
      </c>
      <c r="G2">
        <f t="shared" ref="G2:G34" si="2">IFERROR(FIND("-",A2),F2)</f>
        <v>49</v>
      </c>
      <c r="H2" t="str">
        <f t="shared" ref="H2:H34" si="3">LEFT(A2,G2-1)</f>
        <v>https://www.quandl.com/data/FRED/DPCERX1A020NBEA</v>
      </c>
      <c r="I2">
        <f t="shared" ref="I2:I34" si="4">LEN(SUBSTITUTE($A2,"/",""))</f>
        <v>82</v>
      </c>
      <c r="J2">
        <f>F2-I2</f>
        <v>5</v>
      </c>
      <c r="K2" t="str">
        <f t="shared" ref="K2:K34" si="5">SUBSTITUTE($H2,"/","@",$J2)</f>
        <v>https://www.quandl.com/data/FRED@DPCERX1A020NBEA</v>
      </c>
      <c r="L2">
        <f t="shared" ref="L2:L34" si="6">FIND("@",$K2)</f>
        <v>33</v>
      </c>
      <c r="M2" t="str">
        <f t="shared" ref="M2:M34" si="7">RIGHT($H2,$G2-$L2-1)</f>
        <v>DPCERX1A020NBEA</v>
      </c>
      <c r="N2" t="str">
        <f t="shared" ref="N2:N34" si="8">LEFT($H2,$L2-1)</f>
        <v>https://www.quandl.com/data/FRED</v>
      </c>
      <c r="O2" t="str">
        <f t="shared" ref="O2:O34" si="9">SUBSTITUTE($N2,"/","@",$J2-1)</f>
        <v>https://www.quandl.com/data@FRED</v>
      </c>
      <c r="P2">
        <f t="shared" ref="P2:P34" si="10">FIND("@",$O2)</f>
        <v>28</v>
      </c>
      <c r="Q2" t="str">
        <f>RIGHT(O2,L2-P2-1)</f>
        <v>FRED</v>
      </c>
    </row>
    <row r="3" spans="1:17">
      <c r="A3" t="s">
        <v>2</v>
      </c>
      <c r="B3" s="3" t="str">
        <f t="shared" si="0"/>
        <v/>
      </c>
      <c r="D3" s="3" t="str">
        <f t="shared" ref="D3:D34" si="11">Q3</f>
        <v>WORLDBANK</v>
      </c>
      <c r="E3" s="3" t="str">
        <f t="shared" ref="E3:E34" si="12">M3</f>
        <v>USA_SP_POP_0014_TO_Z</v>
      </c>
      <c r="F3">
        <f t="shared" si="1"/>
        <v>59</v>
      </c>
      <c r="G3">
        <f t="shared" si="2"/>
        <v>59</v>
      </c>
      <c r="H3" t="str">
        <f t="shared" si="3"/>
        <v>https://www.quandl.com/data/WORLDBANK/USA_SP_POP_0014_TO_Z</v>
      </c>
      <c r="I3">
        <f t="shared" si="4"/>
        <v>54</v>
      </c>
      <c r="J3">
        <f t="shared" ref="J3:J34" si="13">F3-I3</f>
        <v>5</v>
      </c>
      <c r="K3" t="str">
        <f t="shared" si="5"/>
        <v>https://www.quandl.com/data/WORLDBANK@USA_SP_POP_0014_TO_Z</v>
      </c>
      <c r="L3">
        <f t="shared" si="6"/>
        <v>38</v>
      </c>
      <c r="M3" t="str">
        <f t="shared" si="7"/>
        <v>USA_SP_POP_0014_TO_Z</v>
      </c>
      <c r="N3" t="str">
        <f t="shared" si="8"/>
        <v>https://www.quandl.com/data/WORLDBANK</v>
      </c>
      <c r="O3" t="str">
        <f t="shared" si="9"/>
        <v>https://www.quandl.com/data@WORLDBANK</v>
      </c>
      <c r="P3">
        <f t="shared" si="10"/>
        <v>28</v>
      </c>
      <c r="Q3" t="str">
        <f t="shared" ref="Q3:Q34" si="14">RIGHT(O3,L3-P3-1)</f>
        <v>WORLDBANK</v>
      </c>
    </row>
    <row r="4" spans="1:17">
      <c r="A4" t="s">
        <v>0</v>
      </c>
      <c r="B4" s="3" t="str">
        <f t="shared" si="0"/>
        <v/>
      </c>
      <c r="D4" s="3" t="str">
        <f t="shared" si="11"/>
        <v>WORLDBANK</v>
      </c>
      <c r="E4" s="3" t="str">
        <f t="shared" si="12"/>
        <v>USA_SP_POP_1564_TO_Z</v>
      </c>
      <c r="F4">
        <f t="shared" si="1"/>
        <v>54</v>
      </c>
      <c r="G4">
        <f t="shared" si="2"/>
        <v>54</v>
      </c>
      <c r="H4" t="str">
        <f t="shared" si="3"/>
        <v>https://www.quandl.com/WORLDBANK/USA_SP_POP_1564_TO_Z</v>
      </c>
      <c r="I4">
        <f t="shared" si="4"/>
        <v>50</v>
      </c>
      <c r="J4">
        <f t="shared" si="13"/>
        <v>4</v>
      </c>
      <c r="K4" t="str">
        <f t="shared" si="5"/>
        <v>https://www.quandl.com/WORLDBANK@USA_SP_POP_1564_TO_Z</v>
      </c>
      <c r="L4">
        <f t="shared" si="6"/>
        <v>33</v>
      </c>
      <c r="M4" t="str">
        <f t="shared" si="7"/>
        <v>USA_SP_POP_1564_TO_Z</v>
      </c>
      <c r="N4" t="str">
        <f t="shared" si="8"/>
        <v>https://www.quandl.com/WORLDBANK</v>
      </c>
      <c r="O4" t="str">
        <f t="shared" si="9"/>
        <v>https://www.quandl.com@WORLDBANK</v>
      </c>
      <c r="P4">
        <f t="shared" si="10"/>
        <v>23</v>
      </c>
      <c r="Q4" t="str">
        <f t="shared" si="14"/>
        <v>WORLDBANK</v>
      </c>
    </row>
    <row r="5" spans="1:17">
      <c r="A5" t="s">
        <v>1</v>
      </c>
      <c r="B5" s="3" t="str">
        <f t="shared" si="0"/>
        <v/>
      </c>
      <c r="D5" s="3" t="str">
        <f t="shared" si="11"/>
        <v>WORLDBANK</v>
      </c>
      <c r="E5" s="3" t="str">
        <f t="shared" si="12"/>
        <v>USA_SP_POP_65UP_TO_Z</v>
      </c>
      <c r="F5">
        <f t="shared" si="1"/>
        <v>54</v>
      </c>
      <c r="G5">
        <f t="shared" si="2"/>
        <v>54</v>
      </c>
      <c r="H5" t="str">
        <f t="shared" si="3"/>
        <v>https://www.quandl.com/WORLDBANK/USA_SP_POP_65UP_TO_Z</v>
      </c>
      <c r="I5">
        <f t="shared" si="4"/>
        <v>50</v>
      </c>
      <c r="J5">
        <f t="shared" si="13"/>
        <v>4</v>
      </c>
      <c r="K5" t="str">
        <f t="shared" si="5"/>
        <v>https://www.quandl.com/WORLDBANK@USA_SP_POP_65UP_TO_Z</v>
      </c>
      <c r="L5">
        <f t="shared" si="6"/>
        <v>33</v>
      </c>
      <c r="M5" t="str">
        <f t="shared" si="7"/>
        <v>USA_SP_POP_65UP_TO_Z</v>
      </c>
      <c r="N5" t="str">
        <f t="shared" si="8"/>
        <v>https://www.quandl.com/WORLDBANK</v>
      </c>
      <c r="O5" t="str">
        <f t="shared" si="9"/>
        <v>https://www.quandl.com@WORLDBANK</v>
      </c>
      <c r="P5">
        <f t="shared" si="10"/>
        <v>23</v>
      </c>
      <c r="Q5" t="str">
        <f t="shared" si="14"/>
        <v>WORLDBANK</v>
      </c>
    </row>
    <row r="6" spans="1:17">
      <c r="A6" t="s">
        <v>3</v>
      </c>
      <c r="B6" s="3" t="str">
        <f t="shared" si="0"/>
        <v/>
      </c>
      <c r="D6" s="3" t="str">
        <f t="shared" si="11"/>
        <v>FRED</v>
      </c>
      <c r="E6" s="3" t="str">
        <f t="shared" si="12"/>
        <v>PAYEM</v>
      </c>
      <c r="F6">
        <f t="shared" si="1"/>
        <v>34</v>
      </c>
      <c r="G6">
        <f t="shared" si="2"/>
        <v>34</v>
      </c>
      <c r="H6" t="str">
        <f t="shared" si="3"/>
        <v>https://www.quandl.com/FRED/PAYEM</v>
      </c>
      <c r="I6">
        <f t="shared" si="4"/>
        <v>30</v>
      </c>
      <c r="J6">
        <f t="shared" si="13"/>
        <v>4</v>
      </c>
      <c r="K6" t="str">
        <f t="shared" si="5"/>
        <v>https://www.quandl.com/FRED@PAYEM</v>
      </c>
      <c r="L6">
        <f t="shared" si="6"/>
        <v>28</v>
      </c>
      <c r="M6" t="str">
        <f t="shared" si="7"/>
        <v>PAYEM</v>
      </c>
      <c r="N6" t="str">
        <f t="shared" si="8"/>
        <v>https://www.quandl.com/FRED</v>
      </c>
      <c r="O6" t="str">
        <f t="shared" si="9"/>
        <v>https://www.quandl.com@FRED</v>
      </c>
      <c r="P6">
        <f t="shared" si="10"/>
        <v>23</v>
      </c>
      <c r="Q6" t="str">
        <f t="shared" si="14"/>
        <v>FRED</v>
      </c>
    </row>
    <row r="7" spans="1:17">
      <c r="A7" t="s">
        <v>4</v>
      </c>
      <c r="B7" s="3" t="str">
        <f t="shared" si="0"/>
        <v/>
      </c>
      <c r="D7" s="3" t="str">
        <f t="shared" si="11"/>
        <v>FRED</v>
      </c>
      <c r="E7" s="3" t="str">
        <f t="shared" si="12"/>
        <v>UNRAT</v>
      </c>
      <c r="F7">
        <f t="shared" si="1"/>
        <v>34</v>
      </c>
      <c r="G7">
        <f t="shared" si="2"/>
        <v>34</v>
      </c>
      <c r="H7" t="str">
        <f t="shared" si="3"/>
        <v>https://www.quandl.com/FRED/UNRAT</v>
      </c>
      <c r="I7">
        <f t="shared" si="4"/>
        <v>30</v>
      </c>
      <c r="J7">
        <f t="shared" si="13"/>
        <v>4</v>
      </c>
      <c r="K7" t="str">
        <f t="shared" si="5"/>
        <v>https://www.quandl.com/FRED@UNRAT</v>
      </c>
      <c r="L7">
        <f t="shared" si="6"/>
        <v>28</v>
      </c>
      <c r="M7" t="str">
        <f t="shared" si="7"/>
        <v>UNRAT</v>
      </c>
      <c r="N7" t="str">
        <f t="shared" si="8"/>
        <v>https://www.quandl.com/FRED</v>
      </c>
      <c r="O7" t="str">
        <f t="shared" si="9"/>
        <v>https://www.quandl.com@FRED</v>
      </c>
      <c r="P7">
        <f t="shared" si="10"/>
        <v>23</v>
      </c>
      <c r="Q7" t="str">
        <f t="shared" si="14"/>
        <v>FRED</v>
      </c>
    </row>
    <row r="8" spans="1:17">
      <c r="A8" t="s">
        <v>6</v>
      </c>
      <c r="B8" s="3" t="str">
        <f t="shared" si="0"/>
        <v/>
      </c>
      <c r="D8" s="3" t="str">
        <f t="shared" si="11"/>
        <v>FRED</v>
      </c>
      <c r="E8" s="3" t="str">
        <f t="shared" si="12"/>
        <v>W875RX</v>
      </c>
      <c r="F8">
        <f t="shared" si="1"/>
        <v>40</v>
      </c>
      <c r="G8">
        <f t="shared" si="2"/>
        <v>40</v>
      </c>
      <c r="H8" t="str">
        <f t="shared" si="3"/>
        <v>https://www.quandl.com/data/FRED/W875RX</v>
      </c>
      <c r="I8">
        <f t="shared" si="4"/>
        <v>35</v>
      </c>
      <c r="J8">
        <f t="shared" si="13"/>
        <v>5</v>
      </c>
      <c r="K8" t="str">
        <f t="shared" si="5"/>
        <v>https://www.quandl.com/data/FRED@W875RX</v>
      </c>
      <c r="L8">
        <f t="shared" si="6"/>
        <v>33</v>
      </c>
      <c r="M8" t="str">
        <f t="shared" si="7"/>
        <v>W875RX</v>
      </c>
      <c r="N8" t="str">
        <f t="shared" si="8"/>
        <v>https://www.quandl.com/data/FRED</v>
      </c>
      <c r="O8" t="str">
        <f t="shared" si="9"/>
        <v>https://www.quandl.com/data@FRED</v>
      </c>
      <c r="P8">
        <f t="shared" si="10"/>
        <v>28</v>
      </c>
      <c r="Q8" t="str">
        <f t="shared" si="14"/>
        <v>FRED</v>
      </c>
    </row>
    <row r="9" spans="1:17">
      <c r="A9" t="s">
        <v>17</v>
      </c>
      <c r="B9" s="3" t="str">
        <f t="shared" si="0"/>
        <v>Initial Claims</v>
      </c>
      <c r="D9" s="3" t="str">
        <f t="shared" si="11"/>
        <v>FRED</v>
      </c>
      <c r="E9" s="3" t="str">
        <f t="shared" si="12"/>
        <v>ICSA</v>
      </c>
      <c r="F9">
        <f t="shared" si="1"/>
        <v>52</v>
      </c>
      <c r="G9">
        <f t="shared" si="2"/>
        <v>38</v>
      </c>
      <c r="H9" t="str">
        <f t="shared" si="3"/>
        <v>https://www.quandl.com/data/FRED/ICSA</v>
      </c>
      <c r="I9">
        <f t="shared" si="4"/>
        <v>47</v>
      </c>
      <c r="J9">
        <f t="shared" si="13"/>
        <v>5</v>
      </c>
      <c r="K9" t="str">
        <f t="shared" si="5"/>
        <v>https://www.quandl.com/data/FRED@ICSA</v>
      </c>
      <c r="L9">
        <f t="shared" si="6"/>
        <v>33</v>
      </c>
      <c r="M9" t="str">
        <f t="shared" si="7"/>
        <v>ICSA</v>
      </c>
      <c r="N9" t="str">
        <f t="shared" si="8"/>
        <v>https://www.quandl.com/data/FRED</v>
      </c>
      <c r="O9" t="str">
        <f t="shared" si="9"/>
        <v>https://www.quandl.com/data@FRED</v>
      </c>
      <c r="P9">
        <f t="shared" si="10"/>
        <v>28</v>
      </c>
      <c r="Q9" t="str">
        <f t="shared" si="14"/>
        <v>FRED</v>
      </c>
    </row>
    <row r="10" spans="1:17">
      <c r="A10" t="s">
        <v>18</v>
      </c>
      <c r="B10" s="3" t="str">
        <f t="shared" si="0"/>
        <v>Index of All Common Stock Prices for United States</v>
      </c>
      <c r="D10" s="3" t="str">
        <f t="shared" si="11"/>
        <v>FRED</v>
      </c>
      <c r="E10" s="3" t="str">
        <f t="shared" si="12"/>
        <v>M1125BUSM347NNBR</v>
      </c>
      <c r="F10">
        <f t="shared" si="1"/>
        <v>100</v>
      </c>
      <c r="G10">
        <f t="shared" si="2"/>
        <v>50</v>
      </c>
      <c r="H10" t="str">
        <f t="shared" si="3"/>
        <v>https://www.quandl.com/data/FRED/M1125BUSM347NNBR</v>
      </c>
      <c r="I10">
        <f t="shared" si="4"/>
        <v>95</v>
      </c>
      <c r="J10">
        <f t="shared" si="13"/>
        <v>5</v>
      </c>
      <c r="K10" t="str">
        <f t="shared" si="5"/>
        <v>https://www.quandl.com/data/FRED@M1125BUSM347NNBR</v>
      </c>
      <c r="L10">
        <f t="shared" si="6"/>
        <v>33</v>
      </c>
      <c r="M10" t="str">
        <f t="shared" si="7"/>
        <v>M1125BUSM347NNBR</v>
      </c>
      <c r="N10" t="str">
        <f t="shared" si="8"/>
        <v>https://www.quandl.com/data/FRED</v>
      </c>
      <c r="O10" t="str">
        <f t="shared" si="9"/>
        <v>https://www.quandl.com/data@FRED</v>
      </c>
      <c r="P10">
        <f t="shared" si="10"/>
        <v>28</v>
      </c>
      <c r="Q10" t="str">
        <f t="shared" si="14"/>
        <v>FRED</v>
      </c>
    </row>
    <row r="11" spans="1:17">
      <c r="A11" t="s">
        <v>19</v>
      </c>
      <c r="B11" s="3" t="str">
        <f t="shared" si="0"/>
        <v>Total Debt to Equity for United States</v>
      </c>
      <c r="D11" s="3" t="str">
        <f t="shared" si="11"/>
        <v>FRED</v>
      </c>
      <c r="E11" s="3" t="str">
        <f t="shared" si="12"/>
        <v>TOTDTEUSQ163N</v>
      </c>
      <c r="F11">
        <f t="shared" si="1"/>
        <v>85</v>
      </c>
      <c r="G11">
        <f t="shared" si="2"/>
        <v>47</v>
      </c>
      <c r="H11" t="str">
        <f t="shared" si="3"/>
        <v>https://www.quandl.com/data/FRED/TOTDTEUSQ163N</v>
      </c>
      <c r="I11">
        <f t="shared" si="4"/>
        <v>80</v>
      </c>
      <c r="J11">
        <f t="shared" si="13"/>
        <v>5</v>
      </c>
      <c r="K11" t="str">
        <f t="shared" si="5"/>
        <v>https://www.quandl.com/data/FRED@TOTDTEUSQ163N</v>
      </c>
      <c r="L11">
        <f t="shared" si="6"/>
        <v>33</v>
      </c>
      <c r="M11" t="str">
        <f t="shared" si="7"/>
        <v>TOTDTEUSQ163N</v>
      </c>
      <c r="N11" t="str">
        <f t="shared" si="8"/>
        <v>https://www.quandl.com/data/FRED</v>
      </c>
      <c r="O11" t="str">
        <f t="shared" si="9"/>
        <v>https://www.quandl.com/data@FRED</v>
      </c>
      <c r="P11">
        <f t="shared" si="10"/>
        <v>28</v>
      </c>
      <c r="Q11" t="str">
        <f t="shared" si="14"/>
        <v>FRED</v>
      </c>
    </row>
    <row r="12" spans="1:17">
      <c r="A12" t="s">
        <v>20</v>
      </c>
      <c r="B12" s="3" t="str">
        <f t="shared" si="0"/>
        <v>Return on Average Equity for all U S Banks</v>
      </c>
      <c r="D12" s="3" t="str">
        <f t="shared" si="11"/>
        <v>FRED</v>
      </c>
      <c r="E12" s="3" t="str">
        <f t="shared" si="12"/>
        <v>USROE</v>
      </c>
      <c r="F12">
        <f t="shared" si="1"/>
        <v>81</v>
      </c>
      <c r="G12">
        <f t="shared" si="2"/>
        <v>39</v>
      </c>
      <c r="H12" t="str">
        <f t="shared" si="3"/>
        <v>https://www.quandl.com/data/FRED/USROE</v>
      </c>
      <c r="I12">
        <f t="shared" si="4"/>
        <v>76</v>
      </c>
      <c r="J12">
        <f t="shared" si="13"/>
        <v>5</v>
      </c>
      <c r="K12" t="str">
        <f t="shared" si="5"/>
        <v>https://www.quandl.com/data/FRED@USROE</v>
      </c>
      <c r="L12">
        <f t="shared" si="6"/>
        <v>33</v>
      </c>
      <c r="M12" t="str">
        <f t="shared" si="7"/>
        <v>USROE</v>
      </c>
      <c r="N12" t="str">
        <f t="shared" si="8"/>
        <v>https://www.quandl.com/data/FRED</v>
      </c>
      <c r="O12" t="str">
        <f t="shared" si="9"/>
        <v>https://www.quandl.com/data@FRED</v>
      </c>
      <c r="P12">
        <f t="shared" si="10"/>
        <v>28</v>
      </c>
      <c r="Q12" t="str">
        <f t="shared" si="14"/>
        <v>FRED</v>
      </c>
    </row>
    <row r="13" spans="1:17" s="4" customFormat="1">
      <c r="A13" s="4" t="s">
        <v>22</v>
      </c>
      <c r="B13" s="5" t="str">
        <f t="shared" si="0"/>
        <v>Unemployment Rate Job Losers</v>
      </c>
      <c r="C13" s="5"/>
      <c r="D13" s="5" t="str">
        <f t="shared" si="11"/>
        <v>FRED</v>
      </c>
      <c r="E13" s="5" t="str">
        <f t="shared" si="12"/>
        <v>U2RATE</v>
      </c>
      <c r="F13" s="4">
        <f t="shared" si="1"/>
        <v>68</v>
      </c>
      <c r="G13" s="4">
        <f t="shared" si="2"/>
        <v>40</v>
      </c>
      <c r="H13" s="4" t="str">
        <f t="shared" si="3"/>
        <v>https://www.quandl.com/data/FRED/U2RATE</v>
      </c>
      <c r="I13" s="4">
        <f t="shared" si="4"/>
        <v>63</v>
      </c>
      <c r="J13" s="4">
        <f t="shared" si="13"/>
        <v>5</v>
      </c>
      <c r="K13" s="4" t="str">
        <f t="shared" si="5"/>
        <v>https://www.quandl.com/data/FRED@U2RATE</v>
      </c>
      <c r="L13" s="4">
        <f t="shared" si="6"/>
        <v>33</v>
      </c>
      <c r="M13" s="4" t="str">
        <f t="shared" si="7"/>
        <v>U2RATE</v>
      </c>
      <c r="N13" s="4" t="str">
        <f t="shared" si="8"/>
        <v>https://www.quandl.com/data/FRED</v>
      </c>
      <c r="O13" s="4" t="str">
        <f t="shared" si="9"/>
        <v>https://www.quandl.com/data@FRED</v>
      </c>
      <c r="P13" s="4">
        <f t="shared" si="10"/>
        <v>28</v>
      </c>
      <c r="Q13" s="4" t="str">
        <f t="shared" si="14"/>
        <v>FRED</v>
      </c>
    </row>
    <row r="14" spans="1:17">
      <c r="A14" t="s">
        <v>23</v>
      </c>
      <c r="B14" s="3" t="str">
        <f t="shared" si="0"/>
        <v>Unemployment Level Job Losers</v>
      </c>
      <c r="D14" s="3" t="str">
        <f t="shared" si="11"/>
        <v>FRED</v>
      </c>
      <c r="E14" s="3" t="str">
        <f t="shared" si="12"/>
        <v>LNS13023621</v>
      </c>
      <c r="F14">
        <f>LEN($A14)</f>
        <v>74</v>
      </c>
      <c r="G14">
        <f t="shared" si="2"/>
        <v>45</v>
      </c>
      <c r="H14" t="str">
        <f t="shared" si="3"/>
        <v>https://www.quandl.com/data/FRED/LNS13023621</v>
      </c>
      <c r="I14">
        <f>LEN(SUBSTITUTE($A14,"/",""))</f>
        <v>69</v>
      </c>
      <c r="J14">
        <f t="shared" si="13"/>
        <v>5</v>
      </c>
      <c r="K14" t="str">
        <f t="shared" si="5"/>
        <v>https://www.quandl.com/data/FRED@LNS13023621</v>
      </c>
      <c r="L14">
        <f t="shared" si="6"/>
        <v>33</v>
      </c>
      <c r="M14" t="str">
        <f t="shared" si="7"/>
        <v>LNS13023621</v>
      </c>
      <c r="N14" t="str">
        <f t="shared" si="8"/>
        <v>https://www.quandl.com/data/FRED</v>
      </c>
      <c r="O14" t="str">
        <f t="shared" si="9"/>
        <v>https://www.quandl.com/data@FRED</v>
      </c>
      <c r="P14">
        <f t="shared" si="10"/>
        <v>28</v>
      </c>
      <c r="Q14" t="str">
        <f t="shared" si="14"/>
        <v>FRED</v>
      </c>
    </row>
    <row r="15" spans="1:17">
      <c r="A15" t="s">
        <v>24</v>
      </c>
      <c r="B15" s="3" t="str">
        <f t="shared" si="0"/>
        <v>Of Total Unemployed Percent Unemployed 27 Weeks and Over</v>
      </c>
      <c r="D15" s="3" t="str">
        <f t="shared" si="11"/>
        <v>FRED</v>
      </c>
      <c r="E15" s="3" t="str">
        <f t="shared" si="12"/>
        <v>LNS13025703</v>
      </c>
      <c r="F15">
        <f t="shared" si="1"/>
        <v>101</v>
      </c>
      <c r="G15">
        <f t="shared" si="2"/>
        <v>45</v>
      </c>
      <c r="H15" t="str">
        <f t="shared" si="3"/>
        <v>https://www.quandl.com/data/FRED/LNS13025703</v>
      </c>
      <c r="I15">
        <f t="shared" si="4"/>
        <v>96</v>
      </c>
      <c r="J15">
        <f t="shared" si="13"/>
        <v>5</v>
      </c>
      <c r="K15" t="str">
        <f t="shared" si="5"/>
        <v>https://www.quandl.com/data/FRED@LNS13025703</v>
      </c>
      <c r="L15">
        <f t="shared" si="6"/>
        <v>33</v>
      </c>
      <c r="M15" t="str">
        <f t="shared" si="7"/>
        <v>LNS13025703</v>
      </c>
      <c r="N15" t="str">
        <f t="shared" si="8"/>
        <v>https://www.quandl.com/data/FRED</v>
      </c>
      <c r="O15" t="str">
        <f t="shared" si="9"/>
        <v>https://www.quandl.com/data@FRED</v>
      </c>
      <c r="P15">
        <f t="shared" si="10"/>
        <v>28</v>
      </c>
      <c r="Q15" t="str">
        <f t="shared" si="14"/>
        <v>FRED</v>
      </c>
    </row>
    <row r="16" spans="1:17">
      <c r="A16" t="s">
        <v>25</v>
      </c>
      <c r="B16" s="3" t="str">
        <f t="shared" si="0"/>
        <v>Of Total Unemployed Percent Unemployed 5 to 14 Weeks</v>
      </c>
      <c r="D16" s="3" t="str">
        <f t="shared" si="11"/>
        <v>FRED</v>
      </c>
      <c r="E16" s="3" t="str">
        <f t="shared" si="12"/>
        <v>LNS13025701</v>
      </c>
      <c r="F16">
        <f t="shared" si="1"/>
        <v>97</v>
      </c>
      <c r="G16">
        <f t="shared" si="2"/>
        <v>45</v>
      </c>
      <c r="H16" t="str">
        <f t="shared" si="3"/>
        <v>https://www.quandl.com/data/FRED/LNS13025701</v>
      </c>
      <c r="I16">
        <f t="shared" si="4"/>
        <v>92</v>
      </c>
      <c r="J16">
        <f t="shared" si="13"/>
        <v>5</v>
      </c>
      <c r="K16" t="str">
        <f t="shared" si="5"/>
        <v>https://www.quandl.com/data/FRED@LNS13025701</v>
      </c>
      <c r="L16">
        <f t="shared" si="6"/>
        <v>33</v>
      </c>
      <c r="M16" t="str">
        <f t="shared" si="7"/>
        <v>LNS13025701</v>
      </c>
      <c r="N16" t="str">
        <f t="shared" si="8"/>
        <v>https://www.quandl.com/data/FRED</v>
      </c>
      <c r="O16" t="str">
        <f t="shared" si="9"/>
        <v>https://www.quandl.com/data@FRED</v>
      </c>
      <c r="P16">
        <f t="shared" si="10"/>
        <v>28</v>
      </c>
      <c r="Q16" t="str">
        <f t="shared" si="14"/>
        <v>FRED</v>
      </c>
    </row>
    <row r="17" spans="1:17">
      <c r="A17" t="s">
        <v>27</v>
      </c>
      <c r="B17" s="3" t="str">
        <f t="shared" si="0"/>
        <v>Of Total Unemployed Percent Unemployed 15 to 26 Weeks</v>
      </c>
      <c r="D17" s="3" t="str">
        <f t="shared" si="11"/>
        <v>FRED</v>
      </c>
      <c r="E17" s="3" t="str">
        <f t="shared" si="12"/>
        <v>LNS13025702</v>
      </c>
      <c r="F17">
        <f t="shared" si="1"/>
        <v>98</v>
      </c>
      <c r="G17">
        <f t="shared" si="2"/>
        <v>45</v>
      </c>
      <c r="H17" t="str">
        <f t="shared" si="3"/>
        <v>https://www.quandl.com/data/FRED/LNS13025702</v>
      </c>
      <c r="I17">
        <f t="shared" si="4"/>
        <v>93</v>
      </c>
      <c r="J17">
        <f t="shared" si="13"/>
        <v>5</v>
      </c>
      <c r="K17" t="str">
        <f t="shared" si="5"/>
        <v>https://www.quandl.com/data/FRED@LNS13025702</v>
      </c>
      <c r="L17">
        <f t="shared" si="6"/>
        <v>33</v>
      </c>
      <c r="M17" t="str">
        <f t="shared" si="7"/>
        <v>LNS13025702</v>
      </c>
      <c r="N17" t="str">
        <f t="shared" si="8"/>
        <v>https://www.quandl.com/data/FRED</v>
      </c>
      <c r="O17" t="str">
        <f t="shared" si="9"/>
        <v>https://www.quandl.com/data@FRED</v>
      </c>
      <c r="P17">
        <f t="shared" si="10"/>
        <v>28</v>
      </c>
      <c r="Q17" t="str">
        <f t="shared" si="14"/>
        <v>FRED</v>
      </c>
    </row>
    <row r="18" spans="1:17">
      <c r="A18" t="s">
        <v>26</v>
      </c>
      <c r="B18" s="3" t="str">
        <f t="shared" si="0"/>
        <v>Of Total Unemployed Percent Unemployed Less than 5 Weeks</v>
      </c>
      <c r="D18" s="3" t="str">
        <f t="shared" si="11"/>
        <v>FRED</v>
      </c>
      <c r="E18" s="3" t="str">
        <f t="shared" si="12"/>
        <v>LNS13008397</v>
      </c>
      <c r="F18">
        <f t="shared" si="1"/>
        <v>101</v>
      </c>
      <c r="G18">
        <f t="shared" si="2"/>
        <v>45</v>
      </c>
      <c r="H18" t="str">
        <f t="shared" si="3"/>
        <v>https://www.quandl.com/data/FRED/LNS13008397</v>
      </c>
      <c r="I18">
        <f t="shared" si="4"/>
        <v>96</v>
      </c>
      <c r="J18">
        <f t="shared" si="13"/>
        <v>5</v>
      </c>
      <c r="K18" t="str">
        <f t="shared" si="5"/>
        <v>https://www.quandl.com/data/FRED@LNS13008397</v>
      </c>
      <c r="L18">
        <f t="shared" si="6"/>
        <v>33</v>
      </c>
      <c r="M18" t="str">
        <f t="shared" si="7"/>
        <v>LNS13008397</v>
      </c>
      <c r="N18" t="str">
        <f t="shared" si="8"/>
        <v>https://www.quandl.com/data/FRED</v>
      </c>
      <c r="O18" t="str">
        <f t="shared" si="9"/>
        <v>https://www.quandl.com/data@FRED</v>
      </c>
      <c r="P18">
        <f t="shared" si="10"/>
        <v>28</v>
      </c>
      <c r="Q18" t="str">
        <f t="shared" si="14"/>
        <v>FRED</v>
      </c>
    </row>
    <row r="19" spans="1:17">
      <c r="A19" t="s">
        <v>28</v>
      </c>
      <c r="B19" s="3" t="str">
        <f t="shared" si="0"/>
        <v>Job Losers on Layoff as a Percent of Total Unemployed</v>
      </c>
      <c r="D19" s="3" t="str">
        <f t="shared" si="11"/>
        <v>FRED</v>
      </c>
      <c r="E19" s="3" t="str">
        <f t="shared" si="12"/>
        <v>LNS13023654</v>
      </c>
      <c r="F19">
        <f t="shared" si="1"/>
        <v>98</v>
      </c>
      <c r="G19">
        <f t="shared" si="2"/>
        <v>45</v>
      </c>
      <c r="H19" t="str">
        <f t="shared" si="3"/>
        <v>https://www.quandl.com/data/FRED/LNS13023654</v>
      </c>
      <c r="I19">
        <f t="shared" si="4"/>
        <v>93</v>
      </c>
      <c r="J19">
        <f t="shared" si="13"/>
        <v>5</v>
      </c>
      <c r="K19" t="str">
        <f t="shared" si="5"/>
        <v>https://www.quandl.com/data/FRED@LNS13023654</v>
      </c>
      <c r="L19">
        <f t="shared" si="6"/>
        <v>33</v>
      </c>
      <c r="M19" t="str">
        <f t="shared" si="7"/>
        <v>LNS13023654</v>
      </c>
      <c r="N19" t="str">
        <f t="shared" si="8"/>
        <v>https://www.quandl.com/data/FRED</v>
      </c>
      <c r="O19" t="str">
        <f t="shared" si="9"/>
        <v>https://www.quandl.com/data@FRED</v>
      </c>
      <c r="P19">
        <f t="shared" si="10"/>
        <v>28</v>
      </c>
      <c r="Q19" t="str">
        <f t="shared" si="14"/>
        <v>FRED</v>
      </c>
    </row>
    <row r="20" spans="1:17">
      <c r="A20" t="s">
        <v>29</v>
      </c>
      <c r="B20" s="3" t="str">
        <f t="shared" si="0"/>
        <v>Job Losers Not on Layoff as a Percent of Total Unemployed</v>
      </c>
      <c r="D20" s="3" t="str">
        <f t="shared" si="11"/>
        <v>FRED</v>
      </c>
      <c r="E20" s="3" t="str">
        <f t="shared" si="12"/>
        <v>LNU03026511</v>
      </c>
      <c r="F20">
        <f t="shared" si="1"/>
        <v>102</v>
      </c>
      <c r="G20">
        <f t="shared" si="2"/>
        <v>45</v>
      </c>
      <c r="H20" t="str">
        <f t="shared" si="3"/>
        <v>https://www.quandl.com/data/FRED/LNU03026511</v>
      </c>
      <c r="I20">
        <f t="shared" si="4"/>
        <v>97</v>
      </c>
      <c r="J20">
        <f t="shared" si="13"/>
        <v>5</v>
      </c>
      <c r="K20" t="str">
        <f t="shared" si="5"/>
        <v>https://www.quandl.com/data/FRED@LNU03026511</v>
      </c>
      <c r="L20">
        <f t="shared" si="6"/>
        <v>33</v>
      </c>
      <c r="M20" t="str">
        <f t="shared" si="7"/>
        <v>LNU03026511</v>
      </c>
      <c r="N20" t="str">
        <f t="shared" si="8"/>
        <v>https://www.quandl.com/data/FRED</v>
      </c>
      <c r="O20" t="str">
        <f t="shared" si="9"/>
        <v>https://www.quandl.com/data@FRED</v>
      </c>
      <c r="P20">
        <f t="shared" si="10"/>
        <v>28</v>
      </c>
      <c r="Q20" t="str">
        <f t="shared" si="14"/>
        <v>FRED</v>
      </c>
    </row>
    <row r="21" spans="1:17">
      <c r="A21" t="s">
        <v>30</v>
      </c>
      <c r="B21" s="3" t="str">
        <f t="shared" si="0"/>
        <v>Job Leavers as a Percent of Total Unemployed</v>
      </c>
      <c r="D21" s="3" t="str">
        <f t="shared" si="11"/>
        <v>FRED</v>
      </c>
      <c r="E21" s="3" t="str">
        <f t="shared" si="12"/>
        <v>LNS13023706</v>
      </c>
      <c r="F21">
        <f t="shared" si="1"/>
        <v>89</v>
      </c>
      <c r="G21">
        <f t="shared" si="2"/>
        <v>45</v>
      </c>
      <c r="H21" t="str">
        <f t="shared" si="3"/>
        <v>https://www.quandl.com/data/FRED/LNS13023706</v>
      </c>
      <c r="I21">
        <f t="shared" si="4"/>
        <v>84</v>
      </c>
      <c r="J21">
        <f t="shared" si="13"/>
        <v>5</v>
      </c>
      <c r="K21" t="str">
        <f t="shared" si="5"/>
        <v>https://www.quandl.com/data/FRED@LNS13023706</v>
      </c>
      <c r="L21">
        <f t="shared" si="6"/>
        <v>33</v>
      </c>
      <c r="M21" t="str">
        <f t="shared" si="7"/>
        <v>LNS13023706</v>
      </c>
      <c r="N21" t="str">
        <f t="shared" si="8"/>
        <v>https://www.quandl.com/data/FRED</v>
      </c>
      <c r="O21" t="str">
        <f t="shared" si="9"/>
        <v>https://www.quandl.com/data@FRED</v>
      </c>
      <c r="P21">
        <f t="shared" si="10"/>
        <v>28</v>
      </c>
      <c r="Q21" t="str">
        <f t="shared" si="14"/>
        <v>FRED</v>
      </c>
    </row>
    <row r="22" spans="1:17">
      <c r="A22" t="s">
        <v>31</v>
      </c>
      <c r="B22" s="3" t="str">
        <f t="shared" si="0"/>
        <v>Job Losers as a Percent of Total Unemployed</v>
      </c>
      <c r="D22" s="3" t="str">
        <f t="shared" si="11"/>
        <v>FRED</v>
      </c>
      <c r="E22" s="3" t="str">
        <f t="shared" si="12"/>
        <v>LNS13023622</v>
      </c>
      <c r="F22">
        <f t="shared" si="1"/>
        <v>88</v>
      </c>
      <c r="G22">
        <f t="shared" si="2"/>
        <v>45</v>
      </c>
      <c r="H22" t="str">
        <f t="shared" si="3"/>
        <v>https://www.quandl.com/data/FRED/LNS13023622</v>
      </c>
      <c r="I22">
        <f t="shared" si="4"/>
        <v>83</v>
      </c>
      <c r="J22">
        <f t="shared" si="13"/>
        <v>5</v>
      </c>
      <c r="K22" t="str">
        <f t="shared" si="5"/>
        <v>https://www.quandl.com/data/FRED@LNS13023622</v>
      </c>
      <c r="L22">
        <f t="shared" si="6"/>
        <v>33</v>
      </c>
      <c r="M22" t="str">
        <f t="shared" si="7"/>
        <v>LNS13023622</v>
      </c>
      <c r="N22" t="str">
        <f t="shared" si="8"/>
        <v>https://www.quandl.com/data/FRED</v>
      </c>
      <c r="O22" t="str">
        <f t="shared" si="9"/>
        <v>https://www.quandl.com/data@FRED</v>
      </c>
      <c r="P22">
        <f t="shared" si="10"/>
        <v>28</v>
      </c>
      <c r="Q22" t="str">
        <f t="shared" si="14"/>
        <v>FRED</v>
      </c>
    </row>
    <row r="23" spans="1:17">
      <c r="A23" t="s">
        <v>33</v>
      </c>
      <c r="B23" s="3" t="str">
        <f t="shared" si="0"/>
        <v>Kansas City Financial Stress Index</v>
      </c>
      <c r="D23" s="3" t="str">
        <f t="shared" si="11"/>
        <v>FRKC</v>
      </c>
      <c r="E23" s="3" t="str">
        <f t="shared" si="12"/>
        <v>STRESS_INDEX</v>
      </c>
      <c r="F23">
        <f t="shared" si="1"/>
        <v>80</v>
      </c>
      <c r="G23">
        <f t="shared" si="2"/>
        <v>46</v>
      </c>
      <c r="H23" t="str">
        <f t="shared" si="3"/>
        <v>https://www.quandl.com/data/FRKC/STRESS_INDEX</v>
      </c>
      <c r="I23">
        <f t="shared" si="4"/>
        <v>75</v>
      </c>
      <c r="J23">
        <f t="shared" si="13"/>
        <v>5</v>
      </c>
      <c r="K23" t="str">
        <f t="shared" si="5"/>
        <v>https://www.quandl.com/data/FRKC@STRESS_INDEX</v>
      </c>
      <c r="L23">
        <f t="shared" si="6"/>
        <v>33</v>
      </c>
      <c r="M23" t="str">
        <f t="shared" si="7"/>
        <v>STRESS_INDEX</v>
      </c>
      <c r="N23" t="str">
        <f t="shared" si="8"/>
        <v>https://www.quandl.com/data/FRKC</v>
      </c>
      <c r="O23" t="str">
        <f t="shared" si="9"/>
        <v>https://www.quandl.com/data@FRKC</v>
      </c>
      <c r="P23">
        <f t="shared" si="10"/>
        <v>28</v>
      </c>
      <c r="Q23" t="str">
        <f t="shared" si="14"/>
        <v>FRKC</v>
      </c>
    </row>
    <row r="24" spans="1:17">
      <c r="B24" s="3" t="str">
        <f t="shared" si="0"/>
        <v/>
      </c>
      <c r="D24" s="3" t="e">
        <f t="shared" si="11"/>
        <v>#VALUE!</v>
      </c>
      <c r="E24" s="3" t="e">
        <f t="shared" si="12"/>
        <v>#VALUE!</v>
      </c>
      <c r="F24">
        <f t="shared" si="1"/>
        <v>0</v>
      </c>
      <c r="G24">
        <f t="shared" si="2"/>
        <v>0</v>
      </c>
      <c r="H24" t="e">
        <f t="shared" si="3"/>
        <v>#VALUE!</v>
      </c>
      <c r="I24">
        <f t="shared" si="4"/>
        <v>0</v>
      </c>
      <c r="J24">
        <f t="shared" si="13"/>
        <v>0</v>
      </c>
      <c r="K24" t="e">
        <f t="shared" si="5"/>
        <v>#VALUE!</v>
      </c>
      <c r="L24" t="e">
        <f t="shared" si="6"/>
        <v>#VALUE!</v>
      </c>
      <c r="M24" t="e">
        <f t="shared" si="7"/>
        <v>#VALUE!</v>
      </c>
      <c r="N24" t="e">
        <f t="shared" si="8"/>
        <v>#VALUE!</v>
      </c>
      <c r="O24" t="e">
        <f t="shared" si="9"/>
        <v>#VALUE!</v>
      </c>
      <c r="P24" t="e">
        <f t="shared" si="10"/>
        <v>#VALUE!</v>
      </c>
      <c r="Q24" t="e">
        <f t="shared" si="14"/>
        <v>#VALUE!</v>
      </c>
    </row>
    <row r="25" spans="1:17">
      <c r="B25" s="3" t="str">
        <f t="shared" si="0"/>
        <v/>
      </c>
      <c r="D25" s="3" t="e">
        <f t="shared" si="11"/>
        <v>#VALUE!</v>
      </c>
      <c r="E25" s="3" t="e">
        <f t="shared" si="12"/>
        <v>#VALUE!</v>
      </c>
      <c r="F25">
        <f t="shared" si="1"/>
        <v>0</v>
      </c>
      <c r="G25">
        <f t="shared" si="2"/>
        <v>0</v>
      </c>
      <c r="H25" t="e">
        <f t="shared" si="3"/>
        <v>#VALUE!</v>
      </c>
      <c r="I25">
        <f t="shared" si="4"/>
        <v>0</v>
      </c>
      <c r="J25">
        <f t="shared" si="13"/>
        <v>0</v>
      </c>
      <c r="K25" t="e">
        <f t="shared" si="5"/>
        <v>#VALUE!</v>
      </c>
      <c r="L25" t="e">
        <f t="shared" si="6"/>
        <v>#VALUE!</v>
      </c>
      <c r="M25" t="e">
        <f t="shared" si="7"/>
        <v>#VALUE!</v>
      </c>
      <c r="N25" t="e">
        <f t="shared" si="8"/>
        <v>#VALUE!</v>
      </c>
      <c r="O25" t="e">
        <f t="shared" si="9"/>
        <v>#VALUE!</v>
      </c>
      <c r="P25" t="e">
        <f t="shared" si="10"/>
        <v>#VALUE!</v>
      </c>
      <c r="Q25" t="e">
        <f t="shared" si="14"/>
        <v>#VALUE!</v>
      </c>
    </row>
    <row r="26" spans="1:17">
      <c r="B26" s="3" t="str">
        <f t="shared" si="0"/>
        <v/>
      </c>
      <c r="D26" s="3" t="e">
        <f t="shared" si="11"/>
        <v>#VALUE!</v>
      </c>
      <c r="E26" s="3" t="e">
        <f t="shared" si="12"/>
        <v>#VALUE!</v>
      </c>
      <c r="F26">
        <f t="shared" si="1"/>
        <v>0</v>
      </c>
      <c r="G26">
        <f t="shared" si="2"/>
        <v>0</v>
      </c>
      <c r="H26" t="e">
        <f t="shared" si="3"/>
        <v>#VALUE!</v>
      </c>
      <c r="I26">
        <f t="shared" si="4"/>
        <v>0</v>
      </c>
      <c r="J26">
        <f t="shared" si="13"/>
        <v>0</v>
      </c>
      <c r="K26" t="e">
        <f t="shared" si="5"/>
        <v>#VALUE!</v>
      </c>
      <c r="L26" t="e">
        <f t="shared" si="6"/>
        <v>#VALUE!</v>
      </c>
      <c r="M26" t="e">
        <f t="shared" si="7"/>
        <v>#VALUE!</v>
      </c>
      <c r="N26" t="e">
        <f t="shared" si="8"/>
        <v>#VALUE!</v>
      </c>
      <c r="O26" t="e">
        <f t="shared" si="9"/>
        <v>#VALUE!</v>
      </c>
      <c r="P26" t="e">
        <f t="shared" si="10"/>
        <v>#VALUE!</v>
      </c>
      <c r="Q26" t="e">
        <f t="shared" si="14"/>
        <v>#VALUE!</v>
      </c>
    </row>
    <row r="27" spans="1:17">
      <c r="B27" s="3" t="str">
        <f t="shared" si="0"/>
        <v/>
      </c>
      <c r="D27" s="3" t="e">
        <f t="shared" si="11"/>
        <v>#VALUE!</v>
      </c>
      <c r="E27" s="3" t="e">
        <f t="shared" si="12"/>
        <v>#VALUE!</v>
      </c>
      <c r="F27">
        <f t="shared" si="1"/>
        <v>0</v>
      </c>
      <c r="G27">
        <f t="shared" si="2"/>
        <v>0</v>
      </c>
      <c r="H27" t="e">
        <f t="shared" si="3"/>
        <v>#VALUE!</v>
      </c>
      <c r="I27">
        <f t="shared" si="4"/>
        <v>0</v>
      </c>
      <c r="J27">
        <f t="shared" si="13"/>
        <v>0</v>
      </c>
      <c r="K27" t="e">
        <f t="shared" si="5"/>
        <v>#VALUE!</v>
      </c>
      <c r="L27" t="e">
        <f t="shared" si="6"/>
        <v>#VALUE!</v>
      </c>
      <c r="M27" t="e">
        <f t="shared" si="7"/>
        <v>#VALUE!</v>
      </c>
      <c r="N27" t="e">
        <f t="shared" si="8"/>
        <v>#VALUE!</v>
      </c>
      <c r="O27" t="e">
        <f t="shared" si="9"/>
        <v>#VALUE!</v>
      </c>
      <c r="P27" t="e">
        <f t="shared" si="10"/>
        <v>#VALUE!</v>
      </c>
      <c r="Q27" t="e">
        <f t="shared" si="14"/>
        <v>#VALUE!</v>
      </c>
    </row>
    <row r="28" spans="1:17">
      <c r="B28" s="3" t="str">
        <f t="shared" si="0"/>
        <v/>
      </c>
      <c r="D28" s="3" t="e">
        <f t="shared" si="11"/>
        <v>#VALUE!</v>
      </c>
      <c r="E28" s="3" t="e">
        <f t="shared" si="12"/>
        <v>#VALUE!</v>
      </c>
      <c r="F28">
        <f t="shared" si="1"/>
        <v>0</v>
      </c>
      <c r="G28">
        <f t="shared" si="2"/>
        <v>0</v>
      </c>
      <c r="H28" t="e">
        <f t="shared" si="3"/>
        <v>#VALUE!</v>
      </c>
      <c r="I28">
        <f t="shared" si="4"/>
        <v>0</v>
      </c>
      <c r="J28">
        <f t="shared" si="13"/>
        <v>0</v>
      </c>
      <c r="K28" t="e">
        <f t="shared" si="5"/>
        <v>#VALUE!</v>
      </c>
      <c r="L28" t="e">
        <f t="shared" si="6"/>
        <v>#VALUE!</v>
      </c>
      <c r="M28" t="e">
        <f t="shared" si="7"/>
        <v>#VALUE!</v>
      </c>
      <c r="N28" t="e">
        <f t="shared" si="8"/>
        <v>#VALUE!</v>
      </c>
      <c r="O28" t="e">
        <f t="shared" si="9"/>
        <v>#VALUE!</v>
      </c>
      <c r="P28" t="e">
        <f t="shared" si="10"/>
        <v>#VALUE!</v>
      </c>
      <c r="Q28" t="e">
        <f t="shared" si="14"/>
        <v>#VALUE!</v>
      </c>
    </row>
    <row r="29" spans="1:17">
      <c r="B29" s="3" t="str">
        <f t="shared" si="0"/>
        <v/>
      </c>
      <c r="D29" s="3" t="e">
        <f t="shared" si="11"/>
        <v>#VALUE!</v>
      </c>
      <c r="E29" s="3" t="e">
        <f t="shared" si="12"/>
        <v>#VALUE!</v>
      </c>
      <c r="F29">
        <f t="shared" si="1"/>
        <v>0</v>
      </c>
      <c r="G29">
        <f t="shared" si="2"/>
        <v>0</v>
      </c>
      <c r="H29" t="e">
        <f t="shared" si="3"/>
        <v>#VALUE!</v>
      </c>
      <c r="I29">
        <f t="shared" si="4"/>
        <v>0</v>
      </c>
      <c r="J29">
        <f t="shared" si="13"/>
        <v>0</v>
      </c>
      <c r="K29" t="e">
        <f t="shared" si="5"/>
        <v>#VALUE!</v>
      </c>
      <c r="L29" t="e">
        <f t="shared" si="6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 t="e">
        <f t="shared" si="10"/>
        <v>#VALUE!</v>
      </c>
      <c r="Q29" t="e">
        <f t="shared" si="14"/>
        <v>#VALUE!</v>
      </c>
    </row>
    <row r="30" spans="1:17">
      <c r="B30" s="3" t="str">
        <f t="shared" si="0"/>
        <v/>
      </c>
      <c r="D30" s="3" t="e">
        <f t="shared" si="11"/>
        <v>#VALUE!</v>
      </c>
      <c r="E30" s="3" t="e">
        <f t="shared" si="12"/>
        <v>#VALUE!</v>
      </c>
      <c r="F30">
        <f t="shared" si="1"/>
        <v>0</v>
      </c>
      <c r="G30">
        <f t="shared" si="2"/>
        <v>0</v>
      </c>
      <c r="H30" t="e">
        <f t="shared" si="3"/>
        <v>#VALUE!</v>
      </c>
      <c r="I30">
        <f t="shared" si="4"/>
        <v>0</v>
      </c>
      <c r="J30">
        <f t="shared" si="13"/>
        <v>0</v>
      </c>
      <c r="K30" t="e">
        <f t="shared" si="5"/>
        <v>#VALUE!</v>
      </c>
      <c r="L30" t="e">
        <f t="shared" si="6"/>
        <v>#VALUE!</v>
      </c>
      <c r="M30" t="e">
        <f t="shared" si="7"/>
        <v>#VALUE!</v>
      </c>
      <c r="N30" t="e">
        <f t="shared" si="8"/>
        <v>#VALUE!</v>
      </c>
      <c r="O30" t="e">
        <f t="shared" si="9"/>
        <v>#VALUE!</v>
      </c>
      <c r="P30" t="e">
        <f t="shared" si="10"/>
        <v>#VALUE!</v>
      </c>
      <c r="Q30" t="e">
        <f t="shared" si="14"/>
        <v>#VALUE!</v>
      </c>
    </row>
    <row r="31" spans="1:17">
      <c r="B31" s="3" t="str">
        <f t="shared" si="0"/>
        <v/>
      </c>
      <c r="D31" s="3" t="e">
        <f t="shared" si="11"/>
        <v>#VALUE!</v>
      </c>
      <c r="E31" s="3" t="e">
        <f t="shared" si="12"/>
        <v>#VALUE!</v>
      </c>
      <c r="F31">
        <f t="shared" si="1"/>
        <v>0</v>
      </c>
      <c r="G31">
        <f t="shared" si="2"/>
        <v>0</v>
      </c>
      <c r="H31" t="e">
        <f t="shared" si="3"/>
        <v>#VALUE!</v>
      </c>
      <c r="I31">
        <f t="shared" si="4"/>
        <v>0</v>
      </c>
      <c r="J31">
        <f t="shared" si="13"/>
        <v>0</v>
      </c>
      <c r="K31" t="e">
        <f t="shared" si="5"/>
        <v>#VALUE!</v>
      </c>
      <c r="L31" t="e">
        <f t="shared" si="6"/>
        <v>#VALUE!</v>
      </c>
      <c r="M31" t="e">
        <f t="shared" si="7"/>
        <v>#VALUE!</v>
      </c>
      <c r="N31" t="e">
        <f t="shared" si="8"/>
        <v>#VALUE!</v>
      </c>
      <c r="O31" t="e">
        <f t="shared" si="9"/>
        <v>#VALUE!</v>
      </c>
      <c r="P31" t="e">
        <f t="shared" si="10"/>
        <v>#VALUE!</v>
      </c>
      <c r="Q31" t="e">
        <f t="shared" si="14"/>
        <v>#VALUE!</v>
      </c>
    </row>
    <row r="32" spans="1:17">
      <c r="B32" s="3" t="str">
        <f t="shared" si="0"/>
        <v/>
      </c>
      <c r="D32" s="3" t="e">
        <f t="shared" si="11"/>
        <v>#VALUE!</v>
      </c>
      <c r="E32" s="3" t="e">
        <f t="shared" si="12"/>
        <v>#VALUE!</v>
      </c>
      <c r="F32">
        <f t="shared" si="1"/>
        <v>0</v>
      </c>
      <c r="G32">
        <f t="shared" si="2"/>
        <v>0</v>
      </c>
      <c r="H32" t="e">
        <f t="shared" si="3"/>
        <v>#VALUE!</v>
      </c>
      <c r="I32">
        <f t="shared" si="4"/>
        <v>0</v>
      </c>
      <c r="J32">
        <f t="shared" si="13"/>
        <v>0</v>
      </c>
      <c r="K32" t="e">
        <f t="shared" si="5"/>
        <v>#VALUE!</v>
      </c>
      <c r="L32" t="e">
        <f t="shared" si="6"/>
        <v>#VALUE!</v>
      </c>
      <c r="M32" t="e">
        <f t="shared" si="7"/>
        <v>#VALUE!</v>
      </c>
      <c r="N32" t="e">
        <f t="shared" si="8"/>
        <v>#VALUE!</v>
      </c>
      <c r="O32" t="e">
        <f t="shared" si="9"/>
        <v>#VALUE!</v>
      </c>
      <c r="P32" t="e">
        <f t="shared" si="10"/>
        <v>#VALUE!</v>
      </c>
      <c r="Q32" t="e">
        <f t="shared" si="14"/>
        <v>#VALUE!</v>
      </c>
    </row>
    <row r="33" spans="1:17">
      <c r="B33" s="3" t="str">
        <f t="shared" si="0"/>
        <v/>
      </c>
      <c r="D33" s="3" t="e">
        <f t="shared" si="11"/>
        <v>#VALUE!</v>
      </c>
      <c r="E33" s="3" t="e">
        <f t="shared" si="12"/>
        <v>#VALUE!</v>
      </c>
      <c r="F33">
        <f t="shared" si="1"/>
        <v>0</v>
      </c>
      <c r="G33">
        <f t="shared" si="2"/>
        <v>0</v>
      </c>
      <c r="H33" t="e">
        <f t="shared" si="3"/>
        <v>#VALUE!</v>
      </c>
      <c r="I33">
        <f t="shared" si="4"/>
        <v>0</v>
      </c>
      <c r="J33">
        <f t="shared" si="13"/>
        <v>0</v>
      </c>
      <c r="K33" t="e">
        <f t="shared" si="5"/>
        <v>#VALUE!</v>
      </c>
      <c r="L33" t="e">
        <f t="shared" si="6"/>
        <v>#VALUE!</v>
      </c>
      <c r="M33" t="e">
        <f t="shared" si="7"/>
        <v>#VALUE!</v>
      </c>
      <c r="N33" t="e">
        <f t="shared" si="8"/>
        <v>#VALUE!</v>
      </c>
      <c r="O33" t="e">
        <f t="shared" si="9"/>
        <v>#VALUE!</v>
      </c>
      <c r="P33" t="e">
        <f t="shared" si="10"/>
        <v>#VALUE!</v>
      </c>
      <c r="Q33" t="e">
        <f t="shared" si="14"/>
        <v>#VALUE!</v>
      </c>
    </row>
    <row r="34" spans="1:17">
      <c r="B34" s="3" t="str">
        <f t="shared" si="0"/>
        <v/>
      </c>
      <c r="D34" s="3" t="e">
        <f t="shared" si="11"/>
        <v>#VALUE!</v>
      </c>
      <c r="E34" s="3" t="e">
        <f t="shared" si="12"/>
        <v>#VALUE!</v>
      </c>
      <c r="F34">
        <f t="shared" si="1"/>
        <v>0</v>
      </c>
      <c r="G34">
        <f t="shared" si="2"/>
        <v>0</v>
      </c>
      <c r="H34" t="e">
        <f t="shared" si="3"/>
        <v>#VALUE!</v>
      </c>
      <c r="I34">
        <f t="shared" si="4"/>
        <v>0</v>
      </c>
      <c r="J34">
        <f t="shared" si="13"/>
        <v>0</v>
      </c>
      <c r="K34" t="e">
        <f t="shared" si="5"/>
        <v>#VALUE!</v>
      </c>
      <c r="L34" t="e">
        <f t="shared" si="6"/>
        <v>#VALUE!</v>
      </c>
      <c r="M34" t="e">
        <f t="shared" si="7"/>
        <v>#VALUE!</v>
      </c>
      <c r="N34" t="e">
        <f t="shared" si="8"/>
        <v>#VALUE!</v>
      </c>
      <c r="O34" t="e">
        <f t="shared" si="9"/>
        <v>#VALUE!</v>
      </c>
      <c r="P34" t="e">
        <f t="shared" si="10"/>
        <v>#VALUE!</v>
      </c>
      <c r="Q34" t="e">
        <f t="shared" si="14"/>
        <v>#VALUE!</v>
      </c>
    </row>
    <row r="38" spans="1:17">
      <c r="A38" t="s">
        <v>5</v>
      </c>
    </row>
    <row r="39" spans="1:17">
      <c r="A39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Rickpaul</dc:creator>
  <cp:lastModifiedBy>Rickpaul</cp:lastModifiedBy>
  <dcterms:created xsi:type="dcterms:W3CDTF">2015-12-01T19:54:33Z</dcterms:created>
  <dcterms:modified xsi:type="dcterms:W3CDTF">2015-12-06T17:11:35Z</dcterms:modified>
</cp:coreProperties>
</file>