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ricktjwong/Rick Wong/2. Education/3. University/1. Imperial College/Year 2/4. Courses/1. Physics/1. Lab and Computing/3. Charges &amp; Fields/1. Data/1. Excel/"/>
    </mc:Choice>
  </mc:AlternateContent>
  <bookViews>
    <workbookView xWindow="0" yWindow="460" windowWidth="22340" windowHeight="16500" activeTab="1" xr2:uid="{00000000-000D-0000-FFFF-FFFF00000000}"/>
  </bookViews>
  <sheets>
    <sheet name="Sheet1" sheetId="1" r:id="rId1"/>
    <sheet name="Sheet2" sheetId="3" r:id="rId2"/>
    <sheet name="Sheet3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3" l="1"/>
  <c r="C13" i="3"/>
  <c r="B21" i="3"/>
  <c r="B20" i="3"/>
  <c r="I12" i="3"/>
  <c r="H12" i="3"/>
  <c r="H13" i="3" l="1"/>
  <c r="I13" i="3" s="1"/>
  <c r="G6" i="3"/>
  <c r="G11" i="3"/>
  <c r="C11" i="3"/>
  <c r="G10" i="3"/>
  <c r="C10" i="3"/>
  <c r="G9" i="3"/>
  <c r="C9" i="3"/>
  <c r="G8" i="3"/>
  <c r="C8" i="3"/>
  <c r="G7" i="3"/>
  <c r="C7" i="3"/>
  <c r="C6" i="3"/>
  <c r="I4" i="3"/>
  <c r="M4" i="3" s="1"/>
  <c r="I3" i="3"/>
  <c r="I2" i="3"/>
  <c r="H11" i="3" l="1"/>
  <c r="I11" i="3" s="1"/>
  <c r="H9" i="3"/>
  <c r="I9" i="3" s="1"/>
  <c r="H7" i="3"/>
  <c r="I7" i="3" s="1"/>
  <c r="H10" i="3"/>
  <c r="I10" i="3" s="1"/>
  <c r="H6" i="3"/>
  <c r="I6" i="3" s="1"/>
  <c r="H8" i="3"/>
  <c r="I8" i="3" s="1"/>
  <c r="G7" i="1"/>
  <c r="G8" i="1"/>
  <c r="G9" i="1"/>
  <c r="G10" i="1"/>
  <c r="G11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G6" i="1"/>
  <c r="C6" i="1"/>
  <c r="I2" i="1"/>
  <c r="I4" i="1"/>
  <c r="M4" i="1" s="1"/>
  <c r="I3" i="1"/>
  <c r="H9" i="1" l="1"/>
  <c r="H14" i="1"/>
  <c r="H18" i="1"/>
  <c r="H22" i="1"/>
  <c r="H26" i="1"/>
  <c r="H30" i="1"/>
  <c r="H6" i="1"/>
  <c r="H10" i="1"/>
  <c r="I10" i="1" s="1"/>
  <c r="H15" i="1"/>
  <c r="H19" i="1"/>
  <c r="H23" i="1"/>
  <c r="H27" i="1"/>
  <c r="H31" i="1"/>
  <c r="H7" i="1"/>
  <c r="H12" i="1"/>
  <c r="H16" i="1"/>
  <c r="H20" i="1"/>
  <c r="H24" i="1"/>
  <c r="H28" i="1"/>
  <c r="H32" i="1"/>
  <c r="H8" i="1"/>
  <c r="H13" i="1"/>
  <c r="H17" i="1"/>
  <c r="H21" i="1"/>
  <c r="H25" i="1"/>
  <c r="H29" i="1"/>
  <c r="H33" i="1"/>
  <c r="H11" i="1"/>
  <c r="I7" i="1"/>
  <c r="I6" i="1"/>
  <c r="I11" i="1"/>
  <c r="I8" i="1"/>
  <c r="I9" i="1"/>
</calcChain>
</file>

<file path=xl/sharedStrings.xml><?xml version="1.0" encoding="utf-8"?>
<sst xmlns="http://schemas.openxmlformats.org/spreadsheetml/2006/main" count="38" uniqueCount="23">
  <si>
    <t>Prelim run</t>
  </si>
  <si>
    <t>time</t>
  </si>
  <si>
    <t>distance</t>
  </si>
  <si>
    <t>Temp = 27°C</t>
  </si>
  <si>
    <t>voltage = 0</t>
  </si>
  <si>
    <t>vg</t>
  </si>
  <si>
    <t>ve</t>
  </si>
  <si>
    <t>distance/div</t>
  </si>
  <si>
    <t>Q</t>
  </si>
  <si>
    <t>eta</t>
  </si>
  <si>
    <t>density</t>
  </si>
  <si>
    <t>gravity</t>
  </si>
  <si>
    <t xml:space="preserve">voltage </t>
  </si>
  <si>
    <t>separation</t>
  </si>
  <si>
    <t>number constant</t>
  </si>
  <si>
    <t>Total Constant</t>
  </si>
  <si>
    <t>nQ</t>
  </si>
  <si>
    <t>n</t>
  </si>
  <si>
    <t>vg (m/s)</t>
  </si>
  <si>
    <t>ve (m/s)</t>
  </si>
  <si>
    <t>rough working</t>
  </si>
  <si>
    <t>8,9</t>
  </si>
  <si>
    <t>8,5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</si>
</sst>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workbookViewId="0">
      <selection activeCell="L11" sqref="L11"/>
    </sheetView>
  </sheetViews>
  <sheetFormatPr baseColWidth="10" defaultColWidth="8.83203125" defaultRowHeight="15" x14ac:dyDescent="0.2"/>
  <cols>
    <col min="2" max="2" width="12.83203125" customWidth="1"/>
    <col min="3" max="3" width="12" bestFit="1" customWidth="1"/>
    <col min="7" max="8" width="12" bestFit="1" customWidth="1"/>
    <col min="9" max="9" width="11" bestFit="1" customWidth="1"/>
    <col min="13" max="13" width="12" bestFit="1" customWidth="1"/>
  </cols>
  <sheetData>
    <row r="1" spans="1:13" x14ac:dyDescent="0.2">
      <c r="A1" t="s">
        <v>0</v>
      </c>
    </row>
    <row r="2" spans="1:13" x14ac:dyDescent="0.2">
      <c r="A2" t="s">
        <v>3</v>
      </c>
      <c r="H2" t="s">
        <v>13</v>
      </c>
      <c r="I2">
        <f>6*10^-3</f>
        <v>6.0000000000000001E-3</v>
      </c>
    </row>
    <row r="3" spans="1:13" x14ac:dyDescent="0.2">
      <c r="A3" t="s">
        <v>4</v>
      </c>
      <c r="H3" t="s">
        <v>9</v>
      </c>
      <c r="I3">
        <f>1.832 * 10^-5</f>
        <v>1.8320000000000001E-5</v>
      </c>
      <c r="J3" t="s">
        <v>10</v>
      </c>
      <c r="K3">
        <v>871</v>
      </c>
    </row>
    <row r="4" spans="1:13" x14ac:dyDescent="0.2">
      <c r="H4" t="s">
        <v>14</v>
      </c>
      <c r="I4">
        <f>6*PI()*SQRT(9/2)</f>
        <v>39.985946443425291</v>
      </c>
      <c r="J4" t="s">
        <v>11</v>
      </c>
      <c r="K4">
        <v>9.8070000000000004</v>
      </c>
      <c r="L4" t="s">
        <v>15</v>
      </c>
      <c r="M4">
        <f>I4 * I3^(1.5)/((K3*K4)^(0.5))</f>
        <v>3.3924887707835075E-8</v>
      </c>
    </row>
    <row r="5" spans="1:13" x14ac:dyDescent="0.2">
      <c r="A5" t="s">
        <v>1</v>
      </c>
      <c r="B5" t="s">
        <v>7</v>
      </c>
      <c r="C5" t="s">
        <v>5</v>
      </c>
      <c r="D5" t="s">
        <v>12</v>
      </c>
      <c r="E5" t="s">
        <v>1</v>
      </c>
      <c r="F5" t="s">
        <v>2</v>
      </c>
      <c r="G5" t="s">
        <v>6</v>
      </c>
      <c r="H5" t="s">
        <v>8</v>
      </c>
    </row>
    <row r="6" spans="1:13" x14ac:dyDescent="0.2">
      <c r="A6">
        <v>6.86</v>
      </c>
      <c r="B6">
        <v>10</v>
      </c>
      <c r="C6">
        <f>0.05*B6/A6*10^-3</f>
        <v>7.288629737609328E-5</v>
      </c>
      <c r="D6">
        <v>288</v>
      </c>
      <c r="E6">
        <v>10.51</v>
      </c>
      <c r="F6">
        <v>10</v>
      </c>
      <c r="G6">
        <f>0.05*F6/E6*10^-3</f>
        <v>4.7573739295908665E-5</v>
      </c>
      <c r="H6">
        <f>$M$4* C6^0.5 *(C6+G6)/(D6/$I$2)</f>
        <v>7.2684719168507411E-19</v>
      </c>
      <c r="I6">
        <f t="shared" ref="I6:I11" si="0">H6/(1.60217662*10^-19)</f>
        <v>4.5366233822902373</v>
      </c>
    </row>
    <row r="7" spans="1:13" x14ac:dyDescent="0.2">
      <c r="A7">
        <v>3</v>
      </c>
      <c r="B7">
        <v>2</v>
      </c>
      <c r="C7">
        <f t="shared" ref="C7:C33" si="1">0.05*B7/A7*10^-3</f>
        <v>3.3333333333333335E-5</v>
      </c>
      <c r="D7">
        <v>250</v>
      </c>
      <c r="E7">
        <v>4</v>
      </c>
      <c r="F7">
        <v>5</v>
      </c>
      <c r="G7">
        <f t="shared" ref="G7:G11" si="2">0.05*F7/E7*10^-3</f>
        <v>6.2500000000000001E-5</v>
      </c>
      <c r="H7">
        <f t="shared" ref="H7:H33" si="3">$M$4* C7^0.5 *(C7+G7)/(D7/$I$2)</f>
        <v>4.5049049015796744E-19</v>
      </c>
      <c r="I7">
        <f t="shared" si="0"/>
        <v>2.8117405068485359</v>
      </c>
    </row>
    <row r="8" spans="1:13" x14ac:dyDescent="0.2">
      <c r="A8">
        <v>4</v>
      </c>
      <c r="B8">
        <v>2.5</v>
      </c>
      <c r="C8">
        <f t="shared" si="1"/>
        <v>3.1250000000000001E-5</v>
      </c>
      <c r="D8">
        <v>250</v>
      </c>
      <c r="E8">
        <v>5</v>
      </c>
      <c r="F8">
        <v>15</v>
      </c>
      <c r="G8">
        <f t="shared" si="2"/>
        <v>1.4999999999999999E-4</v>
      </c>
      <c r="H8">
        <f t="shared" si="3"/>
        <v>8.2495961110095794E-19</v>
      </c>
      <c r="I8">
        <f t="shared" si="0"/>
        <v>5.1489929437427309</v>
      </c>
    </row>
    <row r="9" spans="1:13" x14ac:dyDescent="0.2">
      <c r="A9">
        <v>3</v>
      </c>
      <c r="B9">
        <v>5</v>
      </c>
      <c r="C9">
        <f t="shared" si="1"/>
        <v>8.3333333333333331E-5</v>
      </c>
      <c r="D9">
        <v>495</v>
      </c>
      <c r="E9">
        <v>6</v>
      </c>
      <c r="F9">
        <v>5.5</v>
      </c>
      <c r="G9">
        <f t="shared" si="2"/>
        <v>4.5833333333333341E-5</v>
      </c>
      <c r="H9">
        <f t="shared" si="3"/>
        <v>4.8486886701240826E-19</v>
      </c>
      <c r="I9">
        <f t="shared" si="0"/>
        <v>3.0263134598257229</v>
      </c>
    </row>
    <row r="10" spans="1:13" x14ac:dyDescent="0.2">
      <c r="A10">
        <v>5</v>
      </c>
      <c r="B10">
        <v>2</v>
      </c>
      <c r="C10">
        <f t="shared" si="1"/>
        <v>2.0000000000000002E-5</v>
      </c>
      <c r="D10">
        <v>495</v>
      </c>
      <c r="E10">
        <v>3</v>
      </c>
      <c r="F10">
        <v>5.5</v>
      </c>
      <c r="G10">
        <f t="shared" si="2"/>
        <v>9.1666666666666681E-5</v>
      </c>
      <c r="H10">
        <f t="shared" si="3"/>
        <v>2.053539308255491E-19</v>
      </c>
      <c r="I10">
        <f t="shared" si="0"/>
        <v>1.2817184339236525</v>
      </c>
    </row>
    <row r="11" spans="1:13" x14ac:dyDescent="0.2">
      <c r="A11">
        <v>3</v>
      </c>
      <c r="B11">
        <v>4</v>
      </c>
      <c r="C11">
        <f t="shared" si="1"/>
        <v>6.666666666666667E-5</v>
      </c>
      <c r="D11">
        <v>495</v>
      </c>
      <c r="E11">
        <v>5</v>
      </c>
      <c r="F11">
        <v>1</v>
      </c>
      <c r="G11">
        <f t="shared" si="2"/>
        <v>1.0000000000000001E-5</v>
      </c>
      <c r="H11">
        <f t="shared" si="3"/>
        <v>2.5741000440464681E-19</v>
      </c>
      <c r="I11">
        <f t="shared" si="0"/>
        <v>1.6066268923874747</v>
      </c>
    </row>
    <row r="12" spans="1:13" x14ac:dyDescent="0.2">
      <c r="C12" t="e">
        <f t="shared" si="1"/>
        <v>#DIV/0!</v>
      </c>
      <c r="H12" t="e">
        <f t="shared" si="3"/>
        <v>#DIV/0!</v>
      </c>
    </row>
    <row r="13" spans="1:13" x14ac:dyDescent="0.2">
      <c r="C13" t="e">
        <f t="shared" si="1"/>
        <v>#DIV/0!</v>
      </c>
      <c r="H13" t="e">
        <f t="shared" si="3"/>
        <v>#DIV/0!</v>
      </c>
    </row>
    <row r="14" spans="1:13" x14ac:dyDescent="0.2">
      <c r="C14" t="e">
        <f t="shared" si="1"/>
        <v>#DIV/0!</v>
      </c>
      <c r="H14" t="e">
        <f t="shared" si="3"/>
        <v>#DIV/0!</v>
      </c>
    </row>
    <row r="15" spans="1:13" x14ac:dyDescent="0.2">
      <c r="C15" t="e">
        <f t="shared" si="1"/>
        <v>#DIV/0!</v>
      </c>
      <c r="H15" t="e">
        <f t="shared" si="3"/>
        <v>#DIV/0!</v>
      </c>
    </row>
    <row r="16" spans="1:13" x14ac:dyDescent="0.2">
      <c r="C16" t="e">
        <f t="shared" si="1"/>
        <v>#DIV/0!</v>
      </c>
      <c r="H16" t="e">
        <f t="shared" si="3"/>
        <v>#DIV/0!</v>
      </c>
    </row>
    <row r="17" spans="3:8" x14ac:dyDescent="0.2">
      <c r="C17" t="e">
        <f t="shared" si="1"/>
        <v>#DIV/0!</v>
      </c>
      <c r="H17" t="e">
        <f t="shared" si="3"/>
        <v>#DIV/0!</v>
      </c>
    </row>
    <row r="18" spans="3:8" x14ac:dyDescent="0.2">
      <c r="C18" t="e">
        <f t="shared" si="1"/>
        <v>#DIV/0!</v>
      </c>
      <c r="H18" t="e">
        <f t="shared" si="3"/>
        <v>#DIV/0!</v>
      </c>
    </row>
    <row r="19" spans="3:8" x14ac:dyDescent="0.2">
      <c r="C19" t="e">
        <f t="shared" si="1"/>
        <v>#DIV/0!</v>
      </c>
      <c r="H19" t="e">
        <f t="shared" si="3"/>
        <v>#DIV/0!</v>
      </c>
    </row>
    <row r="20" spans="3:8" x14ac:dyDescent="0.2">
      <c r="C20" t="e">
        <f t="shared" si="1"/>
        <v>#DIV/0!</v>
      </c>
      <c r="H20" t="e">
        <f t="shared" si="3"/>
        <v>#DIV/0!</v>
      </c>
    </row>
    <row r="21" spans="3:8" x14ac:dyDescent="0.2">
      <c r="C21" t="e">
        <f t="shared" si="1"/>
        <v>#DIV/0!</v>
      </c>
      <c r="H21" t="e">
        <f t="shared" si="3"/>
        <v>#DIV/0!</v>
      </c>
    </row>
    <row r="22" spans="3:8" x14ac:dyDescent="0.2">
      <c r="C22" t="e">
        <f t="shared" si="1"/>
        <v>#DIV/0!</v>
      </c>
      <c r="H22" t="e">
        <f t="shared" si="3"/>
        <v>#DIV/0!</v>
      </c>
    </row>
    <row r="23" spans="3:8" x14ac:dyDescent="0.2">
      <c r="C23" t="e">
        <f t="shared" si="1"/>
        <v>#DIV/0!</v>
      </c>
      <c r="H23" t="e">
        <f t="shared" si="3"/>
        <v>#DIV/0!</v>
      </c>
    </row>
    <row r="24" spans="3:8" x14ac:dyDescent="0.2">
      <c r="C24" t="e">
        <f t="shared" si="1"/>
        <v>#DIV/0!</v>
      </c>
      <c r="H24" t="e">
        <f t="shared" si="3"/>
        <v>#DIV/0!</v>
      </c>
    </row>
    <row r="25" spans="3:8" x14ac:dyDescent="0.2">
      <c r="C25" t="e">
        <f t="shared" si="1"/>
        <v>#DIV/0!</v>
      </c>
      <c r="H25" t="e">
        <f t="shared" si="3"/>
        <v>#DIV/0!</v>
      </c>
    </row>
    <row r="26" spans="3:8" x14ac:dyDescent="0.2">
      <c r="C26" t="e">
        <f t="shared" si="1"/>
        <v>#DIV/0!</v>
      </c>
      <c r="H26" t="e">
        <f t="shared" si="3"/>
        <v>#DIV/0!</v>
      </c>
    </row>
    <row r="27" spans="3:8" x14ac:dyDescent="0.2">
      <c r="C27" t="e">
        <f t="shared" si="1"/>
        <v>#DIV/0!</v>
      </c>
      <c r="H27" t="e">
        <f t="shared" si="3"/>
        <v>#DIV/0!</v>
      </c>
    </row>
    <row r="28" spans="3:8" x14ac:dyDescent="0.2">
      <c r="C28" t="e">
        <f t="shared" si="1"/>
        <v>#DIV/0!</v>
      </c>
      <c r="H28" t="e">
        <f t="shared" si="3"/>
        <v>#DIV/0!</v>
      </c>
    </row>
    <row r="29" spans="3:8" x14ac:dyDescent="0.2">
      <c r="C29" t="e">
        <f t="shared" si="1"/>
        <v>#DIV/0!</v>
      </c>
      <c r="H29" t="e">
        <f t="shared" si="3"/>
        <v>#DIV/0!</v>
      </c>
    </row>
    <row r="30" spans="3:8" x14ac:dyDescent="0.2">
      <c r="C30" t="e">
        <f t="shared" si="1"/>
        <v>#DIV/0!</v>
      </c>
      <c r="H30" t="e">
        <f t="shared" si="3"/>
        <v>#DIV/0!</v>
      </c>
    </row>
    <row r="31" spans="3:8" x14ac:dyDescent="0.2">
      <c r="C31" t="e">
        <f t="shared" si="1"/>
        <v>#DIV/0!</v>
      </c>
      <c r="H31" t="e">
        <f t="shared" si="3"/>
        <v>#DIV/0!</v>
      </c>
    </row>
    <row r="32" spans="3:8" x14ac:dyDescent="0.2">
      <c r="C32" t="e">
        <f t="shared" si="1"/>
        <v>#DIV/0!</v>
      </c>
      <c r="H32" t="e">
        <f t="shared" si="3"/>
        <v>#DIV/0!</v>
      </c>
    </row>
    <row r="33" spans="3:8" x14ac:dyDescent="0.2">
      <c r="C33" t="e">
        <f t="shared" si="1"/>
        <v>#DIV/0!</v>
      </c>
      <c r="H33" t="e">
        <f t="shared" si="3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1"/>
  <sheetViews>
    <sheetView tabSelected="1" workbookViewId="0">
      <selection activeCell="I14" sqref="I14"/>
    </sheetView>
  </sheetViews>
  <sheetFormatPr baseColWidth="10" defaultColWidth="8.83203125" defaultRowHeight="15" x14ac:dyDescent="0.2"/>
  <cols>
    <col min="2" max="2" width="12.83203125" customWidth="1"/>
    <col min="3" max="3" width="12" bestFit="1" customWidth="1"/>
    <col min="6" max="6" width="11.6640625" customWidth="1"/>
    <col min="7" max="8" width="12" bestFit="1" customWidth="1"/>
    <col min="9" max="9" width="11" bestFit="1" customWidth="1"/>
    <col min="13" max="13" width="12" bestFit="1" customWidth="1"/>
  </cols>
  <sheetData>
    <row r="1" spans="1:17" x14ac:dyDescent="0.2">
      <c r="A1" t="s">
        <v>0</v>
      </c>
    </row>
    <row r="2" spans="1:17" x14ac:dyDescent="0.2">
      <c r="A2" t="s">
        <v>3</v>
      </c>
      <c r="H2" t="s">
        <v>13</v>
      </c>
      <c r="I2">
        <f>6*10^-3</f>
        <v>6.0000000000000001E-3</v>
      </c>
      <c r="P2" t="s">
        <v>20</v>
      </c>
    </row>
    <row r="3" spans="1:17" x14ac:dyDescent="0.2">
      <c r="A3" t="s">
        <v>4</v>
      </c>
      <c r="H3" t="s">
        <v>9</v>
      </c>
      <c r="I3">
        <f>1.832 * 10^-5</f>
        <v>1.8320000000000001E-5</v>
      </c>
      <c r="J3" t="s">
        <v>10</v>
      </c>
      <c r="K3">
        <v>871</v>
      </c>
    </row>
    <row r="4" spans="1:17" x14ac:dyDescent="0.2">
      <c r="H4" t="s">
        <v>14</v>
      </c>
      <c r="I4">
        <f>6*PI()*SQRT(9/2)</f>
        <v>39.985946443425291</v>
      </c>
      <c r="J4" t="s">
        <v>11</v>
      </c>
      <c r="K4">
        <v>9.8070000000000004</v>
      </c>
      <c r="L4" t="s">
        <v>15</v>
      </c>
      <c r="M4">
        <f>I4 * I3^(1.5)/((K3*K4)^(0.5))</f>
        <v>3.3924887707835075E-8</v>
      </c>
    </row>
    <row r="5" spans="1:17" x14ac:dyDescent="0.2">
      <c r="A5" t="s">
        <v>1</v>
      </c>
      <c r="B5" t="s">
        <v>7</v>
      </c>
      <c r="C5" t="s">
        <v>18</v>
      </c>
      <c r="D5" t="s">
        <v>12</v>
      </c>
      <c r="E5" t="s">
        <v>1</v>
      </c>
      <c r="F5" t="s">
        <v>7</v>
      </c>
      <c r="G5" t="s">
        <v>19</v>
      </c>
      <c r="H5" t="s">
        <v>16</v>
      </c>
      <c r="I5" t="s">
        <v>17</v>
      </c>
    </row>
    <row r="6" spans="1:17" x14ac:dyDescent="0.2">
      <c r="A6">
        <v>10.58</v>
      </c>
      <c r="B6">
        <v>7</v>
      </c>
      <c r="C6">
        <f>0.05*B6/A6*10^-3</f>
        <v>3.3081285444234408E-5</v>
      </c>
      <c r="D6">
        <v>51</v>
      </c>
      <c r="E6">
        <v>9.24</v>
      </c>
      <c r="F6">
        <v>0</v>
      </c>
      <c r="G6">
        <f>0.05*F6/E6*10^-3</f>
        <v>0</v>
      </c>
      <c r="H6">
        <f>$M$4* C6^0.5 *(C6+G6)/(D6/$I$2)</f>
        <v>7.5940431073814147E-19</v>
      </c>
      <c r="I6">
        <f t="shared" ref="I6:I13" si="0">H6/(1.60217662*10^-19)</f>
        <v>4.7398289380738898</v>
      </c>
      <c r="P6" t="s">
        <v>21</v>
      </c>
      <c r="Q6">
        <v>8.07</v>
      </c>
    </row>
    <row r="7" spans="1:17" x14ac:dyDescent="0.2">
      <c r="A7">
        <v>10.81</v>
      </c>
      <c r="B7">
        <v>4</v>
      </c>
      <c r="C7">
        <f t="shared" ref="C7:C11" si="1">0.05*B7/A7*10^-3</f>
        <v>1.8501387604070305E-5</v>
      </c>
      <c r="D7">
        <v>50</v>
      </c>
      <c r="E7">
        <v>5</v>
      </c>
      <c r="F7">
        <v>0</v>
      </c>
      <c r="G7">
        <f t="shared" ref="G7:G11" si="2">0.05*F7/E7*10^-3</f>
        <v>0</v>
      </c>
      <c r="H7">
        <f t="shared" ref="H7:H13" si="3">$M$4* C7^0.5 *(C7+G7)/(D7/$I$2)</f>
        <v>3.2397098582138981E-19</v>
      </c>
      <c r="I7">
        <f t="shared" si="0"/>
        <v>2.0220678655352602</v>
      </c>
      <c r="P7" t="s">
        <v>22</v>
      </c>
      <c r="Q7">
        <v>18.88</v>
      </c>
    </row>
    <row r="8" spans="1:17" x14ac:dyDescent="0.2">
      <c r="C8" t="e">
        <f t="shared" si="1"/>
        <v>#DIV/0!</v>
      </c>
      <c r="G8" t="e">
        <f t="shared" si="2"/>
        <v>#DIV/0!</v>
      </c>
      <c r="H8" t="e">
        <f t="shared" si="3"/>
        <v>#DIV/0!</v>
      </c>
      <c r="I8" t="e">
        <f t="shared" si="0"/>
        <v>#DIV/0!</v>
      </c>
    </row>
    <row r="9" spans="1:17" x14ac:dyDescent="0.2">
      <c r="C9" t="e">
        <f t="shared" si="1"/>
        <v>#DIV/0!</v>
      </c>
      <c r="G9" t="e">
        <f t="shared" si="2"/>
        <v>#DIV/0!</v>
      </c>
      <c r="H9" t="e">
        <f t="shared" si="3"/>
        <v>#DIV/0!</v>
      </c>
      <c r="I9" t="e">
        <f t="shared" si="0"/>
        <v>#DIV/0!</v>
      </c>
    </row>
    <row r="10" spans="1:17" x14ac:dyDescent="0.2">
      <c r="C10" t="e">
        <f t="shared" si="1"/>
        <v>#DIV/0!</v>
      </c>
      <c r="G10" t="e">
        <f t="shared" si="2"/>
        <v>#DIV/0!</v>
      </c>
      <c r="H10" t="e">
        <f t="shared" si="3"/>
        <v>#DIV/0!</v>
      </c>
      <c r="I10" t="e">
        <f t="shared" si="0"/>
        <v>#DIV/0!</v>
      </c>
    </row>
    <row r="11" spans="1:17" x14ac:dyDescent="0.2">
      <c r="C11" t="e">
        <f t="shared" si="1"/>
        <v>#DIV/0!</v>
      </c>
      <c r="G11" t="e">
        <f t="shared" si="2"/>
        <v>#DIV/0!</v>
      </c>
      <c r="H11" t="e">
        <f t="shared" si="3"/>
        <v>#DIV/0!</v>
      </c>
      <c r="I11" t="e">
        <f t="shared" si="0"/>
        <v>#DIV/0!</v>
      </c>
    </row>
    <row r="12" spans="1:17" x14ac:dyDescent="0.2">
      <c r="H12" t="e">
        <f t="shared" si="3"/>
        <v>#DIV/0!</v>
      </c>
      <c r="I12" t="e">
        <f t="shared" si="0"/>
        <v>#DIV/0!</v>
      </c>
    </row>
    <row r="13" spans="1:17" x14ac:dyDescent="0.2">
      <c r="C13">
        <f>B20</f>
        <v>6.5283375000000011E-5</v>
      </c>
      <c r="D13">
        <v>501</v>
      </c>
      <c r="G13">
        <f>B21</f>
        <v>6.5002500000000007E-5</v>
      </c>
      <c r="H13">
        <f t="shared" si="3"/>
        <v>4.2769145807286729E-19</v>
      </c>
      <c r="I13">
        <f t="shared" si="0"/>
        <v>2.6694401399570244</v>
      </c>
    </row>
    <row r="20" spans="1:2" x14ac:dyDescent="0.2">
      <c r="A20">
        <v>0.34817799999999999</v>
      </c>
      <c r="B20">
        <f>A20*30/8*0.05*10^-3</f>
        <v>6.5283375000000011E-5</v>
      </c>
    </row>
    <row r="21" spans="1:2" x14ac:dyDescent="0.2">
      <c r="A21">
        <v>0.34667999999999999</v>
      </c>
      <c r="B21">
        <f>A21*30/8*0.05*10^-3</f>
        <v>6.5002500000000007E-5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9D307-B8B5-6C49-B7BC-FBA575AB6EA4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Wong, Rick</dc:creator>
  <cp:lastModifiedBy>Microsoft Office User</cp:lastModifiedBy>
  <dcterms:created xsi:type="dcterms:W3CDTF">2018-01-29T09:47:09Z</dcterms:created>
  <dcterms:modified xsi:type="dcterms:W3CDTF">2018-02-01T01:16:13Z</dcterms:modified>
</cp:coreProperties>
</file>