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b29\AC\Temp\"/>
    </mc:Choice>
  </mc:AlternateContent>
  <xr:revisionPtr revIDLastSave="0" documentId="8_{3AACD84A-73AE-48EF-9739-934C27D3B7EF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definedNames>
    <definedName name="_xlnm._FilterDatabase" localSheetId="0" hidden="1">in!$A$1:$AF$65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" l="1"/>
  <c r="AE3" i="1"/>
  <c r="AB21" i="1"/>
  <c r="AE21" i="1"/>
  <c r="AB22" i="1"/>
  <c r="AE22" i="1"/>
  <c r="AB23" i="1"/>
  <c r="AE23" i="1"/>
  <c r="AB24" i="1"/>
  <c r="AE24" i="1"/>
  <c r="AB4" i="1"/>
  <c r="AE4" i="1"/>
  <c r="AB25" i="1"/>
  <c r="AE25" i="1"/>
  <c r="AB26" i="1"/>
  <c r="AE26" i="1"/>
  <c r="AB5" i="1"/>
  <c r="AE5" i="1"/>
  <c r="AB27" i="1"/>
  <c r="AE27" i="1"/>
  <c r="AB28" i="1"/>
  <c r="AE28" i="1"/>
  <c r="AB6" i="1"/>
  <c r="AE6" i="1"/>
  <c r="AB7" i="1"/>
  <c r="AE7" i="1"/>
  <c r="AB8" i="1"/>
  <c r="AE8" i="1"/>
  <c r="AB29" i="1"/>
  <c r="AE29" i="1"/>
  <c r="AB30" i="1"/>
  <c r="AE30" i="1"/>
  <c r="AB31" i="1"/>
  <c r="AE31" i="1"/>
  <c r="AB9" i="1"/>
  <c r="AE9" i="1"/>
  <c r="AB32" i="1"/>
  <c r="AE32" i="1"/>
  <c r="AB33" i="1"/>
  <c r="AE33" i="1"/>
  <c r="AB34" i="1"/>
  <c r="AE34" i="1"/>
  <c r="AB35" i="1"/>
  <c r="AE35" i="1"/>
  <c r="AB36" i="1"/>
  <c r="AE36" i="1"/>
  <c r="AB37" i="1"/>
  <c r="AE37" i="1"/>
  <c r="AB38" i="1"/>
  <c r="AE38" i="1"/>
  <c r="AB39" i="1"/>
  <c r="AE39" i="1"/>
  <c r="AB40" i="1"/>
  <c r="AE40" i="1"/>
  <c r="AB41" i="1"/>
  <c r="AE41" i="1"/>
  <c r="AB42" i="1"/>
  <c r="AE42" i="1"/>
  <c r="AB10" i="1"/>
  <c r="AE10" i="1"/>
  <c r="AB11" i="1"/>
  <c r="AE11" i="1"/>
  <c r="AB12" i="1"/>
  <c r="AE12" i="1"/>
  <c r="AB43" i="1"/>
  <c r="AE43" i="1"/>
  <c r="AB13" i="1"/>
  <c r="AE13" i="1"/>
  <c r="AB44" i="1"/>
  <c r="AE44" i="1"/>
  <c r="AB45" i="1"/>
  <c r="AE45" i="1"/>
  <c r="AB46" i="1"/>
  <c r="AE46" i="1"/>
  <c r="AB14" i="1"/>
  <c r="AE14" i="1"/>
  <c r="AB47" i="1"/>
  <c r="AE47" i="1"/>
  <c r="AB48" i="1"/>
  <c r="AE48" i="1"/>
  <c r="AB15" i="1"/>
  <c r="AE15" i="1"/>
  <c r="AB16" i="1"/>
  <c r="AE16" i="1"/>
  <c r="AB49" i="1"/>
  <c r="AE49" i="1"/>
  <c r="AB50" i="1"/>
  <c r="AE50" i="1"/>
  <c r="AB17" i="1"/>
  <c r="AE17" i="1"/>
  <c r="AB18" i="1"/>
  <c r="AE18" i="1"/>
  <c r="AB51" i="1"/>
  <c r="AE51" i="1"/>
  <c r="AB52" i="1"/>
  <c r="AE52" i="1"/>
  <c r="AB53" i="1"/>
  <c r="AE53" i="1"/>
  <c r="AB54" i="1"/>
  <c r="AE54" i="1"/>
  <c r="AB55" i="1"/>
  <c r="AE55" i="1"/>
  <c r="AB56" i="1"/>
  <c r="AE56" i="1"/>
  <c r="AB57" i="1"/>
  <c r="AE57" i="1"/>
  <c r="AB19" i="1"/>
  <c r="AE19" i="1"/>
  <c r="AB58" i="1"/>
  <c r="AE58" i="1"/>
  <c r="AB20" i="1"/>
  <c r="AE20" i="1"/>
  <c r="AB59" i="1"/>
  <c r="AE59" i="1"/>
  <c r="AB60" i="1"/>
  <c r="AE60" i="1"/>
  <c r="AB61" i="1"/>
  <c r="AE61" i="1"/>
  <c r="AB62" i="1"/>
  <c r="AE62" i="1"/>
  <c r="AB63" i="1"/>
  <c r="AE63" i="1"/>
  <c r="AB64" i="1"/>
  <c r="AE64" i="1"/>
  <c r="AB65" i="1"/>
  <c r="AE65" i="1"/>
  <c r="AE2" i="1"/>
  <c r="AB2" i="1"/>
  <c r="J3" i="1"/>
  <c r="K3" i="1"/>
  <c r="L3" i="1"/>
  <c r="M3" i="1"/>
  <c r="N3" i="1"/>
  <c r="O3" i="1"/>
  <c r="P3" i="1"/>
  <c r="Q3" i="1"/>
  <c r="Y3" i="1" s="1"/>
  <c r="J21" i="1"/>
  <c r="K21" i="1"/>
  <c r="L21" i="1"/>
  <c r="M21" i="1"/>
  <c r="N21" i="1"/>
  <c r="O21" i="1"/>
  <c r="P21" i="1"/>
  <c r="Q21" i="1"/>
  <c r="Y21" i="1" s="1"/>
  <c r="J22" i="1"/>
  <c r="K22" i="1"/>
  <c r="L22" i="1"/>
  <c r="M22" i="1"/>
  <c r="N22" i="1"/>
  <c r="O22" i="1"/>
  <c r="P22" i="1"/>
  <c r="Q22" i="1"/>
  <c r="Y22" i="1" s="1"/>
  <c r="J23" i="1"/>
  <c r="K23" i="1"/>
  <c r="L23" i="1"/>
  <c r="M23" i="1"/>
  <c r="N23" i="1"/>
  <c r="O23" i="1"/>
  <c r="P23" i="1"/>
  <c r="Q23" i="1"/>
  <c r="Y23" i="1" s="1"/>
  <c r="J24" i="1"/>
  <c r="K24" i="1"/>
  <c r="L24" i="1"/>
  <c r="M24" i="1"/>
  <c r="N24" i="1"/>
  <c r="O24" i="1"/>
  <c r="P24" i="1"/>
  <c r="Q24" i="1"/>
  <c r="Y24" i="1" s="1"/>
  <c r="J4" i="1"/>
  <c r="K4" i="1"/>
  <c r="L4" i="1"/>
  <c r="M4" i="1"/>
  <c r="N4" i="1"/>
  <c r="O4" i="1"/>
  <c r="P4" i="1"/>
  <c r="Q4" i="1"/>
  <c r="Y4" i="1" s="1"/>
  <c r="J25" i="1"/>
  <c r="K25" i="1"/>
  <c r="L25" i="1"/>
  <c r="M25" i="1"/>
  <c r="N25" i="1"/>
  <c r="O25" i="1"/>
  <c r="P25" i="1"/>
  <c r="Q25" i="1"/>
  <c r="Y25" i="1" s="1"/>
  <c r="J26" i="1"/>
  <c r="K26" i="1"/>
  <c r="L26" i="1"/>
  <c r="M26" i="1"/>
  <c r="N26" i="1"/>
  <c r="O26" i="1"/>
  <c r="P26" i="1"/>
  <c r="Q26" i="1"/>
  <c r="Y26" i="1" s="1"/>
  <c r="J5" i="1"/>
  <c r="K5" i="1"/>
  <c r="L5" i="1"/>
  <c r="M5" i="1"/>
  <c r="N5" i="1"/>
  <c r="O5" i="1"/>
  <c r="P5" i="1"/>
  <c r="Q5" i="1"/>
  <c r="Y5" i="1" s="1"/>
  <c r="J27" i="1"/>
  <c r="K27" i="1"/>
  <c r="L27" i="1"/>
  <c r="M27" i="1"/>
  <c r="N27" i="1"/>
  <c r="O27" i="1"/>
  <c r="P27" i="1"/>
  <c r="Q27" i="1"/>
  <c r="Y27" i="1" s="1"/>
  <c r="J28" i="1"/>
  <c r="K28" i="1"/>
  <c r="L28" i="1"/>
  <c r="M28" i="1"/>
  <c r="N28" i="1"/>
  <c r="O28" i="1"/>
  <c r="P28" i="1"/>
  <c r="Q28" i="1"/>
  <c r="Y28" i="1" s="1"/>
  <c r="J6" i="1"/>
  <c r="K6" i="1"/>
  <c r="L6" i="1"/>
  <c r="M6" i="1"/>
  <c r="N6" i="1"/>
  <c r="O6" i="1"/>
  <c r="P6" i="1"/>
  <c r="Q6" i="1"/>
  <c r="Y6" i="1" s="1"/>
  <c r="J7" i="1"/>
  <c r="K7" i="1"/>
  <c r="L7" i="1"/>
  <c r="M7" i="1"/>
  <c r="N7" i="1"/>
  <c r="O7" i="1"/>
  <c r="P7" i="1"/>
  <c r="Q7" i="1"/>
  <c r="Y7" i="1" s="1"/>
  <c r="J8" i="1"/>
  <c r="K8" i="1"/>
  <c r="L8" i="1"/>
  <c r="M8" i="1"/>
  <c r="N8" i="1"/>
  <c r="O8" i="1"/>
  <c r="P8" i="1"/>
  <c r="Q8" i="1"/>
  <c r="Y8" i="1" s="1"/>
  <c r="J29" i="1"/>
  <c r="K29" i="1"/>
  <c r="L29" i="1"/>
  <c r="M29" i="1"/>
  <c r="N29" i="1"/>
  <c r="O29" i="1"/>
  <c r="P29" i="1"/>
  <c r="Q29" i="1"/>
  <c r="Y29" i="1" s="1"/>
  <c r="J30" i="1"/>
  <c r="K30" i="1"/>
  <c r="L30" i="1"/>
  <c r="M30" i="1"/>
  <c r="N30" i="1"/>
  <c r="O30" i="1"/>
  <c r="P30" i="1"/>
  <c r="Q30" i="1"/>
  <c r="Y30" i="1" s="1"/>
  <c r="J31" i="1"/>
  <c r="K31" i="1"/>
  <c r="L31" i="1"/>
  <c r="M31" i="1"/>
  <c r="N31" i="1"/>
  <c r="O31" i="1"/>
  <c r="P31" i="1"/>
  <c r="Q31" i="1"/>
  <c r="Y31" i="1" s="1"/>
  <c r="J9" i="1"/>
  <c r="K9" i="1"/>
  <c r="L9" i="1"/>
  <c r="M9" i="1"/>
  <c r="N9" i="1"/>
  <c r="O9" i="1"/>
  <c r="P9" i="1"/>
  <c r="Q9" i="1"/>
  <c r="Y9" i="1" s="1"/>
  <c r="J32" i="1"/>
  <c r="K32" i="1"/>
  <c r="L32" i="1"/>
  <c r="M32" i="1"/>
  <c r="N32" i="1"/>
  <c r="O32" i="1"/>
  <c r="P32" i="1"/>
  <c r="Q32" i="1"/>
  <c r="Y32" i="1" s="1"/>
  <c r="J33" i="1"/>
  <c r="K33" i="1"/>
  <c r="L33" i="1"/>
  <c r="M33" i="1"/>
  <c r="N33" i="1"/>
  <c r="O33" i="1"/>
  <c r="P33" i="1"/>
  <c r="Q33" i="1"/>
  <c r="Y33" i="1" s="1"/>
  <c r="J34" i="1"/>
  <c r="K34" i="1"/>
  <c r="L34" i="1"/>
  <c r="M34" i="1"/>
  <c r="N34" i="1"/>
  <c r="O34" i="1"/>
  <c r="P34" i="1"/>
  <c r="Q34" i="1"/>
  <c r="Y34" i="1" s="1"/>
  <c r="J35" i="1"/>
  <c r="K35" i="1"/>
  <c r="L35" i="1"/>
  <c r="M35" i="1"/>
  <c r="N35" i="1"/>
  <c r="O35" i="1"/>
  <c r="P35" i="1"/>
  <c r="Q35" i="1"/>
  <c r="Y35" i="1" s="1"/>
  <c r="J36" i="1"/>
  <c r="K36" i="1"/>
  <c r="L36" i="1"/>
  <c r="M36" i="1"/>
  <c r="N36" i="1"/>
  <c r="O36" i="1"/>
  <c r="P36" i="1"/>
  <c r="Q36" i="1"/>
  <c r="Y36" i="1" s="1"/>
  <c r="J37" i="1"/>
  <c r="K37" i="1"/>
  <c r="L37" i="1"/>
  <c r="M37" i="1"/>
  <c r="N37" i="1"/>
  <c r="O37" i="1"/>
  <c r="P37" i="1"/>
  <c r="Q37" i="1"/>
  <c r="Y37" i="1" s="1"/>
  <c r="J38" i="1"/>
  <c r="K38" i="1"/>
  <c r="L38" i="1"/>
  <c r="M38" i="1"/>
  <c r="N38" i="1"/>
  <c r="O38" i="1"/>
  <c r="P38" i="1"/>
  <c r="Q38" i="1"/>
  <c r="Y38" i="1" s="1"/>
  <c r="J39" i="1"/>
  <c r="K39" i="1"/>
  <c r="L39" i="1"/>
  <c r="M39" i="1"/>
  <c r="N39" i="1"/>
  <c r="O39" i="1"/>
  <c r="P39" i="1"/>
  <c r="Q39" i="1"/>
  <c r="Y39" i="1" s="1"/>
  <c r="J40" i="1"/>
  <c r="K40" i="1"/>
  <c r="L40" i="1"/>
  <c r="M40" i="1"/>
  <c r="N40" i="1"/>
  <c r="O40" i="1"/>
  <c r="P40" i="1"/>
  <c r="Q40" i="1"/>
  <c r="Y40" i="1" s="1"/>
  <c r="J41" i="1"/>
  <c r="K41" i="1"/>
  <c r="L41" i="1"/>
  <c r="M41" i="1"/>
  <c r="N41" i="1"/>
  <c r="O41" i="1"/>
  <c r="P41" i="1"/>
  <c r="Q41" i="1"/>
  <c r="Y41" i="1" s="1"/>
  <c r="J42" i="1"/>
  <c r="K42" i="1"/>
  <c r="L42" i="1"/>
  <c r="M42" i="1"/>
  <c r="N42" i="1"/>
  <c r="O42" i="1"/>
  <c r="P42" i="1"/>
  <c r="Q42" i="1"/>
  <c r="Y42" i="1" s="1"/>
  <c r="J10" i="1"/>
  <c r="K10" i="1"/>
  <c r="L10" i="1"/>
  <c r="M10" i="1"/>
  <c r="N10" i="1"/>
  <c r="O10" i="1"/>
  <c r="P10" i="1"/>
  <c r="Q10" i="1"/>
  <c r="Y10" i="1" s="1"/>
  <c r="J11" i="1"/>
  <c r="K11" i="1"/>
  <c r="L11" i="1"/>
  <c r="M11" i="1"/>
  <c r="N11" i="1"/>
  <c r="O11" i="1"/>
  <c r="P11" i="1"/>
  <c r="Q11" i="1"/>
  <c r="Y11" i="1" s="1"/>
  <c r="J12" i="1"/>
  <c r="K12" i="1"/>
  <c r="L12" i="1"/>
  <c r="M12" i="1"/>
  <c r="N12" i="1"/>
  <c r="O12" i="1"/>
  <c r="P12" i="1"/>
  <c r="Q12" i="1"/>
  <c r="Y12" i="1" s="1"/>
  <c r="J43" i="1"/>
  <c r="K43" i="1"/>
  <c r="L43" i="1"/>
  <c r="M43" i="1"/>
  <c r="N43" i="1"/>
  <c r="O43" i="1"/>
  <c r="P43" i="1"/>
  <c r="Q43" i="1"/>
  <c r="Y43" i="1" s="1"/>
  <c r="J13" i="1"/>
  <c r="K13" i="1"/>
  <c r="L13" i="1"/>
  <c r="M13" i="1"/>
  <c r="N13" i="1"/>
  <c r="O13" i="1"/>
  <c r="P13" i="1"/>
  <c r="Q13" i="1"/>
  <c r="Y13" i="1" s="1"/>
  <c r="J44" i="1"/>
  <c r="K44" i="1"/>
  <c r="L44" i="1"/>
  <c r="M44" i="1"/>
  <c r="N44" i="1"/>
  <c r="O44" i="1"/>
  <c r="P44" i="1"/>
  <c r="Q44" i="1"/>
  <c r="Y44" i="1" s="1"/>
  <c r="J45" i="1"/>
  <c r="K45" i="1"/>
  <c r="L45" i="1"/>
  <c r="M45" i="1"/>
  <c r="N45" i="1"/>
  <c r="O45" i="1"/>
  <c r="P45" i="1"/>
  <c r="Q45" i="1"/>
  <c r="Y45" i="1" s="1"/>
  <c r="J46" i="1"/>
  <c r="K46" i="1"/>
  <c r="L46" i="1"/>
  <c r="M46" i="1"/>
  <c r="N46" i="1"/>
  <c r="O46" i="1"/>
  <c r="P46" i="1"/>
  <c r="Q46" i="1"/>
  <c r="Y46" i="1" s="1"/>
  <c r="J14" i="1"/>
  <c r="K14" i="1"/>
  <c r="L14" i="1"/>
  <c r="M14" i="1"/>
  <c r="N14" i="1"/>
  <c r="O14" i="1"/>
  <c r="P14" i="1"/>
  <c r="Q14" i="1"/>
  <c r="Y14" i="1" s="1"/>
  <c r="J47" i="1"/>
  <c r="K47" i="1"/>
  <c r="L47" i="1"/>
  <c r="M47" i="1"/>
  <c r="N47" i="1"/>
  <c r="O47" i="1"/>
  <c r="P47" i="1"/>
  <c r="Q47" i="1"/>
  <c r="Y47" i="1" s="1"/>
  <c r="J48" i="1"/>
  <c r="K48" i="1"/>
  <c r="L48" i="1"/>
  <c r="M48" i="1"/>
  <c r="N48" i="1"/>
  <c r="O48" i="1"/>
  <c r="P48" i="1"/>
  <c r="Q48" i="1"/>
  <c r="Y48" i="1" s="1"/>
  <c r="J15" i="1"/>
  <c r="K15" i="1"/>
  <c r="L15" i="1"/>
  <c r="M15" i="1"/>
  <c r="N15" i="1"/>
  <c r="O15" i="1"/>
  <c r="P15" i="1"/>
  <c r="Q15" i="1"/>
  <c r="Y15" i="1" s="1"/>
  <c r="J16" i="1"/>
  <c r="K16" i="1"/>
  <c r="L16" i="1"/>
  <c r="M16" i="1"/>
  <c r="N16" i="1"/>
  <c r="O16" i="1"/>
  <c r="P16" i="1"/>
  <c r="Q16" i="1"/>
  <c r="Y16" i="1" s="1"/>
  <c r="J49" i="1"/>
  <c r="K49" i="1"/>
  <c r="L49" i="1"/>
  <c r="M49" i="1"/>
  <c r="N49" i="1"/>
  <c r="O49" i="1"/>
  <c r="P49" i="1"/>
  <c r="Q49" i="1"/>
  <c r="Y49" i="1" s="1"/>
  <c r="J50" i="1"/>
  <c r="K50" i="1"/>
  <c r="L50" i="1"/>
  <c r="M50" i="1"/>
  <c r="N50" i="1"/>
  <c r="O50" i="1"/>
  <c r="P50" i="1"/>
  <c r="Q50" i="1"/>
  <c r="Y50" i="1" s="1"/>
  <c r="J17" i="1"/>
  <c r="K17" i="1"/>
  <c r="L17" i="1"/>
  <c r="M17" i="1"/>
  <c r="N17" i="1"/>
  <c r="O17" i="1"/>
  <c r="P17" i="1"/>
  <c r="Q17" i="1"/>
  <c r="Y17" i="1" s="1"/>
  <c r="J18" i="1"/>
  <c r="K18" i="1"/>
  <c r="L18" i="1"/>
  <c r="M18" i="1"/>
  <c r="N18" i="1"/>
  <c r="O18" i="1"/>
  <c r="P18" i="1"/>
  <c r="Q18" i="1"/>
  <c r="Y18" i="1" s="1"/>
  <c r="J51" i="1"/>
  <c r="K51" i="1"/>
  <c r="L51" i="1"/>
  <c r="M51" i="1"/>
  <c r="N51" i="1"/>
  <c r="O51" i="1"/>
  <c r="P51" i="1"/>
  <c r="Q51" i="1"/>
  <c r="Y51" i="1" s="1"/>
  <c r="J52" i="1"/>
  <c r="K52" i="1"/>
  <c r="L52" i="1"/>
  <c r="M52" i="1"/>
  <c r="N52" i="1"/>
  <c r="O52" i="1"/>
  <c r="P52" i="1"/>
  <c r="Q52" i="1"/>
  <c r="Y52" i="1" s="1"/>
  <c r="J53" i="1"/>
  <c r="K53" i="1"/>
  <c r="L53" i="1"/>
  <c r="M53" i="1"/>
  <c r="N53" i="1"/>
  <c r="O53" i="1"/>
  <c r="P53" i="1"/>
  <c r="Q53" i="1"/>
  <c r="Y53" i="1" s="1"/>
  <c r="J54" i="1"/>
  <c r="K54" i="1"/>
  <c r="L54" i="1"/>
  <c r="M54" i="1"/>
  <c r="N54" i="1"/>
  <c r="O54" i="1"/>
  <c r="P54" i="1"/>
  <c r="Q54" i="1"/>
  <c r="Y54" i="1" s="1"/>
  <c r="J55" i="1"/>
  <c r="K55" i="1"/>
  <c r="L55" i="1"/>
  <c r="M55" i="1"/>
  <c r="N55" i="1"/>
  <c r="O55" i="1"/>
  <c r="P55" i="1"/>
  <c r="Q55" i="1"/>
  <c r="Y55" i="1" s="1"/>
  <c r="J56" i="1"/>
  <c r="K56" i="1"/>
  <c r="L56" i="1"/>
  <c r="M56" i="1"/>
  <c r="N56" i="1"/>
  <c r="O56" i="1"/>
  <c r="P56" i="1"/>
  <c r="Q56" i="1"/>
  <c r="Y56" i="1" s="1"/>
  <c r="J57" i="1"/>
  <c r="K57" i="1"/>
  <c r="L57" i="1"/>
  <c r="M57" i="1"/>
  <c r="N57" i="1"/>
  <c r="O57" i="1"/>
  <c r="P57" i="1"/>
  <c r="Q57" i="1"/>
  <c r="Y57" i="1" s="1"/>
  <c r="J19" i="1"/>
  <c r="K19" i="1"/>
  <c r="L19" i="1"/>
  <c r="M19" i="1"/>
  <c r="N19" i="1"/>
  <c r="O19" i="1"/>
  <c r="P19" i="1"/>
  <c r="Q19" i="1"/>
  <c r="Y19" i="1" s="1"/>
  <c r="J58" i="1"/>
  <c r="K58" i="1"/>
  <c r="L58" i="1"/>
  <c r="M58" i="1"/>
  <c r="N58" i="1"/>
  <c r="O58" i="1"/>
  <c r="P58" i="1"/>
  <c r="Q58" i="1"/>
  <c r="Y58" i="1" s="1"/>
  <c r="J20" i="1"/>
  <c r="K20" i="1"/>
  <c r="L20" i="1"/>
  <c r="M20" i="1"/>
  <c r="N20" i="1"/>
  <c r="O20" i="1"/>
  <c r="P20" i="1"/>
  <c r="Q20" i="1"/>
  <c r="Y20" i="1" s="1"/>
  <c r="J59" i="1"/>
  <c r="K59" i="1"/>
  <c r="L59" i="1"/>
  <c r="M59" i="1"/>
  <c r="N59" i="1"/>
  <c r="O59" i="1"/>
  <c r="P59" i="1"/>
  <c r="Q59" i="1"/>
  <c r="Y59" i="1" s="1"/>
  <c r="J60" i="1"/>
  <c r="K60" i="1"/>
  <c r="L60" i="1"/>
  <c r="M60" i="1"/>
  <c r="N60" i="1"/>
  <c r="O60" i="1"/>
  <c r="P60" i="1"/>
  <c r="Q60" i="1"/>
  <c r="Y60" i="1" s="1"/>
  <c r="J61" i="1"/>
  <c r="K61" i="1"/>
  <c r="L61" i="1"/>
  <c r="M61" i="1"/>
  <c r="N61" i="1"/>
  <c r="O61" i="1"/>
  <c r="P61" i="1"/>
  <c r="Q61" i="1"/>
  <c r="Y61" i="1" s="1"/>
  <c r="J62" i="1"/>
  <c r="K62" i="1"/>
  <c r="L62" i="1"/>
  <c r="M62" i="1"/>
  <c r="N62" i="1"/>
  <c r="O62" i="1"/>
  <c r="P62" i="1"/>
  <c r="Q62" i="1"/>
  <c r="Y62" i="1" s="1"/>
  <c r="J63" i="1"/>
  <c r="K63" i="1"/>
  <c r="L63" i="1"/>
  <c r="M63" i="1"/>
  <c r="N63" i="1"/>
  <c r="O63" i="1"/>
  <c r="P63" i="1"/>
  <c r="Q63" i="1"/>
  <c r="Y63" i="1" s="1"/>
  <c r="J64" i="1"/>
  <c r="K64" i="1"/>
  <c r="L64" i="1"/>
  <c r="M64" i="1"/>
  <c r="N64" i="1"/>
  <c r="O64" i="1"/>
  <c r="P64" i="1"/>
  <c r="Q64" i="1"/>
  <c r="Y64" i="1" s="1"/>
  <c r="J65" i="1"/>
  <c r="K65" i="1"/>
  <c r="L65" i="1"/>
  <c r="M65" i="1"/>
  <c r="N65" i="1"/>
  <c r="O65" i="1"/>
  <c r="P65" i="1"/>
  <c r="Q65" i="1"/>
  <c r="Y65" i="1" s="1"/>
  <c r="N2" i="1"/>
  <c r="O2" i="1"/>
  <c r="P2" i="1"/>
  <c r="M2" i="1"/>
  <c r="L2" i="1"/>
  <c r="K2" i="1"/>
  <c r="J2" i="1"/>
  <c r="Q2" i="1"/>
  <c r="Y2" i="1" s="1"/>
  <c r="AD2" i="1" s="1"/>
  <c r="Z65" i="1" l="1"/>
  <c r="AC65" i="1" s="1"/>
  <c r="AD65" i="1"/>
  <c r="AF65" i="1" s="1"/>
  <c r="Z64" i="1"/>
  <c r="AC64" i="1" s="1"/>
  <c r="AD64" i="1"/>
  <c r="AF64" i="1" s="1"/>
  <c r="Z63" i="1"/>
  <c r="AC63" i="1" s="1"/>
  <c r="AD63" i="1"/>
  <c r="AF63" i="1" s="1"/>
  <c r="Z62" i="1"/>
  <c r="AC62" i="1" s="1"/>
  <c r="AD62" i="1"/>
  <c r="AF62" i="1" s="1"/>
  <c r="Z61" i="1"/>
  <c r="AC61" i="1" s="1"/>
  <c r="AD61" i="1"/>
  <c r="AF61" i="1" s="1"/>
  <c r="Z60" i="1"/>
  <c r="AC60" i="1" s="1"/>
  <c r="AD60" i="1"/>
  <c r="AF60" i="1" s="1"/>
  <c r="Z59" i="1"/>
  <c r="AC59" i="1" s="1"/>
  <c r="AD59" i="1"/>
  <c r="AF59" i="1" s="1"/>
  <c r="Z20" i="1"/>
  <c r="AC20" i="1" s="1"/>
  <c r="AD20" i="1"/>
  <c r="AF20" i="1" s="1"/>
  <c r="Z58" i="1"/>
  <c r="AC58" i="1" s="1"/>
  <c r="AD58" i="1"/>
  <c r="AF58" i="1" s="1"/>
  <c r="Z19" i="1"/>
  <c r="AC19" i="1" s="1"/>
  <c r="AD19" i="1"/>
  <c r="AF19" i="1" s="1"/>
  <c r="Z57" i="1"/>
  <c r="AC57" i="1" s="1"/>
  <c r="AD57" i="1"/>
  <c r="AF57" i="1" s="1"/>
  <c r="Z56" i="1"/>
  <c r="AC56" i="1" s="1"/>
  <c r="AD56" i="1"/>
  <c r="AF56" i="1" s="1"/>
  <c r="Z55" i="1"/>
  <c r="AC55" i="1" s="1"/>
  <c r="AD55" i="1"/>
  <c r="AF55" i="1" s="1"/>
  <c r="Z54" i="1"/>
  <c r="AC54" i="1" s="1"/>
  <c r="AD54" i="1"/>
  <c r="AF54" i="1" s="1"/>
  <c r="Z53" i="1"/>
  <c r="AC53" i="1" s="1"/>
  <c r="AD53" i="1"/>
  <c r="AF53" i="1" s="1"/>
  <c r="Z52" i="1"/>
  <c r="AC52" i="1" s="1"/>
  <c r="AD52" i="1"/>
  <c r="AF52" i="1" s="1"/>
  <c r="Z51" i="1"/>
  <c r="AC51" i="1" s="1"/>
  <c r="AD51" i="1"/>
  <c r="AF51" i="1" s="1"/>
  <c r="Z18" i="1"/>
  <c r="AC18" i="1" s="1"/>
  <c r="AD18" i="1"/>
  <c r="AF18" i="1" s="1"/>
  <c r="Z17" i="1"/>
  <c r="AC17" i="1" s="1"/>
  <c r="AD17" i="1"/>
  <c r="AF17" i="1" s="1"/>
  <c r="Z50" i="1"/>
  <c r="AC50" i="1" s="1"/>
  <c r="AD50" i="1"/>
  <c r="AF50" i="1" s="1"/>
  <c r="Z49" i="1"/>
  <c r="AC49" i="1" s="1"/>
  <c r="AD49" i="1"/>
  <c r="AF49" i="1" s="1"/>
  <c r="Z16" i="1"/>
  <c r="AC16" i="1" s="1"/>
  <c r="AD16" i="1"/>
  <c r="AF16" i="1" s="1"/>
  <c r="Z15" i="1"/>
  <c r="AC15" i="1" s="1"/>
  <c r="AD15" i="1"/>
  <c r="AF15" i="1" s="1"/>
  <c r="Z48" i="1"/>
  <c r="AC48" i="1" s="1"/>
  <c r="AD48" i="1"/>
  <c r="AF48" i="1" s="1"/>
  <c r="Z47" i="1"/>
  <c r="AC47" i="1" s="1"/>
  <c r="AD47" i="1"/>
  <c r="AF47" i="1" s="1"/>
  <c r="Z14" i="1"/>
  <c r="AC14" i="1" s="1"/>
  <c r="AD14" i="1"/>
  <c r="AF14" i="1" s="1"/>
  <c r="Z46" i="1"/>
  <c r="AC46" i="1" s="1"/>
  <c r="AD46" i="1"/>
  <c r="AF46" i="1" s="1"/>
  <c r="Z45" i="1"/>
  <c r="AC45" i="1" s="1"/>
  <c r="AD45" i="1"/>
  <c r="AF45" i="1" s="1"/>
  <c r="Z44" i="1"/>
  <c r="AC44" i="1" s="1"/>
  <c r="AD44" i="1"/>
  <c r="AF44" i="1" s="1"/>
  <c r="Z13" i="1"/>
  <c r="AC13" i="1" s="1"/>
  <c r="AD13" i="1"/>
  <c r="AF13" i="1" s="1"/>
  <c r="Z43" i="1"/>
  <c r="AC43" i="1" s="1"/>
  <c r="AD43" i="1"/>
  <c r="AF43" i="1" s="1"/>
  <c r="Z12" i="1"/>
  <c r="AC12" i="1" s="1"/>
  <c r="AD12" i="1"/>
  <c r="AF12" i="1" s="1"/>
  <c r="Z11" i="1"/>
  <c r="AC11" i="1" s="1"/>
  <c r="AD11" i="1"/>
  <c r="AF11" i="1" s="1"/>
  <c r="Z10" i="1"/>
  <c r="AC10" i="1" s="1"/>
  <c r="AD10" i="1"/>
  <c r="AF10" i="1" s="1"/>
  <c r="Z42" i="1"/>
  <c r="AC42" i="1" s="1"/>
  <c r="AD42" i="1"/>
  <c r="AF42" i="1" s="1"/>
  <c r="Z41" i="1"/>
  <c r="AC41" i="1" s="1"/>
  <c r="AD41" i="1"/>
  <c r="AF41" i="1" s="1"/>
  <c r="Z40" i="1"/>
  <c r="AC40" i="1" s="1"/>
  <c r="AD40" i="1"/>
  <c r="AF40" i="1" s="1"/>
  <c r="Z39" i="1"/>
  <c r="AC39" i="1" s="1"/>
  <c r="AD39" i="1"/>
  <c r="AF39" i="1" s="1"/>
  <c r="Z38" i="1"/>
  <c r="AC38" i="1" s="1"/>
  <c r="AD38" i="1"/>
  <c r="AF38" i="1" s="1"/>
  <c r="Z37" i="1"/>
  <c r="AC37" i="1" s="1"/>
  <c r="AD37" i="1"/>
  <c r="AF37" i="1" s="1"/>
  <c r="Z36" i="1"/>
  <c r="AC36" i="1" s="1"/>
  <c r="AD36" i="1"/>
  <c r="AF36" i="1" s="1"/>
  <c r="Z35" i="1"/>
  <c r="AC35" i="1" s="1"/>
  <c r="AD35" i="1"/>
  <c r="AF35" i="1" s="1"/>
  <c r="Z34" i="1"/>
  <c r="AC34" i="1" s="1"/>
  <c r="AD34" i="1"/>
  <c r="AF34" i="1" s="1"/>
  <c r="Z33" i="1"/>
  <c r="AC33" i="1" s="1"/>
  <c r="AD33" i="1"/>
  <c r="AF33" i="1" s="1"/>
  <c r="Z32" i="1"/>
  <c r="AC32" i="1" s="1"/>
  <c r="AD32" i="1"/>
  <c r="AF32" i="1" s="1"/>
  <c r="Z9" i="1"/>
  <c r="AC9" i="1" s="1"/>
  <c r="AD9" i="1"/>
  <c r="AF9" i="1" s="1"/>
  <c r="Z31" i="1"/>
  <c r="AC31" i="1" s="1"/>
  <c r="AD31" i="1"/>
  <c r="AF31" i="1" s="1"/>
  <c r="Z30" i="1"/>
  <c r="AC30" i="1" s="1"/>
  <c r="AD30" i="1"/>
  <c r="AF30" i="1" s="1"/>
  <c r="Z29" i="1"/>
  <c r="AC29" i="1" s="1"/>
  <c r="AD29" i="1"/>
  <c r="AF29" i="1" s="1"/>
  <c r="Z8" i="1"/>
  <c r="AC8" i="1" s="1"/>
  <c r="AD8" i="1"/>
  <c r="AF8" i="1" s="1"/>
  <c r="Z7" i="1"/>
  <c r="AC7" i="1" s="1"/>
  <c r="AD7" i="1"/>
  <c r="AF7" i="1" s="1"/>
  <c r="Z6" i="1"/>
  <c r="AC6" i="1" s="1"/>
  <c r="AD6" i="1"/>
  <c r="AF6" i="1" s="1"/>
  <c r="Z28" i="1"/>
  <c r="AC28" i="1" s="1"/>
  <c r="AD28" i="1"/>
  <c r="AF28" i="1" s="1"/>
  <c r="Z27" i="1"/>
  <c r="AC27" i="1" s="1"/>
  <c r="AD27" i="1"/>
  <c r="AF27" i="1" s="1"/>
  <c r="Z5" i="1"/>
  <c r="AC5" i="1" s="1"/>
  <c r="AD5" i="1"/>
  <c r="AF5" i="1" s="1"/>
  <c r="Z26" i="1"/>
  <c r="AC26" i="1" s="1"/>
  <c r="AD26" i="1"/>
  <c r="AF26" i="1" s="1"/>
  <c r="Z25" i="1"/>
  <c r="AC25" i="1" s="1"/>
  <c r="AD25" i="1"/>
  <c r="AF25" i="1" s="1"/>
  <c r="Z4" i="1"/>
  <c r="AC4" i="1" s="1"/>
  <c r="AD4" i="1"/>
  <c r="AF4" i="1" s="1"/>
  <c r="Z24" i="1"/>
  <c r="AC24" i="1" s="1"/>
  <c r="AD24" i="1"/>
  <c r="AF24" i="1" s="1"/>
  <c r="Z23" i="1"/>
  <c r="AC23" i="1" s="1"/>
  <c r="AD23" i="1"/>
  <c r="AF23" i="1" s="1"/>
  <c r="Z22" i="1"/>
  <c r="AC22" i="1" s="1"/>
  <c r="AD22" i="1"/>
  <c r="AF22" i="1" s="1"/>
  <c r="Z21" i="1"/>
  <c r="AC21" i="1" s="1"/>
  <c r="AD21" i="1"/>
  <c r="AF21" i="1" s="1"/>
  <c r="Z3" i="1"/>
  <c r="AC3" i="1" s="1"/>
  <c r="AD3" i="1"/>
  <c r="AF3" i="1" s="1"/>
  <c r="AF2" i="1"/>
  <c r="Z2" i="1"/>
  <c r="AC2" i="1" s="1"/>
</calcChain>
</file>

<file path=xl/sharedStrings.xml><?xml version="1.0" encoding="utf-8"?>
<sst xmlns="http://schemas.openxmlformats.org/spreadsheetml/2006/main" count="216" uniqueCount="117">
  <si>
    <t>CEDULA</t>
  </si>
  <si>
    <t>NOMBRE</t>
  </si>
  <si>
    <t>TEORÍA MUSICAL 15%</t>
  </si>
  <si>
    <t>AUDIOPERCEP 15%</t>
  </si>
  <si>
    <t>LECT RÍTM 15%</t>
  </si>
  <si>
    <t>LEC MELÓ 15%</t>
  </si>
  <si>
    <t>OBRA LIBRE Y ESCALAS 15%</t>
  </si>
  <si>
    <t>OBRA PREPARADA 20%</t>
  </si>
  <si>
    <t>LECTURA A PRIMERA VISTA 5%</t>
  </si>
  <si>
    <t>PROGRAMA</t>
  </si>
  <si>
    <t>INSTRUMENTO</t>
  </si>
  <si>
    <t>LEC. CRITICA</t>
  </si>
  <si>
    <t>MATEMATICAS</t>
  </si>
  <si>
    <t>SOCIALES</t>
  </si>
  <si>
    <t>NATURALES</t>
  </si>
  <si>
    <t>INGLES</t>
  </si>
  <si>
    <t>NOTA EN PTS.</t>
  </si>
  <si>
    <t>50% PTS. BARTES</t>
  </si>
  <si>
    <t>PTS. ICFES</t>
  </si>
  <si>
    <t>50% PTS. ICFES</t>
  </si>
  <si>
    <t>TOTAL PTS.</t>
  </si>
  <si>
    <t>BARTES</t>
  </si>
  <si>
    <t>ICFES</t>
  </si>
  <si>
    <t>APROBÓ</t>
  </si>
  <si>
    <t>DE LA HOZ ACUNA ANTONIO JULIO</t>
  </si>
  <si>
    <t>MUSICA - FUNDAMENTACION</t>
  </si>
  <si>
    <t>CONGA</t>
  </si>
  <si>
    <t>DIAZ MIER RUBEN DAVID</t>
  </si>
  <si>
    <t>PERCUSIÃ“N</t>
  </si>
  <si>
    <t>MENDOZA TEJEDA ROBERTO DE JESUS</t>
  </si>
  <si>
    <t>LICENCIATURA EN MUSICA</t>
  </si>
  <si>
    <t>VALVERDE VISBAL WINKLER JIRESS</t>
  </si>
  <si>
    <t>PANTOJA CASTANO KENNIA CAROLINA</t>
  </si>
  <si>
    <t>CANTO</t>
  </si>
  <si>
    <t>PEREZ DE LA HOZ SILVANA</t>
  </si>
  <si>
    <t>RODRIGUEZ CAMARGO JAEL JOCABEC</t>
  </si>
  <si>
    <t>LASCA BLANCO ILEINE LUISA</t>
  </si>
  <si>
    <t>AMASHTA FONTALVO SAMUEL DAVID</t>
  </si>
  <si>
    <t>GUITARRA ELECTRICA</t>
  </si>
  <si>
    <t>RUEDA GOMEZ LUIS MIGUEL</t>
  </si>
  <si>
    <t>VALDERRAMA PINO JACOBO JOSE</t>
  </si>
  <si>
    <t xml:space="preserve"> </t>
  </si>
  <si>
    <t>BARRIOS MAGRIZ ISAAC DAVID</t>
  </si>
  <si>
    <t>BAJO ELECTRICO</t>
  </si>
  <si>
    <t>LORENZO OSPINA DAVID MANUEL</t>
  </si>
  <si>
    <t>PIANO</t>
  </si>
  <si>
    <t>SALAZAR VASQUEZ RAMIRO ENRIQUE</t>
  </si>
  <si>
    <t>SILVA MARIMON DANIEL ENRIQUE</t>
  </si>
  <si>
    <t>WAYNER MORALES JONATHAN ALFONSO</t>
  </si>
  <si>
    <t>ARANGO NUNEZ ALEJANDRO ANDRES</t>
  </si>
  <si>
    <t>CONTADURIA PUBLICA</t>
  </si>
  <si>
    <t>COVA ROMERO ANGEL GREGORIO</t>
  </si>
  <si>
    <t>CLARINETE</t>
  </si>
  <si>
    <t>VERDOOREN TERAN SARA ANNETTE</t>
  </si>
  <si>
    <t>ARTES PLASTICAS</t>
  </si>
  <si>
    <t>FLAUTA TRAVERSA</t>
  </si>
  <si>
    <t>ESCANDON ALMAZO NICOLAS ALBERTO</t>
  </si>
  <si>
    <t>OROZCO GONZALEZ ROSA PAULA</t>
  </si>
  <si>
    <t>ROBLES SERDA RONALD DAVID</t>
  </si>
  <si>
    <t>BORRERO CABARCAS JUAN PABLO</t>
  </si>
  <si>
    <t>BATERIA</t>
  </si>
  <si>
    <t>PEREA GUERRA JEISON DAVID</t>
  </si>
  <si>
    <t>TIRADO GODIN ANGEL ANDRES</t>
  </si>
  <si>
    <t>ALFARO ALFARO ALDEMAR ANTONIO</t>
  </si>
  <si>
    <t>TAMBOR (PERCUSION)</t>
  </si>
  <si>
    <t>BALDOVINO SOTOMAYOR HELEN ELVIRA</t>
  </si>
  <si>
    <t>ROMO RANGEL RODRIGO MANUEL</t>
  </si>
  <si>
    <t>RUMIE MARTINEZ SARA SOFIA</t>
  </si>
  <si>
    <t>CONSUEGRA MOLINA KARLA KATRINA</t>
  </si>
  <si>
    <t>OSPINA RUDAS ANGELLEEN ANIELY</t>
  </si>
  <si>
    <t>INGENIERIA INDUSTRIAL</t>
  </si>
  <si>
    <t>PEREZ GUZMAN KEINER EDUARDO</t>
  </si>
  <si>
    <t>LICENCIATURA EN LENGUAS EXTRANJERAS CON ENFASIS EN INGLES Y FRANCES</t>
  </si>
  <si>
    <t>REY FRANCO PAOLA MARIA</t>
  </si>
  <si>
    <t>BARROS SALAZAR JULIO CESAR</t>
  </si>
  <si>
    <t>GUITARRA ACUSTICA</t>
  </si>
  <si>
    <t>BOTELLO BURGOS WILMER RICARDO</t>
  </si>
  <si>
    <t>PARRA GONZALEZ LUIS ALFREDO</t>
  </si>
  <si>
    <t>MACIAS VALDES CARLOS IVAN</t>
  </si>
  <si>
    <t>MERINO MARTINEZ YUGEIDIS PAOLA</t>
  </si>
  <si>
    <t>LICENCIATURA EN EDUCACION INFANTIL</t>
  </si>
  <si>
    <t>PASTRANA MENDIETA JESUS ALEJANDRO</t>
  </si>
  <si>
    <t>PILONIETA JULIO JORGE GUILLERMO</t>
  </si>
  <si>
    <t>RIVERO CONDE STEVEN RAFAEL</t>
  </si>
  <si>
    <t>LICENCIATURA EN EDUCACION FISICA, RECREACION Y DEPORTES</t>
  </si>
  <si>
    <t>VASQUEZ ROCHA LEONARDO FAVIO</t>
  </si>
  <si>
    <t>BLANCO JARAMILLO ALISON</t>
  </si>
  <si>
    <t>ECONOMIA</t>
  </si>
  <si>
    <t>BAJO ELÃ‰CTRICO</t>
  </si>
  <si>
    <t>RADA RONCALLO JUAN MATEO</t>
  </si>
  <si>
    <t>GOMEZ HERNANDEZ JESUS DAVID</t>
  </si>
  <si>
    <t>ORTIZ HERRERA JARED</t>
  </si>
  <si>
    <t>QUINONEZ OROZCO LUIS CARLOS</t>
  </si>
  <si>
    <t>URUETA SUAREZ NATALIA ISABEL</t>
  </si>
  <si>
    <t>VERGARA JASDANAWLA AHMED FRANCISCO</t>
  </si>
  <si>
    <t>CARRANZA GOMEZ LEIDY VANESSA</t>
  </si>
  <si>
    <t>ADMINISTRACION DE EMPRESAS</t>
  </si>
  <si>
    <t>MURILLO FERNANDEZ VALERIA</t>
  </si>
  <si>
    <t>PAREDIS PEREZ ALEXANDRA</t>
  </si>
  <si>
    <t>SANCHEZ BURGOS ANGIE KARINA</t>
  </si>
  <si>
    <t>UTRIA MENDOZA EDGAR LEONARDO</t>
  </si>
  <si>
    <t>VELEZ RIVERO SEBASTIAN DAVID</t>
  </si>
  <si>
    <t>RIVAS DELGADO MOISES DAVID</t>
  </si>
  <si>
    <t>TROMPETA</t>
  </si>
  <si>
    <t>HENRIQUEZ TROCHA ISAAC</t>
  </si>
  <si>
    <t>PATINO BEDOYA NIKOLAS ROLHANDO</t>
  </si>
  <si>
    <t>LICENCIATURA EN MATEMATICAS</t>
  </si>
  <si>
    <t>SAXOFÃ“N</t>
  </si>
  <si>
    <t>DIAZ MADERA JESUS ALBERTO</t>
  </si>
  <si>
    <t>BOMBARDINO</t>
  </si>
  <si>
    <t>PEINADO YEPEZ CAMILO ANDRES</t>
  </si>
  <si>
    <t>EUFONIO (BOMBARDINO)</t>
  </si>
  <si>
    <t>OJEDA BELTRAN ARMANDO DE JESUS</t>
  </si>
  <si>
    <t>ALTAMAR MARTINEZ JUVERIS STIN</t>
  </si>
  <si>
    <t>GONZALEZ BARRRANCO DANIEL CAMILO</t>
  </si>
  <si>
    <t>ARTE DRAMATICO</t>
  </si>
  <si>
    <t>OVIEDO LEYVA JHOSEMBERT JOSUE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</si>
</sst>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7E6E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6" fillId="33" borderId="10" xfId="0" applyFont="1" applyFill="1" applyBorder="1" applyAlignment="1">
      <alignment wrapText="1"/>
    </xf>
    <xf numFmtId="0" fontId="16" fillId="0" borderId="0" xfId="0" applyFont="1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5"/>
  <sheetViews>
    <sheetView tabSelected="1" topLeftCell="S1" workbookViewId="0">
      <selection activeCell="AF20" sqref="AF20"/>
    </sheetView>
  </sheetViews>
  <sheetFormatPr defaultRowHeight="15"/>
  <cols>
    <col min="1" max="1" width="12" bestFit="1" customWidth="1"/>
    <col min="2" max="2" width="40.85546875" bestFit="1" customWidth="1"/>
    <col min="14" max="14" width="6.140625" bestFit="1" customWidth="1"/>
    <col min="25" max="25" width="14.7109375" customWidth="1"/>
    <col min="26" max="26" width="16.28515625" bestFit="1" customWidth="1"/>
    <col min="30" max="31" width="12.140625" bestFit="1" customWidth="1"/>
  </cols>
  <sheetData>
    <row r="1" spans="1:32" s="3" customFormat="1" ht="60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>
        <v>15</v>
      </c>
      <c r="K1" s="2">
        <v>15</v>
      </c>
      <c r="L1" s="2">
        <v>15</v>
      </c>
      <c r="M1" s="2">
        <v>15</v>
      </c>
      <c r="N1" s="2">
        <v>15</v>
      </c>
      <c r="O1" s="2">
        <v>20</v>
      </c>
      <c r="P1" s="2">
        <v>5</v>
      </c>
      <c r="Q1" s="2">
        <v>100</v>
      </c>
      <c r="R1" s="2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  <c r="AF1" s="2" t="s">
        <v>23</v>
      </c>
    </row>
    <row r="2" spans="1:32">
      <c r="A2" s="1">
        <v>1007969154</v>
      </c>
      <c r="B2" s="1" t="s">
        <v>24</v>
      </c>
      <c r="C2" s="1">
        <v>4</v>
      </c>
      <c r="D2" s="1">
        <v>4</v>
      </c>
      <c r="E2" s="1">
        <v>5</v>
      </c>
      <c r="F2" s="1">
        <v>5</v>
      </c>
      <c r="G2" s="1">
        <v>4.8</v>
      </c>
      <c r="H2" s="1">
        <v>5</v>
      </c>
      <c r="I2" s="1">
        <v>5</v>
      </c>
      <c r="J2" s="1">
        <f>C2*15%</f>
        <v>0.6</v>
      </c>
      <c r="K2" s="1">
        <f>D2*15%</f>
        <v>0.6</v>
      </c>
      <c r="L2" s="1">
        <f>E2*15%</f>
        <v>0.75</v>
      </c>
      <c r="M2" s="1">
        <f>F2*15%</f>
        <v>0.75</v>
      </c>
      <c r="N2" s="1">
        <f>G2*15%</f>
        <v>0.72</v>
      </c>
      <c r="O2" s="1">
        <f>H2*20%</f>
        <v>1</v>
      </c>
      <c r="P2" s="1">
        <f>I2*5%</f>
        <v>0.25</v>
      </c>
      <c r="Q2" s="1">
        <f>SUM(J2:P2)</f>
        <v>4.67</v>
      </c>
      <c r="R2" s="1" t="s">
        <v>25</v>
      </c>
      <c r="S2" s="1" t="s">
        <v>26</v>
      </c>
      <c r="T2" s="1">
        <v>60</v>
      </c>
      <c r="U2" s="1">
        <v>52</v>
      </c>
      <c r="V2" s="1">
        <v>48</v>
      </c>
      <c r="W2" s="1">
        <v>48</v>
      </c>
      <c r="X2" s="1">
        <v>33</v>
      </c>
      <c r="Y2" s="1">
        <f>Q2*500/5</f>
        <v>467</v>
      </c>
      <c r="Z2" s="1">
        <f>Y2/2</f>
        <v>233.5</v>
      </c>
      <c r="AA2" s="1">
        <v>253</v>
      </c>
      <c r="AB2" s="1">
        <f>AA2/2</f>
        <v>126.5</v>
      </c>
      <c r="AC2" s="1">
        <f>Z2+AB2</f>
        <v>360</v>
      </c>
      <c r="AD2" s="1" t="str">
        <f>IF(Y2&gt;=300,"VERDADERO","NO APTO")</f>
        <v>VERDADERO</v>
      </c>
      <c r="AE2" s="1" t="str">
        <f>IF(AA2&gt;=220,"VERDADERO","NO APTO")</f>
        <v>VERDADERO</v>
      </c>
      <c r="AF2" s="1" t="str">
        <f>IF(AND(AD2="VERDADERO",AE2="VERDADERO"),"SI","NO")</f>
        <v>SI</v>
      </c>
    </row>
    <row r="3" spans="1:32">
      <c r="A3" s="1">
        <v>1042243957</v>
      </c>
      <c r="B3" s="1" t="s">
        <v>27</v>
      </c>
      <c r="C3" s="1">
        <v>3.1</v>
      </c>
      <c r="D3" s="1">
        <v>3.1</v>
      </c>
      <c r="E3" s="1">
        <v>4.5</v>
      </c>
      <c r="F3" s="1">
        <v>2.5</v>
      </c>
      <c r="G3" s="1">
        <v>4.8</v>
      </c>
      <c r="H3" s="1">
        <v>5</v>
      </c>
      <c r="I3" s="1">
        <v>4.7</v>
      </c>
      <c r="J3" s="1">
        <f>C3*15%</f>
        <v>0.46499999999999997</v>
      </c>
      <c r="K3" s="1">
        <f>D3*15%</f>
        <v>0.46499999999999997</v>
      </c>
      <c r="L3" s="1">
        <f>E3*15%</f>
        <v>0.67499999999999993</v>
      </c>
      <c r="M3" s="1">
        <f>F3*15%</f>
        <v>0.375</v>
      </c>
      <c r="N3" s="1">
        <f>G3*15%</f>
        <v>0.72</v>
      </c>
      <c r="O3" s="1">
        <f>H3*20%</f>
        <v>1</v>
      </c>
      <c r="P3" s="1">
        <f>I3*5%</f>
        <v>0.23500000000000001</v>
      </c>
      <c r="Q3" s="1">
        <f>SUM(J3:P3)</f>
        <v>3.9350000000000001</v>
      </c>
      <c r="R3" s="1" t="s">
        <v>25</v>
      </c>
      <c r="S3" s="1" t="s">
        <v>28</v>
      </c>
      <c r="T3" s="1">
        <v>58</v>
      </c>
      <c r="U3" s="1">
        <v>63</v>
      </c>
      <c r="V3" s="1">
        <v>58</v>
      </c>
      <c r="W3" s="1">
        <v>51</v>
      </c>
      <c r="X3" s="1">
        <v>59</v>
      </c>
      <c r="Y3" s="1">
        <f>Q3*500/5</f>
        <v>393.5</v>
      </c>
      <c r="Z3" s="1">
        <f>Y3/2</f>
        <v>196.75</v>
      </c>
      <c r="AA3" s="1">
        <v>288</v>
      </c>
      <c r="AB3" s="1">
        <f>AA3/2</f>
        <v>144</v>
      </c>
      <c r="AC3" s="1">
        <f>Z3+AB3</f>
        <v>340.75</v>
      </c>
      <c r="AD3" s="1" t="str">
        <f>IF(Y3&gt;=300,"VERDADERO","NO APTO")</f>
        <v>VERDADERO</v>
      </c>
      <c r="AE3" s="1" t="str">
        <f>IF(AA3&gt;=220,"VERDADERO","NO APTO")</f>
        <v>VERDADERO</v>
      </c>
      <c r="AF3" s="1" t="str">
        <f>IF(AND(AD3="VERDADERO",AE3="VERDADERO"),"SI","NO")</f>
        <v>SI</v>
      </c>
    </row>
    <row r="4" spans="1:32">
      <c r="A4" s="1">
        <v>72313147</v>
      </c>
      <c r="B4" s="1" t="s">
        <v>29</v>
      </c>
      <c r="C4" s="1">
        <v>2.2999999999999998</v>
      </c>
      <c r="D4" s="1">
        <v>2.6</v>
      </c>
      <c r="E4" s="1">
        <v>3</v>
      </c>
      <c r="F4" s="1">
        <v>2</v>
      </c>
      <c r="G4" s="1">
        <v>4.2</v>
      </c>
      <c r="H4" s="1">
        <v>4.3</v>
      </c>
      <c r="I4" s="1">
        <v>4.3</v>
      </c>
      <c r="J4" s="1">
        <f>C4*15%</f>
        <v>0.34499999999999997</v>
      </c>
      <c r="K4" s="1">
        <f>D4*15%</f>
        <v>0.39</v>
      </c>
      <c r="L4" s="1">
        <f>E4*15%</f>
        <v>0.44999999999999996</v>
      </c>
      <c r="M4" s="1">
        <f>F4*15%</f>
        <v>0.3</v>
      </c>
      <c r="N4" s="1">
        <f>G4*15%</f>
        <v>0.63</v>
      </c>
      <c r="O4" s="1">
        <f>H4*20%</f>
        <v>0.86</v>
      </c>
      <c r="P4" s="1">
        <f>I4*5%</f>
        <v>0.215</v>
      </c>
      <c r="Q4" s="1">
        <f>SUM(J4:P4)</f>
        <v>3.19</v>
      </c>
      <c r="R4" s="1" t="s">
        <v>30</v>
      </c>
      <c r="S4" s="1" t="s">
        <v>28</v>
      </c>
      <c r="T4" s="1">
        <v>54</v>
      </c>
      <c r="U4" s="1">
        <v>37</v>
      </c>
      <c r="V4" s="1">
        <v>54</v>
      </c>
      <c r="W4" s="1">
        <v>48</v>
      </c>
      <c r="X4" s="1">
        <v>49</v>
      </c>
      <c r="Y4" s="1">
        <f>Q4*500/5</f>
        <v>319</v>
      </c>
      <c r="Z4" s="1">
        <f>Y4/2</f>
        <v>159.5</v>
      </c>
      <c r="AA4" s="1">
        <v>242</v>
      </c>
      <c r="AB4" s="1">
        <f>AA4/2</f>
        <v>121</v>
      </c>
      <c r="AC4" s="1">
        <f>Z4+AB4</f>
        <v>280.5</v>
      </c>
      <c r="AD4" s="1" t="str">
        <f>IF(Y4&gt;=300,"VERDADERO","NO APTO")</f>
        <v>VERDADERO</v>
      </c>
      <c r="AE4" s="1" t="str">
        <f>IF(AA4&gt;=220,"VERDADERO","NO APTO")</f>
        <v>VERDADERO</v>
      </c>
      <c r="AF4" s="1" t="str">
        <f>IF(AND(AD4="VERDADERO",AE4="VERDADERO"),"SI","NO")</f>
        <v>SI</v>
      </c>
    </row>
    <row r="5" spans="1:32">
      <c r="A5" s="1">
        <v>1048334179</v>
      </c>
      <c r="B5" s="1" t="s">
        <v>31</v>
      </c>
      <c r="C5" s="1">
        <v>4.2</v>
      </c>
      <c r="D5" s="1">
        <v>3.3</v>
      </c>
      <c r="E5" s="1">
        <v>4.5</v>
      </c>
      <c r="F5" s="1">
        <v>3.5</v>
      </c>
      <c r="G5" s="1">
        <v>5</v>
      </c>
      <c r="H5" s="1">
        <v>5</v>
      </c>
      <c r="I5" s="1">
        <v>5</v>
      </c>
      <c r="J5" s="1">
        <f>C5*15%</f>
        <v>0.63</v>
      </c>
      <c r="K5" s="1">
        <f>D5*15%</f>
        <v>0.49499999999999994</v>
      </c>
      <c r="L5" s="1">
        <f>E5*15%</f>
        <v>0.67499999999999993</v>
      </c>
      <c r="M5" s="1">
        <f>F5*15%</f>
        <v>0.52500000000000002</v>
      </c>
      <c r="N5" s="1">
        <f>G5*15%</f>
        <v>0.75</v>
      </c>
      <c r="O5" s="1">
        <f>H5*20%</f>
        <v>1</v>
      </c>
      <c r="P5" s="1">
        <f>I5*5%</f>
        <v>0.25</v>
      </c>
      <c r="Q5" s="1">
        <f>SUM(J5:P5)</f>
        <v>4.3249999999999993</v>
      </c>
      <c r="R5" s="1" t="s">
        <v>30</v>
      </c>
      <c r="S5" s="1" t="s">
        <v>28</v>
      </c>
      <c r="T5" s="1">
        <v>64</v>
      </c>
      <c r="U5" s="1">
        <v>62</v>
      </c>
      <c r="V5" s="1">
        <v>62</v>
      </c>
      <c r="W5" s="1">
        <v>59</v>
      </c>
      <c r="X5" s="1">
        <v>64</v>
      </c>
      <c r="Y5" s="1">
        <f>Q5*500/5</f>
        <v>432.49999999999989</v>
      </c>
      <c r="Z5" s="1">
        <f>Y5/2</f>
        <v>216.24999999999994</v>
      </c>
      <c r="AA5" s="1">
        <v>310</v>
      </c>
      <c r="AB5" s="1">
        <f>AA5/2</f>
        <v>155</v>
      </c>
      <c r="AC5" s="1">
        <f>Z5+AB5</f>
        <v>371.24999999999994</v>
      </c>
      <c r="AD5" s="1" t="str">
        <f>IF(Y5&gt;=300,"VERDADERO","NO APTO")</f>
        <v>VERDADERO</v>
      </c>
      <c r="AE5" s="1" t="str">
        <f>IF(AA5&gt;=220,"VERDADERO","NO APTO")</f>
        <v>VERDADERO</v>
      </c>
      <c r="AF5" s="1" t="str">
        <f>IF(AND(AD5="VERDADERO",AE5="VERDADERO"),"SI","NO")</f>
        <v>SI</v>
      </c>
    </row>
    <row r="6" spans="1:32">
      <c r="A6" s="1">
        <v>1041771271</v>
      </c>
      <c r="B6" s="1" t="s">
        <v>32</v>
      </c>
      <c r="C6" s="1">
        <v>3.8</v>
      </c>
      <c r="D6" s="1">
        <v>3.8</v>
      </c>
      <c r="E6" s="1">
        <v>4</v>
      </c>
      <c r="F6" s="1">
        <v>4.5</v>
      </c>
      <c r="G6" s="1">
        <v>4.4000000000000004</v>
      </c>
      <c r="H6" s="1">
        <v>4.2</v>
      </c>
      <c r="I6" s="1">
        <v>3</v>
      </c>
      <c r="J6" s="1">
        <f>C6*15%</f>
        <v>0.56999999999999995</v>
      </c>
      <c r="K6" s="1">
        <f>D6*15%</f>
        <v>0.56999999999999995</v>
      </c>
      <c r="L6" s="1">
        <f>E6*15%</f>
        <v>0.6</v>
      </c>
      <c r="M6" s="1">
        <f>F6*15%</f>
        <v>0.67499999999999993</v>
      </c>
      <c r="N6" s="1">
        <f>G6*15%</f>
        <v>0.66</v>
      </c>
      <c r="O6" s="1">
        <f>H6*20%</f>
        <v>0.84000000000000008</v>
      </c>
      <c r="P6" s="1">
        <f>I6*5%</f>
        <v>0.15000000000000002</v>
      </c>
      <c r="Q6" s="1">
        <f>SUM(J6:P6)</f>
        <v>4.0650000000000004</v>
      </c>
      <c r="R6" s="1" t="s">
        <v>25</v>
      </c>
      <c r="S6" s="1" t="s">
        <v>33</v>
      </c>
      <c r="T6" s="1">
        <v>66</v>
      </c>
      <c r="U6" s="1">
        <v>53</v>
      </c>
      <c r="V6" s="1">
        <v>57</v>
      </c>
      <c r="W6" s="1">
        <v>53</v>
      </c>
      <c r="X6" s="1">
        <v>69</v>
      </c>
      <c r="Y6" s="1">
        <f>Q6*500/5</f>
        <v>406.50000000000006</v>
      </c>
      <c r="Z6" s="1">
        <f>Y6/2</f>
        <v>203.25000000000003</v>
      </c>
      <c r="AA6" s="1">
        <v>291</v>
      </c>
      <c r="AB6" s="1">
        <f>AA6/2</f>
        <v>145.5</v>
      </c>
      <c r="AC6" s="1">
        <f>Z6+AB6</f>
        <v>348.75</v>
      </c>
      <c r="AD6" s="1" t="str">
        <f>IF(Y6&gt;=300,"VERDADERO","NO APTO")</f>
        <v>VERDADERO</v>
      </c>
      <c r="AE6" s="1" t="str">
        <f>IF(AA6&gt;=220,"VERDADERO","NO APTO")</f>
        <v>VERDADERO</v>
      </c>
      <c r="AF6" s="1" t="str">
        <f>IF(AND(AD6="VERDADERO",AE6="VERDADERO"),"SI","NO")</f>
        <v>SI</v>
      </c>
    </row>
    <row r="7" spans="1:32">
      <c r="A7" s="1">
        <v>1001914488</v>
      </c>
      <c r="B7" s="1" t="s">
        <v>34</v>
      </c>
      <c r="C7" s="1">
        <v>2.1</v>
      </c>
      <c r="D7" s="1">
        <v>3.3</v>
      </c>
      <c r="E7" s="1">
        <v>4</v>
      </c>
      <c r="F7" s="1">
        <v>4</v>
      </c>
      <c r="G7" s="1">
        <v>4</v>
      </c>
      <c r="H7" s="1">
        <v>4.5</v>
      </c>
      <c r="I7" s="1">
        <v>2.5</v>
      </c>
      <c r="J7" s="1">
        <f>C7*15%</f>
        <v>0.315</v>
      </c>
      <c r="K7" s="1">
        <f>D7*15%</f>
        <v>0.49499999999999994</v>
      </c>
      <c r="L7" s="1">
        <f>E7*15%</f>
        <v>0.6</v>
      </c>
      <c r="M7" s="1">
        <f>F7*15%</f>
        <v>0.6</v>
      </c>
      <c r="N7" s="1">
        <f>G7*15%</f>
        <v>0.6</v>
      </c>
      <c r="O7" s="1">
        <f>H7*20%</f>
        <v>0.9</v>
      </c>
      <c r="P7" s="1">
        <f>I7*5%</f>
        <v>0.125</v>
      </c>
      <c r="Q7" s="1">
        <f>SUM(J7:P7)</f>
        <v>3.6349999999999998</v>
      </c>
      <c r="R7" s="1" t="s">
        <v>25</v>
      </c>
      <c r="S7" s="1" t="s">
        <v>33</v>
      </c>
      <c r="T7" s="1">
        <v>63</v>
      </c>
      <c r="U7" s="1">
        <v>60</v>
      </c>
      <c r="V7" s="1">
        <v>64</v>
      </c>
      <c r="W7" s="1">
        <v>59</v>
      </c>
      <c r="X7" s="1">
        <v>71</v>
      </c>
      <c r="Y7" s="1">
        <f>Q7*500/5</f>
        <v>363.5</v>
      </c>
      <c r="Z7" s="1">
        <f>Y7/2</f>
        <v>181.75</v>
      </c>
      <c r="AA7" s="1">
        <v>311</v>
      </c>
      <c r="AB7" s="1">
        <f>AA7/2</f>
        <v>155.5</v>
      </c>
      <c r="AC7" s="1">
        <f>Z7+AB7</f>
        <v>337.25</v>
      </c>
      <c r="AD7" s="1" t="str">
        <f>IF(Y7&gt;=300,"VERDADERO","NO APTO")</f>
        <v>VERDADERO</v>
      </c>
      <c r="AE7" s="1" t="str">
        <f>IF(AA7&gt;=220,"VERDADERO","NO APTO")</f>
        <v>VERDADERO</v>
      </c>
      <c r="AF7" s="1" t="str">
        <f>IF(AND(AD7="VERDADERO",AE7="VERDADERO"),"SI","NO")</f>
        <v>SI</v>
      </c>
    </row>
    <row r="8" spans="1:32">
      <c r="A8" s="1">
        <v>1002013696</v>
      </c>
      <c r="B8" s="1" t="s">
        <v>35</v>
      </c>
      <c r="C8" s="1">
        <v>3.8</v>
      </c>
      <c r="D8" s="1">
        <v>3.3</v>
      </c>
      <c r="E8" s="1">
        <v>4</v>
      </c>
      <c r="F8" s="1">
        <v>4</v>
      </c>
      <c r="G8" s="1">
        <v>5</v>
      </c>
      <c r="H8" s="1">
        <v>4.8</v>
      </c>
      <c r="I8" s="1">
        <v>4.2</v>
      </c>
      <c r="J8" s="1">
        <f>C8*15%</f>
        <v>0.56999999999999995</v>
      </c>
      <c r="K8" s="1">
        <f>D8*15%</f>
        <v>0.49499999999999994</v>
      </c>
      <c r="L8" s="1">
        <f>E8*15%</f>
        <v>0.6</v>
      </c>
      <c r="M8" s="1">
        <f>F8*15%</f>
        <v>0.6</v>
      </c>
      <c r="N8" s="1">
        <f>G8*15%</f>
        <v>0.75</v>
      </c>
      <c r="O8" s="1">
        <f>H8*20%</f>
        <v>0.96</v>
      </c>
      <c r="P8" s="1">
        <f>I8*5%</f>
        <v>0.21000000000000002</v>
      </c>
      <c r="Q8" s="1">
        <f>SUM(J8:P8)</f>
        <v>4.1850000000000005</v>
      </c>
      <c r="R8" s="1" t="s">
        <v>25</v>
      </c>
      <c r="S8" s="1" t="s">
        <v>33</v>
      </c>
      <c r="T8" s="1">
        <v>68</v>
      </c>
      <c r="U8" s="1">
        <v>56</v>
      </c>
      <c r="V8" s="1">
        <v>64</v>
      </c>
      <c r="W8" s="1">
        <v>59</v>
      </c>
      <c r="X8" s="1">
        <v>70</v>
      </c>
      <c r="Y8" s="1">
        <f>Q8*500/5</f>
        <v>418.50000000000011</v>
      </c>
      <c r="Z8" s="1">
        <f>Y8/2</f>
        <v>209.25000000000006</v>
      </c>
      <c r="AA8" s="1">
        <v>312</v>
      </c>
      <c r="AB8" s="1">
        <f>AA8/2</f>
        <v>156</v>
      </c>
      <c r="AC8" s="1">
        <f>Z8+AB8</f>
        <v>365.25000000000006</v>
      </c>
      <c r="AD8" s="1" t="str">
        <f>IF(Y8&gt;=300,"VERDADERO","NO APTO")</f>
        <v>VERDADERO</v>
      </c>
      <c r="AE8" s="1" t="str">
        <f>IF(AA8&gt;=220,"VERDADERO","NO APTO")</f>
        <v>VERDADERO</v>
      </c>
      <c r="AF8" s="1" t="str">
        <f>IF(AND(AD8="VERDADERO",AE8="VERDADERO"),"SI","NO")</f>
        <v>SI</v>
      </c>
    </row>
    <row r="9" spans="1:32">
      <c r="A9" s="1">
        <v>1048279812</v>
      </c>
      <c r="B9" s="1" t="s">
        <v>36</v>
      </c>
      <c r="C9" s="1">
        <v>3.3</v>
      </c>
      <c r="D9" s="1">
        <v>2.9</v>
      </c>
      <c r="E9" s="1">
        <v>3.5</v>
      </c>
      <c r="F9" s="1">
        <v>3</v>
      </c>
      <c r="G9" s="1">
        <v>3.1</v>
      </c>
      <c r="H9" s="1">
        <v>4</v>
      </c>
      <c r="I9" s="1">
        <v>2.5</v>
      </c>
      <c r="J9" s="1">
        <f>C9*15%</f>
        <v>0.49499999999999994</v>
      </c>
      <c r="K9" s="1">
        <f>D9*15%</f>
        <v>0.435</v>
      </c>
      <c r="L9" s="1">
        <f>E9*15%</f>
        <v>0.52500000000000002</v>
      </c>
      <c r="M9" s="1">
        <f>F9*15%</f>
        <v>0.44999999999999996</v>
      </c>
      <c r="N9" s="1">
        <f>G9*15%</f>
        <v>0.46499999999999997</v>
      </c>
      <c r="O9" s="1">
        <f>H9*20%</f>
        <v>0.8</v>
      </c>
      <c r="P9" s="1">
        <f>I9*5%</f>
        <v>0.125</v>
      </c>
      <c r="Q9" s="1">
        <f>SUM(J9:P9)</f>
        <v>3.2949999999999999</v>
      </c>
      <c r="R9" s="1" t="s">
        <v>30</v>
      </c>
      <c r="S9" s="1" t="s">
        <v>33</v>
      </c>
      <c r="T9" s="1">
        <v>55</v>
      </c>
      <c r="U9" s="1">
        <v>53</v>
      </c>
      <c r="V9" s="1">
        <v>50</v>
      </c>
      <c r="W9" s="1">
        <v>52</v>
      </c>
      <c r="X9" s="1">
        <v>50</v>
      </c>
      <c r="Y9" s="1">
        <f>Q9*500/5</f>
        <v>329.5</v>
      </c>
      <c r="Z9" s="1">
        <f>Y9/2</f>
        <v>164.75</v>
      </c>
      <c r="AA9" s="1">
        <v>262</v>
      </c>
      <c r="AB9" s="1">
        <f>AA9/2</f>
        <v>131</v>
      </c>
      <c r="AC9" s="1">
        <f>Z9+AB9</f>
        <v>295.75</v>
      </c>
      <c r="AD9" s="1" t="str">
        <f>IF(Y9&gt;=300,"VERDADERO","NO APTO")</f>
        <v>VERDADERO</v>
      </c>
      <c r="AE9" s="1" t="str">
        <f>IF(AA9&gt;=220,"VERDADERO","NO APTO")</f>
        <v>VERDADERO</v>
      </c>
      <c r="AF9" s="1" t="str">
        <f>IF(AND(AD9="VERDADERO",AE9="VERDADERO"),"SI","NO")</f>
        <v>SI</v>
      </c>
    </row>
    <row r="10" spans="1:32">
      <c r="A10" s="1">
        <v>1079804107</v>
      </c>
      <c r="B10" s="1" t="s">
        <v>37</v>
      </c>
      <c r="C10" s="1">
        <v>2.7</v>
      </c>
      <c r="D10" s="1">
        <v>3.3</v>
      </c>
      <c r="E10" s="1">
        <v>4</v>
      </c>
      <c r="F10" s="1">
        <v>4</v>
      </c>
      <c r="G10" s="1">
        <v>4.7</v>
      </c>
      <c r="H10" s="1">
        <v>4.7</v>
      </c>
      <c r="I10" s="1">
        <v>4.3</v>
      </c>
      <c r="J10" s="1">
        <f>C10*15%</f>
        <v>0.40500000000000003</v>
      </c>
      <c r="K10" s="1">
        <f>D10*15%</f>
        <v>0.49499999999999994</v>
      </c>
      <c r="L10" s="1">
        <f>E10*15%</f>
        <v>0.6</v>
      </c>
      <c r="M10" s="1">
        <f>F10*15%</f>
        <v>0.6</v>
      </c>
      <c r="N10" s="1">
        <f>G10*15%</f>
        <v>0.70499999999999996</v>
      </c>
      <c r="O10" s="1">
        <f>H10*20%</f>
        <v>0.94000000000000006</v>
      </c>
      <c r="P10" s="1">
        <f>I10*5%</f>
        <v>0.215</v>
      </c>
      <c r="Q10" s="1">
        <f>SUM(J10:P10)</f>
        <v>3.96</v>
      </c>
      <c r="R10" s="1" t="s">
        <v>25</v>
      </c>
      <c r="S10" s="1" t="s">
        <v>38</v>
      </c>
      <c r="T10" s="1">
        <v>52</v>
      </c>
      <c r="U10" s="1">
        <v>53</v>
      </c>
      <c r="V10" s="1">
        <v>49</v>
      </c>
      <c r="W10" s="1">
        <v>57</v>
      </c>
      <c r="X10" s="1">
        <v>51</v>
      </c>
      <c r="Y10" s="1">
        <f>Q10*500/5</f>
        <v>396</v>
      </c>
      <c r="Z10" s="1">
        <f>Y10/2</f>
        <v>198</v>
      </c>
      <c r="AA10" s="1">
        <v>263</v>
      </c>
      <c r="AB10" s="1">
        <f>AA10/2</f>
        <v>131.5</v>
      </c>
      <c r="AC10" s="1">
        <f>Z10+AB10</f>
        <v>329.5</v>
      </c>
      <c r="AD10" s="1" t="str">
        <f>IF(Y10&gt;=300,"VERDADERO","NO APTO")</f>
        <v>VERDADERO</v>
      </c>
      <c r="AE10" s="1" t="str">
        <f>IF(AA10&gt;=220,"VERDADERO","NO APTO")</f>
        <v>VERDADERO</v>
      </c>
      <c r="AF10" s="1" t="str">
        <f>IF(AND(AD10="VERDADERO",AE10="VERDADERO"),"SI","NO")</f>
        <v>SI</v>
      </c>
    </row>
    <row r="11" spans="1:32">
      <c r="A11" s="1">
        <v>1048067819</v>
      </c>
      <c r="B11" s="1" t="s">
        <v>39</v>
      </c>
      <c r="C11" s="1">
        <v>4.2</v>
      </c>
      <c r="D11" s="1">
        <v>5</v>
      </c>
      <c r="E11" s="1">
        <v>4</v>
      </c>
      <c r="F11" s="1">
        <v>4</v>
      </c>
      <c r="G11" s="1">
        <v>5</v>
      </c>
      <c r="H11" s="1">
        <v>5</v>
      </c>
      <c r="I11" s="1">
        <v>5</v>
      </c>
      <c r="J11" s="1">
        <f>C11*15%</f>
        <v>0.63</v>
      </c>
      <c r="K11" s="1">
        <f>D11*15%</f>
        <v>0.75</v>
      </c>
      <c r="L11" s="1">
        <f>E11*15%</f>
        <v>0.6</v>
      </c>
      <c r="M11" s="1">
        <f>F11*15%</f>
        <v>0.6</v>
      </c>
      <c r="N11" s="1">
        <f>G11*15%</f>
        <v>0.75</v>
      </c>
      <c r="O11" s="1">
        <f>H11*20%</f>
        <v>1</v>
      </c>
      <c r="P11" s="1">
        <f>I11*5%</f>
        <v>0.25</v>
      </c>
      <c r="Q11" s="1">
        <f>SUM(J11:P11)</f>
        <v>4.58</v>
      </c>
      <c r="R11" s="1" t="s">
        <v>25</v>
      </c>
      <c r="S11" s="1" t="s">
        <v>38</v>
      </c>
      <c r="T11" s="1">
        <v>72</v>
      </c>
      <c r="U11" s="1">
        <v>69</v>
      </c>
      <c r="V11" s="1">
        <v>67</v>
      </c>
      <c r="W11" s="1">
        <v>69</v>
      </c>
      <c r="X11" s="1">
        <v>84</v>
      </c>
      <c r="Y11" s="1">
        <f>Q11*500/5</f>
        <v>458</v>
      </c>
      <c r="Z11" s="1">
        <f>Y11/2</f>
        <v>229</v>
      </c>
      <c r="AA11" s="1">
        <v>352</v>
      </c>
      <c r="AB11" s="1">
        <f>AA11/2</f>
        <v>176</v>
      </c>
      <c r="AC11" s="1">
        <f>Z11+AB11</f>
        <v>405</v>
      </c>
      <c r="AD11" s="1" t="str">
        <f>IF(Y11&gt;=300,"VERDADERO","NO APTO")</f>
        <v>VERDADERO</v>
      </c>
      <c r="AE11" s="1" t="str">
        <f>IF(AA11&gt;=220,"VERDADERO","NO APTO")</f>
        <v>VERDADERO</v>
      </c>
      <c r="AF11" s="1" t="str">
        <f>IF(AND(AD11="VERDADERO",AE11="VERDADERO"),"SI","NO")</f>
        <v>SI</v>
      </c>
    </row>
    <row r="12" spans="1:32">
      <c r="A12" s="1">
        <v>1193599834</v>
      </c>
      <c r="B12" s="1" t="s">
        <v>40</v>
      </c>
      <c r="C12" s="1">
        <v>4.4000000000000004</v>
      </c>
      <c r="D12" s="1">
        <v>4.5</v>
      </c>
      <c r="E12" s="1">
        <v>3.7</v>
      </c>
      <c r="F12" s="1">
        <v>3.2</v>
      </c>
      <c r="G12" s="1">
        <v>5</v>
      </c>
      <c r="H12" s="1">
        <v>5</v>
      </c>
      <c r="I12" s="1">
        <v>5</v>
      </c>
      <c r="J12" s="1">
        <f>C12*15%</f>
        <v>0.66</v>
      </c>
      <c r="K12" s="1">
        <f>D12*15%</f>
        <v>0.67499999999999993</v>
      </c>
      <c r="L12" s="1">
        <f>E12*15%</f>
        <v>0.55500000000000005</v>
      </c>
      <c r="M12" s="1">
        <f>F12*15%</f>
        <v>0.48</v>
      </c>
      <c r="N12" s="1">
        <f>G12*15%</f>
        <v>0.75</v>
      </c>
      <c r="O12" s="1">
        <f>H12*20%</f>
        <v>1</v>
      </c>
      <c r="P12" s="1">
        <f>I12*5%</f>
        <v>0.25</v>
      </c>
      <c r="Q12" s="1">
        <f>SUM(J12:P12)</f>
        <v>4.37</v>
      </c>
      <c r="R12" s="1" t="s">
        <v>25</v>
      </c>
      <c r="S12" s="1" t="s">
        <v>41</v>
      </c>
      <c r="T12" s="1">
        <v>59</v>
      </c>
      <c r="U12" s="1">
        <v>46</v>
      </c>
      <c r="V12" s="1">
        <v>59</v>
      </c>
      <c r="W12" s="1">
        <v>52</v>
      </c>
      <c r="X12" s="1">
        <v>59</v>
      </c>
      <c r="Y12" s="1">
        <f>Q12*500/5</f>
        <v>437</v>
      </c>
      <c r="Z12" s="1">
        <f>Y12/2</f>
        <v>218.5</v>
      </c>
      <c r="AA12" s="1">
        <v>272</v>
      </c>
      <c r="AB12" s="1">
        <f>AA12/2</f>
        <v>136</v>
      </c>
      <c r="AC12" s="1">
        <f>Z12+AB12</f>
        <v>354.5</v>
      </c>
      <c r="AD12" s="1" t="str">
        <f>IF(Y12&gt;=300,"VERDADERO","NO APTO")</f>
        <v>VERDADERO</v>
      </c>
      <c r="AE12" s="1" t="str">
        <f>IF(AA12&gt;=220,"VERDADERO","NO APTO")</f>
        <v>VERDADERO</v>
      </c>
      <c r="AF12" s="1" t="str">
        <f>IF(AND(AD12="VERDADERO",AE12="VERDADERO"),"SI","NO")</f>
        <v>SI</v>
      </c>
    </row>
    <row r="13" spans="1:32">
      <c r="A13" s="1">
        <v>1001886901</v>
      </c>
      <c r="B13" s="1" t="s">
        <v>42</v>
      </c>
      <c r="C13" s="1">
        <v>4.4000000000000004</v>
      </c>
      <c r="D13" s="1">
        <v>3.8</v>
      </c>
      <c r="E13" s="1">
        <v>5</v>
      </c>
      <c r="F13" s="1">
        <v>5</v>
      </c>
      <c r="G13" s="1">
        <v>5</v>
      </c>
      <c r="H13" s="1">
        <v>5</v>
      </c>
      <c r="I13" s="1">
        <v>5</v>
      </c>
      <c r="J13" s="1">
        <f>C13*15%</f>
        <v>0.66</v>
      </c>
      <c r="K13" s="1">
        <f>D13*15%</f>
        <v>0.56999999999999995</v>
      </c>
      <c r="L13" s="1">
        <f>E13*15%</f>
        <v>0.75</v>
      </c>
      <c r="M13" s="1">
        <f>F13*15%</f>
        <v>0.75</v>
      </c>
      <c r="N13" s="1">
        <f>G13*15%</f>
        <v>0.75</v>
      </c>
      <c r="O13" s="1">
        <f>H13*20%</f>
        <v>1</v>
      </c>
      <c r="P13" s="1">
        <f>I13*5%</f>
        <v>0.25</v>
      </c>
      <c r="Q13" s="1">
        <f>SUM(J13:P13)</f>
        <v>4.7300000000000004</v>
      </c>
      <c r="R13" s="1" t="s">
        <v>30</v>
      </c>
      <c r="S13" s="1" t="s">
        <v>43</v>
      </c>
      <c r="T13" s="1">
        <v>48</v>
      </c>
      <c r="U13" s="1">
        <v>52</v>
      </c>
      <c r="V13" s="1">
        <v>43</v>
      </c>
      <c r="W13" s="1">
        <v>38</v>
      </c>
      <c r="X13" s="1">
        <v>53</v>
      </c>
      <c r="Y13" s="1">
        <f>Q13*500/5</f>
        <v>473</v>
      </c>
      <c r="Z13" s="1">
        <f>Y13/2</f>
        <v>236.5</v>
      </c>
      <c r="AA13" s="1">
        <v>229</v>
      </c>
      <c r="AB13" s="1">
        <f>AA13/2</f>
        <v>114.5</v>
      </c>
      <c r="AC13" s="1">
        <f>Z13+AB13</f>
        <v>351</v>
      </c>
      <c r="AD13" s="1" t="str">
        <f>IF(Y13&gt;=300,"VERDADERO","NO APTO")</f>
        <v>VERDADERO</v>
      </c>
      <c r="AE13" s="1" t="str">
        <f>IF(AA13&gt;=220,"VERDADERO","NO APTO")</f>
        <v>VERDADERO</v>
      </c>
      <c r="AF13" s="1" t="str">
        <f>IF(AND(AD13="VERDADERO",AE13="VERDADERO"),"SI","NO")</f>
        <v>SI</v>
      </c>
    </row>
    <row r="14" spans="1:32">
      <c r="A14" s="1">
        <v>1004463094</v>
      </c>
      <c r="B14" s="1" t="s">
        <v>44</v>
      </c>
      <c r="C14" s="1">
        <v>3.8</v>
      </c>
      <c r="D14" s="1">
        <v>4</v>
      </c>
      <c r="E14" s="1">
        <v>3.3</v>
      </c>
      <c r="F14" s="1">
        <v>3</v>
      </c>
      <c r="G14" s="1">
        <v>5</v>
      </c>
      <c r="H14" s="1">
        <v>5</v>
      </c>
      <c r="I14" s="1">
        <v>5</v>
      </c>
      <c r="J14" s="1">
        <f>C14*15%</f>
        <v>0.56999999999999995</v>
      </c>
      <c r="K14" s="1">
        <f>D14*15%</f>
        <v>0.6</v>
      </c>
      <c r="L14" s="1">
        <f>E14*15%</f>
        <v>0.49499999999999994</v>
      </c>
      <c r="M14" s="1">
        <f>F14*15%</f>
        <v>0.44999999999999996</v>
      </c>
      <c r="N14" s="1">
        <f>G14*15%</f>
        <v>0.75</v>
      </c>
      <c r="O14" s="1">
        <f>H14*20%</f>
        <v>1</v>
      </c>
      <c r="P14" s="1">
        <f>I14*5%</f>
        <v>0.25</v>
      </c>
      <c r="Q14" s="1">
        <f>SUM(J14:P14)</f>
        <v>4.1150000000000002</v>
      </c>
      <c r="R14" s="1" t="s">
        <v>25</v>
      </c>
      <c r="S14" s="1" t="s">
        <v>45</v>
      </c>
      <c r="T14" s="1">
        <v>55</v>
      </c>
      <c r="U14" s="1">
        <v>44</v>
      </c>
      <c r="V14" s="1">
        <v>44</v>
      </c>
      <c r="W14" s="1">
        <v>48</v>
      </c>
      <c r="X14" s="1">
        <v>46</v>
      </c>
      <c r="Y14" s="1">
        <f>Q14*500/5</f>
        <v>411.5</v>
      </c>
      <c r="Z14" s="1">
        <f>Y14/2</f>
        <v>205.75</v>
      </c>
      <c r="AA14" s="1">
        <v>238</v>
      </c>
      <c r="AB14" s="1">
        <f>AA14/2</f>
        <v>119</v>
      </c>
      <c r="AC14" s="1">
        <f>Z14+AB14</f>
        <v>324.75</v>
      </c>
      <c r="AD14" s="1" t="str">
        <f>IF(Y14&gt;=300,"VERDADERO","NO APTO")</f>
        <v>VERDADERO</v>
      </c>
      <c r="AE14" s="1" t="str">
        <f>IF(AA14&gt;=220,"VERDADERO","NO APTO")</f>
        <v>VERDADERO</v>
      </c>
      <c r="AF14" s="1" t="str">
        <f>IF(AND(AD14="VERDADERO",AE14="VERDADERO"),"SI","NO")</f>
        <v>SI</v>
      </c>
    </row>
    <row r="15" spans="1:32">
      <c r="A15" s="1">
        <v>1005570887</v>
      </c>
      <c r="B15" s="1" t="s">
        <v>46</v>
      </c>
      <c r="C15" s="1">
        <v>4.4000000000000004</v>
      </c>
      <c r="D15" s="1">
        <v>2.6</v>
      </c>
      <c r="E15" s="1">
        <v>4</v>
      </c>
      <c r="F15" s="1">
        <v>4</v>
      </c>
      <c r="G15" s="1">
        <v>5</v>
      </c>
      <c r="H15" s="1">
        <v>5</v>
      </c>
      <c r="I15" s="1">
        <v>5</v>
      </c>
      <c r="J15" s="1">
        <f>C15*15%</f>
        <v>0.66</v>
      </c>
      <c r="K15" s="1">
        <f>D15*15%</f>
        <v>0.39</v>
      </c>
      <c r="L15" s="1">
        <f>E15*15%</f>
        <v>0.6</v>
      </c>
      <c r="M15" s="1">
        <f>F15*15%</f>
        <v>0.6</v>
      </c>
      <c r="N15" s="1">
        <f>G15*15%</f>
        <v>0.75</v>
      </c>
      <c r="O15" s="1">
        <f>H15*20%</f>
        <v>1</v>
      </c>
      <c r="P15" s="1">
        <f>I15*5%</f>
        <v>0.25</v>
      </c>
      <c r="Q15" s="1">
        <f>SUM(J15:P15)</f>
        <v>4.25</v>
      </c>
      <c r="R15" s="1" t="s">
        <v>25</v>
      </c>
      <c r="S15" s="1" t="s">
        <v>45</v>
      </c>
      <c r="T15" s="1">
        <v>62</v>
      </c>
      <c r="U15" s="1">
        <v>48</v>
      </c>
      <c r="V15" s="1">
        <v>52</v>
      </c>
      <c r="W15" s="1">
        <v>52</v>
      </c>
      <c r="X15" s="1">
        <v>62</v>
      </c>
      <c r="Y15" s="1">
        <f>Q15*500/5</f>
        <v>425</v>
      </c>
      <c r="Z15" s="1">
        <f>Y15/2</f>
        <v>212.5</v>
      </c>
      <c r="AA15" s="1">
        <v>271</v>
      </c>
      <c r="AB15" s="1">
        <f>AA15/2</f>
        <v>135.5</v>
      </c>
      <c r="AC15" s="1">
        <f>Z15+AB15</f>
        <v>348</v>
      </c>
      <c r="AD15" s="1" t="str">
        <f>IF(Y15&gt;=300,"VERDADERO","NO APTO")</f>
        <v>VERDADERO</v>
      </c>
      <c r="AE15" s="1" t="str">
        <f>IF(AA15&gt;=220,"VERDADERO","NO APTO")</f>
        <v>VERDADERO</v>
      </c>
      <c r="AF15" s="1" t="str">
        <f>IF(AND(AD15="VERDADERO",AE15="VERDADERO"),"SI","NO")</f>
        <v>SI</v>
      </c>
    </row>
    <row r="16" spans="1:32">
      <c r="A16" s="1">
        <v>1001975151</v>
      </c>
      <c r="B16" s="1" t="s">
        <v>47</v>
      </c>
      <c r="C16" s="1">
        <v>4.5999999999999996</v>
      </c>
      <c r="D16" s="1">
        <v>4.5</v>
      </c>
      <c r="E16" s="1">
        <v>4</v>
      </c>
      <c r="F16" s="1">
        <v>4</v>
      </c>
      <c r="G16" s="1">
        <v>5</v>
      </c>
      <c r="H16" s="1">
        <v>5</v>
      </c>
      <c r="I16" s="1">
        <v>5</v>
      </c>
      <c r="J16" s="1">
        <f>C16*15%</f>
        <v>0.69</v>
      </c>
      <c r="K16" s="1">
        <f>D16*15%</f>
        <v>0.67499999999999993</v>
      </c>
      <c r="L16" s="1">
        <f>E16*15%</f>
        <v>0.6</v>
      </c>
      <c r="M16" s="1">
        <f>F16*15%</f>
        <v>0.6</v>
      </c>
      <c r="N16" s="1">
        <f>G16*15%</f>
        <v>0.75</v>
      </c>
      <c r="O16" s="1">
        <f>H16*20%</f>
        <v>1</v>
      </c>
      <c r="P16" s="1">
        <f>I16*5%</f>
        <v>0.25</v>
      </c>
      <c r="Q16" s="1">
        <f>SUM(J16:P16)</f>
        <v>4.5649999999999995</v>
      </c>
      <c r="R16" s="1" t="s">
        <v>25</v>
      </c>
      <c r="S16" s="1" t="s">
        <v>45</v>
      </c>
      <c r="T16" s="1">
        <v>61</v>
      </c>
      <c r="U16" s="1">
        <v>68</v>
      </c>
      <c r="V16" s="1">
        <v>60</v>
      </c>
      <c r="W16" s="1">
        <v>64</v>
      </c>
      <c r="X16" s="1">
        <v>65</v>
      </c>
      <c r="Y16" s="1">
        <f>Q16*500/5</f>
        <v>456.49999999999989</v>
      </c>
      <c r="Z16" s="1">
        <f>Y16/2</f>
        <v>228.24999999999994</v>
      </c>
      <c r="AA16" s="1">
        <v>317</v>
      </c>
      <c r="AB16" s="1">
        <f>AA16/2</f>
        <v>158.5</v>
      </c>
      <c r="AC16" s="1">
        <f>Z16+AB16</f>
        <v>386.74999999999994</v>
      </c>
      <c r="AD16" s="1" t="str">
        <f>IF(Y16&gt;=300,"VERDADERO","NO APTO")</f>
        <v>VERDADERO</v>
      </c>
      <c r="AE16" s="1" t="str">
        <f>IF(AA16&gt;=220,"VERDADERO","NO APTO")</f>
        <v>VERDADERO</v>
      </c>
      <c r="AF16" s="1" t="str">
        <f>IF(AND(AD16="VERDADERO",AE16="VERDADERO"),"SI","NO")</f>
        <v>SI</v>
      </c>
    </row>
    <row r="17" spans="1:32">
      <c r="A17" s="1">
        <v>1193588107</v>
      </c>
      <c r="B17" s="1" t="s">
        <v>48</v>
      </c>
      <c r="C17" s="1">
        <v>4.2</v>
      </c>
      <c r="D17" s="1">
        <v>4</v>
      </c>
      <c r="E17" s="1">
        <v>4</v>
      </c>
      <c r="F17" s="1">
        <v>3.5</v>
      </c>
      <c r="G17" s="1">
        <v>5</v>
      </c>
      <c r="H17" s="1">
        <v>5</v>
      </c>
      <c r="I17" s="1">
        <v>5</v>
      </c>
      <c r="J17" s="1">
        <f>C17*15%</f>
        <v>0.63</v>
      </c>
      <c r="K17" s="1">
        <f>D17*15%</f>
        <v>0.6</v>
      </c>
      <c r="L17" s="1">
        <f>E17*15%</f>
        <v>0.6</v>
      </c>
      <c r="M17" s="1">
        <f>F17*15%</f>
        <v>0.52500000000000002</v>
      </c>
      <c r="N17" s="1">
        <f>G17*15%</f>
        <v>0.75</v>
      </c>
      <c r="O17" s="1">
        <f>H17*20%</f>
        <v>1</v>
      </c>
      <c r="P17" s="1">
        <f>I17*5%</f>
        <v>0.25</v>
      </c>
      <c r="Q17" s="1">
        <f>SUM(J17:P17)</f>
        <v>4.3550000000000004</v>
      </c>
      <c r="R17" s="1" t="s">
        <v>25</v>
      </c>
      <c r="S17" s="1" t="s">
        <v>41</v>
      </c>
      <c r="T17" s="1">
        <v>72</v>
      </c>
      <c r="U17" s="1">
        <v>69</v>
      </c>
      <c r="V17" s="1">
        <v>73</v>
      </c>
      <c r="W17" s="1">
        <v>62</v>
      </c>
      <c r="X17" s="1">
        <v>72</v>
      </c>
      <c r="Y17" s="1">
        <f>Q17*500/5</f>
        <v>435.5</v>
      </c>
      <c r="Z17" s="1">
        <f>Y17/2</f>
        <v>217.75</v>
      </c>
      <c r="AA17" s="1">
        <v>346</v>
      </c>
      <c r="AB17" s="1">
        <f>AA17/2</f>
        <v>173</v>
      </c>
      <c r="AC17" s="1">
        <f>Z17+AB17</f>
        <v>390.75</v>
      </c>
      <c r="AD17" s="1" t="str">
        <f>IF(Y17&gt;=300,"VERDADERO","NO APTO")</f>
        <v>VERDADERO</v>
      </c>
      <c r="AE17" s="1" t="str">
        <f>IF(AA17&gt;=220,"VERDADERO","NO APTO")</f>
        <v>VERDADERO</v>
      </c>
      <c r="AF17" s="1" t="str">
        <f>IF(AND(AD17="VERDADERO",AE17="VERDADERO"),"SI","NO")</f>
        <v>SI</v>
      </c>
    </row>
    <row r="18" spans="1:32">
      <c r="A18" s="1">
        <v>1041692066</v>
      </c>
      <c r="B18" s="1" t="s">
        <v>49</v>
      </c>
      <c r="C18" s="1">
        <v>2.9</v>
      </c>
      <c r="D18" s="1">
        <v>3.6</v>
      </c>
      <c r="E18" s="1">
        <v>3.2</v>
      </c>
      <c r="F18" s="1">
        <v>3.2</v>
      </c>
      <c r="G18" s="1">
        <v>5</v>
      </c>
      <c r="H18" s="1">
        <v>5</v>
      </c>
      <c r="I18" s="1">
        <v>5</v>
      </c>
      <c r="J18" s="1">
        <f>C18*15%</f>
        <v>0.435</v>
      </c>
      <c r="K18" s="1">
        <f>D18*15%</f>
        <v>0.54</v>
      </c>
      <c r="L18" s="1">
        <f>E18*15%</f>
        <v>0.48</v>
      </c>
      <c r="M18" s="1">
        <f>F18*15%</f>
        <v>0.48</v>
      </c>
      <c r="N18" s="1">
        <f>G18*15%</f>
        <v>0.75</v>
      </c>
      <c r="O18" s="1">
        <f>H18*20%</f>
        <v>1</v>
      </c>
      <c r="P18" s="1">
        <f>I18*5%</f>
        <v>0.25</v>
      </c>
      <c r="Q18" s="1">
        <f>SUM(J18:P18)</f>
        <v>3.9350000000000001</v>
      </c>
      <c r="R18" s="1" t="s">
        <v>50</v>
      </c>
      <c r="S18" s="1" t="s">
        <v>45</v>
      </c>
      <c r="T18" s="1">
        <v>59</v>
      </c>
      <c r="U18" s="1">
        <v>58</v>
      </c>
      <c r="V18" s="1">
        <v>54</v>
      </c>
      <c r="W18" s="1">
        <v>55</v>
      </c>
      <c r="X18" s="1">
        <v>61</v>
      </c>
      <c r="Y18" s="1">
        <f>Q18*500/5</f>
        <v>393.5</v>
      </c>
      <c r="Z18" s="1">
        <f>Y18/2</f>
        <v>196.75</v>
      </c>
      <c r="AA18" s="1">
        <v>284</v>
      </c>
      <c r="AB18" s="1">
        <f>AA18/2</f>
        <v>142</v>
      </c>
      <c r="AC18" s="1">
        <f>Z18+AB18</f>
        <v>338.75</v>
      </c>
      <c r="AD18" s="1" t="str">
        <f>IF(Y18&gt;=300,"VERDADERO","NO APTO")</f>
        <v>VERDADERO</v>
      </c>
      <c r="AE18" s="1" t="str">
        <f>IF(AA18&gt;=220,"VERDADERO","NO APTO")</f>
        <v>VERDADERO</v>
      </c>
      <c r="AF18" s="1" t="str">
        <f>IF(AND(AD18="VERDADERO",AE18="VERDADERO"),"SI","NO")</f>
        <v>SI</v>
      </c>
    </row>
    <row r="19" spans="1:32">
      <c r="A19" s="1">
        <v>1045769076</v>
      </c>
      <c r="B19" s="1" t="s">
        <v>51</v>
      </c>
      <c r="C19" s="1">
        <v>4</v>
      </c>
      <c r="D19" s="1">
        <v>3.8</v>
      </c>
      <c r="E19" s="1">
        <v>3.8</v>
      </c>
      <c r="F19" s="1">
        <v>3.7</v>
      </c>
      <c r="G19" s="1">
        <v>4</v>
      </c>
      <c r="H19" s="1">
        <v>4</v>
      </c>
      <c r="I19" s="1">
        <v>4</v>
      </c>
      <c r="J19" s="1">
        <f>C19*15%</f>
        <v>0.6</v>
      </c>
      <c r="K19" s="1">
        <f>D19*15%</f>
        <v>0.56999999999999995</v>
      </c>
      <c r="L19" s="1">
        <f>E19*15%</f>
        <v>0.56999999999999995</v>
      </c>
      <c r="M19" s="1">
        <f>F19*15%</f>
        <v>0.55500000000000005</v>
      </c>
      <c r="N19" s="1">
        <f>G19*15%</f>
        <v>0.6</v>
      </c>
      <c r="O19" s="1">
        <f>H19*20%</f>
        <v>0.8</v>
      </c>
      <c r="P19" s="1">
        <f>I19*5%</f>
        <v>0.2</v>
      </c>
      <c r="Q19" s="1">
        <f>SUM(J19:P19)</f>
        <v>3.8950000000000005</v>
      </c>
      <c r="R19" s="1" t="s">
        <v>25</v>
      </c>
      <c r="S19" s="1" t="s">
        <v>52</v>
      </c>
      <c r="T19" s="1">
        <v>51</v>
      </c>
      <c r="U19" s="1">
        <v>56</v>
      </c>
      <c r="V19" s="1">
        <v>54</v>
      </c>
      <c r="W19" s="1">
        <v>55</v>
      </c>
      <c r="X19" s="1">
        <v>63</v>
      </c>
      <c r="Y19" s="1">
        <f>Q19*500/5</f>
        <v>389.50000000000006</v>
      </c>
      <c r="Z19" s="1">
        <f>Y19/2</f>
        <v>194.75000000000003</v>
      </c>
      <c r="AA19" s="1">
        <v>273</v>
      </c>
      <c r="AB19" s="1">
        <f>AA19/2</f>
        <v>136.5</v>
      </c>
      <c r="AC19" s="1">
        <f>Z19+AB19</f>
        <v>331.25</v>
      </c>
      <c r="AD19" s="1" t="str">
        <f>IF(Y19&gt;=300,"VERDADERO","NO APTO")</f>
        <v>VERDADERO</v>
      </c>
      <c r="AE19" s="1" t="str">
        <f>IF(AA19&gt;=220,"VERDADERO","NO APTO")</f>
        <v>VERDADERO</v>
      </c>
      <c r="AF19" s="1" t="str">
        <f>IF(AND(AD19="VERDADERO",AE19="VERDADERO"),"SI","NO")</f>
        <v>SI</v>
      </c>
    </row>
    <row r="20" spans="1:32">
      <c r="A20" s="1">
        <v>1042245655</v>
      </c>
      <c r="B20" s="1" t="s">
        <v>53</v>
      </c>
      <c r="C20" s="1">
        <v>4.4000000000000004</v>
      </c>
      <c r="D20" s="1">
        <v>3.1</v>
      </c>
      <c r="E20" s="1">
        <v>4.5</v>
      </c>
      <c r="F20" s="1">
        <v>4.5</v>
      </c>
      <c r="G20" s="1">
        <v>4.5999999999999996</v>
      </c>
      <c r="H20" s="1">
        <v>5</v>
      </c>
      <c r="I20" s="1">
        <v>4.2</v>
      </c>
      <c r="J20" s="1">
        <f>C20*15%</f>
        <v>0.66</v>
      </c>
      <c r="K20" s="1">
        <f>D20*15%</f>
        <v>0.46499999999999997</v>
      </c>
      <c r="L20" s="1">
        <f>E20*15%</f>
        <v>0.67499999999999993</v>
      </c>
      <c r="M20" s="1">
        <f>F20*15%</f>
        <v>0.67499999999999993</v>
      </c>
      <c r="N20" s="1">
        <f>G20*15%</f>
        <v>0.69</v>
      </c>
      <c r="O20" s="1">
        <f>H20*20%</f>
        <v>1</v>
      </c>
      <c r="P20" s="1">
        <f>I20*5%</f>
        <v>0.21000000000000002</v>
      </c>
      <c r="Q20" s="1">
        <f>SUM(J20:P20)</f>
        <v>4.3749999999999991</v>
      </c>
      <c r="R20" s="1" t="s">
        <v>54</v>
      </c>
      <c r="S20" s="1" t="s">
        <v>55</v>
      </c>
      <c r="T20" s="1">
        <v>72</v>
      </c>
      <c r="U20" s="1">
        <v>68</v>
      </c>
      <c r="V20" s="1">
        <v>73</v>
      </c>
      <c r="W20" s="1">
        <v>76</v>
      </c>
      <c r="X20" s="1">
        <v>79</v>
      </c>
      <c r="Y20" s="1">
        <f>Q20*500/5</f>
        <v>437.49999999999989</v>
      </c>
      <c r="Z20" s="1">
        <f>Y20/2</f>
        <v>218.74999999999994</v>
      </c>
      <c r="AA20" s="1">
        <v>364</v>
      </c>
      <c r="AB20" s="1">
        <f>AA20/2</f>
        <v>182</v>
      </c>
      <c r="AC20" s="1">
        <f>Z20+AB20</f>
        <v>400.74999999999994</v>
      </c>
      <c r="AD20" s="1" t="str">
        <f>IF(Y20&gt;=300,"VERDADERO","NO APTO")</f>
        <v>VERDADERO</v>
      </c>
      <c r="AE20" s="1" t="str">
        <f>IF(AA20&gt;=220,"VERDADERO","NO APTO")</f>
        <v>VERDADERO</v>
      </c>
      <c r="AF20" s="1" t="str">
        <f>IF(AND(AD20="VERDADERO",AE20="VERDADERO"),"SI","NO")</f>
        <v>SI</v>
      </c>
    </row>
    <row r="21" spans="1:32">
      <c r="A21" s="1">
        <v>1083455871</v>
      </c>
      <c r="B21" s="1" t="s">
        <v>56</v>
      </c>
      <c r="C21" s="1">
        <v>3.3</v>
      </c>
      <c r="D21" s="1">
        <v>3.1</v>
      </c>
      <c r="E21" s="1">
        <v>3</v>
      </c>
      <c r="F21" s="1">
        <v>3</v>
      </c>
      <c r="G21" s="1">
        <v>2.8</v>
      </c>
      <c r="H21" s="1">
        <v>3</v>
      </c>
      <c r="I21" s="1">
        <v>1.7</v>
      </c>
      <c r="J21" s="1">
        <f>C21*15%</f>
        <v>0.49499999999999994</v>
      </c>
      <c r="K21" s="1">
        <f>D21*15%</f>
        <v>0.46499999999999997</v>
      </c>
      <c r="L21" s="1">
        <f>E21*15%</f>
        <v>0.44999999999999996</v>
      </c>
      <c r="M21" s="1">
        <f>F21*15%</f>
        <v>0.44999999999999996</v>
      </c>
      <c r="N21" s="1">
        <f>G21*15%</f>
        <v>0.42</v>
      </c>
      <c r="O21" s="1">
        <f>H21*20%</f>
        <v>0.60000000000000009</v>
      </c>
      <c r="P21" s="1">
        <f>I21*5%</f>
        <v>8.5000000000000006E-2</v>
      </c>
      <c r="Q21" s="1">
        <f>SUM(J21:P21)</f>
        <v>2.9649999999999999</v>
      </c>
      <c r="R21" s="1" t="s">
        <v>25</v>
      </c>
      <c r="S21" s="1" t="s">
        <v>28</v>
      </c>
      <c r="T21" s="1">
        <v>60</v>
      </c>
      <c r="U21" s="1">
        <v>67</v>
      </c>
      <c r="V21" s="1">
        <v>54</v>
      </c>
      <c r="W21" s="1">
        <v>53</v>
      </c>
      <c r="X21" s="1">
        <v>54</v>
      </c>
      <c r="Y21" s="1">
        <f>Q21*500/5</f>
        <v>296.5</v>
      </c>
      <c r="Z21" s="1">
        <f>Y21/2</f>
        <v>148.25</v>
      </c>
      <c r="AA21" s="1">
        <v>291</v>
      </c>
      <c r="AB21" s="1">
        <f>AA21/2</f>
        <v>145.5</v>
      </c>
      <c r="AC21" s="1">
        <f>Z21+AB21</f>
        <v>293.75</v>
      </c>
      <c r="AD21" s="1" t="str">
        <f>IF(Y21&gt;=300,"VERDADERO","NO APTO")</f>
        <v>NO APTO</v>
      </c>
      <c r="AE21" s="1" t="str">
        <f>IF(AA21&gt;=220,"VERDADERO","NO APTO")</f>
        <v>VERDADERO</v>
      </c>
      <c r="AF21" s="1" t="str">
        <f>IF(AND(AD21="VERDADERO",AE21="VERDADERO"),"SI","NO")</f>
        <v>NO</v>
      </c>
    </row>
    <row r="22" spans="1:32">
      <c r="A22" s="1">
        <v>1127942505</v>
      </c>
      <c r="B22" s="1" t="s">
        <v>57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f>C22*15%</f>
        <v>0</v>
      </c>
      <c r="K22" s="1">
        <f>D22*15%</f>
        <v>0</v>
      </c>
      <c r="L22" s="1">
        <f>E22*15%</f>
        <v>0</v>
      </c>
      <c r="M22" s="1">
        <f>F22*15%</f>
        <v>0</v>
      </c>
      <c r="N22" s="1">
        <f>G22*15%</f>
        <v>0</v>
      </c>
      <c r="O22" s="1">
        <f>H22*20%</f>
        <v>0</v>
      </c>
      <c r="P22" s="1">
        <f>I22*5%</f>
        <v>0</v>
      </c>
      <c r="Q22" s="1">
        <f>SUM(J22:P22)</f>
        <v>0</v>
      </c>
      <c r="R22" s="1" t="s">
        <v>25</v>
      </c>
      <c r="S22" s="1" t="s">
        <v>28</v>
      </c>
      <c r="T22" s="1">
        <v>53</v>
      </c>
      <c r="U22" s="1">
        <v>44</v>
      </c>
      <c r="V22" s="1">
        <v>44</v>
      </c>
      <c r="W22" s="1">
        <v>46</v>
      </c>
      <c r="X22" s="1">
        <v>61</v>
      </c>
      <c r="Y22" s="1">
        <f>Q22*500/5</f>
        <v>0</v>
      </c>
      <c r="Z22" s="1">
        <f>Y22/2</f>
        <v>0</v>
      </c>
      <c r="AA22" s="1">
        <v>239</v>
      </c>
      <c r="AB22" s="1">
        <f>AA22/2</f>
        <v>119.5</v>
      </c>
      <c r="AC22" s="1">
        <f>Z22+AB22</f>
        <v>119.5</v>
      </c>
      <c r="AD22" s="1" t="str">
        <f>IF(Y22&gt;=300,"VERDADERO","NO APTO")</f>
        <v>NO APTO</v>
      </c>
      <c r="AE22" s="1" t="str">
        <f>IF(AA22&gt;=220,"VERDADERO","NO APTO")</f>
        <v>VERDADERO</v>
      </c>
      <c r="AF22" s="1" t="str">
        <f>IF(AND(AD22="VERDADERO",AE22="VERDADERO"),"SI","NO")</f>
        <v>NO</v>
      </c>
    </row>
    <row r="23" spans="1:32">
      <c r="A23" s="1">
        <v>1043117014</v>
      </c>
      <c r="B23" s="1" t="s">
        <v>58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f>C23*15%</f>
        <v>0</v>
      </c>
      <c r="K23" s="1">
        <f>D23*15%</f>
        <v>0</v>
      </c>
      <c r="L23" s="1">
        <f>E23*15%</f>
        <v>0</v>
      </c>
      <c r="M23" s="1">
        <f>F23*15%</f>
        <v>0</v>
      </c>
      <c r="N23" s="1">
        <f>G23*15%</f>
        <v>0</v>
      </c>
      <c r="O23" s="1">
        <f>H23*20%</f>
        <v>0</v>
      </c>
      <c r="P23" s="1">
        <f>I23*5%</f>
        <v>0</v>
      </c>
      <c r="Q23" s="1">
        <f>SUM(J23:P23)</f>
        <v>0</v>
      </c>
      <c r="R23" s="1" t="s">
        <v>25</v>
      </c>
      <c r="S23" s="1" t="s">
        <v>28</v>
      </c>
      <c r="T23" s="1">
        <v>49</v>
      </c>
      <c r="U23" s="1">
        <v>41</v>
      </c>
      <c r="V23" s="1">
        <v>46</v>
      </c>
      <c r="W23" s="1">
        <v>41</v>
      </c>
      <c r="X23" s="1">
        <v>44</v>
      </c>
      <c r="Y23" s="1">
        <f>Q23*500/5</f>
        <v>0</v>
      </c>
      <c r="Z23" s="1">
        <f>Y23/2</f>
        <v>0</v>
      </c>
      <c r="AA23" s="1">
        <v>221</v>
      </c>
      <c r="AB23" s="1">
        <f>AA23/2</f>
        <v>110.5</v>
      </c>
      <c r="AC23" s="1">
        <f>Z23+AB23</f>
        <v>110.5</v>
      </c>
      <c r="AD23" s="1" t="str">
        <f>IF(Y23&gt;=300,"VERDADERO","NO APTO")</f>
        <v>NO APTO</v>
      </c>
      <c r="AE23" s="1" t="str">
        <f>IF(AA23&gt;=220,"VERDADERO","NO APTO")</f>
        <v>VERDADERO</v>
      </c>
      <c r="AF23" s="1" t="str">
        <f>IF(AND(AD23="VERDADERO",AE23="VERDADERO"),"SI","NO")</f>
        <v>NO</v>
      </c>
    </row>
    <row r="24" spans="1:32">
      <c r="A24" s="1">
        <v>1001782397</v>
      </c>
      <c r="B24" s="1" t="s">
        <v>59</v>
      </c>
      <c r="C24" s="1">
        <v>3.8</v>
      </c>
      <c r="D24" s="1">
        <v>4.3</v>
      </c>
      <c r="E24" s="1">
        <v>0</v>
      </c>
      <c r="F24" s="1">
        <v>0</v>
      </c>
      <c r="G24" s="1">
        <v>3.5</v>
      </c>
      <c r="H24" s="1">
        <v>3</v>
      </c>
      <c r="I24" s="1">
        <v>1</v>
      </c>
      <c r="J24" s="1">
        <f>C24*15%</f>
        <v>0.56999999999999995</v>
      </c>
      <c r="K24" s="1">
        <f>D24*15%</f>
        <v>0.64499999999999991</v>
      </c>
      <c r="L24" s="1">
        <f>E24*15%</f>
        <v>0</v>
      </c>
      <c r="M24" s="1">
        <f>F24*15%</f>
        <v>0</v>
      </c>
      <c r="N24" s="1">
        <f>G24*15%</f>
        <v>0.52500000000000002</v>
      </c>
      <c r="O24" s="1">
        <f>H24*20%</f>
        <v>0.60000000000000009</v>
      </c>
      <c r="P24" s="1">
        <f>I24*5%</f>
        <v>0.05</v>
      </c>
      <c r="Q24" s="1">
        <f>SUM(J24:P24)</f>
        <v>2.3899999999999997</v>
      </c>
      <c r="R24" s="1" t="s">
        <v>30</v>
      </c>
      <c r="S24" s="1" t="s">
        <v>60</v>
      </c>
      <c r="T24" s="1">
        <v>57</v>
      </c>
      <c r="U24" s="1">
        <v>68</v>
      </c>
      <c r="V24" s="1">
        <v>58</v>
      </c>
      <c r="W24" s="1">
        <v>54</v>
      </c>
      <c r="X24" s="1">
        <v>61</v>
      </c>
      <c r="Y24" s="1">
        <f>Q24*500/5</f>
        <v>238.99999999999994</v>
      </c>
      <c r="Z24" s="1">
        <f>Y24/2</f>
        <v>119.49999999999997</v>
      </c>
      <c r="AA24" s="1">
        <v>297</v>
      </c>
      <c r="AB24" s="1">
        <f>AA24/2</f>
        <v>148.5</v>
      </c>
      <c r="AC24" s="1">
        <f>Z24+AB24</f>
        <v>268</v>
      </c>
      <c r="AD24" s="1" t="str">
        <f>IF(Y24&gt;=300,"VERDADERO","NO APTO")</f>
        <v>NO APTO</v>
      </c>
      <c r="AE24" s="1" t="str">
        <f>IF(AA24&gt;=220,"VERDADERO","NO APTO")</f>
        <v>VERDADERO</v>
      </c>
      <c r="AF24" s="1" t="str">
        <f>IF(AND(AD24="VERDADERO",AE24="VERDADERO"),"SI","NO")</f>
        <v>NO</v>
      </c>
    </row>
    <row r="25" spans="1:32">
      <c r="A25" s="1">
        <v>1128104075</v>
      </c>
      <c r="B25" s="1" t="s">
        <v>61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f>C25*15%</f>
        <v>0</v>
      </c>
      <c r="K25" s="1">
        <f>D25*15%</f>
        <v>0</v>
      </c>
      <c r="L25" s="1">
        <f>E25*15%</f>
        <v>0</v>
      </c>
      <c r="M25" s="1">
        <f>F25*15%</f>
        <v>0</v>
      </c>
      <c r="N25" s="1">
        <f>G25*15%</f>
        <v>0</v>
      </c>
      <c r="O25" s="1">
        <f>H25*20%</f>
        <v>0</v>
      </c>
      <c r="P25" s="1">
        <f>I25*5%</f>
        <v>0</v>
      </c>
      <c r="Q25" s="1">
        <f>SUM(J25:P25)</f>
        <v>0</v>
      </c>
      <c r="R25" s="1" t="s">
        <v>30</v>
      </c>
      <c r="S25" s="1" t="s">
        <v>28</v>
      </c>
      <c r="T25" s="1">
        <v>49</v>
      </c>
      <c r="U25" s="1">
        <v>47</v>
      </c>
      <c r="V25" s="1">
        <v>41</v>
      </c>
      <c r="W25" s="1">
        <v>45</v>
      </c>
      <c r="X25" s="1">
        <v>50</v>
      </c>
      <c r="Y25" s="1">
        <f>Q25*500/5</f>
        <v>0</v>
      </c>
      <c r="Z25" s="1">
        <f>Y25/2</f>
        <v>0</v>
      </c>
      <c r="AA25" s="1">
        <v>229</v>
      </c>
      <c r="AB25" s="1">
        <f>AA25/2</f>
        <v>114.5</v>
      </c>
      <c r="AC25" s="1">
        <f>Z25+AB25</f>
        <v>114.5</v>
      </c>
      <c r="AD25" s="1" t="str">
        <f>IF(Y25&gt;=300,"VERDADERO","NO APTO")</f>
        <v>NO APTO</v>
      </c>
      <c r="AE25" s="1" t="str">
        <f>IF(AA25&gt;=220,"VERDADERO","NO APTO")</f>
        <v>VERDADERO</v>
      </c>
      <c r="AF25" s="1" t="str">
        <f>IF(AND(AD25="VERDADERO",AE25="VERDADERO"),"SI","NO")</f>
        <v>NO</v>
      </c>
    </row>
    <row r="26" spans="1:32">
      <c r="A26" s="1">
        <v>1007907446</v>
      </c>
      <c r="B26" s="1" t="s">
        <v>62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f>C26*15%</f>
        <v>0</v>
      </c>
      <c r="K26" s="1">
        <f>D26*15%</f>
        <v>0</v>
      </c>
      <c r="L26" s="1">
        <f>E26*15%</f>
        <v>0</v>
      </c>
      <c r="M26" s="1">
        <f>F26*15%</f>
        <v>0</v>
      </c>
      <c r="N26" s="1">
        <f>G26*15%</f>
        <v>0</v>
      </c>
      <c r="O26" s="1">
        <f>H26*20%</f>
        <v>0</v>
      </c>
      <c r="P26" s="1">
        <f>I26*5%</f>
        <v>0</v>
      </c>
      <c r="Q26" s="1">
        <f>SUM(J26:P26)</f>
        <v>0</v>
      </c>
      <c r="R26" s="1" t="s">
        <v>30</v>
      </c>
      <c r="S26" s="1" t="s">
        <v>28</v>
      </c>
      <c r="T26" s="1">
        <v>49</v>
      </c>
      <c r="U26" s="1">
        <v>46</v>
      </c>
      <c r="V26" s="1">
        <v>44</v>
      </c>
      <c r="W26" s="1">
        <v>50</v>
      </c>
      <c r="X26" s="1">
        <v>51</v>
      </c>
      <c r="Y26" s="1">
        <f>Q26*500/5</f>
        <v>0</v>
      </c>
      <c r="Z26" s="1">
        <f>Y26/2</f>
        <v>0</v>
      </c>
      <c r="AA26" s="1">
        <v>238</v>
      </c>
      <c r="AB26" s="1">
        <f>AA26/2</f>
        <v>119</v>
      </c>
      <c r="AC26" s="1">
        <f>Z26+AB26</f>
        <v>119</v>
      </c>
      <c r="AD26" s="1" t="str">
        <f>IF(Y26&gt;=300,"VERDADERO","NO APTO")</f>
        <v>NO APTO</v>
      </c>
      <c r="AE26" s="1" t="str">
        <f>IF(AA26&gt;=220,"VERDADERO","NO APTO")</f>
        <v>VERDADERO</v>
      </c>
      <c r="AF26" s="1" t="str">
        <f>IF(AND(AD26="VERDADERO",AE26="VERDADERO"),"SI","NO")</f>
        <v>NO</v>
      </c>
    </row>
    <row r="27" spans="1:32">
      <c r="A27" s="1">
        <v>1007174556</v>
      </c>
      <c r="B27" s="1" t="s">
        <v>63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f>C27*15%</f>
        <v>0</v>
      </c>
      <c r="K27" s="1">
        <f>D27*15%</f>
        <v>0</v>
      </c>
      <c r="L27" s="1">
        <f>E27*15%</f>
        <v>0</v>
      </c>
      <c r="M27" s="1">
        <f>F27*15%</f>
        <v>0</v>
      </c>
      <c r="N27" s="1">
        <f>G27*15%</f>
        <v>0</v>
      </c>
      <c r="O27" s="1">
        <f>H27*20%</f>
        <v>0</v>
      </c>
      <c r="P27" s="1">
        <f>I27*5%</f>
        <v>0</v>
      </c>
      <c r="Q27" s="1">
        <f>SUM(J27:P27)</f>
        <v>0</v>
      </c>
      <c r="R27" s="1" t="s">
        <v>30</v>
      </c>
      <c r="S27" s="1" t="s">
        <v>64</v>
      </c>
      <c r="T27" s="1">
        <v>45</v>
      </c>
      <c r="U27" s="1">
        <v>55</v>
      </c>
      <c r="V27" s="1">
        <v>29</v>
      </c>
      <c r="W27" s="1">
        <v>45</v>
      </c>
      <c r="X27" s="1">
        <v>55</v>
      </c>
      <c r="Y27" s="1">
        <f>Q27*500/5</f>
        <v>0</v>
      </c>
      <c r="Z27" s="1">
        <f>Y27/2</f>
        <v>0</v>
      </c>
      <c r="AA27" s="1">
        <v>222</v>
      </c>
      <c r="AB27" s="1">
        <f>AA27/2</f>
        <v>111</v>
      </c>
      <c r="AC27" s="1">
        <f>Z27+AB27</f>
        <v>111</v>
      </c>
      <c r="AD27" s="1" t="str">
        <f>IF(Y27&gt;=300,"VERDADERO","NO APTO")</f>
        <v>NO APTO</v>
      </c>
      <c r="AE27" s="1" t="str">
        <f>IF(AA27&gt;=220,"VERDADERO","NO APTO")</f>
        <v>VERDADERO</v>
      </c>
      <c r="AF27" s="1" t="str">
        <f>IF(AND(AD27="VERDADERO",AE27="VERDADERO"),"SI","NO")</f>
        <v>NO</v>
      </c>
    </row>
    <row r="28" spans="1:32">
      <c r="A28" s="1">
        <v>1005662464</v>
      </c>
      <c r="B28" s="1" t="s">
        <v>65</v>
      </c>
      <c r="C28" s="1">
        <v>3.3</v>
      </c>
      <c r="D28" s="1">
        <v>3.1</v>
      </c>
      <c r="E28" s="1">
        <v>3.7</v>
      </c>
      <c r="F28" s="1">
        <v>3.3</v>
      </c>
      <c r="G28" s="1">
        <v>3.1</v>
      </c>
      <c r="H28" s="1">
        <v>2.2000000000000002</v>
      </c>
      <c r="I28" s="1">
        <v>1.5</v>
      </c>
      <c r="J28" s="1">
        <f>C28*15%</f>
        <v>0.49499999999999994</v>
      </c>
      <c r="K28" s="1">
        <f>D28*15%</f>
        <v>0.46499999999999997</v>
      </c>
      <c r="L28" s="1">
        <f>E28*15%</f>
        <v>0.55500000000000005</v>
      </c>
      <c r="M28" s="1">
        <f>F28*15%</f>
        <v>0.49499999999999994</v>
      </c>
      <c r="N28" s="1">
        <f>G28*15%</f>
        <v>0.46499999999999997</v>
      </c>
      <c r="O28" s="1">
        <f>H28*20%</f>
        <v>0.44000000000000006</v>
      </c>
      <c r="P28" s="1">
        <f>I28*5%</f>
        <v>7.5000000000000011E-2</v>
      </c>
      <c r="Q28" s="1">
        <f>SUM(J28:P28)</f>
        <v>2.99</v>
      </c>
      <c r="R28" s="1" t="s">
        <v>25</v>
      </c>
      <c r="S28" s="1" t="s">
        <v>33</v>
      </c>
      <c r="T28" s="1">
        <v>45</v>
      </c>
      <c r="U28" s="1">
        <v>62</v>
      </c>
      <c r="V28" s="1">
        <v>49</v>
      </c>
      <c r="W28" s="1">
        <v>51</v>
      </c>
      <c r="X28" s="1">
        <v>66</v>
      </c>
      <c r="Y28" s="1">
        <f>Q28*500/5</f>
        <v>299</v>
      </c>
      <c r="Z28" s="1">
        <f>Y28/2</f>
        <v>149.5</v>
      </c>
      <c r="AA28" s="1">
        <v>264</v>
      </c>
      <c r="AB28" s="1">
        <f>AA28/2</f>
        <v>132</v>
      </c>
      <c r="AC28" s="1">
        <f>Z28+AB28</f>
        <v>281.5</v>
      </c>
      <c r="AD28" s="1" t="str">
        <f>IF(Y28&gt;=300,"VERDADERO","NO APTO")</f>
        <v>NO APTO</v>
      </c>
      <c r="AE28" s="1" t="str">
        <f>IF(AA28&gt;=220,"VERDADERO","NO APTO")</f>
        <v>VERDADERO</v>
      </c>
      <c r="AF28" s="1" t="str">
        <f>IF(AND(AD28="VERDADERO",AE28="VERDADERO"),"SI","NO")</f>
        <v>NO</v>
      </c>
    </row>
    <row r="29" spans="1:32">
      <c r="A29" s="1">
        <v>1064790483</v>
      </c>
      <c r="B29" s="1" t="s">
        <v>66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f>C29*15%</f>
        <v>0</v>
      </c>
      <c r="K29" s="1">
        <f>D29*15%</f>
        <v>0</v>
      </c>
      <c r="L29" s="1">
        <f>E29*15%</f>
        <v>0</v>
      </c>
      <c r="M29" s="1">
        <f>F29*15%</f>
        <v>0</v>
      </c>
      <c r="N29" s="1">
        <f>G29*15%</f>
        <v>0</v>
      </c>
      <c r="O29" s="1">
        <f>H29*20%</f>
        <v>0</v>
      </c>
      <c r="P29" s="1">
        <f>I29*5%</f>
        <v>0</v>
      </c>
      <c r="Q29" s="1">
        <f>SUM(J29:P29)</f>
        <v>0</v>
      </c>
      <c r="R29" s="1" t="s">
        <v>25</v>
      </c>
      <c r="S29" s="1" t="s">
        <v>33</v>
      </c>
      <c r="T29" s="1">
        <v>59</v>
      </c>
      <c r="U29" s="1">
        <v>48</v>
      </c>
      <c r="V29" s="1">
        <v>51</v>
      </c>
      <c r="W29" s="1">
        <v>50</v>
      </c>
      <c r="X29" s="1">
        <v>53</v>
      </c>
      <c r="Y29" s="1">
        <f>Q29*500/5</f>
        <v>0</v>
      </c>
      <c r="Z29" s="1">
        <f>Y29/2</f>
        <v>0</v>
      </c>
      <c r="AA29" s="1">
        <v>260</v>
      </c>
      <c r="AB29" s="1">
        <f>AA29/2</f>
        <v>130</v>
      </c>
      <c r="AC29" s="1">
        <f>Z29+AB29</f>
        <v>130</v>
      </c>
      <c r="AD29" s="1" t="str">
        <f>IF(Y29&gt;=300,"VERDADERO","NO APTO")</f>
        <v>NO APTO</v>
      </c>
      <c r="AE29" s="1" t="str">
        <f>IF(AA29&gt;=220,"VERDADERO","NO APTO")</f>
        <v>VERDADERO</v>
      </c>
      <c r="AF29" s="1" t="str">
        <f>IF(AND(AD29="VERDADERO",AE29="VERDADERO"),"SI","NO")</f>
        <v>NO</v>
      </c>
    </row>
    <row r="30" spans="1:32">
      <c r="A30" s="1">
        <v>1072522347</v>
      </c>
      <c r="B30" s="1" t="s">
        <v>67</v>
      </c>
      <c r="C30" s="1">
        <v>3.3</v>
      </c>
      <c r="D30" s="1">
        <v>3.3</v>
      </c>
      <c r="E30" s="1">
        <v>0</v>
      </c>
      <c r="F30" s="1">
        <v>0</v>
      </c>
      <c r="G30" s="1">
        <v>3.8</v>
      </c>
      <c r="H30" s="1">
        <v>2</v>
      </c>
      <c r="I30" s="1">
        <v>0</v>
      </c>
      <c r="J30" s="1">
        <f>C30*15%</f>
        <v>0.49499999999999994</v>
      </c>
      <c r="K30" s="1">
        <f>D30*15%</f>
        <v>0.49499999999999994</v>
      </c>
      <c r="L30" s="1">
        <f>E30*15%</f>
        <v>0</v>
      </c>
      <c r="M30" s="1">
        <f>F30*15%</f>
        <v>0</v>
      </c>
      <c r="N30" s="1">
        <f>G30*15%</f>
        <v>0.56999999999999995</v>
      </c>
      <c r="O30" s="1">
        <f>H30*20%</f>
        <v>0.4</v>
      </c>
      <c r="P30" s="1">
        <f>I30*5%</f>
        <v>0</v>
      </c>
      <c r="Q30" s="1">
        <f>SUM(J30:P30)</f>
        <v>1.96</v>
      </c>
      <c r="R30" s="1" t="s">
        <v>25</v>
      </c>
      <c r="S30" s="1" t="s">
        <v>33</v>
      </c>
      <c r="T30" s="1">
        <v>52</v>
      </c>
      <c r="U30" s="1">
        <v>36</v>
      </c>
      <c r="V30" s="1">
        <v>44</v>
      </c>
      <c r="W30" s="1">
        <v>55</v>
      </c>
      <c r="X30" s="1">
        <v>42</v>
      </c>
      <c r="Y30" s="1">
        <f>Q30*500/5</f>
        <v>196</v>
      </c>
      <c r="Z30" s="1">
        <f>Y30/2</f>
        <v>98</v>
      </c>
      <c r="AA30" s="1">
        <v>232</v>
      </c>
      <c r="AB30" s="1">
        <f>AA30/2</f>
        <v>116</v>
      </c>
      <c r="AC30" s="1">
        <f>Z30+AB30</f>
        <v>214</v>
      </c>
      <c r="AD30" s="1" t="str">
        <f>IF(Y30&gt;=300,"VERDADERO","NO APTO")</f>
        <v>NO APTO</v>
      </c>
      <c r="AE30" s="1" t="str">
        <f>IF(AA30&gt;=220,"VERDADERO","NO APTO")</f>
        <v>VERDADERO</v>
      </c>
      <c r="AF30" s="1" t="str">
        <f>IF(AND(AD30="VERDADERO",AE30="VERDADERO"),"SI","NO")</f>
        <v>NO</v>
      </c>
    </row>
    <row r="31" spans="1:32">
      <c r="A31" s="1">
        <v>1043668266</v>
      </c>
      <c r="B31" s="1" t="s">
        <v>68</v>
      </c>
      <c r="C31" s="1">
        <v>2.2999999999999998</v>
      </c>
      <c r="D31" s="1">
        <v>3.6</v>
      </c>
      <c r="E31" s="1">
        <v>3.5</v>
      </c>
      <c r="F31" s="1">
        <v>3.5</v>
      </c>
      <c r="G31" s="1">
        <v>3</v>
      </c>
      <c r="H31" s="1">
        <v>0</v>
      </c>
      <c r="I31" s="1">
        <v>1</v>
      </c>
      <c r="J31" s="1">
        <f>C31*15%</f>
        <v>0.34499999999999997</v>
      </c>
      <c r="K31" s="1">
        <f>D31*15%</f>
        <v>0.54</v>
      </c>
      <c r="L31" s="1">
        <f>E31*15%</f>
        <v>0.52500000000000002</v>
      </c>
      <c r="M31" s="1">
        <f>F31*15%</f>
        <v>0.52500000000000002</v>
      </c>
      <c r="N31" s="1">
        <f>G31*15%</f>
        <v>0.44999999999999996</v>
      </c>
      <c r="O31" s="1">
        <f>H31*20%</f>
        <v>0</v>
      </c>
      <c r="P31" s="1">
        <f>I31*5%</f>
        <v>0.05</v>
      </c>
      <c r="Q31" s="1">
        <f>SUM(J31:P31)</f>
        <v>2.4349999999999996</v>
      </c>
      <c r="R31" s="1" t="s">
        <v>30</v>
      </c>
      <c r="S31" s="1" t="s">
        <v>33</v>
      </c>
      <c r="T31" s="1">
        <v>53</v>
      </c>
      <c r="U31" s="1">
        <v>42</v>
      </c>
      <c r="V31" s="1">
        <v>46</v>
      </c>
      <c r="W31" s="1">
        <v>47</v>
      </c>
      <c r="X31" s="1">
        <v>58</v>
      </c>
      <c r="Y31" s="1">
        <f>Q31*500/5</f>
        <v>243.49999999999994</v>
      </c>
      <c r="Z31" s="1">
        <f>Y31/2</f>
        <v>121.74999999999997</v>
      </c>
      <c r="AA31" s="1">
        <v>239</v>
      </c>
      <c r="AB31" s="1">
        <f>AA31/2</f>
        <v>119.5</v>
      </c>
      <c r="AC31" s="1">
        <f>Z31+AB31</f>
        <v>241.24999999999997</v>
      </c>
      <c r="AD31" s="1" t="str">
        <f>IF(Y31&gt;=300,"VERDADERO","NO APTO")</f>
        <v>NO APTO</v>
      </c>
      <c r="AE31" s="1" t="str">
        <f>IF(AA31&gt;=220,"VERDADERO","NO APTO")</f>
        <v>VERDADERO</v>
      </c>
      <c r="AF31" s="1" t="str">
        <f>IF(AND(AD31="VERDADERO",AE31="VERDADERO"),"SI","NO")</f>
        <v>NO</v>
      </c>
    </row>
    <row r="32" spans="1:32">
      <c r="A32" s="1">
        <v>1042848386</v>
      </c>
      <c r="B32" s="1" t="s">
        <v>69</v>
      </c>
      <c r="C32" s="1">
        <v>2.2999999999999998</v>
      </c>
      <c r="D32" s="1">
        <v>2.6</v>
      </c>
      <c r="E32" s="1">
        <v>1.5</v>
      </c>
      <c r="F32" s="1">
        <v>2.5</v>
      </c>
      <c r="G32" s="1">
        <v>2.4</v>
      </c>
      <c r="H32" s="1">
        <v>2</v>
      </c>
      <c r="I32" s="1">
        <v>0</v>
      </c>
      <c r="J32" s="1">
        <f>C32*15%</f>
        <v>0.34499999999999997</v>
      </c>
      <c r="K32" s="1">
        <f>D32*15%</f>
        <v>0.39</v>
      </c>
      <c r="L32" s="1">
        <f>E32*15%</f>
        <v>0.22499999999999998</v>
      </c>
      <c r="M32" s="1">
        <f>F32*15%</f>
        <v>0.375</v>
      </c>
      <c r="N32" s="1">
        <f>G32*15%</f>
        <v>0.36</v>
      </c>
      <c r="O32" s="1">
        <f>H32*20%</f>
        <v>0.4</v>
      </c>
      <c r="P32" s="1">
        <f>I32*5%</f>
        <v>0</v>
      </c>
      <c r="Q32" s="1">
        <f>SUM(J32:P32)</f>
        <v>2.0949999999999998</v>
      </c>
      <c r="R32" s="1" t="s">
        <v>70</v>
      </c>
      <c r="S32" s="1" t="s">
        <v>33</v>
      </c>
      <c r="T32" s="1">
        <v>56</v>
      </c>
      <c r="U32" s="1">
        <v>39</v>
      </c>
      <c r="V32" s="1">
        <v>56</v>
      </c>
      <c r="W32" s="1">
        <v>56</v>
      </c>
      <c r="X32" s="1">
        <v>66</v>
      </c>
      <c r="Y32" s="1">
        <f>Q32*500/5</f>
        <v>209.49999999999994</v>
      </c>
      <c r="Z32" s="1">
        <f>Y32/2</f>
        <v>104.74999999999997</v>
      </c>
      <c r="AA32" s="1">
        <v>264</v>
      </c>
      <c r="AB32" s="1">
        <f>AA32/2</f>
        <v>132</v>
      </c>
      <c r="AC32" s="1">
        <f>Z32+AB32</f>
        <v>236.74999999999997</v>
      </c>
      <c r="AD32" s="1" t="str">
        <f>IF(Y32&gt;=300,"VERDADERO","NO APTO")</f>
        <v>NO APTO</v>
      </c>
      <c r="AE32" s="1" t="str">
        <f>IF(AA32&gt;=220,"VERDADERO","NO APTO")</f>
        <v>VERDADERO</v>
      </c>
      <c r="AF32" s="1" t="str">
        <f>IF(AND(AD32="VERDADERO",AE32="VERDADERO"),"SI","NO")</f>
        <v>NO</v>
      </c>
    </row>
    <row r="33" spans="1:32">
      <c r="A33" s="1">
        <v>1102812670</v>
      </c>
      <c r="B33" s="1" t="s">
        <v>71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f>C33*15%</f>
        <v>0</v>
      </c>
      <c r="K33" s="1">
        <f>D33*15%</f>
        <v>0</v>
      </c>
      <c r="L33" s="1">
        <f>E33*15%</f>
        <v>0</v>
      </c>
      <c r="M33" s="1">
        <f>F33*15%</f>
        <v>0</v>
      </c>
      <c r="N33" s="1">
        <f>G33*15%</f>
        <v>0</v>
      </c>
      <c r="O33" s="1">
        <f>H33*20%</f>
        <v>0</v>
      </c>
      <c r="P33" s="1">
        <f>I33*5%</f>
        <v>0</v>
      </c>
      <c r="Q33" s="1">
        <f>SUM(J33:P33)</f>
        <v>0</v>
      </c>
      <c r="R33" s="1" t="s">
        <v>72</v>
      </c>
      <c r="S33" s="1" t="s">
        <v>33</v>
      </c>
      <c r="T33" s="1">
        <v>68</v>
      </c>
      <c r="U33" s="1">
        <v>44</v>
      </c>
      <c r="V33" s="1">
        <v>55</v>
      </c>
      <c r="W33" s="1">
        <v>47</v>
      </c>
      <c r="X33" s="1">
        <v>71</v>
      </c>
      <c r="Y33" s="1">
        <f>Q33*500/5</f>
        <v>0</v>
      </c>
      <c r="Z33" s="1">
        <f>Y33/2</f>
        <v>0</v>
      </c>
      <c r="AA33" s="1">
        <v>274</v>
      </c>
      <c r="AB33" s="1">
        <f>AA33/2</f>
        <v>137</v>
      </c>
      <c r="AC33" s="1">
        <f>Z33+AB33</f>
        <v>137</v>
      </c>
      <c r="AD33" s="1" t="str">
        <f>IF(Y33&gt;=300,"VERDADERO","NO APTO")</f>
        <v>NO APTO</v>
      </c>
      <c r="AE33" s="1" t="str">
        <f>IF(AA33&gt;=220,"VERDADERO","NO APTO")</f>
        <v>VERDADERO</v>
      </c>
      <c r="AF33" s="1" t="str">
        <f>IF(AND(AD33="VERDADERO",AE33="VERDADERO"),"SI","NO")</f>
        <v>NO</v>
      </c>
    </row>
    <row r="34" spans="1:32">
      <c r="A34" s="1">
        <v>1043129342</v>
      </c>
      <c r="B34" s="1" t="s">
        <v>73</v>
      </c>
      <c r="C34" s="1">
        <v>3.1</v>
      </c>
      <c r="D34" s="1">
        <v>2.4</v>
      </c>
      <c r="E34" s="1">
        <v>2.5</v>
      </c>
      <c r="F34" s="1">
        <v>2</v>
      </c>
      <c r="G34" s="1">
        <v>1.8</v>
      </c>
      <c r="H34" s="1">
        <v>0</v>
      </c>
      <c r="I34" s="1">
        <v>0</v>
      </c>
      <c r="J34" s="1">
        <f>C34*15%</f>
        <v>0.46499999999999997</v>
      </c>
      <c r="K34" s="1">
        <f>D34*15%</f>
        <v>0.36</v>
      </c>
      <c r="L34" s="1">
        <f>E34*15%</f>
        <v>0.375</v>
      </c>
      <c r="M34" s="1">
        <f>F34*15%</f>
        <v>0.3</v>
      </c>
      <c r="N34" s="1">
        <f>G34*15%</f>
        <v>0.27</v>
      </c>
      <c r="O34" s="1">
        <f>H34*20%</f>
        <v>0</v>
      </c>
      <c r="P34" s="1">
        <f>I34*5%</f>
        <v>0</v>
      </c>
      <c r="Q34" s="1">
        <f>SUM(J34:P34)</f>
        <v>1.77</v>
      </c>
      <c r="R34" s="1" t="s">
        <v>72</v>
      </c>
      <c r="S34" s="1" t="s">
        <v>41</v>
      </c>
      <c r="T34" s="1">
        <v>54</v>
      </c>
      <c r="U34" s="1">
        <v>52</v>
      </c>
      <c r="V34" s="1">
        <v>52</v>
      </c>
      <c r="W34" s="1">
        <v>40</v>
      </c>
      <c r="X34" s="1">
        <v>46</v>
      </c>
      <c r="Y34" s="1">
        <f>Q34*500/5</f>
        <v>177</v>
      </c>
      <c r="Z34" s="1">
        <f>Y34/2</f>
        <v>88.5</v>
      </c>
      <c r="AA34" s="1">
        <v>246</v>
      </c>
      <c r="AB34" s="1">
        <f>AA34/2</f>
        <v>123</v>
      </c>
      <c r="AC34" s="1">
        <f>Z34+AB34</f>
        <v>211.5</v>
      </c>
      <c r="AD34" s="1" t="str">
        <f>IF(Y34&gt;=300,"VERDADERO","NO APTO")</f>
        <v>NO APTO</v>
      </c>
      <c r="AE34" s="1" t="str">
        <f>IF(AA34&gt;=220,"VERDADERO","NO APTO")</f>
        <v>VERDADERO</v>
      </c>
      <c r="AF34" s="1" t="str">
        <f>IF(AND(AD34="VERDADERO",AE34="VERDADERO"),"SI","NO")</f>
        <v>NO</v>
      </c>
    </row>
    <row r="35" spans="1:32">
      <c r="A35" s="1">
        <v>1129531216</v>
      </c>
      <c r="B35" s="1" t="s">
        <v>74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f>C35*15%</f>
        <v>0</v>
      </c>
      <c r="K35" s="1">
        <f>D35*15%</f>
        <v>0</v>
      </c>
      <c r="L35" s="1">
        <f>E35*15%</f>
        <v>0</v>
      </c>
      <c r="M35" s="1">
        <f>F35*15%</f>
        <v>0</v>
      </c>
      <c r="N35" s="1">
        <f>G35*15%</f>
        <v>0</v>
      </c>
      <c r="O35" s="1">
        <f>H35*20%</f>
        <v>0</v>
      </c>
      <c r="P35" s="1">
        <f>I35*5%</f>
        <v>0</v>
      </c>
      <c r="Q35" s="1">
        <f>SUM(J35:P35)</f>
        <v>0</v>
      </c>
      <c r="R35" s="1" t="s">
        <v>25</v>
      </c>
      <c r="S35" s="1" t="s">
        <v>75</v>
      </c>
      <c r="T35" s="1">
        <v>48</v>
      </c>
      <c r="U35" s="1">
        <v>54</v>
      </c>
      <c r="V35" s="1">
        <v>53</v>
      </c>
      <c r="W35" s="1">
        <v>47</v>
      </c>
      <c r="X35" s="1">
        <v>47</v>
      </c>
      <c r="Y35" s="1">
        <f>Q35*500/5</f>
        <v>0</v>
      </c>
      <c r="Z35" s="1">
        <f>Y35/2</f>
        <v>0</v>
      </c>
      <c r="AA35" s="1">
        <v>251</v>
      </c>
      <c r="AB35" s="1">
        <f>AA35/2</f>
        <v>125.5</v>
      </c>
      <c r="AC35" s="1">
        <f>Z35+AB35</f>
        <v>125.5</v>
      </c>
      <c r="AD35" s="1" t="str">
        <f>IF(Y35&gt;=300,"VERDADERO","NO APTO")</f>
        <v>NO APTO</v>
      </c>
      <c r="AE35" s="1" t="str">
        <f>IF(AA35&gt;=220,"VERDADERO","NO APTO")</f>
        <v>VERDADERO</v>
      </c>
      <c r="AF35" s="1" t="str">
        <f>IF(AND(AD35="VERDADERO",AE35="VERDADERO"),"SI","NO")</f>
        <v>NO</v>
      </c>
    </row>
    <row r="36" spans="1:32">
      <c r="A36" s="1">
        <v>1043439659</v>
      </c>
      <c r="B36" s="1" t="s">
        <v>76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f>C36*15%</f>
        <v>0</v>
      </c>
      <c r="K36" s="1">
        <f>D36*15%</f>
        <v>0</v>
      </c>
      <c r="L36" s="1">
        <f>E36*15%</f>
        <v>0</v>
      </c>
      <c r="M36" s="1">
        <f>F36*15%</f>
        <v>0</v>
      </c>
      <c r="N36" s="1">
        <f>G36*15%</f>
        <v>0</v>
      </c>
      <c r="O36" s="1">
        <f>H36*20%</f>
        <v>0</v>
      </c>
      <c r="P36" s="1">
        <f>I36*5%</f>
        <v>0</v>
      </c>
      <c r="Q36" s="1">
        <f>SUM(J36:P36)</f>
        <v>0</v>
      </c>
      <c r="R36" s="1" t="s">
        <v>25</v>
      </c>
      <c r="S36" s="1" t="s">
        <v>75</v>
      </c>
      <c r="T36" s="1">
        <v>48</v>
      </c>
      <c r="U36" s="1">
        <v>56</v>
      </c>
      <c r="V36" s="1">
        <v>44</v>
      </c>
      <c r="W36" s="1">
        <v>45</v>
      </c>
      <c r="X36" s="1">
        <v>32</v>
      </c>
      <c r="Y36" s="1">
        <f>Q36*500/5</f>
        <v>0</v>
      </c>
      <c r="Z36" s="1">
        <f>Y36/2</f>
        <v>0</v>
      </c>
      <c r="AA36" s="1">
        <v>235</v>
      </c>
      <c r="AB36" s="1">
        <f>AA36/2</f>
        <v>117.5</v>
      </c>
      <c r="AC36" s="1">
        <f>Z36+AB36</f>
        <v>117.5</v>
      </c>
      <c r="AD36" s="1" t="str">
        <f>IF(Y36&gt;=300,"VERDADERO","NO APTO")</f>
        <v>NO APTO</v>
      </c>
      <c r="AE36" s="1" t="str">
        <f>IF(AA36&gt;=220,"VERDADERO","NO APTO")</f>
        <v>VERDADERO</v>
      </c>
      <c r="AF36" s="1" t="str">
        <f>IF(AND(AD36="VERDADERO",AE36="VERDADERO"),"SI","NO")</f>
        <v>NO</v>
      </c>
    </row>
    <row r="37" spans="1:32">
      <c r="A37" s="1">
        <v>1042456947</v>
      </c>
      <c r="B37" s="1" t="s">
        <v>77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f>C37*15%</f>
        <v>0</v>
      </c>
      <c r="K37" s="1">
        <f>D37*15%</f>
        <v>0</v>
      </c>
      <c r="L37" s="1">
        <f>E37*15%</f>
        <v>0</v>
      </c>
      <c r="M37" s="1">
        <f>F37*15%</f>
        <v>0</v>
      </c>
      <c r="N37" s="1">
        <f>G37*15%</f>
        <v>0</v>
      </c>
      <c r="O37" s="1">
        <f>H37*20%</f>
        <v>0</v>
      </c>
      <c r="P37" s="1">
        <f>I37*5%</f>
        <v>0</v>
      </c>
      <c r="Q37" s="1">
        <f>SUM(J37:P37)</f>
        <v>0</v>
      </c>
      <c r="R37" s="1" t="s">
        <v>25</v>
      </c>
      <c r="S37" s="1" t="s">
        <v>75</v>
      </c>
      <c r="T37" s="1">
        <v>58</v>
      </c>
      <c r="U37" s="1">
        <v>47</v>
      </c>
      <c r="V37" s="1">
        <v>47</v>
      </c>
      <c r="W37" s="1">
        <v>58</v>
      </c>
      <c r="X37" s="1">
        <v>37</v>
      </c>
      <c r="Y37" s="1">
        <f>Q37*500/5</f>
        <v>0</v>
      </c>
      <c r="Z37" s="1">
        <f>Y37/2</f>
        <v>0</v>
      </c>
      <c r="AA37" s="1">
        <v>257</v>
      </c>
      <c r="AB37" s="1">
        <f>AA37/2</f>
        <v>128.5</v>
      </c>
      <c r="AC37" s="1">
        <f>Z37+AB37</f>
        <v>128.5</v>
      </c>
      <c r="AD37" s="1" t="str">
        <f>IF(Y37&gt;=300,"VERDADERO","NO APTO")</f>
        <v>NO APTO</v>
      </c>
      <c r="AE37" s="1" t="str">
        <f>IF(AA37&gt;=220,"VERDADERO","NO APTO")</f>
        <v>VERDADERO</v>
      </c>
      <c r="AF37" s="1" t="str">
        <f>IF(AND(AD37="VERDADERO",AE37="VERDADERO"),"SI","NO")</f>
        <v>NO</v>
      </c>
    </row>
    <row r="38" spans="1:32">
      <c r="A38" s="1">
        <v>1029860273</v>
      </c>
      <c r="B38" s="1" t="s">
        <v>78</v>
      </c>
      <c r="C38" s="1">
        <v>3.3</v>
      </c>
      <c r="D38" s="1">
        <v>2.4</v>
      </c>
      <c r="E38" s="1">
        <v>1</v>
      </c>
      <c r="F38" s="1">
        <v>2</v>
      </c>
      <c r="G38" s="1">
        <v>2.5</v>
      </c>
      <c r="H38" s="1">
        <v>1</v>
      </c>
      <c r="I38" s="1">
        <v>1</v>
      </c>
      <c r="J38" s="1">
        <f>C38*15%</f>
        <v>0.49499999999999994</v>
      </c>
      <c r="K38" s="1">
        <f>D38*15%</f>
        <v>0.36</v>
      </c>
      <c r="L38" s="1">
        <f>E38*15%</f>
        <v>0.15</v>
      </c>
      <c r="M38" s="1">
        <f>F38*15%</f>
        <v>0.3</v>
      </c>
      <c r="N38" s="1">
        <f>G38*15%</f>
        <v>0.375</v>
      </c>
      <c r="O38" s="1">
        <f>H38*20%</f>
        <v>0.2</v>
      </c>
      <c r="P38" s="1">
        <f>I38*5%</f>
        <v>0.05</v>
      </c>
      <c r="Q38" s="1">
        <f>SUM(J38:P38)</f>
        <v>1.93</v>
      </c>
      <c r="R38" s="1" t="s">
        <v>54</v>
      </c>
      <c r="S38" s="1" t="s">
        <v>75</v>
      </c>
      <c r="T38" s="1">
        <v>56</v>
      </c>
      <c r="U38" s="1">
        <v>61</v>
      </c>
      <c r="V38" s="1">
        <v>53</v>
      </c>
      <c r="W38" s="1">
        <v>53</v>
      </c>
      <c r="X38" s="1">
        <v>64</v>
      </c>
      <c r="Y38" s="1">
        <f>Q38*500/5</f>
        <v>193</v>
      </c>
      <c r="Z38" s="1">
        <f>Y38/2</f>
        <v>96.5</v>
      </c>
      <c r="AA38" s="1">
        <v>282</v>
      </c>
      <c r="AB38" s="1">
        <f>AA38/2</f>
        <v>141</v>
      </c>
      <c r="AC38" s="1">
        <f>Z38+AB38</f>
        <v>237.5</v>
      </c>
      <c r="AD38" s="1" t="str">
        <f>IF(Y38&gt;=300,"VERDADERO","NO APTO")</f>
        <v>NO APTO</v>
      </c>
      <c r="AE38" s="1" t="str">
        <f>IF(AA38&gt;=220,"VERDADERO","NO APTO")</f>
        <v>VERDADERO</v>
      </c>
      <c r="AF38" s="1" t="str">
        <f>IF(AND(AD38="VERDADERO",AE38="VERDADERO"),"SI","NO")</f>
        <v>NO</v>
      </c>
    </row>
    <row r="39" spans="1:32">
      <c r="A39" s="1">
        <v>1043441860</v>
      </c>
      <c r="B39" s="1" t="s">
        <v>79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f>C39*15%</f>
        <v>0</v>
      </c>
      <c r="K39" s="1">
        <f>D39*15%</f>
        <v>0</v>
      </c>
      <c r="L39" s="1">
        <f>E39*15%</f>
        <v>0</v>
      </c>
      <c r="M39" s="1">
        <f>F39*15%</f>
        <v>0</v>
      </c>
      <c r="N39" s="1">
        <f>G39*15%</f>
        <v>0</v>
      </c>
      <c r="O39" s="1">
        <f>H39*20%</f>
        <v>0</v>
      </c>
      <c r="P39" s="1">
        <f>I39*5%</f>
        <v>0</v>
      </c>
      <c r="Q39" s="1">
        <f>SUM(J39:P39)</f>
        <v>0</v>
      </c>
      <c r="R39" s="1" t="s">
        <v>80</v>
      </c>
      <c r="S39" s="1" t="s">
        <v>75</v>
      </c>
      <c r="T39" s="1">
        <v>46</v>
      </c>
      <c r="U39" s="1">
        <v>54</v>
      </c>
      <c r="V39" s="1">
        <v>45</v>
      </c>
      <c r="W39" s="1">
        <v>52</v>
      </c>
      <c r="X39" s="1">
        <v>59</v>
      </c>
      <c r="Y39" s="1">
        <f>Q39*500/5</f>
        <v>0</v>
      </c>
      <c r="Z39" s="1">
        <f>Y39/2</f>
        <v>0</v>
      </c>
      <c r="AA39" s="1">
        <v>250</v>
      </c>
      <c r="AB39" s="1">
        <f>AA39/2</f>
        <v>125</v>
      </c>
      <c r="AC39" s="1">
        <f>Z39+AB39</f>
        <v>125</v>
      </c>
      <c r="AD39" s="1" t="str">
        <f>IF(Y39&gt;=300,"VERDADERO","NO APTO")</f>
        <v>NO APTO</v>
      </c>
      <c r="AE39" s="1" t="str">
        <f>IF(AA39&gt;=220,"VERDADERO","NO APTO")</f>
        <v>VERDADERO</v>
      </c>
      <c r="AF39" s="1" t="str">
        <f>IF(AND(AD39="VERDADERO",AE39="VERDADERO"),"SI","NO")</f>
        <v>NO</v>
      </c>
    </row>
    <row r="40" spans="1:32">
      <c r="A40" s="1">
        <v>1048066095</v>
      </c>
      <c r="B40" s="1" t="s">
        <v>81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f>C40*15%</f>
        <v>0</v>
      </c>
      <c r="K40" s="1">
        <f>D40*15%</f>
        <v>0</v>
      </c>
      <c r="L40" s="1">
        <f>E40*15%</f>
        <v>0</v>
      </c>
      <c r="M40" s="1">
        <f>F40*15%</f>
        <v>0</v>
      </c>
      <c r="N40" s="1">
        <f>G40*15%</f>
        <v>0</v>
      </c>
      <c r="O40" s="1">
        <f>H40*20%</f>
        <v>0</v>
      </c>
      <c r="P40" s="1">
        <f>I40*5%</f>
        <v>0</v>
      </c>
      <c r="Q40" s="1">
        <f>SUM(J40:P40)</f>
        <v>0</v>
      </c>
      <c r="R40" s="1" t="s">
        <v>30</v>
      </c>
      <c r="S40" s="1" t="s">
        <v>75</v>
      </c>
      <c r="T40" s="1">
        <v>64</v>
      </c>
      <c r="U40" s="1">
        <v>59</v>
      </c>
      <c r="V40" s="1">
        <v>55</v>
      </c>
      <c r="W40" s="1">
        <v>67</v>
      </c>
      <c r="X40" s="1">
        <v>59</v>
      </c>
      <c r="Y40" s="1">
        <f>Q40*500/5</f>
        <v>0</v>
      </c>
      <c r="Z40" s="1">
        <f>Y40/2</f>
        <v>0</v>
      </c>
      <c r="AA40" s="1">
        <v>305</v>
      </c>
      <c r="AB40" s="1">
        <f>AA40/2</f>
        <v>152.5</v>
      </c>
      <c r="AC40" s="1">
        <f>Z40+AB40</f>
        <v>152.5</v>
      </c>
      <c r="AD40" s="1" t="str">
        <f>IF(Y40&gt;=300,"VERDADERO","NO APTO")</f>
        <v>NO APTO</v>
      </c>
      <c r="AE40" s="1" t="str">
        <f>IF(AA40&gt;=220,"VERDADERO","NO APTO")</f>
        <v>VERDADERO</v>
      </c>
      <c r="AF40" s="1" t="str">
        <f>IF(AND(AD40="VERDADERO",AE40="VERDADERO"),"SI","NO")</f>
        <v>NO</v>
      </c>
    </row>
    <row r="41" spans="1:32">
      <c r="A41" s="1">
        <v>1002279507</v>
      </c>
      <c r="B41" s="1" t="s">
        <v>82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f>C41*15%</f>
        <v>0</v>
      </c>
      <c r="K41" s="1">
        <f>D41*15%</f>
        <v>0</v>
      </c>
      <c r="L41" s="1">
        <f>E41*15%</f>
        <v>0</v>
      </c>
      <c r="M41" s="1">
        <f>F41*15%</f>
        <v>0</v>
      </c>
      <c r="N41" s="1">
        <f>G41*15%</f>
        <v>0</v>
      </c>
      <c r="O41" s="1">
        <f>H41*20%</f>
        <v>0</v>
      </c>
      <c r="P41" s="1">
        <f>I41*5%</f>
        <v>0</v>
      </c>
      <c r="Q41" s="1">
        <f>SUM(J41:P41)</f>
        <v>0</v>
      </c>
      <c r="R41" s="1" t="s">
        <v>30</v>
      </c>
      <c r="S41" s="1" t="s">
        <v>75</v>
      </c>
      <c r="T41" s="1">
        <v>58</v>
      </c>
      <c r="U41" s="1">
        <v>56</v>
      </c>
      <c r="V41" s="1">
        <v>52</v>
      </c>
      <c r="W41" s="1">
        <v>50</v>
      </c>
      <c r="X41" s="1">
        <v>60</v>
      </c>
      <c r="Y41" s="1">
        <f>Q41*500/5</f>
        <v>0</v>
      </c>
      <c r="Z41" s="1">
        <f>Y41/2</f>
        <v>0</v>
      </c>
      <c r="AA41" s="1">
        <v>272</v>
      </c>
      <c r="AB41" s="1">
        <f>AA41/2</f>
        <v>136</v>
      </c>
      <c r="AC41" s="1">
        <f>Z41+AB41</f>
        <v>136</v>
      </c>
      <c r="AD41" s="1" t="str">
        <f>IF(Y41&gt;=300,"VERDADERO","NO APTO")</f>
        <v>NO APTO</v>
      </c>
      <c r="AE41" s="1" t="str">
        <f>IF(AA41&gt;=220,"VERDADERO","NO APTO")</f>
        <v>VERDADERO</v>
      </c>
      <c r="AF41" s="1" t="str">
        <f>IF(AND(AD41="VERDADERO",AE41="VERDADERO"),"SI","NO")</f>
        <v>NO</v>
      </c>
    </row>
    <row r="42" spans="1:32">
      <c r="A42" s="1">
        <v>1007892911</v>
      </c>
      <c r="B42" s="1" t="s">
        <v>83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f>C42*15%</f>
        <v>0</v>
      </c>
      <c r="K42" s="1">
        <f>D42*15%</f>
        <v>0</v>
      </c>
      <c r="L42" s="1">
        <f>E42*15%</f>
        <v>0</v>
      </c>
      <c r="M42" s="1">
        <f>F42*15%</f>
        <v>0</v>
      </c>
      <c r="N42" s="1">
        <f>G42*15%</f>
        <v>0</v>
      </c>
      <c r="O42" s="1">
        <f>H42*20%</f>
        <v>0</v>
      </c>
      <c r="P42" s="1">
        <f>I42*5%</f>
        <v>0</v>
      </c>
      <c r="Q42" s="1">
        <f>SUM(J42:P42)</f>
        <v>0</v>
      </c>
      <c r="R42" s="1" t="s">
        <v>84</v>
      </c>
      <c r="S42" s="1" t="s">
        <v>75</v>
      </c>
      <c r="T42" s="1">
        <v>48</v>
      </c>
      <c r="U42" s="1">
        <v>40</v>
      </c>
      <c r="V42" s="1">
        <v>51</v>
      </c>
      <c r="W42" s="1">
        <v>39</v>
      </c>
      <c r="X42" s="1">
        <v>49</v>
      </c>
      <c r="Y42" s="1">
        <f>Q42*500/5</f>
        <v>0</v>
      </c>
      <c r="Z42" s="1">
        <f>Y42/2</f>
        <v>0</v>
      </c>
      <c r="AA42" s="1">
        <v>224</v>
      </c>
      <c r="AB42" s="1">
        <f>AA42/2</f>
        <v>112</v>
      </c>
      <c r="AC42" s="1">
        <f>Z42+AB42</f>
        <v>112</v>
      </c>
      <c r="AD42" s="1" t="str">
        <f>IF(Y42&gt;=300,"VERDADERO","NO APTO")</f>
        <v>NO APTO</v>
      </c>
      <c r="AE42" s="1" t="str">
        <f>IF(AA42&gt;=220,"VERDADERO","NO APTO")</f>
        <v>VERDADERO</v>
      </c>
      <c r="AF42" s="1" t="str">
        <f>IF(AND(AD42="VERDADERO",AE42="VERDADERO"),"SI","NO")</f>
        <v>NO</v>
      </c>
    </row>
    <row r="43" spans="1:32">
      <c r="A43" s="1">
        <v>1082871104</v>
      </c>
      <c r="B43" s="1" t="s">
        <v>85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f>C43*15%</f>
        <v>0</v>
      </c>
      <c r="K43" s="1">
        <f>D43*15%</f>
        <v>0</v>
      </c>
      <c r="L43" s="1">
        <f>E43*15%</f>
        <v>0</v>
      </c>
      <c r="M43" s="1">
        <f>F43*15%</f>
        <v>0</v>
      </c>
      <c r="N43" s="1">
        <f>G43*15%</f>
        <v>0</v>
      </c>
      <c r="O43" s="1">
        <f>H43*20%</f>
        <v>0</v>
      </c>
      <c r="P43" s="1">
        <f>I43*5%</f>
        <v>0</v>
      </c>
      <c r="Q43" s="1">
        <f>SUM(J43:P43)</f>
        <v>0</v>
      </c>
      <c r="R43" s="1" t="s">
        <v>72</v>
      </c>
      <c r="S43" s="1" t="s">
        <v>38</v>
      </c>
      <c r="T43" s="1">
        <v>64</v>
      </c>
      <c r="U43" s="1">
        <v>58</v>
      </c>
      <c r="V43" s="1">
        <v>49</v>
      </c>
      <c r="W43" s="1">
        <v>56</v>
      </c>
      <c r="X43" s="1">
        <v>79</v>
      </c>
      <c r="Y43" s="1">
        <f>Q43*500/5</f>
        <v>0</v>
      </c>
      <c r="Z43" s="1">
        <f>Y43/2</f>
        <v>0</v>
      </c>
      <c r="AA43" s="1">
        <v>292</v>
      </c>
      <c r="AB43" s="1">
        <f>AA43/2</f>
        <v>146</v>
      </c>
      <c r="AC43" s="1">
        <f>Z43+AB43</f>
        <v>146</v>
      </c>
      <c r="AD43" s="1" t="str">
        <f>IF(Y43&gt;=300,"VERDADERO","NO APTO")</f>
        <v>NO APTO</v>
      </c>
      <c r="AE43" s="1" t="str">
        <f>IF(AA43&gt;=220,"VERDADERO","NO APTO")</f>
        <v>VERDADERO</v>
      </c>
      <c r="AF43" s="1" t="str">
        <f>IF(AND(AD43="VERDADERO",AE43="VERDADERO"),"SI","NO")</f>
        <v>NO</v>
      </c>
    </row>
    <row r="44" spans="1:32">
      <c r="A44" s="1">
        <v>1047053123</v>
      </c>
      <c r="B44" s="1" t="s">
        <v>86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f>C44*15%</f>
        <v>0</v>
      </c>
      <c r="K44" s="1">
        <f>D44*15%</f>
        <v>0</v>
      </c>
      <c r="L44" s="1">
        <f>E44*15%</f>
        <v>0</v>
      </c>
      <c r="M44" s="1">
        <f>F44*15%</f>
        <v>0</v>
      </c>
      <c r="N44" s="1">
        <f>G44*15%</f>
        <v>0</v>
      </c>
      <c r="O44" s="1">
        <f>H44*20%</f>
        <v>0</v>
      </c>
      <c r="P44" s="1">
        <f>I44*5%</f>
        <v>0</v>
      </c>
      <c r="Q44" s="1">
        <f>SUM(J44:P44)</f>
        <v>0</v>
      </c>
      <c r="R44" s="1" t="s">
        <v>87</v>
      </c>
      <c r="S44" s="1" t="s">
        <v>88</v>
      </c>
      <c r="T44" s="1">
        <v>56</v>
      </c>
      <c r="U44" s="1">
        <v>57</v>
      </c>
      <c r="V44" s="1">
        <v>58</v>
      </c>
      <c r="W44" s="1">
        <v>46</v>
      </c>
      <c r="X44" s="1">
        <v>47</v>
      </c>
      <c r="Y44" s="1">
        <f>Q44*500/5</f>
        <v>0</v>
      </c>
      <c r="Z44" s="1">
        <f>Y44/2</f>
        <v>0</v>
      </c>
      <c r="AA44" s="1">
        <v>268</v>
      </c>
      <c r="AB44" s="1">
        <f>AA44/2</f>
        <v>134</v>
      </c>
      <c r="AC44" s="1">
        <f>Z44+AB44</f>
        <v>134</v>
      </c>
      <c r="AD44" s="1" t="str">
        <f>IF(Y44&gt;=300,"VERDADERO","NO APTO")</f>
        <v>NO APTO</v>
      </c>
      <c r="AE44" s="1" t="str">
        <f>IF(AA44&gt;=220,"VERDADERO","NO APTO")</f>
        <v>VERDADERO</v>
      </c>
      <c r="AF44" s="1" t="str">
        <f>IF(AND(AD44="VERDADERO",AE44="VERDADERO"),"SI","NO")</f>
        <v>NO</v>
      </c>
    </row>
    <row r="45" spans="1:32">
      <c r="A45" s="1">
        <v>1043588543</v>
      </c>
      <c r="B45" s="1" t="s">
        <v>89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f>C45*15%</f>
        <v>0</v>
      </c>
      <c r="K45" s="1">
        <f>D45*15%</f>
        <v>0</v>
      </c>
      <c r="L45" s="1">
        <f>E45*15%</f>
        <v>0</v>
      </c>
      <c r="M45" s="1">
        <f>F45*15%</f>
        <v>0</v>
      </c>
      <c r="N45" s="1">
        <f>G45*15%</f>
        <v>0</v>
      </c>
      <c r="O45" s="1">
        <f>H45*20%</f>
        <v>0</v>
      </c>
      <c r="P45" s="1">
        <f>I45*5%</f>
        <v>0</v>
      </c>
      <c r="Q45" s="1">
        <f>SUM(J45:P45)</f>
        <v>0</v>
      </c>
      <c r="R45" s="1" t="s">
        <v>30</v>
      </c>
      <c r="S45" s="1" t="s">
        <v>88</v>
      </c>
      <c r="T45" s="1">
        <v>61</v>
      </c>
      <c r="U45" s="1">
        <v>50</v>
      </c>
      <c r="V45" s="1">
        <v>45</v>
      </c>
      <c r="W45" s="1">
        <v>49</v>
      </c>
      <c r="X45" s="1">
        <v>52</v>
      </c>
      <c r="Y45" s="1">
        <f>Q45*500/5</f>
        <v>0</v>
      </c>
      <c r="Z45" s="1">
        <f>Y45/2</f>
        <v>0</v>
      </c>
      <c r="AA45" s="1">
        <v>257</v>
      </c>
      <c r="AB45" s="1">
        <f>AA45/2</f>
        <v>128.5</v>
      </c>
      <c r="AC45" s="1">
        <f>Z45+AB45</f>
        <v>128.5</v>
      </c>
      <c r="AD45" s="1" t="str">
        <f>IF(Y45&gt;=300,"VERDADERO","NO APTO")</f>
        <v>NO APTO</v>
      </c>
      <c r="AE45" s="1" t="str">
        <f>IF(AA45&gt;=220,"VERDADERO","NO APTO")</f>
        <v>VERDADERO</v>
      </c>
      <c r="AF45" s="1" t="str">
        <f>IF(AND(AD45="VERDADERO",AE45="VERDADERO"),"SI","NO")</f>
        <v>NO</v>
      </c>
    </row>
    <row r="46" spans="1:32">
      <c r="A46" s="1">
        <v>1044602860</v>
      </c>
      <c r="B46" s="1" t="s">
        <v>90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f>C46*15%</f>
        <v>0</v>
      </c>
      <c r="K46" s="1">
        <f>D46*15%</f>
        <v>0</v>
      </c>
      <c r="L46" s="1">
        <f>E46*15%</f>
        <v>0</v>
      </c>
      <c r="M46" s="1">
        <f>F46*15%</f>
        <v>0</v>
      </c>
      <c r="N46" s="1">
        <f>G46*15%</f>
        <v>0</v>
      </c>
      <c r="O46" s="1">
        <f>H46*20%</f>
        <v>0</v>
      </c>
      <c r="P46" s="1">
        <f>I46*5%</f>
        <v>0</v>
      </c>
      <c r="Q46" s="1">
        <f>SUM(J46:P46)</f>
        <v>0</v>
      </c>
      <c r="R46" s="1" t="s">
        <v>25</v>
      </c>
      <c r="S46" s="1" t="s">
        <v>45</v>
      </c>
      <c r="T46" s="1">
        <v>67</v>
      </c>
      <c r="U46" s="1">
        <v>58</v>
      </c>
      <c r="V46" s="1">
        <v>55</v>
      </c>
      <c r="W46" s="1">
        <v>56</v>
      </c>
      <c r="X46" s="1">
        <v>68</v>
      </c>
      <c r="Y46" s="1">
        <f>Q46*500/5</f>
        <v>0</v>
      </c>
      <c r="Z46" s="1">
        <f>Y46/2</f>
        <v>0</v>
      </c>
      <c r="AA46" s="1">
        <v>298</v>
      </c>
      <c r="AB46" s="1">
        <f>AA46/2</f>
        <v>149</v>
      </c>
      <c r="AC46" s="1">
        <f>Z46+AB46</f>
        <v>149</v>
      </c>
      <c r="AD46" s="1" t="str">
        <f>IF(Y46&gt;=300,"VERDADERO","NO APTO")</f>
        <v>NO APTO</v>
      </c>
      <c r="AE46" s="1" t="str">
        <f>IF(AA46&gt;=220,"VERDADERO","NO APTO")</f>
        <v>VERDADERO</v>
      </c>
      <c r="AF46" s="1" t="str">
        <f>IF(AND(AD46="VERDADERO",AE46="VERDADERO"),"SI","NO")</f>
        <v>NO</v>
      </c>
    </row>
    <row r="47" spans="1:32">
      <c r="A47" s="1">
        <v>1043145223</v>
      </c>
      <c r="B47" s="1" t="s">
        <v>91</v>
      </c>
      <c r="C47" s="1">
        <v>3.3</v>
      </c>
      <c r="D47" s="1">
        <v>3.3</v>
      </c>
      <c r="E47" s="1">
        <v>4.5</v>
      </c>
      <c r="F47" s="1">
        <v>4.5</v>
      </c>
      <c r="G47" s="1">
        <v>1</v>
      </c>
      <c r="H47" s="1">
        <v>1</v>
      </c>
      <c r="I47" s="1">
        <v>1</v>
      </c>
      <c r="J47" s="1">
        <f>C47*15%</f>
        <v>0.49499999999999994</v>
      </c>
      <c r="K47" s="1">
        <f>D47*15%</f>
        <v>0.49499999999999994</v>
      </c>
      <c r="L47" s="1">
        <f>E47*15%</f>
        <v>0.67499999999999993</v>
      </c>
      <c r="M47" s="1">
        <f>F47*15%</f>
        <v>0.67499999999999993</v>
      </c>
      <c r="N47" s="1">
        <f>G47*15%</f>
        <v>0.15</v>
      </c>
      <c r="O47" s="1">
        <f>H47*20%</f>
        <v>0.2</v>
      </c>
      <c r="P47" s="1">
        <f>I47*5%</f>
        <v>0.05</v>
      </c>
      <c r="Q47" s="1">
        <f>SUM(J47:P47)</f>
        <v>2.7399999999999998</v>
      </c>
      <c r="R47" s="1" t="s">
        <v>25</v>
      </c>
      <c r="S47" s="1" t="s">
        <v>45</v>
      </c>
      <c r="T47" s="1">
        <v>58</v>
      </c>
      <c r="U47" s="1">
        <v>63</v>
      </c>
      <c r="V47" s="1">
        <v>46</v>
      </c>
      <c r="W47" s="1">
        <v>48</v>
      </c>
      <c r="X47" s="1">
        <v>49</v>
      </c>
      <c r="Y47" s="1">
        <f>Q47*500/5</f>
        <v>273.99999999999994</v>
      </c>
      <c r="Z47" s="1">
        <f>Y47/2</f>
        <v>136.99999999999997</v>
      </c>
      <c r="AA47" s="1">
        <v>267</v>
      </c>
      <c r="AB47" s="1">
        <f>AA47/2</f>
        <v>133.5</v>
      </c>
      <c r="AC47" s="1">
        <f>Z47+AB47</f>
        <v>270.5</v>
      </c>
      <c r="AD47" s="1" t="str">
        <f>IF(Y47&gt;=300,"VERDADERO","NO APTO")</f>
        <v>NO APTO</v>
      </c>
      <c r="AE47" s="1" t="str">
        <f>IF(AA47&gt;=220,"VERDADERO","NO APTO")</f>
        <v>VERDADERO</v>
      </c>
      <c r="AF47" s="1" t="str">
        <f>IF(AND(AD47="VERDADERO",AE47="VERDADERO"),"SI","NO")</f>
        <v>NO</v>
      </c>
    </row>
    <row r="48" spans="1:32">
      <c r="A48" s="1">
        <v>1062959069</v>
      </c>
      <c r="B48" s="1" t="s">
        <v>92</v>
      </c>
      <c r="C48" s="1">
        <v>2.5</v>
      </c>
      <c r="D48" s="1">
        <v>3.6</v>
      </c>
      <c r="E48" s="1">
        <v>2</v>
      </c>
      <c r="F48" s="1">
        <v>2</v>
      </c>
      <c r="G48" s="1">
        <v>1</v>
      </c>
      <c r="H48" s="1">
        <v>1</v>
      </c>
      <c r="I48" s="1">
        <v>1</v>
      </c>
      <c r="J48" s="1">
        <f>C48*15%</f>
        <v>0.375</v>
      </c>
      <c r="K48" s="1">
        <f>D48*15%</f>
        <v>0.54</v>
      </c>
      <c r="L48" s="1">
        <f>E48*15%</f>
        <v>0.3</v>
      </c>
      <c r="M48" s="1">
        <f>F48*15%</f>
        <v>0.3</v>
      </c>
      <c r="N48" s="1">
        <f>G48*15%</f>
        <v>0.15</v>
      </c>
      <c r="O48" s="1">
        <f>H48*20%</f>
        <v>0.2</v>
      </c>
      <c r="P48" s="1">
        <f>I48*5%</f>
        <v>0.05</v>
      </c>
      <c r="Q48" s="1">
        <f>SUM(J48:P48)</f>
        <v>1.915</v>
      </c>
      <c r="R48" s="1" t="s">
        <v>25</v>
      </c>
      <c r="S48" s="1" t="s">
        <v>45</v>
      </c>
      <c r="T48" s="1">
        <v>65</v>
      </c>
      <c r="U48" s="1">
        <v>51</v>
      </c>
      <c r="V48" s="1">
        <v>60</v>
      </c>
      <c r="W48" s="1">
        <v>55</v>
      </c>
      <c r="X48" s="1">
        <v>0</v>
      </c>
      <c r="Y48" s="1">
        <f>Q48*500/5</f>
        <v>191.5</v>
      </c>
      <c r="Z48" s="1">
        <f>Y48/2</f>
        <v>95.75</v>
      </c>
      <c r="AA48" s="1">
        <v>289</v>
      </c>
      <c r="AB48" s="1">
        <f>AA48/2</f>
        <v>144.5</v>
      </c>
      <c r="AC48" s="1">
        <f>Z48+AB48</f>
        <v>240.25</v>
      </c>
      <c r="AD48" s="1" t="str">
        <f>IF(Y48&gt;=300,"VERDADERO","NO APTO")</f>
        <v>NO APTO</v>
      </c>
      <c r="AE48" s="1" t="str">
        <f>IF(AA48&gt;=220,"VERDADERO","NO APTO")</f>
        <v>VERDADERO</v>
      </c>
      <c r="AF48" s="1" t="str">
        <f>IF(AND(AD48="VERDADERO",AE48="VERDADERO"),"SI","NO")</f>
        <v>NO</v>
      </c>
    </row>
    <row r="49" spans="1:32">
      <c r="A49" s="1">
        <v>1042851774</v>
      </c>
      <c r="B49" s="1" t="s">
        <v>93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f>C49*15%</f>
        <v>0</v>
      </c>
      <c r="K49" s="1">
        <f>D49*15%</f>
        <v>0</v>
      </c>
      <c r="L49" s="1">
        <f>E49*15%</f>
        <v>0</v>
      </c>
      <c r="M49" s="1">
        <f>F49*15%</f>
        <v>0</v>
      </c>
      <c r="N49" s="1">
        <f>G49*15%</f>
        <v>0</v>
      </c>
      <c r="O49" s="1">
        <f>H49*20%</f>
        <v>0</v>
      </c>
      <c r="P49" s="1">
        <f>I49*5%</f>
        <v>0</v>
      </c>
      <c r="Q49" s="1">
        <f>SUM(J49:P49)</f>
        <v>0</v>
      </c>
      <c r="R49" s="1" t="s">
        <v>25</v>
      </c>
      <c r="S49" s="1" t="s">
        <v>45</v>
      </c>
      <c r="T49" s="1">
        <v>56</v>
      </c>
      <c r="U49" s="1">
        <v>46</v>
      </c>
      <c r="V49" s="1">
        <v>39</v>
      </c>
      <c r="W49" s="1">
        <v>38</v>
      </c>
      <c r="X49" s="1">
        <v>50</v>
      </c>
      <c r="Y49" s="1">
        <f>Q49*500/5</f>
        <v>0</v>
      </c>
      <c r="Z49" s="1">
        <f>Y49/2</f>
        <v>0</v>
      </c>
      <c r="AA49" s="1">
        <v>226</v>
      </c>
      <c r="AB49" s="1">
        <f>AA49/2</f>
        <v>113</v>
      </c>
      <c r="AC49" s="1">
        <f>Z49+AB49</f>
        <v>113</v>
      </c>
      <c r="AD49" s="1" t="str">
        <f>IF(Y49&gt;=300,"VERDADERO","NO APTO")</f>
        <v>NO APTO</v>
      </c>
      <c r="AE49" s="1" t="str">
        <f>IF(AA49&gt;=220,"VERDADERO","NO APTO")</f>
        <v>VERDADERO</v>
      </c>
      <c r="AF49" s="1" t="str">
        <f>IF(AND(AD49="VERDADERO",AE49="VERDADERO"),"SI","NO")</f>
        <v>NO</v>
      </c>
    </row>
    <row r="50" spans="1:32">
      <c r="A50" s="1">
        <v>1042850451</v>
      </c>
      <c r="B50" s="1" t="s">
        <v>94</v>
      </c>
      <c r="C50" s="1">
        <v>2.7</v>
      </c>
      <c r="D50" s="1">
        <v>3.3</v>
      </c>
      <c r="E50" s="1">
        <v>2.5</v>
      </c>
      <c r="F50" s="1">
        <v>3</v>
      </c>
      <c r="G50" s="1">
        <v>1</v>
      </c>
      <c r="H50" s="1">
        <v>1</v>
      </c>
      <c r="I50" s="1">
        <v>1</v>
      </c>
      <c r="J50" s="1">
        <f>C50*15%</f>
        <v>0.40500000000000003</v>
      </c>
      <c r="K50" s="1">
        <f>D50*15%</f>
        <v>0.49499999999999994</v>
      </c>
      <c r="L50" s="1">
        <f>E50*15%</f>
        <v>0.375</v>
      </c>
      <c r="M50" s="1">
        <f>F50*15%</f>
        <v>0.44999999999999996</v>
      </c>
      <c r="N50" s="1">
        <f>G50*15%</f>
        <v>0.15</v>
      </c>
      <c r="O50" s="1">
        <f>H50*20%</f>
        <v>0.2</v>
      </c>
      <c r="P50" s="1">
        <f>I50*5%</f>
        <v>0.05</v>
      </c>
      <c r="Q50" s="1">
        <f>SUM(J50:P50)</f>
        <v>2.1249999999999996</v>
      </c>
      <c r="R50" s="1" t="s">
        <v>25</v>
      </c>
      <c r="S50" s="1" t="s">
        <v>45</v>
      </c>
      <c r="T50" s="1">
        <v>67</v>
      </c>
      <c r="U50" s="1">
        <v>54</v>
      </c>
      <c r="V50" s="1">
        <v>50</v>
      </c>
      <c r="W50" s="1">
        <v>58</v>
      </c>
      <c r="X50" s="1">
        <v>72</v>
      </c>
      <c r="Y50" s="1">
        <f>Q50*500/5</f>
        <v>212.49999999999994</v>
      </c>
      <c r="Z50" s="1">
        <f>Y50/2</f>
        <v>106.24999999999997</v>
      </c>
      <c r="AA50" s="1">
        <v>292</v>
      </c>
      <c r="AB50" s="1">
        <f>AA50/2</f>
        <v>146</v>
      </c>
      <c r="AC50" s="1">
        <f>Z50+AB50</f>
        <v>252.24999999999997</v>
      </c>
      <c r="AD50" s="1" t="str">
        <f>IF(Y50&gt;=300,"VERDADERO","NO APTO")</f>
        <v>NO APTO</v>
      </c>
      <c r="AE50" s="1" t="str">
        <f>IF(AA50&gt;=220,"VERDADERO","NO APTO")</f>
        <v>VERDADERO</v>
      </c>
      <c r="AF50" s="1" t="str">
        <f>IF(AND(AD50="VERDADERO",AE50="VERDADERO"),"SI","NO")</f>
        <v>NO</v>
      </c>
    </row>
    <row r="51" spans="1:32">
      <c r="A51" s="1">
        <v>1042247830</v>
      </c>
      <c r="B51" s="1" t="s">
        <v>95</v>
      </c>
      <c r="C51" s="1">
        <v>3.1</v>
      </c>
      <c r="D51" s="1">
        <v>2.6</v>
      </c>
      <c r="E51" s="1">
        <v>3.5</v>
      </c>
      <c r="F51" s="1">
        <v>4</v>
      </c>
      <c r="G51" s="1">
        <v>0</v>
      </c>
      <c r="H51" s="1">
        <v>0</v>
      </c>
      <c r="I51" s="1">
        <v>0</v>
      </c>
      <c r="J51" s="1">
        <f>C51*15%</f>
        <v>0.46499999999999997</v>
      </c>
      <c r="K51" s="1">
        <f>D51*15%</f>
        <v>0.39</v>
      </c>
      <c r="L51" s="1">
        <f>E51*15%</f>
        <v>0.52500000000000002</v>
      </c>
      <c r="M51" s="1">
        <f>F51*15%</f>
        <v>0.6</v>
      </c>
      <c r="N51" s="1">
        <f>G51*15%</f>
        <v>0</v>
      </c>
      <c r="O51" s="1">
        <f>H51*20%</f>
        <v>0</v>
      </c>
      <c r="P51" s="1">
        <f>I51*5%</f>
        <v>0</v>
      </c>
      <c r="Q51" s="1">
        <f>SUM(J51:P51)</f>
        <v>1.98</v>
      </c>
      <c r="R51" s="1" t="s">
        <v>96</v>
      </c>
      <c r="S51" s="1" t="s">
        <v>45</v>
      </c>
      <c r="T51" s="1">
        <v>58</v>
      </c>
      <c r="U51" s="1">
        <v>51</v>
      </c>
      <c r="V51" s="1">
        <v>55</v>
      </c>
      <c r="W51" s="1">
        <v>48</v>
      </c>
      <c r="X51" s="1">
        <v>39</v>
      </c>
      <c r="Y51" s="1">
        <f>Q51*500/5</f>
        <v>198</v>
      </c>
      <c r="Z51" s="1">
        <f>Y51/2</f>
        <v>99</v>
      </c>
      <c r="AA51" s="1">
        <v>260</v>
      </c>
      <c r="AB51" s="1">
        <f>AA51/2</f>
        <v>130</v>
      </c>
      <c r="AC51" s="1">
        <f>Z51+AB51</f>
        <v>229</v>
      </c>
      <c r="AD51" s="1" t="str">
        <f>IF(Y51&gt;=300,"VERDADERO","NO APTO")</f>
        <v>NO APTO</v>
      </c>
      <c r="AE51" s="1" t="str">
        <f>IF(AA51&gt;=220,"VERDADERO","NO APTO")</f>
        <v>VERDADERO</v>
      </c>
      <c r="AF51" s="1" t="str">
        <f>IF(AND(AD51="VERDADERO",AE51="VERDADERO"),"SI","NO")</f>
        <v>NO</v>
      </c>
    </row>
    <row r="52" spans="1:32">
      <c r="A52" s="1">
        <v>1043114522</v>
      </c>
      <c r="B52" s="1" t="s">
        <v>97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f>C52*15%</f>
        <v>0</v>
      </c>
      <c r="K52" s="1">
        <f>D52*15%</f>
        <v>0</v>
      </c>
      <c r="L52" s="1">
        <f>E52*15%</f>
        <v>0</v>
      </c>
      <c r="M52" s="1">
        <f>F52*15%</f>
        <v>0</v>
      </c>
      <c r="N52" s="1">
        <f>G52*15%</f>
        <v>0</v>
      </c>
      <c r="O52" s="1">
        <f>H52*20%</f>
        <v>0</v>
      </c>
      <c r="P52" s="1">
        <f>I52*5%</f>
        <v>0</v>
      </c>
      <c r="Q52" s="1">
        <f>SUM(J52:P52)</f>
        <v>0</v>
      </c>
      <c r="R52" s="1" t="s">
        <v>72</v>
      </c>
      <c r="S52" s="1" t="s">
        <v>45</v>
      </c>
      <c r="T52" s="1">
        <v>64</v>
      </c>
      <c r="U52" s="1">
        <v>49</v>
      </c>
      <c r="V52" s="1">
        <v>59</v>
      </c>
      <c r="W52" s="1">
        <v>54</v>
      </c>
      <c r="X52" s="1">
        <v>0</v>
      </c>
      <c r="Y52" s="1">
        <f>Q52*500/5</f>
        <v>0</v>
      </c>
      <c r="Z52" s="1">
        <f>Y52/2</f>
        <v>0</v>
      </c>
      <c r="AA52" s="1">
        <v>282</v>
      </c>
      <c r="AB52" s="1">
        <f>AA52/2</f>
        <v>141</v>
      </c>
      <c r="AC52" s="1">
        <f>Z52+AB52</f>
        <v>141</v>
      </c>
      <c r="AD52" s="1" t="str">
        <f>IF(Y52&gt;=300,"VERDADERO","NO APTO")</f>
        <v>NO APTO</v>
      </c>
      <c r="AE52" s="1" t="str">
        <f>IF(AA52&gt;=220,"VERDADERO","NO APTO")</f>
        <v>VERDADERO</v>
      </c>
      <c r="AF52" s="1" t="str">
        <f>IF(AND(AD52="VERDADERO",AE52="VERDADERO"),"SI","NO")</f>
        <v>NO</v>
      </c>
    </row>
    <row r="53" spans="1:32">
      <c r="A53" s="1">
        <v>1043120078</v>
      </c>
      <c r="B53" s="1" t="s">
        <v>98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f>C53*15%</f>
        <v>0</v>
      </c>
      <c r="K53" s="1">
        <f>D53*15%</f>
        <v>0</v>
      </c>
      <c r="L53" s="1">
        <f>E53*15%</f>
        <v>0</v>
      </c>
      <c r="M53" s="1">
        <f>F53*15%</f>
        <v>0</v>
      </c>
      <c r="N53" s="1">
        <f>G53*15%</f>
        <v>0</v>
      </c>
      <c r="O53" s="1">
        <f>H53*20%</f>
        <v>0</v>
      </c>
      <c r="P53" s="1">
        <f>I53*5%</f>
        <v>0</v>
      </c>
      <c r="Q53" s="1">
        <f>SUM(J53:P53)</f>
        <v>0</v>
      </c>
      <c r="R53" s="1" t="s">
        <v>72</v>
      </c>
      <c r="S53" s="1" t="s">
        <v>45</v>
      </c>
      <c r="T53" s="1">
        <v>59</v>
      </c>
      <c r="U53" s="1">
        <v>50</v>
      </c>
      <c r="V53" s="1">
        <v>53</v>
      </c>
      <c r="W53" s="1">
        <v>55</v>
      </c>
      <c r="X53" s="1">
        <v>54</v>
      </c>
      <c r="Y53" s="1">
        <f>Q53*500/5</f>
        <v>0</v>
      </c>
      <c r="Z53" s="1">
        <f>Y53/2</f>
        <v>0</v>
      </c>
      <c r="AA53" s="1">
        <v>271</v>
      </c>
      <c r="AB53" s="1">
        <f>AA53/2</f>
        <v>135.5</v>
      </c>
      <c r="AC53" s="1">
        <f>Z53+AB53</f>
        <v>135.5</v>
      </c>
      <c r="AD53" s="1" t="str">
        <f>IF(Y53&gt;=300,"VERDADERO","NO APTO")</f>
        <v>NO APTO</v>
      </c>
      <c r="AE53" s="1" t="str">
        <f>IF(AA53&gt;=220,"VERDADERO","NO APTO")</f>
        <v>VERDADERO</v>
      </c>
      <c r="AF53" s="1" t="str">
        <f>IF(AND(AD53="VERDADERO",AE53="VERDADERO"),"SI","NO")</f>
        <v>NO</v>
      </c>
    </row>
    <row r="54" spans="1:32">
      <c r="A54" s="1">
        <v>1028661660</v>
      </c>
      <c r="B54" s="1" t="s">
        <v>99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f>C54*15%</f>
        <v>0</v>
      </c>
      <c r="K54" s="1">
        <f>D54*15%</f>
        <v>0</v>
      </c>
      <c r="L54" s="1">
        <f>E54*15%</f>
        <v>0</v>
      </c>
      <c r="M54" s="1">
        <f>F54*15%</f>
        <v>0</v>
      </c>
      <c r="N54" s="1">
        <f>G54*15%</f>
        <v>0</v>
      </c>
      <c r="O54" s="1">
        <f>H54*20%</f>
        <v>0</v>
      </c>
      <c r="P54" s="1">
        <f>I54*5%</f>
        <v>0</v>
      </c>
      <c r="Q54" s="1">
        <f>SUM(J54:P54)</f>
        <v>0</v>
      </c>
      <c r="R54" s="1" t="s">
        <v>30</v>
      </c>
      <c r="S54" s="1" t="s">
        <v>45</v>
      </c>
      <c r="T54" s="1">
        <v>62</v>
      </c>
      <c r="U54" s="1">
        <v>49</v>
      </c>
      <c r="V54" s="1">
        <v>56</v>
      </c>
      <c r="W54" s="1">
        <v>55</v>
      </c>
      <c r="X54" s="1">
        <v>43</v>
      </c>
      <c r="Y54" s="1">
        <f>Q54*500/5</f>
        <v>0</v>
      </c>
      <c r="Z54" s="1">
        <f>Y54/2</f>
        <v>0</v>
      </c>
      <c r="AA54" s="1">
        <v>273</v>
      </c>
      <c r="AB54" s="1">
        <f>AA54/2</f>
        <v>136.5</v>
      </c>
      <c r="AC54" s="1">
        <f>Z54+AB54</f>
        <v>136.5</v>
      </c>
      <c r="AD54" s="1" t="str">
        <f>IF(Y54&gt;=300,"VERDADERO","NO APTO")</f>
        <v>NO APTO</v>
      </c>
      <c r="AE54" s="1" t="str">
        <f>IF(AA54&gt;=220,"VERDADERO","NO APTO")</f>
        <v>VERDADERO</v>
      </c>
      <c r="AF54" s="1" t="str">
        <f>IF(AND(AD54="VERDADERO",AE54="VERDADERO"),"SI","NO")</f>
        <v>NO</v>
      </c>
    </row>
    <row r="55" spans="1:32">
      <c r="A55" s="1">
        <v>1130304203</v>
      </c>
      <c r="B55" s="1" t="s">
        <v>100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f>C55*15%</f>
        <v>0</v>
      </c>
      <c r="K55" s="1">
        <f>D55*15%</f>
        <v>0</v>
      </c>
      <c r="L55" s="1">
        <f>E55*15%</f>
        <v>0</v>
      </c>
      <c r="M55" s="1">
        <f>F55*15%</f>
        <v>0</v>
      </c>
      <c r="N55" s="1">
        <f>G55*15%</f>
        <v>0</v>
      </c>
      <c r="O55" s="1">
        <f>H55*20%</f>
        <v>0</v>
      </c>
      <c r="P55" s="1">
        <f>I55*5%</f>
        <v>0</v>
      </c>
      <c r="Q55" s="1">
        <f>SUM(J55:P55)</f>
        <v>0</v>
      </c>
      <c r="R55" s="1" t="s">
        <v>30</v>
      </c>
      <c r="S55" s="1" t="s">
        <v>45</v>
      </c>
      <c r="T55" s="1">
        <v>51</v>
      </c>
      <c r="U55" s="1">
        <v>54</v>
      </c>
      <c r="V55" s="1">
        <v>39</v>
      </c>
      <c r="W55" s="1">
        <v>53</v>
      </c>
      <c r="X55" s="1">
        <v>55</v>
      </c>
      <c r="Y55" s="1">
        <f>Q55*500/5</f>
        <v>0</v>
      </c>
      <c r="Z55" s="1">
        <f>Y55/2</f>
        <v>0</v>
      </c>
      <c r="AA55" s="1">
        <v>248</v>
      </c>
      <c r="AB55" s="1">
        <f>AA55/2</f>
        <v>124</v>
      </c>
      <c r="AC55" s="1">
        <f>Z55+AB55</f>
        <v>124</v>
      </c>
      <c r="AD55" s="1" t="str">
        <f>IF(Y55&gt;=300,"VERDADERO","NO APTO")</f>
        <v>NO APTO</v>
      </c>
      <c r="AE55" s="1" t="str">
        <f>IF(AA55&gt;=220,"VERDADERO","NO APTO")</f>
        <v>VERDADERO</v>
      </c>
      <c r="AF55" s="1" t="str">
        <f>IF(AND(AD55="VERDADERO",AE55="VERDADERO"),"SI","NO")</f>
        <v>NO</v>
      </c>
    </row>
    <row r="56" spans="1:32">
      <c r="A56" s="1">
        <v>1044601855</v>
      </c>
      <c r="B56" s="1" t="s">
        <v>101</v>
      </c>
      <c r="C56" s="1">
        <v>4.2</v>
      </c>
      <c r="D56" s="1">
        <v>2.9</v>
      </c>
      <c r="E56" s="1">
        <v>4.5</v>
      </c>
      <c r="F56" s="1">
        <v>4.5</v>
      </c>
      <c r="G56" s="1">
        <v>1</v>
      </c>
      <c r="H56" s="1">
        <v>1</v>
      </c>
      <c r="I56" s="1">
        <v>1</v>
      </c>
      <c r="J56" s="1">
        <f>C56*15%</f>
        <v>0.63</v>
      </c>
      <c r="K56" s="1">
        <f>D56*15%</f>
        <v>0.435</v>
      </c>
      <c r="L56" s="1">
        <f>E56*15%</f>
        <v>0.67499999999999993</v>
      </c>
      <c r="M56" s="1">
        <f>F56*15%</f>
        <v>0.67499999999999993</v>
      </c>
      <c r="N56" s="1">
        <f>G56*15%</f>
        <v>0.15</v>
      </c>
      <c r="O56" s="1">
        <f>H56*20%</f>
        <v>0.2</v>
      </c>
      <c r="P56" s="1">
        <f>I56*5%</f>
        <v>0.05</v>
      </c>
      <c r="Q56" s="1">
        <f>SUM(J56:P56)</f>
        <v>2.8149999999999995</v>
      </c>
      <c r="R56" s="1" t="s">
        <v>30</v>
      </c>
      <c r="S56" s="1" t="s">
        <v>45</v>
      </c>
      <c r="T56" s="1">
        <v>57</v>
      </c>
      <c r="U56" s="1">
        <v>50</v>
      </c>
      <c r="V56" s="1">
        <v>43</v>
      </c>
      <c r="W56" s="1">
        <v>42</v>
      </c>
      <c r="X56" s="1">
        <v>30</v>
      </c>
      <c r="Y56" s="1">
        <f>Q56*500/5</f>
        <v>281.49999999999994</v>
      </c>
      <c r="Z56" s="1">
        <f>Y56/2</f>
        <v>140.74999999999997</v>
      </c>
      <c r="AA56" s="1">
        <v>233</v>
      </c>
      <c r="AB56" s="1">
        <f>AA56/2</f>
        <v>116.5</v>
      </c>
      <c r="AC56" s="1">
        <f>Z56+AB56</f>
        <v>257.25</v>
      </c>
      <c r="AD56" s="1" t="str">
        <f>IF(Y56&gt;=300,"VERDADERO","NO APTO")</f>
        <v>NO APTO</v>
      </c>
      <c r="AE56" s="1" t="str">
        <f>IF(AA56&gt;=220,"VERDADERO","NO APTO")</f>
        <v>VERDADERO</v>
      </c>
      <c r="AF56" s="1" t="str">
        <f>IF(AND(AD56="VERDADERO",AE56="VERDADERO"),"SI","NO")</f>
        <v>NO</v>
      </c>
    </row>
    <row r="57" spans="1:32">
      <c r="A57" s="1">
        <v>1080651062</v>
      </c>
      <c r="B57" s="1" t="s">
        <v>102</v>
      </c>
      <c r="C57" s="1">
        <v>3.1</v>
      </c>
      <c r="D57" s="1">
        <v>3.3</v>
      </c>
      <c r="E57" s="1">
        <v>2</v>
      </c>
      <c r="F57" s="1">
        <v>1.5</v>
      </c>
      <c r="G57" s="1">
        <v>1.5</v>
      </c>
      <c r="H57" s="1">
        <v>1</v>
      </c>
      <c r="I57" s="1">
        <v>1</v>
      </c>
      <c r="J57" s="1">
        <f>C57*15%</f>
        <v>0.46499999999999997</v>
      </c>
      <c r="K57" s="1">
        <f>D57*15%</f>
        <v>0.49499999999999994</v>
      </c>
      <c r="L57" s="1">
        <f>E57*15%</f>
        <v>0.3</v>
      </c>
      <c r="M57" s="1">
        <f>F57*15%</f>
        <v>0.22499999999999998</v>
      </c>
      <c r="N57" s="1">
        <f>G57*15%</f>
        <v>0.22499999999999998</v>
      </c>
      <c r="O57" s="1">
        <f>H57*20%</f>
        <v>0.2</v>
      </c>
      <c r="P57" s="1">
        <f>I57*5%</f>
        <v>0.05</v>
      </c>
      <c r="Q57" s="1">
        <f>SUM(J57:P57)</f>
        <v>1.96</v>
      </c>
      <c r="R57" s="1" t="s">
        <v>25</v>
      </c>
      <c r="S57" s="1" t="s">
        <v>103</v>
      </c>
      <c r="T57" s="1">
        <v>46</v>
      </c>
      <c r="U57" s="1">
        <v>44</v>
      </c>
      <c r="V57" s="1">
        <v>44</v>
      </c>
      <c r="W57" s="1">
        <v>49</v>
      </c>
      <c r="X57" s="1">
        <v>40</v>
      </c>
      <c r="Y57" s="1">
        <f>Q57*500/5</f>
        <v>196</v>
      </c>
      <c r="Z57" s="1">
        <f>Y57/2</f>
        <v>98</v>
      </c>
      <c r="AA57" s="1">
        <v>227</v>
      </c>
      <c r="AB57" s="1">
        <f>AA57/2</f>
        <v>113.5</v>
      </c>
      <c r="AC57" s="1">
        <f>Z57+AB57</f>
        <v>211.5</v>
      </c>
      <c r="AD57" s="1" t="str">
        <f>IF(Y57&gt;=300,"VERDADERO","NO APTO")</f>
        <v>NO APTO</v>
      </c>
      <c r="AE57" s="1" t="str">
        <f>IF(AA57&gt;=220,"VERDADERO","NO APTO")</f>
        <v>VERDADERO</v>
      </c>
      <c r="AF57" s="1" t="str">
        <f>IF(AND(AD57="VERDADERO",AE57="VERDADERO"),"SI","NO")</f>
        <v>NO</v>
      </c>
    </row>
    <row r="58" spans="1:32">
      <c r="A58" s="1">
        <v>1049264123</v>
      </c>
      <c r="B58" s="1" t="s">
        <v>104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f>C58*15%</f>
        <v>0</v>
      </c>
      <c r="K58" s="1">
        <f>D58*15%</f>
        <v>0</v>
      </c>
      <c r="L58" s="1">
        <f>E58*15%</f>
        <v>0</v>
      </c>
      <c r="M58" s="1">
        <f>F58*15%</f>
        <v>0</v>
      </c>
      <c r="N58" s="1">
        <f>G58*15%</f>
        <v>0</v>
      </c>
      <c r="O58" s="1">
        <f>H58*20%</f>
        <v>0</v>
      </c>
      <c r="P58" s="1">
        <f>I58*5%</f>
        <v>0</v>
      </c>
      <c r="Q58" s="1">
        <f>SUM(J58:P58)</f>
        <v>0</v>
      </c>
      <c r="R58" s="1" t="s">
        <v>30</v>
      </c>
      <c r="S58" s="1" t="s">
        <v>52</v>
      </c>
      <c r="T58" s="1">
        <v>44</v>
      </c>
      <c r="U58" s="1">
        <v>55</v>
      </c>
      <c r="V58" s="1">
        <v>42</v>
      </c>
      <c r="W58" s="1">
        <v>46</v>
      </c>
      <c r="X58" s="1">
        <v>43</v>
      </c>
      <c r="Y58" s="1">
        <f>Q58*500/5</f>
        <v>0</v>
      </c>
      <c r="Z58" s="1">
        <f>Y58/2</f>
        <v>0</v>
      </c>
      <c r="AA58" s="1">
        <v>232</v>
      </c>
      <c r="AB58" s="1">
        <f>AA58/2</f>
        <v>116</v>
      </c>
      <c r="AC58" s="1">
        <f>Z58+AB58</f>
        <v>116</v>
      </c>
      <c r="AD58" s="1" t="str">
        <f>IF(Y58&gt;=300,"VERDADERO","NO APTO")</f>
        <v>NO APTO</v>
      </c>
      <c r="AE58" s="1" t="str">
        <f>IF(AA58&gt;=220,"VERDADERO","NO APTO")</f>
        <v>VERDADERO</v>
      </c>
      <c r="AF58" s="1" t="str">
        <f>IF(AND(AD58="VERDADERO",AE58="VERDADERO"),"SI","NO")</f>
        <v>NO</v>
      </c>
    </row>
    <row r="59" spans="1:32">
      <c r="A59" s="1">
        <v>1105870027</v>
      </c>
      <c r="B59" s="1" t="s">
        <v>105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f>C59*15%</f>
        <v>0</v>
      </c>
      <c r="K59" s="1">
        <f>D59*15%</f>
        <v>0</v>
      </c>
      <c r="L59" s="1">
        <f>E59*15%</f>
        <v>0</v>
      </c>
      <c r="M59" s="1">
        <f>F59*15%</f>
        <v>0</v>
      </c>
      <c r="N59" s="1">
        <f>G59*15%</f>
        <v>0</v>
      </c>
      <c r="O59" s="1">
        <f>H59*20%</f>
        <v>0</v>
      </c>
      <c r="P59" s="1">
        <f>I59*5%</f>
        <v>0</v>
      </c>
      <c r="Q59" s="1">
        <f>SUM(J59:P59)</f>
        <v>0</v>
      </c>
      <c r="R59" s="1" t="s">
        <v>106</v>
      </c>
      <c r="S59" s="1" t="s">
        <v>107</v>
      </c>
      <c r="T59" s="1">
        <v>48</v>
      </c>
      <c r="U59" s="1">
        <v>59</v>
      </c>
      <c r="V59" s="1">
        <v>42</v>
      </c>
      <c r="W59" s="1">
        <v>41</v>
      </c>
      <c r="X59" s="1">
        <v>35</v>
      </c>
      <c r="Y59" s="1">
        <f>Q59*500/5</f>
        <v>0</v>
      </c>
      <c r="Z59" s="1">
        <f>Y59/2</f>
        <v>0</v>
      </c>
      <c r="AA59" s="1">
        <v>233</v>
      </c>
      <c r="AB59" s="1">
        <f>AA59/2</f>
        <v>116.5</v>
      </c>
      <c r="AC59" s="1">
        <f>Z59+AB59</f>
        <v>116.5</v>
      </c>
      <c r="AD59" s="1" t="str">
        <f>IF(Y59&gt;=300,"VERDADERO","NO APTO")</f>
        <v>NO APTO</v>
      </c>
      <c r="AE59" s="1" t="str">
        <f>IF(AA59&gt;=220,"VERDADERO","NO APTO")</f>
        <v>VERDADERO</v>
      </c>
      <c r="AF59" s="1" t="str">
        <f>IF(AND(AD59="VERDADERO",AE59="VERDADERO"),"SI","NO")</f>
        <v>NO</v>
      </c>
    </row>
    <row r="60" spans="1:32">
      <c r="A60" s="1">
        <v>1007661643</v>
      </c>
      <c r="B60" s="1" t="s">
        <v>108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f>C60*15%</f>
        <v>0</v>
      </c>
      <c r="K60" s="1">
        <f>D60*15%</f>
        <v>0</v>
      </c>
      <c r="L60" s="1">
        <f>E60*15%</f>
        <v>0</v>
      </c>
      <c r="M60" s="1">
        <f>F60*15%</f>
        <v>0</v>
      </c>
      <c r="N60" s="1">
        <f>G60*15%</f>
        <v>0</v>
      </c>
      <c r="O60" s="1">
        <f>H60*20%</f>
        <v>0</v>
      </c>
      <c r="P60" s="1">
        <f>I60*5%</f>
        <v>0</v>
      </c>
      <c r="Q60" s="1">
        <f>SUM(J60:P60)</f>
        <v>0</v>
      </c>
      <c r="R60" s="1" t="s">
        <v>30</v>
      </c>
      <c r="S60" s="1" t="s">
        <v>109</v>
      </c>
      <c r="T60" s="1">
        <v>60</v>
      </c>
      <c r="U60" s="1">
        <v>57</v>
      </c>
      <c r="V60" s="1">
        <v>49</v>
      </c>
      <c r="W60" s="1">
        <v>51</v>
      </c>
      <c r="X60" s="1">
        <v>49</v>
      </c>
      <c r="Y60" s="1">
        <f>Q60*500/5</f>
        <v>0</v>
      </c>
      <c r="Z60" s="1">
        <f>Y60/2</f>
        <v>0</v>
      </c>
      <c r="AA60" s="1">
        <v>269</v>
      </c>
      <c r="AB60" s="1">
        <f>AA60/2</f>
        <v>134.5</v>
      </c>
      <c r="AC60" s="1">
        <f>Z60+AB60</f>
        <v>134.5</v>
      </c>
      <c r="AD60" s="1" t="str">
        <f>IF(Y60&gt;=300,"VERDADERO","NO APTO")</f>
        <v>NO APTO</v>
      </c>
      <c r="AE60" s="1" t="str">
        <f>IF(AA60&gt;=220,"VERDADERO","NO APTO")</f>
        <v>VERDADERO</v>
      </c>
      <c r="AF60" s="1" t="str">
        <f>IF(AND(AD60="VERDADERO",AE60="VERDADERO"),"SI","NO")</f>
        <v>NO</v>
      </c>
    </row>
    <row r="61" spans="1:32">
      <c r="A61" s="1">
        <v>1128192109</v>
      </c>
      <c r="B61" s="1" t="s">
        <v>110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f>C61*15%</f>
        <v>0</v>
      </c>
      <c r="K61" s="1">
        <f>D61*15%</f>
        <v>0</v>
      </c>
      <c r="L61" s="1">
        <f>E61*15%</f>
        <v>0</v>
      </c>
      <c r="M61" s="1">
        <f>F61*15%</f>
        <v>0</v>
      </c>
      <c r="N61" s="1">
        <f>G61*15%</f>
        <v>0</v>
      </c>
      <c r="O61" s="1">
        <f>H61*20%</f>
        <v>0</v>
      </c>
      <c r="P61" s="1">
        <f>I61*5%</f>
        <v>0</v>
      </c>
      <c r="Q61" s="1">
        <f>SUM(J61:P61)</f>
        <v>0</v>
      </c>
      <c r="R61" s="1" t="s">
        <v>30</v>
      </c>
      <c r="S61" s="1" t="s">
        <v>111</v>
      </c>
      <c r="T61" s="1">
        <v>56</v>
      </c>
      <c r="U61" s="1">
        <v>38</v>
      </c>
      <c r="V61" s="1">
        <v>52</v>
      </c>
      <c r="W61" s="1">
        <v>44</v>
      </c>
      <c r="X61" s="1">
        <v>58</v>
      </c>
      <c r="Y61" s="1">
        <f>Q61*500/5</f>
        <v>0</v>
      </c>
      <c r="Z61" s="1">
        <f>Y61/2</f>
        <v>0</v>
      </c>
      <c r="AA61" s="1">
        <v>242</v>
      </c>
      <c r="AB61" s="1">
        <f>AA61/2</f>
        <v>121</v>
      </c>
      <c r="AC61" s="1">
        <f>Z61+AB61</f>
        <v>121</v>
      </c>
      <c r="AD61" s="1" t="str">
        <f>IF(Y61&gt;=300,"VERDADERO","NO APTO")</f>
        <v>NO APTO</v>
      </c>
      <c r="AE61" s="1" t="str">
        <f>IF(AA61&gt;=220,"VERDADERO","NO APTO")</f>
        <v>VERDADERO</v>
      </c>
      <c r="AF61" s="1" t="str">
        <f>IF(AND(AD61="VERDADERO",AE61="VERDADERO"),"SI","NO")</f>
        <v>NO</v>
      </c>
    </row>
    <row r="62" spans="1:32">
      <c r="A62" s="1">
        <v>1002213582</v>
      </c>
      <c r="B62" s="1" t="s">
        <v>112</v>
      </c>
      <c r="C62" s="1">
        <v>2.7</v>
      </c>
      <c r="D62" s="1">
        <v>4</v>
      </c>
      <c r="E62" s="1">
        <v>2</v>
      </c>
      <c r="F62" s="1">
        <v>2</v>
      </c>
      <c r="G62" s="1">
        <v>0</v>
      </c>
      <c r="H62" s="1">
        <v>0</v>
      </c>
      <c r="I62" s="1">
        <v>0</v>
      </c>
      <c r="J62" s="1">
        <f>C62*15%</f>
        <v>0.40500000000000003</v>
      </c>
      <c r="K62" s="1">
        <f>D62*15%</f>
        <v>0.6</v>
      </c>
      <c r="L62" s="1">
        <f>E62*15%</f>
        <v>0.3</v>
      </c>
      <c r="M62" s="1">
        <f>F62*15%</f>
        <v>0.3</v>
      </c>
      <c r="N62" s="1">
        <f>G62*15%</f>
        <v>0</v>
      </c>
      <c r="O62" s="1">
        <f>H62*20%</f>
        <v>0</v>
      </c>
      <c r="P62" s="1">
        <f>I62*5%</f>
        <v>0</v>
      </c>
      <c r="Q62" s="1">
        <f>SUM(J62:P62)</f>
        <v>1.605</v>
      </c>
      <c r="R62" s="1" t="s">
        <v>30</v>
      </c>
      <c r="S62" s="1" t="s">
        <v>41</v>
      </c>
      <c r="T62" s="1">
        <v>64</v>
      </c>
      <c r="U62" s="1">
        <v>58</v>
      </c>
      <c r="V62" s="1">
        <v>62</v>
      </c>
      <c r="W62" s="1">
        <v>63</v>
      </c>
      <c r="X62" s="1">
        <v>61</v>
      </c>
      <c r="Y62" s="1">
        <f>Q62*500/5</f>
        <v>160.5</v>
      </c>
      <c r="Z62" s="1">
        <f>Y62/2</f>
        <v>80.25</v>
      </c>
      <c r="AA62" s="1">
        <v>308</v>
      </c>
      <c r="AB62" s="1">
        <f>AA62/2</f>
        <v>154</v>
      </c>
      <c r="AC62" s="1">
        <f>Z62+AB62</f>
        <v>234.25</v>
      </c>
      <c r="AD62" s="1" t="str">
        <f>IF(Y62&gt;=300,"VERDADERO","NO APTO")</f>
        <v>NO APTO</v>
      </c>
      <c r="AE62" s="1" t="str">
        <f>IF(AA62&gt;=220,"VERDADERO","NO APTO")</f>
        <v>VERDADERO</v>
      </c>
      <c r="AF62" s="1" t="str">
        <f>IF(AND(AD62="VERDADERO",AE62="VERDADERO"),"SI","NO")</f>
        <v>NO</v>
      </c>
    </row>
    <row r="63" spans="1:32">
      <c r="A63" s="1">
        <v>1001822306</v>
      </c>
      <c r="B63" s="1" t="s">
        <v>113</v>
      </c>
      <c r="C63" s="1">
        <v>2.7</v>
      </c>
      <c r="D63" s="1">
        <v>2.9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f>C63*15%</f>
        <v>0.40500000000000003</v>
      </c>
      <c r="K63" s="1">
        <f>D63*15%</f>
        <v>0.435</v>
      </c>
      <c r="L63" s="1">
        <f>E63*15%</f>
        <v>0</v>
      </c>
      <c r="M63" s="1">
        <f>F63*15%</f>
        <v>0</v>
      </c>
      <c r="N63" s="1">
        <f>G63*15%</f>
        <v>0</v>
      </c>
      <c r="O63" s="1">
        <f>H63*20%</f>
        <v>0</v>
      </c>
      <c r="P63" s="1">
        <f>I63*5%</f>
        <v>0</v>
      </c>
      <c r="Q63" s="1">
        <f>SUM(J63:P63)</f>
        <v>0.84000000000000008</v>
      </c>
      <c r="R63" s="1" t="s">
        <v>84</v>
      </c>
      <c r="S63" s="1" t="s">
        <v>41</v>
      </c>
      <c r="T63" s="1">
        <v>54</v>
      </c>
      <c r="U63" s="1">
        <v>51</v>
      </c>
      <c r="V63" s="1">
        <v>48</v>
      </c>
      <c r="W63" s="1">
        <v>46</v>
      </c>
      <c r="X63" s="1">
        <v>50</v>
      </c>
      <c r="Y63" s="1">
        <f>Q63*500/5</f>
        <v>84.000000000000014</v>
      </c>
      <c r="Z63" s="1">
        <f>Y63/2</f>
        <v>42.000000000000007</v>
      </c>
      <c r="AA63" s="1">
        <v>249</v>
      </c>
      <c r="AB63" s="1">
        <f>AA63/2</f>
        <v>124.5</v>
      </c>
      <c r="AC63" s="1">
        <f>Z63+AB63</f>
        <v>166.5</v>
      </c>
      <c r="AD63" s="1" t="str">
        <f>IF(Y63&gt;=300,"VERDADERO","NO APTO")</f>
        <v>NO APTO</v>
      </c>
      <c r="AE63" s="1" t="str">
        <f>IF(AA63&gt;=220,"VERDADERO","NO APTO")</f>
        <v>VERDADERO</v>
      </c>
      <c r="AF63" s="1" t="str">
        <f>IF(AND(AD63="VERDADERO",AE63="VERDADERO"),"SI","NO")</f>
        <v>NO</v>
      </c>
    </row>
    <row r="64" spans="1:32">
      <c r="A64" s="1">
        <v>1042244065</v>
      </c>
      <c r="B64" s="1" t="s">
        <v>114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f>C64*15%</f>
        <v>0</v>
      </c>
      <c r="K64" s="1">
        <f>D64*15%</f>
        <v>0</v>
      </c>
      <c r="L64" s="1">
        <f>E64*15%</f>
        <v>0</v>
      </c>
      <c r="M64" s="1">
        <f>F64*15%</f>
        <v>0</v>
      </c>
      <c r="N64" s="1">
        <f>G64*15%</f>
        <v>0</v>
      </c>
      <c r="O64" s="1">
        <f>H64*20%</f>
        <v>0</v>
      </c>
      <c r="P64" s="1">
        <f>I64*5%</f>
        <v>0</v>
      </c>
      <c r="Q64" s="1">
        <f>SUM(J64:P64)</f>
        <v>0</v>
      </c>
      <c r="R64" s="1" t="s">
        <v>115</v>
      </c>
      <c r="S64" s="1" t="s">
        <v>41</v>
      </c>
      <c r="T64" s="1">
        <v>56</v>
      </c>
      <c r="U64" s="1">
        <v>53</v>
      </c>
      <c r="V64" s="1">
        <v>35</v>
      </c>
      <c r="W64" s="1">
        <v>53</v>
      </c>
      <c r="X64" s="1">
        <v>54</v>
      </c>
      <c r="Y64" s="1">
        <f>Q64*500/5</f>
        <v>0</v>
      </c>
      <c r="Z64" s="1">
        <f>Y64/2</f>
        <v>0</v>
      </c>
      <c r="AA64" s="1">
        <v>248</v>
      </c>
      <c r="AB64" s="1">
        <f>AA64/2</f>
        <v>124</v>
      </c>
      <c r="AC64" s="1">
        <f>Z64+AB64</f>
        <v>124</v>
      </c>
      <c r="AD64" s="1" t="str">
        <f>IF(Y64&gt;=300,"VERDADERO","NO APTO")</f>
        <v>NO APTO</v>
      </c>
      <c r="AE64" s="1" t="str">
        <f>IF(AA64&gt;=220,"VERDADERO","NO APTO")</f>
        <v>VERDADERO</v>
      </c>
      <c r="AF64" s="1" t="str">
        <f>IF(AND(AD64="VERDADERO",AE64="VERDADERO"),"SI","NO")</f>
        <v>NO</v>
      </c>
    </row>
    <row r="65" spans="1:32">
      <c r="A65" s="1">
        <v>1127618123</v>
      </c>
      <c r="B65" s="1" t="s">
        <v>116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f>C65*15%</f>
        <v>0</v>
      </c>
      <c r="K65" s="1">
        <f>D65*15%</f>
        <v>0</v>
      </c>
      <c r="L65" s="1">
        <f>E65*15%</f>
        <v>0</v>
      </c>
      <c r="M65" s="1">
        <f>F65*15%</f>
        <v>0</v>
      </c>
      <c r="N65" s="1">
        <f>G65*15%</f>
        <v>0</v>
      </c>
      <c r="O65" s="1">
        <f>H65*20%</f>
        <v>0</v>
      </c>
      <c r="P65" s="1">
        <f>I65*5%</f>
        <v>0</v>
      </c>
      <c r="Q65" s="1">
        <f>SUM(J65:P65)</f>
        <v>0</v>
      </c>
      <c r="R65" s="1" t="s">
        <v>30</v>
      </c>
      <c r="S65" s="1" t="s">
        <v>41</v>
      </c>
      <c r="T65" s="1">
        <v>59</v>
      </c>
      <c r="U65" s="1">
        <v>60</v>
      </c>
      <c r="V65" s="1">
        <v>51</v>
      </c>
      <c r="W65" s="1">
        <v>40</v>
      </c>
      <c r="X65" s="1">
        <v>47</v>
      </c>
      <c r="Y65" s="1">
        <f>Q65*500/5</f>
        <v>0</v>
      </c>
      <c r="Z65" s="1">
        <f>Y65/2</f>
        <v>0</v>
      </c>
      <c r="AA65" s="1">
        <v>260</v>
      </c>
      <c r="AB65" s="1">
        <f>AA65/2</f>
        <v>130</v>
      </c>
      <c r="AC65" s="1">
        <f>Z65+AB65</f>
        <v>130</v>
      </c>
      <c r="AD65" s="1" t="str">
        <f>IF(Y65&gt;=300,"VERDADERO","NO APTO")</f>
        <v>NO APTO</v>
      </c>
      <c r="AE65" s="1" t="str">
        <f>IF(AA65&gt;=220,"VERDADERO","NO APTO")</f>
        <v>VERDADERO</v>
      </c>
      <c r="AF65" s="1" t="str">
        <f>IF(AND(AD65="VERDADERO",AE65="VERDADERO"),"SI","NO")</f>
        <v>NO</v>
      </c>
    </row>
  </sheetData>
  <autoFilter ref="A1:AF65" xr:uid="{00000000-0001-0000-0000-000000000000}">
    <sortState xmlns:xlrd2="http://schemas.microsoft.com/office/spreadsheetml/2017/richdata2" ref="A2:AF65">
      <sortCondition descending="1" ref="AF1:AF6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2023-06-16T18:54:15Z</dcterms:created>
  <dcterms:modified xsi:type="dcterms:W3CDTF">2023-06-16T19:08:16Z</dcterms:modified>
  <cp:category/>
  <cp:contentStatus/>
</cp:coreProperties>
</file>