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p\Documents\"/>
    </mc:Choice>
  </mc:AlternateContent>
  <xr:revisionPtr revIDLastSave="0" documentId="8_{94D1E15C-6A59-4677-8B9B-50E65BC72BD7}" xr6:coauthVersionLast="47" xr6:coauthVersionMax="47" xr10:uidLastSave="{00000000-0000-0000-0000-000000000000}"/>
  <bookViews>
    <workbookView xWindow="-120" yWindow="-120" windowWidth="20730" windowHeight="11160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8" i="4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8" i="4"/>
  <c r="E8" i="4" s="1"/>
  <c r="D4" i="4"/>
  <c r="B5" i="4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<sst xmlns="http://schemas.openxmlformats.org/spreadsheetml/2006/main" count="76" uniqueCount="57">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</sst>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1" fillId="2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F21" sqref="F21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9" t="s">
        <v>10</v>
      </c>
      <c r="B1" s="49"/>
      <c r="C1" s="49"/>
      <c r="D1" s="49"/>
      <c r="E1" s="49"/>
    </row>
    <row r="2" spans="1:263" ht="19.5" x14ac:dyDescent="0.25">
      <c r="A2" s="50" t="s">
        <v>44</v>
      </c>
      <c r="B2" s="50"/>
      <c r="C2" s="50"/>
      <c r="D2" s="50"/>
      <c r="E2" s="50"/>
    </row>
    <row r="3" spans="1:263" x14ac:dyDescent="0.2">
      <c r="A3" s="51" t="s">
        <v>45</v>
      </c>
      <c r="B3" s="51"/>
      <c r="C3" s="51"/>
      <c r="D3" s="51"/>
      <c r="E3" s="51"/>
    </row>
    <row r="4" spans="1:263" x14ac:dyDescent="0.2">
      <c r="A4" s="17" t="s">
        <v>11</v>
      </c>
      <c r="B4" s="36">
        <v>1</v>
      </c>
      <c r="C4" s="14" t="s">
        <v>4</v>
      </c>
      <c r="D4" s="52" t="str">
        <f>IFERROR(VLOOKUP(B6,Customers!$A$1:$C$13,3,0),"")</f>
        <v>Limerick, Ireland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15" customHeight="1" x14ac:dyDescent="0.2">
      <c r="A5" s="11" t="s">
        <v>12</v>
      </c>
      <c r="B5" s="13">
        <f ca="1">TODAY()</f>
        <v>45149</v>
      </c>
      <c r="C5" s="15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">
      <c r="A6" s="11" t="s">
        <v>2</v>
      </c>
      <c r="B6" s="12" t="s">
        <v>41</v>
      </c>
      <c r="C6" s="16"/>
      <c r="D6" s="56"/>
      <c r="E6" s="57"/>
      <c r="H6" t="s">
        <v>46</v>
      </c>
    </row>
    <row r="7" spans="1:263" x14ac:dyDescent="0.2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">
      <c r="A8" s="2">
        <f>IF(B8&lt;&gt;"",ROW(A1),"")</f>
        <v>1</v>
      </c>
      <c r="B8" s="3" t="s">
        <v>19</v>
      </c>
      <c r="C8" s="2">
        <v>10</v>
      </c>
      <c r="D8" s="2">
        <f>IFERROR(VLOOKUP(B8,Product!$A$1:$B$6,2,0),"")</f>
        <v>150</v>
      </c>
      <c r="E8" s="4">
        <f>IFERROR(C8*D8,"")</f>
        <v>1500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">
      <c r="A9" s="2">
        <f t="shared" ref="A9:A18" si="0">IF(B9&lt;&gt;"",ROW(A2),"")</f>
        <v>2</v>
      </c>
      <c r="B9" s="3" t="s">
        <v>21</v>
      </c>
      <c r="C9" s="5">
        <v>5</v>
      </c>
      <c r="D9" s="2">
        <f>IFERROR(VLOOKUP(B9,Product!$A$1:$B$6,2,0),"")</f>
        <v>225</v>
      </c>
      <c r="E9" s="4">
        <f t="shared" ref="E9:E18" si="1">IFERROR(C9*D9,"")</f>
        <v>1125</v>
      </c>
      <c r="G9" s="27">
        <v>2</v>
      </c>
      <c r="H9" s="21" t="s">
        <v>53</v>
      </c>
      <c r="Q9" s="22"/>
    </row>
    <row r="10" spans="1:263" ht="13.15" customHeight="1" x14ac:dyDescent="0.2">
      <c r="A10" s="2">
        <f t="shared" si="0"/>
        <v>3</v>
      </c>
      <c r="B10" s="3" t="s">
        <v>19</v>
      </c>
      <c r="C10" s="5">
        <v>5</v>
      </c>
      <c r="D10" s="2">
        <f>IFERROR(VLOOKUP(B10,Product!$A$1:$B$6,2,0),"")</f>
        <v>150</v>
      </c>
      <c r="E10" s="4">
        <f t="shared" si="1"/>
        <v>750</v>
      </c>
      <c r="G10" s="27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15" customHeight="1" x14ac:dyDescent="0.2">
      <c r="A11" s="2">
        <f t="shared" si="0"/>
        <v>4</v>
      </c>
      <c r="B11" s="3" t="s">
        <v>20</v>
      </c>
      <c r="C11" s="5">
        <v>2</v>
      </c>
      <c r="D11" s="2">
        <f>IFERROR(VLOOKUP(B11,Product!$A$1:$B$6,2,0),"")</f>
        <v>200</v>
      </c>
      <c r="E11" s="4">
        <f t="shared" si="1"/>
        <v>400</v>
      </c>
      <c r="G11" s="27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">
      <c r="A12" s="2" t="str">
        <f t="shared" si="0"/>
        <v/>
      </c>
      <c r="B12" s="3"/>
      <c r="C12" s="5"/>
      <c r="D12" s="2" t="str">
        <f>IFERROR(VLOOKUP(B12,Product!$A$1:$B$6,2,0),"")</f>
        <v/>
      </c>
      <c r="E12" s="4" t="str">
        <f t="shared" si="1"/>
        <v/>
      </c>
      <c r="G12" s="27">
        <v>5</v>
      </c>
      <c r="H12" s="21" t="s">
        <v>48</v>
      </c>
      <c r="Q12" s="22"/>
    </row>
    <row r="13" spans="1:263" x14ac:dyDescent="0.2">
      <c r="A13" s="2" t="str">
        <f t="shared" si="0"/>
        <v/>
      </c>
      <c r="B13" s="3"/>
      <c r="C13" s="5"/>
      <c r="D13" s="2" t="str">
        <f>IFERROR(VLOOKUP(B13,Product!$A$1:$B$6,2,0),"")</f>
        <v/>
      </c>
      <c r="E13" s="4" t="str">
        <f t="shared" si="1"/>
        <v/>
      </c>
      <c r="G13" s="27">
        <v>6</v>
      </c>
      <c r="H13" s="21" t="s">
        <v>49</v>
      </c>
      <c r="Q13" s="22"/>
    </row>
    <row r="14" spans="1:263" x14ac:dyDescent="0.2">
      <c r="A14" s="2" t="str">
        <f t="shared" si="0"/>
        <v/>
      </c>
      <c r="B14" s="3"/>
      <c r="C14" s="5"/>
      <c r="D14" s="2" t="str">
        <f>IFERROR(VLOOKUP(B14,Product!$A$1:$B$6,2,0),"")</f>
        <v/>
      </c>
      <c r="E14" s="4" t="str">
        <f t="shared" si="1"/>
        <v/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">
      <c r="A15" s="2" t="str">
        <f t="shared" si="0"/>
        <v/>
      </c>
      <c r="B15" s="3"/>
      <c r="C15" s="5"/>
      <c r="D15" s="2" t="str">
        <f>IFERROR(VLOOKUP(B15,Product!$A$1:$B$6,2,0),"")</f>
        <v/>
      </c>
      <c r="E15" s="4" t="str">
        <f t="shared" si="1"/>
        <v/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">
      <c r="A16" s="2" t="str">
        <f t="shared" si="0"/>
        <v/>
      </c>
      <c r="B16" s="3"/>
      <c r="C16" s="5"/>
      <c r="D16" s="2" t="str">
        <f>IFERROR(VLOOKUP(B16,Product!$A$1:$B$6,2,0),"")</f>
        <v/>
      </c>
      <c r="E16" s="4" t="str">
        <f t="shared" si="1"/>
        <v/>
      </c>
    </row>
    <row r="17" spans="1:17" x14ac:dyDescent="0.2">
      <c r="A17" s="2" t="str">
        <f t="shared" si="0"/>
        <v/>
      </c>
      <c r="B17" s="3"/>
      <c r="C17" s="5"/>
      <c r="D17" s="2" t="str">
        <f>IFERROR(VLOOKUP(B17,Product!$A$1:$B$6,2,0),"")</f>
        <v/>
      </c>
      <c r="E17" s="4" t="str">
        <f t="shared" si="1"/>
        <v/>
      </c>
    </row>
    <row r="18" spans="1:17" x14ac:dyDescent="0.2">
      <c r="A18" s="2" t="str">
        <f t="shared" si="0"/>
        <v/>
      </c>
      <c r="B18" s="3"/>
      <c r="C18" s="6"/>
      <c r="D18" s="2" t="str">
        <f>IFERROR(VLOOKUP(B18,Product!$A$1:$B$6,2,0),"")</f>
        <v/>
      </c>
      <c r="E18" s="4" t="str">
        <f t="shared" si="1"/>
        <v/>
      </c>
    </row>
    <row r="19" spans="1:17" x14ac:dyDescent="0.2">
      <c r="A19" s="1"/>
      <c r="B19" s="1"/>
      <c r="C19" s="38" t="s">
        <v>15</v>
      </c>
      <c r="D19" s="38"/>
      <c r="E19" s="7">
        <f>SUM(E8:E18)</f>
        <v>3775</v>
      </c>
    </row>
    <row r="20" spans="1:17" x14ac:dyDescent="0.2">
      <c r="A20" s="1"/>
      <c r="B20" s="1"/>
      <c r="C20" s="38" t="s">
        <v>55</v>
      </c>
      <c r="D20" s="38"/>
      <c r="E20" s="37">
        <f>E19*5%</f>
        <v>188.75</v>
      </c>
    </row>
    <row r="21" spans="1:17" x14ac:dyDescent="0.2">
      <c r="A21" s="1"/>
      <c r="B21" s="1"/>
      <c r="C21" s="38" t="s">
        <v>16</v>
      </c>
      <c r="D21" s="38"/>
      <c r="E21" s="7">
        <f>PRODUCT(E19)*IF(E19&gt;=2500,"2%","0%")</f>
        <v>75.5</v>
      </c>
    </row>
    <row r="22" spans="1:17" x14ac:dyDescent="0.2">
      <c r="A22" s="1"/>
      <c r="B22" s="1"/>
      <c r="C22" s="39" t="s">
        <v>17</v>
      </c>
      <c r="D22" s="39"/>
      <c r="E22" s="10">
        <f>E19+E20-E21</f>
        <v>3888.25</v>
      </c>
    </row>
    <row r="23" spans="1:17" s="31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874CC1-7D23-4DA3-A0F4-838D14FFC49A}">
          <x14:formula1>
            <xm:f>Customers!$A$2:$A$13</xm:f>
          </x14:formula1>
          <xm:sqref>B6</xm:sqref>
        </x14:dataValidation>
        <x14:dataValidation type="list" allowBlank="1" showInputMessage="1" showErrorMessage="1" xr:uid="{70ADE833-2972-4654-8744-DD0C3DCEAC39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9" t="s">
        <v>0</v>
      </c>
      <c r="B1" s="9" t="s">
        <v>23</v>
      </c>
    </row>
    <row r="2" spans="1:2" x14ac:dyDescent="0.2">
      <c r="A2" s="8" t="s">
        <v>18</v>
      </c>
      <c r="B2" s="8">
        <v>100</v>
      </c>
    </row>
    <row r="3" spans="1:2" x14ac:dyDescent="0.2">
      <c r="A3" s="8" t="s">
        <v>19</v>
      </c>
      <c r="B3" s="8">
        <v>150</v>
      </c>
    </row>
    <row r="4" spans="1:2" x14ac:dyDescent="0.2">
      <c r="A4" s="8" t="s">
        <v>20</v>
      </c>
      <c r="B4" s="8">
        <v>200</v>
      </c>
    </row>
    <row r="5" spans="1:2" x14ac:dyDescent="0.2">
      <c r="A5" s="8" t="s">
        <v>21</v>
      </c>
      <c r="B5" s="8">
        <v>225</v>
      </c>
    </row>
    <row r="6" spans="1:2" x14ac:dyDescent="0.2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9" t="s">
        <v>2</v>
      </c>
      <c r="B1" s="9" t="s">
        <v>3</v>
      </c>
      <c r="C1" s="9" t="s">
        <v>4</v>
      </c>
    </row>
    <row r="2" spans="1:3" x14ac:dyDescent="0.2">
      <c r="A2" s="8" t="s">
        <v>33</v>
      </c>
      <c r="B2" s="8" t="s">
        <v>5</v>
      </c>
      <c r="C2" s="8" t="s">
        <v>24</v>
      </c>
    </row>
    <row r="3" spans="1:3" x14ac:dyDescent="0.2">
      <c r="A3" s="8" t="s">
        <v>7</v>
      </c>
      <c r="B3" s="8" t="s">
        <v>6</v>
      </c>
      <c r="C3" s="8" t="s">
        <v>25</v>
      </c>
    </row>
    <row r="4" spans="1:3" x14ac:dyDescent="0.2">
      <c r="A4" s="8" t="s">
        <v>34</v>
      </c>
      <c r="B4" s="8" t="s">
        <v>5</v>
      </c>
      <c r="C4" s="8" t="s">
        <v>31</v>
      </c>
    </row>
    <row r="5" spans="1:3" x14ac:dyDescent="0.2">
      <c r="A5" s="8" t="s">
        <v>35</v>
      </c>
      <c r="B5" s="8" t="s">
        <v>6</v>
      </c>
      <c r="C5" s="8" t="s">
        <v>32</v>
      </c>
    </row>
    <row r="6" spans="1:3" x14ac:dyDescent="0.2">
      <c r="A6" s="8" t="s">
        <v>36</v>
      </c>
      <c r="B6" s="8" t="s">
        <v>5</v>
      </c>
      <c r="C6" s="8" t="s">
        <v>28</v>
      </c>
    </row>
    <row r="7" spans="1:3" x14ac:dyDescent="0.2">
      <c r="A7" s="8" t="s">
        <v>37</v>
      </c>
      <c r="B7" s="8" t="s">
        <v>6</v>
      </c>
      <c r="C7" s="8" t="s">
        <v>29</v>
      </c>
    </row>
    <row r="8" spans="1:3" x14ac:dyDescent="0.2">
      <c r="A8" s="8" t="s">
        <v>38</v>
      </c>
      <c r="B8" s="8" t="s">
        <v>5</v>
      </c>
      <c r="C8" s="8" t="s">
        <v>30</v>
      </c>
    </row>
    <row r="9" spans="1:3" x14ac:dyDescent="0.2">
      <c r="A9" s="8" t="s">
        <v>39</v>
      </c>
      <c r="B9" s="8" t="s">
        <v>6</v>
      </c>
      <c r="C9" s="8" t="s">
        <v>31</v>
      </c>
    </row>
    <row r="10" spans="1:3" x14ac:dyDescent="0.2">
      <c r="A10" s="8" t="s">
        <v>40</v>
      </c>
      <c r="B10" s="8" t="s">
        <v>5</v>
      </c>
      <c r="C10" s="8" t="s">
        <v>32</v>
      </c>
    </row>
    <row r="11" spans="1:3" x14ac:dyDescent="0.2">
      <c r="A11" s="8" t="s">
        <v>41</v>
      </c>
      <c r="B11" s="8" t="s">
        <v>5</v>
      </c>
      <c r="C11" s="8" t="s">
        <v>26</v>
      </c>
    </row>
    <row r="12" spans="1:3" x14ac:dyDescent="0.2">
      <c r="A12" s="8" t="s">
        <v>42</v>
      </c>
      <c r="B12" s="8" t="s">
        <v>6</v>
      </c>
      <c r="C12" s="8" t="s">
        <v>27</v>
      </c>
    </row>
    <row r="13" spans="1:3" x14ac:dyDescent="0.2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csp</cp:lastModifiedBy>
  <dcterms:created xsi:type="dcterms:W3CDTF">2022-07-25T10:35:04Z</dcterms:created>
  <dcterms:modified xsi:type="dcterms:W3CDTF">2023-08-11T03:59:48Z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2023-08-05T12:55:30Z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569a4e7c-0789-40d7-8fda-eae516c6edf7</vt:lpwstr>
  </property>
  <property fmtid="{D5CDD505-2E9C-101B-9397-08002B2CF9AE}" pid="7" name="MSIP_Label_defa4170-0d19-0005-0004-bc88714345d2_ActionId">
    <vt:lpwstr>c97d713e-a837-47dc-a9d0-39571d39bf90</vt:lpwstr>
  </property>
  <property fmtid="{D5CDD505-2E9C-101B-9397-08002B2CF9AE}" pid="8" name="MSIP_Label_defa4170-0d19-0005-0004-bc88714345d2_ContentBits">
    <vt:lpwstr>0</vt:lpwstr>
  </property>
</Properties>
</file>