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ddhik\OneDrive\Desktop\ML Specialization\"/>
    </mc:Choice>
  </mc:AlternateContent>
  <xr:revisionPtr revIDLastSave="0" documentId="13_ncr:1_{95298262-408C-4816-AD7E-75D93FF4A55B}" xr6:coauthVersionLast="47" xr6:coauthVersionMax="47" xr10:uidLastSave="{00000000-0000-0000-0000-000000000000}"/>
  <bookViews>
    <workbookView xWindow="-108" yWindow="-108" windowWidth="23256" windowHeight="12456" xr2:uid="{69597A0E-7A71-4430-9969-35691BD47E6F}"/>
  </bookViews>
  <sheets>
    <sheet name="Forward Prop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40" i="2" l="1"/>
  <c r="T40" i="2"/>
  <c r="Q40" i="2"/>
  <c r="W29" i="2"/>
  <c r="T29" i="2"/>
  <c r="Q29" i="2"/>
  <c r="W18" i="2"/>
  <c r="T18" i="2"/>
  <c r="Q18" i="2"/>
  <c r="U29" i="2"/>
  <c r="U30" i="2"/>
  <c r="U31" i="2"/>
  <c r="U32" i="2"/>
  <c r="Y32" i="2" s="1"/>
  <c r="AA32" i="2" s="1"/>
  <c r="AD28" i="2" s="1"/>
  <c r="U43" i="2" s="1"/>
  <c r="U33" i="2"/>
  <c r="U28" i="2"/>
  <c r="R29" i="2"/>
  <c r="R30" i="2"/>
  <c r="R31" i="2"/>
  <c r="R32" i="2"/>
  <c r="R33" i="2"/>
  <c r="R28" i="2"/>
  <c r="Y28" i="2" s="1"/>
  <c r="U18" i="2"/>
  <c r="U19" i="2"/>
  <c r="U20" i="2"/>
  <c r="U21" i="2"/>
  <c r="U22" i="2"/>
  <c r="U17" i="2"/>
  <c r="R18" i="2"/>
  <c r="R19" i="2"/>
  <c r="R20" i="2"/>
  <c r="R21" i="2"/>
  <c r="R22" i="2"/>
  <c r="R17" i="2"/>
  <c r="F14" i="2"/>
  <c r="AK69" i="2"/>
  <c r="AM69" i="2" s="1"/>
  <c r="AK67" i="2"/>
  <c r="AM67" i="2" s="1"/>
  <c r="AK68" i="2"/>
  <c r="AM68" i="2" s="1"/>
  <c r="AK70" i="2"/>
  <c r="AM70" i="2" s="1"/>
  <c r="AK71" i="2"/>
  <c r="AM71" i="2" s="1"/>
  <c r="AK66" i="2"/>
  <c r="AM66" i="2" s="1"/>
  <c r="Y29" i="2" l="1"/>
  <c r="AA29" i="2" s="1"/>
  <c r="AD25" i="2" s="1"/>
  <c r="U40" i="2" s="1"/>
  <c r="AA28" i="2"/>
  <c r="AD24" i="2" s="1"/>
  <c r="U39" i="2" s="1"/>
  <c r="Y30" i="2"/>
  <c r="AA30" i="2" s="1"/>
  <c r="AD26" i="2" s="1"/>
  <c r="U41" i="2" s="1"/>
  <c r="Y31" i="2"/>
  <c r="AA31" i="2" s="1"/>
  <c r="AD27" i="2" s="1"/>
  <c r="U42" i="2" s="1"/>
  <c r="Y33" i="2"/>
  <c r="AA33" i="2" s="1"/>
  <c r="AD29" i="2" s="1"/>
  <c r="U44" i="2" s="1"/>
  <c r="Y17" i="2"/>
  <c r="AA17" i="2" s="1"/>
  <c r="Y19" i="2"/>
  <c r="AA19" i="2" s="1"/>
  <c r="Y21" i="2"/>
  <c r="AA21" i="2" s="1"/>
  <c r="Y20" i="2"/>
  <c r="AA20" i="2" s="1"/>
  <c r="Y18" i="2"/>
  <c r="AA18" i="2" s="1"/>
  <c r="Y22" i="2"/>
  <c r="AA22" i="2" s="1"/>
  <c r="AL71" i="2" l="1"/>
  <c r="AC29" i="2"/>
  <c r="R44" i="2" s="1"/>
  <c r="Y44" i="2" s="1"/>
  <c r="AA44" i="2" s="1"/>
  <c r="AL67" i="2"/>
  <c r="AC25" i="2"/>
  <c r="R40" i="2" s="1"/>
  <c r="Y40" i="2" s="1"/>
  <c r="AA40" i="2" s="1"/>
  <c r="AL69" i="2"/>
  <c r="AC27" i="2"/>
  <c r="R42" i="2" s="1"/>
  <c r="Y42" i="2" s="1"/>
  <c r="AA42" i="2" s="1"/>
  <c r="AL70" i="2"/>
  <c r="AC28" i="2"/>
  <c r="R43" i="2" s="1"/>
  <c r="Y43" i="2" s="1"/>
  <c r="AA43" i="2" s="1"/>
  <c r="AL68" i="2"/>
  <c r="AC26" i="2"/>
  <c r="R41" i="2" s="1"/>
  <c r="Y41" i="2" s="1"/>
  <c r="AA41" i="2" s="1"/>
  <c r="AE66" i="2"/>
  <c r="AI66" i="2" s="1"/>
  <c r="AC24" i="2"/>
  <c r="R39" i="2" s="1"/>
  <c r="Y39" i="2" s="1"/>
  <c r="AA39" i="2" s="1"/>
  <c r="AN66" i="2"/>
  <c r="AO66" i="2" s="1"/>
  <c r="AL66" i="2"/>
  <c r="AE68" i="2"/>
  <c r="AI68" i="2" s="1"/>
  <c r="AN68" i="2"/>
  <c r="AO68" i="2" s="1"/>
  <c r="AE71" i="2"/>
  <c r="AI71" i="2" s="1"/>
  <c r="AN71" i="2"/>
  <c r="AO71" i="2" s="1"/>
  <c r="AE67" i="2"/>
  <c r="AI67" i="2" s="1"/>
  <c r="AN67" i="2"/>
  <c r="AO67" i="2" s="1"/>
  <c r="AE69" i="2"/>
  <c r="AI69" i="2" s="1"/>
  <c r="AN69" i="2"/>
  <c r="AO69" i="2" s="1"/>
  <c r="AE70" i="2"/>
  <c r="AI70" i="2" s="1"/>
  <c r="AN70" i="2"/>
  <c r="AO70" i="2" s="1"/>
  <c r="AP68" i="2" l="1"/>
  <c r="AP67" i="2"/>
  <c r="AH66" i="2"/>
  <c r="AG66" i="2"/>
  <c r="AP66" i="2"/>
  <c r="AP71" i="2"/>
  <c r="AP69" i="2"/>
  <c r="AG69" i="2"/>
  <c r="AH69" i="2"/>
  <c r="AH71" i="2"/>
  <c r="AG71" i="2"/>
  <c r="AP70" i="2"/>
  <c r="AG70" i="2"/>
  <c r="AH70" i="2"/>
  <c r="AH67" i="2"/>
  <c r="AG67" i="2"/>
  <c r="AE73" i="2"/>
  <c r="AE74" i="2" s="1"/>
  <c r="AG68" i="2"/>
  <c r="AH68" i="2"/>
  <c r="AG73" i="2" l="1"/>
  <c r="AG74" i="2" s="1"/>
  <c r="G61" i="2" s="1"/>
  <c r="K61" i="2" s="1"/>
  <c r="AI73" i="2"/>
  <c r="AI74" i="2" s="1"/>
  <c r="G63" i="2" s="1"/>
  <c r="K63" i="2" s="1"/>
  <c r="AP73" i="2"/>
  <c r="AP74" i="2" s="1"/>
  <c r="AH73" i="2"/>
  <c r="AH74" i="2" s="1"/>
  <c r="G62" i="2" s="1"/>
  <c r="K62" i="2" s="1"/>
</calcChain>
</file>

<file path=xl/sharedStrings.xml><?xml version="1.0" encoding="utf-8"?>
<sst xmlns="http://schemas.openxmlformats.org/spreadsheetml/2006/main" count="84" uniqueCount="42">
  <si>
    <t>y</t>
  </si>
  <si>
    <t>=</t>
  </si>
  <si>
    <t>+</t>
  </si>
  <si>
    <t>b</t>
  </si>
  <si>
    <t>lr</t>
  </si>
  <si>
    <t>x1</t>
  </si>
  <si>
    <t>x2</t>
  </si>
  <si>
    <t>w1</t>
  </si>
  <si>
    <t>w2</t>
  </si>
  <si>
    <t>sum</t>
  </si>
  <si>
    <t>sum/m</t>
  </si>
  <si>
    <t>multipler</t>
  </si>
  <si>
    <t>w1 new</t>
  </si>
  <si>
    <t>w2 new</t>
  </si>
  <si>
    <t>b new</t>
  </si>
  <si>
    <t>g(z)</t>
  </si>
  <si>
    <t>z</t>
  </si>
  <si>
    <t>---&gt;</t>
  </si>
  <si>
    <t>dj_dw1</t>
  </si>
  <si>
    <t>dj_dw2</t>
  </si>
  <si>
    <t>m</t>
  </si>
  <si>
    <t>dj_db</t>
  </si>
  <si>
    <t>error = g(z)-y</t>
  </si>
  <si>
    <t>-y[i]</t>
  </si>
  <si>
    <t>log(g(z))</t>
  </si>
  <si>
    <t>1-y[i]</t>
  </si>
  <si>
    <t>1-g(z)</t>
  </si>
  <si>
    <t>log(1-g(z))</t>
  </si>
  <si>
    <t>Loss</t>
  </si>
  <si>
    <t>Sum</t>
  </si>
  <si>
    <t>Cost</t>
  </si>
  <si>
    <t>Layer 1</t>
  </si>
  <si>
    <t>Neuron 1</t>
  </si>
  <si>
    <t>w_1</t>
  </si>
  <si>
    <t>w_2</t>
  </si>
  <si>
    <t>b_1</t>
  </si>
  <si>
    <t>Neuron 2</t>
  </si>
  <si>
    <t>Activation 1</t>
  </si>
  <si>
    <t>g(z)_1</t>
  </si>
  <si>
    <t>g(z)_2</t>
  </si>
  <si>
    <t>Layer 2</t>
  </si>
  <si>
    <t>y_hat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</si>
</sst>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 * #,##0.00_ ;_ * \-#,##0.00_ ;_ * &quot;-&quot;??_ ;_ @_ "/>
    <numFmt numFmtId="164" formatCode="0.0000"/>
    <numFmt numFmtId="165" formatCode="0.000000"/>
    <numFmt numFmtId="166" formatCode="_ * #,##0.0000_ ;_ * \-#,##0.0000_ ;_ * &quot;-&quot;??_ ;_ @_ "/>
    <numFmt numFmtId="167" formatCode="_ * #,##0.00000_ ;_ * \-#,##0.00000_ ;_ * &quot;-&quot;??_ ;_ @_ "/>
    <numFmt numFmtId="168" formatCode="_ * #,##0.000000_ ;_ * \-#,##0.000000_ ;_ * &quot;-&quot;??_ ;_ @_ "/>
    <numFmt numFmtId="169" formatCode="_ * #,##0.0000000_ ;_ * \-#,##0.0000000_ ;_ * &quot;-&quot;??_ ;_ @_ "/>
    <numFmt numFmtId="170" formatCode="0.0000000"/>
    <numFmt numFmtId="171" formatCode="0.0000000000"/>
    <numFmt numFmtId="172" formatCode="_ * #,##0.00_ ;_ * \-#,##0.00_ ;_ * &quot;-&quot;??????_ ;_ @_ 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2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165" fontId="0" fillId="0" borderId="0" xfId="0" applyNumberFormat="1" applyAlignment="1">
      <alignment horizontal="center"/>
    </xf>
    <xf numFmtId="43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1" applyNumberFormat="1" applyFon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0" fontId="0" fillId="0" borderId="0" xfId="0" applyAlignment="1">
      <alignment horizontal="left" indent="1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quotePrefix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5" fontId="0" fillId="0" borderId="7" xfId="0" applyNumberFormat="1" applyBorder="1" applyAlignment="1">
      <alignment horizontal="center"/>
    </xf>
    <xf numFmtId="0" fontId="0" fillId="0" borderId="8" xfId="0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285750</xdr:colOff>
      <xdr:row>1</xdr:row>
      <xdr:rowOff>9525</xdr:rowOff>
    </xdr:from>
    <xdr:to>
      <xdr:col>20</xdr:col>
      <xdr:colOff>428909</xdr:colOff>
      <xdr:row>8</xdr:row>
      <xdr:rowOff>167763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A9AF9E3-C4D6-54F5-60A2-E2239E7584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48250" y="190500"/>
          <a:ext cx="3276884" cy="1425063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B33AA-049E-4BD1-8252-5AD511304E76}">
  <dimension ref="A12:AP74"/>
  <sheetViews>
    <sheetView tabSelected="1" zoomScale="80" zoomScaleNormal="80" workbookViewId="0">
      <selection activeCell="A11" sqref="A11:XFD12"/>
    </sheetView>
  </sheetViews>
  <sheetFormatPr defaultRowHeight="14.4" x14ac:dyDescent="0.3"/>
  <cols>
    <col min="1" max="2" width="4" style="1" bestFit="1" customWidth="1"/>
    <col min="3" max="3" width="2" style="1" bestFit="1" customWidth="1"/>
    <col min="4" max="4" width="6.109375" style="1" bestFit="1" customWidth="1"/>
    <col min="5" max="5" width="9" style="1" bestFit="1" customWidth="1"/>
    <col min="6" max="6" width="3.44140625" style="1" bestFit="1" customWidth="1"/>
    <col min="7" max="7" width="5.6640625" style="1" bestFit="1" customWidth="1"/>
    <col min="8" max="8" width="6.88671875" style="1" bestFit="1" customWidth="1"/>
    <col min="9" max="9" width="8.88671875" style="1" bestFit="1" customWidth="1"/>
    <col min="10" max="10" width="7.6640625" style="1" bestFit="1" customWidth="1"/>
    <col min="11" max="11" width="5.6640625" style="1" bestFit="1" customWidth="1"/>
    <col min="12" max="12" width="2" style="1" bestFit="1" customWidth="1"/>
    <col min="13" max="13" width="2.109375" style="1" bestFit="1" customWidth="1"/>
    <col min="14" max="14" width="2" style="1" bestFit="1" customWidth="1"/>
    <col min="15" max="15" width="6.5546875" style="1" bestFit="1" customWidth="1"/>
    <col min="16" max="16" width="2" style="1" bestFit="1" customWidth="1"/>
    <col min="17" max="17" width="8.88671875" style="1" bestFit="1" customWidth="1"/>
    <col min="18" max="18" width="12.33203125" style="1" bestFit="1" customWidth="1"/>
    <col min="19" max="19" width="11.88671875" style="1" bestFit="1" customWidth="1"/>
    <col min="20" max="20" width="4" style="1" bestFit="1" customWidth="1"/>
    <col min="21" max="21" width="8.5546875" style="1" bestFit="1" customWidth="1"/>
    <col min="22" max="22" width="7.21875" style="1" bestFit="1" customWidth="1"/>
    <col min="23" max="23" width="5.77734375" style="1" bestFit="1" customWidth="1"/>
    <col min="24" max="24" width="2" style="1" bestFit="1" customWidth="1"/>
    <col min="25" max="25" width="7.21875" style="1" bestFit="1" customWidth="1"/>
    <col min="26" max="26" width="10.21875" style="1" bestFit="1" customWidth="1"/>
    <col min="27" max="28" width="8.5546875" style="1" bestFit="1" customWidth="1"/>
    <col min="29" max="29" width="11.109375" style="1" bestFit="1" customWidth="1"/>
    <col min="30" max="30" width="8.5546875" style="1" bestFit="1" customWidth="1"/>
    <col min="31" max="31" width="11.109375" style="1" bestFit="1" customWidth="1"/>
    <col min="32" max="32" width="8.5546875" style="1" bestFit="1" customWidth="1"/>
    <col min="33" max="33" width="10.21875" style="1" bestFit="1" customWidth="1"/>
    <col min="34" max="34" width="12.5546875" style="1" bestFit="1" customWidth="1"/>
    <col min="35" max="16384" width="8.88671875" style="1"/>
  </cols>
  <sheetData>
    <row r="12" spans="1:30" s="14" customFormat="1" x14ac:dyDescent="0.3"/>
    <row r="13" spans="1:30" ht="15" thickBot="1" x14ac:dyDescent="0.35"/>
    <row r="14" spans="1:30" x14ac:dyDescent="0.3">
      <c r="A14" s="1" t="s">
        <v>5</v>
      </c>
      <c r="B14" s="1" t="s">
        <v>6</v>
      </c>
      <c r="C14" s="1" t="s">
        <v>0</v>
      </c>
      <c r="E14" s="1" t="s">
        <v>20</v>
      </c>
      <c r="F14" s="1">
        <f>COUNTA(C15:C23)</f>
        <v>6</v>
      </c>
      <c r="I14" s="15" t="s">
        <v>31</v>
      </c>
      <c r="J14" s="16"/>
      <c r="K14" s="16"/>
      <c r="L14" s="17"/>
      <c r="M14" s="17"/>
      <c r="N14" s="17"/>
      <c r="O14" s="17"/>
      <c r="P14" s="17"/>
      <c r="Q14" s="17" t="s">
        <v>32</v>
      </c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8"/>
    </row>
    <row r="15" spans="1:30" x14ac:dyDescent="0.3">
      <c r="A15" s="1">
        <v>0</v>
      </c>
      <c r="B15" s="1">
        <v>0</v>
      </c>
      <c r="C15" s="1">
        <v>0</v>
      </c>
      <c r="I15" s="19" t="s">
        <v>32</v>
      </c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1"/>
    </row>
    <row r="16" spans="1:30" x14ac:dyDescent="0.3">
      <c r="A16" s="1">
        <v>1</v>
      </c>
      <c r="B16" s="1">
        <v>0</v>
      </c>
      <c r="C16" s="1">
        <v>0</v>
      </c>
      <c r="I16" s="19"/>
      <c r="J16" s="20" t="s">
        <v>33</v>
      </c>
      <c r="K16" s="20">
        <v>2</v>
      </c>
      <c r="L16" s="20"/>
      <c r="M16" s="20"/>
      <c r="N16" s="20"/>
      <c r="O16" s="20"/>
      <c r="P16" s="20"/>
      <c r="Q16" s="20" t="s">
        <v>7</v>
      </c>
      <c r="R16" s="20" t="s">
        <v>5</v>
      </c>
      <c r="S16" s="22" t="s">
        <v>2</v>
      </c>
      <c r="T16" s="20" t="s">
        <v>8</v>
      </c>
      <c r="U16" s="20" t="s">
        <v>6</v>
      </c>
      <c r="V16" s="22" t="s">
        <v>2</v>
      </c>
      <c r="W16" s="20" t="s">
        <v>3</v>
      </c>
      <c r="X16" s="22" t="s">
        <v>1</v>
      </c>
      <c r="Y16" s="20" t="s">
        <v>16</v>
      </c>
      <c r="Z16" s="22" t="s">
        <v>17</v>
      </c>
      <c r="AA16" s="20" t="s">
        <v>15</v>
      </c>
      <c r="AB16" s="20"/>
      <c r="AC16" s="20"/>
      <c r="AD16" s="21"/>
    </row>
    <row r="17" spans="1:30" x14ac:dyDescent="0.3">
      <c r="A17" s="1">
        <v>2</v>
      </c>
      <c r="B17" s="1">
        <v>0</v>
      </c>
      <c r="C17" s="1">
        <v>0</v>
      </c>
      <c r="I17" s="19"/>
      <c r="J17" s="20" t="s">
        <v>34</v>
      </c>
      <c r="K17" s="20">
        <v>0</v>
      </c>
      <c r="L17" s="20"/>
      <c r="M17" s="20"/>
      <c r="N17" s="20"/>
      <c r="O17" s="20"/>
      <c r="P17" s="20"/>
      <c r="Q17" s="20"/>
      <c r="R17" s="20">
        <f>A15</f>
        <v>0</v>
      </c>
      <c r="S17" s="20"/>
      <c r="T17" s="20"/>
      <c r="U17" s="20">
        <f>B15</f>
        <v>0</v>
      </c>
      <c r="V17" s="20"/>
      <c r="W17" s="20"/>
      <c r="X17" s="20"/>
      <c r="Y17" s="23">
        <f>$Q$18*R17+$T$18*U17+$W$18</f>
        <v>-4.5</v>
      </c>
      <c r="Z17" s="20"/>
      <c r="AA17" s="24">
        <f>1/(1+EXP(-Y17))</f>
        <v>1.098694263059318E-2</v>
      </c>
      <c r="AB17" s="20"/>
      <c r="AC17" s="20"/>
      <c r="AD17" s="21"/>
    </row>
    <row r="18" spans="1:30" x14ac:dyDescent="0.3">
      <c r="A18" s="1">
        <v>3</v>
      </c>
      <c r="B18" s="1">
        <v>0</v>
      </c>
      <c r="C18" s="1">
        <v>1</v>
      </c>
      <c r="I18" s="19"/>
      <c r="J18" s="20" t="s">
        <v>35</v>
      </c>
      <c r="K18" s="20">
        <v>-4.5</v>
      </c>
      <c r="L18" s="20"/>
      <c r="M18" s="20"/>
      <c r="N18" s="20"/>
      <c r="O18" s="20"/>
      <c r="P18" s="20"/>
      <c r="Q18" s="25">
        <f>K16</f>
        <v>2</v>
      </c>
      <c r="R18" s="20">
        <f t="shared" ref="R18:R22" si="0">A16</f>
        <v>1</v>
      </c>
      <c r="S18" s="20"/>
      <c r="T18" s="20">
        <f>K17</f>
        <v>0</v>
      </c>
      <c r="U18" s="20">
        <f t="shared" ref="U18:U22" si="1">B16</f>
        <v>0</v>
      </c>
      <c r="V18" s="20"/>
      <c r="W18" s="20">
        <f>K18</f>
        <v>-4.5</v>
      </c>
      <c r="X18" s="20"/>
      <c r="Y18" s="23">
        <f>$Q$18*R18+$T$18*U18+$W$18</f>
        <v>-2.5</v>
      </c>
      <c r="Z18" s="20"/>
      <c r="AA18" s="24">
        <f t="shared" ref="AA18:AA22" si="2">1/(1+EXP(-Y18))</f>
        <v>7.5858180021243546E-2</v>
      </c>
      <c r="AB18" s="20"/>
      <c r="AC18" s="20"/>
      <c r="AD18" s="21"/>
    </row>
    <row r="19" spans="1:30" x14ac:dyDescent="0.3">
      <c r="A19" s="1">
        <v>4</v>
      </c>
      <c r="B19" s="1">
        <v>0</v>
      </c>
      <c r="C19" s="1">
        <v>1</v>
      </c>
      <c r="I19" s="19" t="s">
        <v>36</v>
      </c>
      <c r="J19" s="20"/>
      <c r="K19" s="20"/>
      <c r="L19" s="20"/>
      <c r="M19" s="20"/>
      <c r="N19" s="20"/>
      <c r="O19" s="20"/>
      <c r="P19" s="20"/>
      <c r="Q19" s="20"/>
      <c r="R19" s="20">
        <f t="shared" si="0"/>
        <v>2</v>
      </c>
      <c r="S19" s="20"/>
      <c r="T19" s="20"/>
      <c r="U19" s="20">
        <f t="shared" si="1"/>
        <v>0</v>
      </c>
      <c r="V19" s="20"/>
      <c r="W19" s="20"/>
      <c r="X19" s="20"/>
      <c r="Y19" s="23">
        <f>$Q$18*R19+$T$18*U19+$W$18</f>
        <v>-0.5</v>
      </c>
      <c r="Z19" s="20"/>
      <c r="AA19" s="24">
        <f t="shared" si="2"/>
        <v>0.37754066879814541</v>
      </c>
      <c r="AB19" s="20"/>
      <c r="AC19" s="20"/>
      <c r="AD19" s="21"/>
    </row>
    <row r="20" spans="1:30" x14ac:dyDescent="0.3">
      <c r="A20" s="1">
        <v>5</v>
      </c>
      <c r="B20" s="1">
        <v>0</v>
      </c>
      <c r="C20" s="1">
        <v>1</v>
      </c>
      <c r="I20" s="19"/>
      <c r="J20" s="20" t="s">
        <v>33</v>
      </c>
      <c r="K20" s="20">
        <v>1.5</v>
      </c>
      <c r="L20" s="20"/>
      <c r="M20" s="20"/>
      <c r="N20" s="20"/>
      <c r="O20" s="20"/>
      <c r="P20" s="20"/>
      <c r="Q20" s="20"/>
      <c r="R20" s="20">
        <f t="shared" si="0"/>
        <v>3</v>
      </c>
      <c r="S20" s="20"/>
      <c r="T20" s="20"/>
      <c r="U20" s="20">
        <f t="shared" si="1"/>
        <v>0</v>
      </c>
      <c r="V20" s="20"/>
      <c r="W20" s="20"/>
      <c r="X20" s="20"/>
      <c r="Y20" s="23">
        <f>$Q$18*R20+$T$18*U20+$W$18</f>
        <v>1.5</v>
      </c>
      <c r="Z20" s="20"/>
      <c r="AA20" s="24">
        <f t="shared" si="2"/>
        <v>0.81757447619364365</v>
      </c>
      <c r="AB20" s="20"/>
      <c r="AC20" s="20"/>
      <c r="AD20" s="21"/>
    </row>
    <row r="21" spans="1:30" x14ac:dyDescent="0.3">
      <c r="I21" s="19"/>
      <c r="J21" s="20" t="s">
        <v>34</v>
      </c>
      <c r="K21" s="20">
        <v>0</v>
      </c>
      <c r="L21" s="20"/>
      <c r="M21" s="20"/>
      <c r="N21" s="20"/>
      <c r="O21" s="20"/>
      <c r="P21" s="20"/>
      <c r="Q21" s="20"/>
      <c r="R21" s="20">
        <f t="shared" si="0"/>
        <v>4</v>
      </c>
      <c r="S21" s="20"/>
      <c r="T21" s="20"/>
      <c r="U21" s="20">
        <f t="shared" si="1"/>
        <v>0</v>
      </c>
      <c r="V21" s="20"/>
      <c r="W21" s="20"/>
      <c r="X21" s="20"/>
      <c r="Y21" s="23">
        <f>$Q$18*R21+$T$18*U21+$W$18</f>
        <v>3.5</v>
      </c>
      <c r="Z21" s="20"/>
      <c r="AA21" s="24">
        <f t="shared" si="2"/>
        <v>0.97068776924864364</v>
      </c>
      <c r="AB21" s="20"/>
      <c r="AC21" s="20" t="s">
        <v>37</v>
      </c>
      <c r="AD21" s="21"/>
    </row>
    <row r="22" spans="1:30" x14ac:dyDescent="0.3">
      <c r="I22" s="19"/>
      <c r="J22" s="20" t="s">
        <v>35</v>
      </c>
      <c r="K22" s="20">
        <v>1.5</v>
      </c>
      <c r="L22" s="20"/>
      <c r="M22" s="20"/>
      <c r="N22" s="20"/>
      <c r="O22" s="20"/>
      <c r="P22" s="20"/>
      <c r="Q22" s="20"/>
      <c r="R22" s="20">
        <f t="shared" si="0"/>
        <v>5</v>
      </c>
      <c r="S22" s="20"/>
      <c r="T22" s="20"/>
      <c r="U22" s="20">
        <f t="shared" si="1"/>
        <v>0</v>
      </c>
      <c r="V22" s="20"/>
      <c r="W22" s="20"/>
      <c r="X22" s="20"/>
      <c r="Y22" s="23">
        <f>$Q$18*R22+$T$18*U22+$W$18</f>
        <v>5.5</v>
      </c>
      <c r="Z22" s="20"/>
      <c r="AA22" s="24">
        <f t="shared" si="2"/>
        <v>0.99592986228410396</v>
      </c>
      <c r="AB22" s="20"/>
      <c r="AC22" s="20"/>
      <c r="AD22" s="21"/>
    </row>
    <row r="23" spans="1:30" x14ac:dyDescent="0.3">
      <c r="I23" s="19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 t="s">
        <v>38</v>
      </c>
      <c r="AD23" s="21" t="s">
        <v>39</v>
      </c>
    </row>
    <row r="24" spans="1:30" x14ac:dyDescent="0.3">
      <c r="I24" s="19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4">
        <f>AA17</f>
        <v>1.098694263059318E-2</v>
      </c>
      <c r="AD24" s="26">
        <f>AA28</f>
        <v>0.81757447619364365</v>
      </c>
    </row>
    <row r="25" spans="1:30" x14ac:dyDescent="0.3">
      <c r="I25" s="19"/>
      <c r="J25" s="20"/>
      <c r="K25" s="20"/>
      <c r="L25" s="20"/>
      <c r="M25" s="20"/>
      <c r="N25" s="20"/>
      <c r="O25" s="20"/>
      <c r="P25" s="20"/>
      <c r="Q25" s="20" t="s">
        <v>36</v>
      </c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4">
        <f>AA18</f>
        <v>7.5858180021243546E-2</v>
      </c>
      <c r="AD25" s="26">
        <f>AA29</f>
        <v>7.5858180021243546E-2</v>
      </c>
    </row>
    <row r="26" spans="1:30" x14ac:dyDescent="0.3">
      <c r="I26" s="19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4">
        <f>AA19</f>
        <v>0.37754066879814541</v>
      </c>
      <c r="AD26" s="26">
        <f>AA30</f>
        <v>0.37754066879814541</v>
      </c>
    </row>
    <row r="27" spans="1:30" x14ac:dyDescent="0.3">
      <c r="I27" s="19"/>
      <c r="J27" s="20"/>
      <c r="K27" s="20"/>
      <c r="L27" s="20"/>
      <c r="M27" s="20"/>
      <c r="N27" s="20"/>
      <c r="O27" s="20"/>
      <c r="P27" s="20"/>
      <c r="Q27" s="20" t="s">
        <v>7</v>
      </c>
      <c r="R27" s="20" t="s">
        <v>5</v>
      </c>
      <c r="S27" s="22" t="s">
        <v>2</v>
      </c>
      <c r="T27" s="20" t="s">
        <v>8</v>
      </c>
      <c r="U27" s="20" t="s">
        <v>6</v>
      </c>
      <c r="V27" s="22" t="s">
        <v>2</v>
      </c>
      <c r="W27" s="20" t="s">
        <v>3</v>
      </c>
      <c r="X27" s="22" t="s">
        <v>1</v>
      </c>
      <c r="Y27" s="20" t="s">
        <v>16</v>
      </c>
      <c r="Z27" s="22" t="s">
        <v>17</v>
      </c>
      <c r="AA27" s="20" t="s">
        <v>15</v>
      </c>
      <c r="AB27" s="20"/>
      <c r="AC27" s="24">
        <f>AA20</f>
        <v>0.81757447619364365</v>
      </c>
      <c r="AD27" s="26">
        <f>AA31</f>
        <v>0.81757447619364365</v>
      </c>
    </row>
    <row r="28" spans="1:30" x14ac:dyDescent="0.3">
      <c r="I28" s="19"/>
      <c r="J28" s="20"/>
      <c r="K28" s="20"/>
      <c r="L28" s="20"/>
      <c r="M28" s="20"/>
      <c r="N28" s="20"/>
      <c r="O28" s="20"/>
      <c r="P28" s="20"/>
      <c r="Q28" s="20"/>
      <c r="R28" s="20">
        <f>A15</f>
        <v>0</v>
      </c>
      <c r="S28" s="20"/>
      <c r="T28" s="20"/>
      <c r="U28" s="20">
        <f>B15</f>
        <v>0</v>
      </c>
      <c r="V28" s="20"/>
      <c r="W28" s="20"/>
      <c r="X28" s="20"/>
      <c r="Y28" s="23">
        <f>$Q$29*R28+$T$29*U28+$W$29</f>
        <v>1.5</v>
      </c>
      <c r="Z28" s="20"/>
      <c r="AA28" s="24">
        <f>1/(1+EXP(-Y28))</f>
        <v>0.81757447619364365</v>
      </c>
      <c r="AB28" s="20"/>
      <c r="AC28" s="24">
        <f>AA21</f>
        <v>0.97068776924864364</v>
      </c>
      <c r="AD28" s="26">
        <f>AA32</f>
        <v>0.97068776924864364</v>
      </c>
    </row>
    <row r="29" spans="1:30" x14ac:dyDescent="0.3">
      <c r="I29" s="19"/>
      <c r="J29" s="20"/>
      <c r="K29" s="20"/>
      <c r="L29" s="20"/>
      <c r="M29" s="20"/>
      <c r="N29" s="20"/>
      <c r="O29" s="20"/>
      <c r="P29" s="20"/>
      <c r="Q29" s="20">
        <f>K20</f>
        <v>1.5</v>
      </c>
      <c r="R29" s="20">
        <f t="shared" ref="R29:R33" si="3">A16</f>
        <v>1</v>
      </c>
      <c r="S29" s="20"/>
      <c r="T29" s="20">
        <f>K21</f>
        <v>0</v>
      </c>
      <c r="U29" s="20">
        <f t="shared" ref="U29:U33" si="4">B16</f>
        <v>0</v>
      </c>
      <c r="V29" s="20"/>
      <c r="W29" s="20">
        <f>K22</f>
        <v>1.5</v>
      </c>
      <c r="X29" s="20"/>
      <c r="Y29" s="23">
        <f>$Q$18*R29+$T$18*U29+$W$18</f>
        <v>-2.5</v>
      </c>
      <c r="Z29" s="20"/>
      <c r="AA29" s="24">
        <f t="shared" ref="AA29:AA33" si="5">1/(1+EXP(-Y29))</f>
        <v>7.5858180021243546E-2</v>
      </c>
      <c r="AB29" s="20"/>
      <c r="AC29" s="24">
        <f>AA22</f>
        <v>0.99592986228410396</v>
      </c>
      <c r="AD29" s="26">
        <f>AA33</f>
        <v>0.99592986228410396</v>
      </c>
    </row>
    <row r="30" spans="1:30" x14ac:dyDescent="0.3">
      <c r="I30" s="19"/>
      <c r="J30" s="20"/>
      <c r="K30" s="20"/>
      <c r="L30" s="20"/>
      <c r="M30" s="20"/>
      <c r="N30" s="20"/>
      <c r="O30" s="20"/>
      <c r="P30" s="20"/>
      <c r="Q30" s="20"/>
      <c r="R30" s="20">
        <f t="shared" si="3"/>
        <v>2</v>
      </c>
      <c r="S30" s="20"/>
      <c r="T30" s="20"/>
      <c r="U30" s="20">
        <f t="shared" si="4"/>
        <v>0</v>
      </c>
      <c r="V30" s="20"/>
      <c r="W30" s="20"/>
      <c r="X30" s="20"/>
      <c r="Y30" s="23">
        <f>$Q$18*R30+$T$18*U30+$W$18</f>
        <v>-0.5</v>
      </c>
      <c r="Z30" s="20"/>
      <c r="AA30" s="24">
        <f t="shared" si="5"/>
        <v>0.37754066879814541</v>
      </c>
      <c r="AB30" s="20"/>
      <c r="AC30" s="20"/>
      <c r="AD30" s="21"/>
    </row>
    <row r="31" spans="1:30" x14ac:dyDescent="0.3">
      <c r="I31" s="19"/>
      <c r="J31" s="20"/>
      <c r="K31" s="20"/>
      <c r="L31" s="20"/>
      <c r="M31" s="20"/>
      <c r="N31" s="20"/>
      <c r="O31" s="20"/>
      <c r="P31" s="20"/>
      <c r="Q31" s="20"/>
      <c r="R31" s="20">
        <f t="shared" si="3"/>
        <v>3</v>
      </c>
      <c r="S31" s="20"/>
      <c r="T31" s="20"/>
      <c r="U31" s="20">
        <f t="shared" si="4"/>
        <v>0</v>
      </c>
      <c r="V31" s="20"/>
      <c r="W31" s="20"/>
      <c r="X31" s="20"/>
      <c r="Y31" s="23">
        <f>$Q$18*R31+$T$18*U31+$W$18</f>
        <v>1.5</v>
      </c>
      <c r="Z31" s="20"/>
      <c r="AA31" s="24">
        <f t="shared" si="5"/>
        <v>0.81757447619364365</v>
      </c>
      <c r="AB31" s="20"/>
      <c r="AC31" s="20"/>
      <c r="AD31" s="21"/>
    </row>
    <row r="32" spans="1:30" x14ac:dyDescent="0.3">
      <c r="I32" s="19"/>
      <c r="J32" s="20"/>
      <c r="K32" s="20"/>
      <c r="L32" s="20"/>
      <c r="M32" s="20"/>
      <c r="N32" s="20"/>
      <c r="O32" s="20"/>
      <c r="P32" s="20"/>
      <c r="Q32" s="20"/>
      <c r="R32" s="20">
        <f t="shared" si="3"/>
        <v>4</v>
      </c>
      <c r="S32" s="20"/>
      <c r="T32" s="20"/>
      <c r="U32" s="20">
        <f t="shared" si="4"/>
        <v>0</v>
      </c>
      <c r="V32" s="20"/>
      <c r="W32" s="20"/>
      <c r="X32" s="20"/>
      <c r="Y32" s="23">
        <f>$Q$18*R32+$T$18*U32+$W$18</f>
        <v>3.5</v>
      </c>
      <c r="Z32" s="20"/>
      <c r="AA32" s="24">
        <f t="shared" si="5"/>
        <v>0.97068776924864364</v>
      </c>
      <c r="AB32" s="20"/>
      <c r="AC32" s="20"/>
      <c r="AD32" s="21"/>
    </row>
    <row r="33" spans="9:30" ht="15" thickBot="1" x14ac:dyDescent="0.35">
      <c r="I33" s="27"/>
      <c r="J33" s="28"/>
      <c r="K33" s="28"/>
      <c r="L33" s="28"/>
      <c r="M33" s="28"/>
      <c r="N33" s="28"/>
      <c r="O33" s="28"/>
      <c r="P33" s="28"/>
      <c r="Q33" s="28"/>
      <c r="R33" s="28">
        <f t="shared" si="3"/>
        <v>5</v>
      </c>
      <c r="S33" s="28"/>
      <c r="T33" s="28"/>
      <c r="U33" s="28">
        <f t="shared" si="4"/>
        <v>0</v>
      </c>
      <c r="V33" s="28"/>
      <c r="W33" s="28"/>
      <c r="X33" s="28"/>
      <c r="Y33" s="29">
        <f>$Q$18*R33+$T$18*U33+$W$18</f>
        <v>5.5</v>
      </c>
      <c r="Z33" s="28"/>
      <c r="AA33" s="30">
        <f t="shared" si="5"/>
        <v>0.99592986228410396</v>
      </c>
      <c r="AB33" s="28"/>
      <c r="AC33" s="28"/>
      <c r="AD33" s="31"/>
    </row>
    <row r="35" spans="9:30" ht="15" thickBot="1" x14ac:dyDescent="0.35"/>
    <row r="36" spans="9:30" x14ac:dyDescent="0.3">
      <c r="I36" s="15" t="s">
        <v>40</v>
      </c>
      <c r="J36" s="16"/>
      <c r="K36" s="16"/>
      <c r="L36" s="17"/>
      <c r="M36" s="17"/>
      <c r="N36" s="17"/>
      <c r="O36" s="17"/>
      <c r="P36" s="17"/>
      <c r="Q36" s="17" t="s">
        <v>32</v>
      </c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8"/>
    </row>
    <row r="37" spans="9:30" x14ac:dyDescent="0.3">
      <c r="I37" s="19" t="s">
        <v>32</v>
      </c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1"/>
    </row>
    <row r="38" spans="9:30" x14ac:dyDescent="0.3">
      <c r="I38" s="19"/>
      <c r="J38" s="20" t="s">
        <v>33</v>
      </c>
      <c r="K38" s="20">
        <v>2</v>
      </c>
      <c r="L38" s="20"/>
      <c r="M38" s="20"/>
      <c r="N38" s="20"/>
      <c r="O38" s="20"/>
      <c r="P38" s="20"/>
      <c r="Q38" s="20" t="s">
        <v>7</v>
      </c>
      <c r="R38" s="20" t="s">
        <v>5</v>
      </c>
      <c r="S38" s="22" t="s">
        <v>2</v>
      </c>
      <c r="T38" s="20" t="s">
        <v>8</v>
      </c>
      <c r="U38" s="20" t="s">
        <v>6</v>
      </c>
      <c r="V38" s="22" t="s">
        <v>2</v>
      </c>
      <c r="W38" s="20" t="s">
        <v>3</v>
      </c>
      <c r="X38" s="22" t="s">
        <v>1</v>
      </c>
      <c r="Y38" s="20" t="s">
        <v>16</v>
      </c>
      <c r="Z38" s="22" t="s">
        <v>17</v>
      </c>
      <c r="AA38" s="20" t="s">
        <v>41</v>
      </c>
      <c r="AB38" s="20"/>
      <c r="AC38" s="20"/>
      <c r="AD38" s="21"/>
    </row>
    <row r="39" spans="9:30" x14ac:dyDescent="0.3">
      <c r="I39" s="19"/>
      <c r="J39" s="20" t="s">
        <v>34</v>
      </c>
      <c r="K39" s="20">
        <v>2</v>
      </c>
      <c r="L39" s="20"/>
      <c r="M39" s="20"/>
      <c r="N39" s="20"/>
      <c r="O39" s="20"/>
      <c r="P39" s="20"/>
      <c r="Q39" s="20"/>
      <c r="R39" s="24">
        <f>AC24</f>
        <v>1.098694263059318E-2</v>
      </c>
      <c r="S39" s="20"/>
      <c r="T39" s="20"/>
      <c r="U39" s="24">
        <f>AD24</f>
        <v>0.81757447619364365</v>
      </c>
      <c r="V39" s="20"/>
      <c r="W39" s="20"/>
      <c r="X39" s="20"/>
      <c r="Y39" s="23">
        <f>$Q$40*R39+$T$40*U39+$W$40</f>
        <v>3.6571228376484735</v>
      </c>
      <c r="Z39" s="20"/>
      <c r="AA39" s="24">
        <f>1/(1+EXP(-Y39))</f>
        <v>0.97484257310739264</v>
      </c>
      <c r="AB39" s="20"/>
      <c r="AC39" s="20"/>
      <c r="AD39" s="21"/>
    </row>
    <row r="40" spans="9:30" x14ac:dyDescent="0.3">
      <c r="I40" s="19"/>
      <c r="J40" s="20" t="s">
        <v>35</v>
      </c>
      <c r="K40" s="20">
        <v>2</v>
      </c>
      <c r="L40" s="20"/>
      <c r="M40" s="20"/>
      <c r="N40" s="20"/>
      <c r="O40" s="20"/>
      <c r="P40" s="20"/>
      <c r="Q40" s="25">
        <f>K38</f>
        <v>2</v>
      </c>
      <c r="R40" s="24">
        <f t="shared" ref="R40:R44" si="6">AC25</f>
        <v>7.5858180021243546E-2</v>
      </c>
      <c r="S40" s="20"/>
      <c r="T40" s="20">
        <f>K39</f>
        <v>2</v>
      </c>
      <c r="U40" s="24">
        <f t="shared" ref="U40:U44" si="7">AD25</f>
        <v>7.5858180021243546E-2</v>
      </c>
      <c r="V40" s="20"/>
      <c r="W40" s="20">
        <f>K40</f>
        <v>2</v>
      </c>
      <c r="X40" s="20"/>
      <c r="Y40" s="23">
        <f>$Q$18*R40+$T$18*U40+$W$18</f>
        <v>-4.3482836399575131</v>
      </c>
      <c r="Z40" s="20"/>
      <c r="AA40" s="24">
        <f t="shared" ref="AA40:AA44" si="8">1/(1+EXP(-Y40))</f>
        <v>1.2763959309757251E-2</v>
      </c>
      <c r="AB40" s="20"/>
      <c r="AC40" s="20"/>
      <c r="AD40" s="21"/>
    </row>
    <row r="41" spans="9:30" x14ac:dyDescent="0.3">
      <c r="I41" s="19"/>
      <c r="J41" s="20"/>
      <c r="K41" s="20"/>
      <c r="L41" s="20"/>
      <c r="M41" s="20"/>
      <c r="N41" s="20"/>
      <c r="O41" s="20"/>
      <c r="P41" s="20"/>
      <c r="Q41" s="20"/>
      <c r="R41" s="24">
        <f t="shared" si="6"/>
        <v>0.37754066879814541</v>
      </c>
      <c r="S41" s="20"/>
      <c r="T41" s="20"/>
      <c r="U41" s="24">
        <f t="shared" si="7"/>
        <v>0.37754066879814541</v>
      </c>
      <c r="V41" s="20"/>
      <c r="W41" s="20"/>
      <c r="X41" s="20"/>
      <c r="Y41" s="23">
        <f>$Q$18*R41+$T$18*U41+$W$18</f>
        <v>-3.744918662403709</v>
      </c>
      <c r="Z41" s="20"/>
      <c r="AA41" s="24">
        <f t="shared" si="8"/>
        <v>2.3091719871332211E-2</v>
      </c>
      <c r="AB41" s="20"/>
      <c r="AC41" s="20"/>
      <c r="AD41" s="21"/>
    </row>
    <row r="42" spans="9:30" x14ac:dyDescent="0.3">
      <c r="I42" s="19"/>
      <c r="J42" s="20"/>
      <c r="K42" s="20"/>
      <c r="L42" s="20"/>
      <c r="M42" s="20"/>
      <c r="N42" s="20"/>
      <c r="O42" s="20"/>
      <c r="P42" s="20"/>
      <c r="Q42" s="20"/>
      <c r="R42" s="24">
        <f t="shared" si="6"/>
        <v>0.81757447619364365</v>
      </c>
      <c r="S42" s="20"/>
      <c r="T42" s="20"/>
      <c r="U42" s="24">
        <f t="shared" si="7"/>
        <v>0.81757447619364365</v>
      </c>
      <c r="V42" s="20"/>
      <c r="W42" s="20"/>
      <c r="X42" s="20"/>
      <c r="Y42" s="23">
        <f>$Q$18*R42+$T$18*U42+$W$18</f>
        <v>-2.8648510476127127</v>
      </c>
      <c r="Z42" s="20"/>
      <c r="AA42" s="24">
        <f t="shared" si="8"/>
        <v>5.3918705204636014E-2</v>
      </c>
      <c r="AB42" s="20"/>
      <c r="AC42" s="20"/>
      <c r="AD42" s="21"/>
    </row>
    <row r="43" spans="9:30" x14ac:dyDescent="0.3">
      <c r="I43" s="19"/>
      <c r="J43" s="20"/>
      <c r="K43" s="20"/>
      <c r="L43" s="20"/>
      <c r="M43" s="20"/>
      <c r="N43" s="20"/>
      <c r="O43" s="20"/>
      <c r="P43" s="20"/>
      <c r="Q43" s="20"/>
      <c r="R43" s="24">
        <f t="shared" si="6"/>
        <v>0.97068776924864364</v>
      </c>
      <c r="S43" s="20"/>
      <c r="T43" s="20"/>
      <c r="U43" s="24">
        <f t="shared" si="7"/>
        <v>0.97068776924864364</v>
      </c>
      <c r="V43" s="20"/>
      <c r="W43" s="20"/>
      <c r="X43" s="20"/>
      <c r="Y43" s="23">
        <f>$Q$18*R43+$T$18*U43+$W$18</f>
        <v>-2.5586244615027125</v>
      </c>
      <c r="Z43" s="20"/>
      <c r="AA43" s="24">
        <f t="shared" si="8"/>
        <v>7.1849218667419404E-2</v>
      </c>
      <c r="AB43" s="20"/>
      <c r="AC43" s="20"/>
      <c r="AD43" s="21"/>
    </row>
    <row r="44" spans="9:30" ht="15" thickBot="1" x14ac:dyDescent="0.35">
      <c r="I44" s="27"/>
      <c r="J44" s="28"/>
      <c r="K44" s="28"/>
      <c r="L44" s="28"/>
      <c r="M44" s="28"/>
      <c r="N44" s="28"/>
      <c r="O44" s="28"/>
      <c r="P44" s="28"/>
      <c r="Q44" s="28"/>
      <c r="R44" s="30">
        <f t="shared" si="6"/>
        <v>0.99592986228410396</v>
      </c>
      <c r="S44" s="28"/>
      <c r="T44" s="28"/>
      <c r="U44" s="30">
        <f t="shared" si="7"/>
        <v>0.99592986228410396</v>
      </c>
      <c r="V44" s="28"/>
      <c r="W44" s="28"/>
      <c r="X44" s="28"/>
      <c r="Y44" s="29">
        <f>$Q$18*R44+$T$18*U44+$W$18</f>
        <v>-2.5081402754317921</v>
      </c>
      <c r="Z44" s="28"/>
      <c r="AA44" s="30">
        <f t="shared" si="8"/>
        <v>7.5289483100870538E-2</v>
      </c>
      <c r="AB44" s="28"/>
      <c r="AC44" s="28"/>
      <c r="AD44" s="31"/>
    </row>
    <row r="61" spans="5:11" x14ac:dyDescent="0.3">
      <c r="E61" s="1" t="s">
        <v>11</v>
      </c>
      <c r="F61" s="1" t="s">
        <v>7</v>
      </c>
      <c r="G61" s="4" t="e">
        <f>R69*AG74</f>
        <v>#REF!</v>
      </c>
      <c r="J61" s="1" t="s">
        <v>12</v>
      </c>
      <c r="K61" s="1" t="e">
        <f>R66-G61</f>
        <v>#REF!</v>
      </c>
    </row>
    <row r="62" spans="5:11" x14ac:dyDescent="0.3">
      <c r="F62" s="1" t="s">
        <v>8</v>
      </c>
      <c r="G62" s="4" t="e">
        <f>R69*AH74</f>
        <v>#REF!</v>
      </c>
      <c r="J62" s="1" t="s">
        <v>13</v>
      </c>
      <c r="K62" s="1" t="e">
        <f>R67-G62</f>
        <v>#REF!</v>
      </c>
    </row>
    <row r="63" spans="5:11" x14ac:dyDescent="0.3">
      <c r="F63" s="1" t="s">
        <v>3</v>
      </c>
      <c r="G63" s="13" t="e">
        <f>R69*AI74</f>
        <v>#REF!</v>
      </c>
      <c r="J63" s="1" t="s">
        <v>14</v>
      </c>
      <c r="K63" s="12" t="e">
        <f>R68-G63</f>
        <v>#REF!</v>
      </c>
    </row>
    <row r="65" spans="17:42" x14ac:dyDescent="0.3">
      <c r="AB65" s="1" t="s">
        <v>0</v>
      </c>
      <c r="AC65" s="2" t="s">
        <v>1</v>
      </c>
      <c r="AE65" s="1" t="s">
        <v>22</v>
      </c>
      <c r="AG65" s="1" t="s">
        <v>18</v>
      </c>
      <c r="AH65" s="1" t="s">
        <v>19</v>
      </c>
      <c r="AI65" s="1" t="s">
        <v>21</v>
      </c>
      <c r="AK65" s="2" t="s">
        <v>23</v>
      </c>
      <c r="AL65" s="1" t="s">
        <v>24</v>
      </c>
      <c r="AM65" s="1" t="s">
        <v>25</v>
      </c>
      <c r="AN65" s="1" t="s">
        <v>26</v>
      </c>
      <c r="AO65" s="1" t="s">
        <v>27</v>
      </c>
      <c r="AP65" s="1" t="s">
        <v>28</v>
      </c>
    </row>
    <row r="66" spans="17:42" x14ac:dyDescent="0.3">
      <c r="Q66" s="1" t="s">
        <v>7</v>
      </c>
      <c r="R66" s="10">
        <v>2.5000000000000001E-2</v>
      </c>
      <c r="AB66" s="1">
        <v>0</v>
      </c>
      <c r="AE66" s="3" t="e">
        <f>AA17-#REF!</f>
        <v>#REF!</v>
      </c>
      <c r="AG66" s="8" t="e">
        <f>AE66*R17</f>
        <v>#REF!</v>
      </c>
      <c r="AH66" s="9" t="e">
        <f>AE66*U17</f>
        <v>#REF!</v>
      </c>
      <c r="AI66" s="7" t="e">
        <f>AE66</f>
        <v>#REF!</v>
      </c>
      <c r="AK66" s="1" t="e">
        <f>-1*#REF!</f>
        <v>#REF!</v>
      </c>
      <c r="AL66" s="10">
        <f>LN(AA17)</f>
        <v>-4.5110477448485939</v>
      </c>
      <c r="AM66" s="1" t="e">
        <f>1+AK66</f>
        <v>#REF!</v>
      </c>
      <c r="AN66" s="3">
        <f>1-AA17</f>
        <v>0.98901305736940681</v>
      </c>
      <c r="AO66" s="3">
        <f>LN(AN66)</f>
        <v>-1.1047744848593825E-2</v>
      </c>
      <c r="AP66" s="12" t="e">
        <f>(AK66*AL66)-(AM66*AO66)</f>
        <v>#REF!</v>
      </c>
    </row>
    <row r="67" spans="17:42" x14ac:dyDescent="0.3">
      <c r="Q67" s="1" t="s">
        <v>8</v>
      </c>
      <c r="R67" s="11">
        <v>1.6666670000000001E-2</v>
      </c>
      <c r="AB67" s="1">
        <v>0</v>
      </c>
      <c r="AE67" s="3" t="e">
        <f>AA18-#REF!</f>
        <v>#REF!</v>
      </c>
      <c r="AG67" s="8" t="e">
        <f>AE67*R18</f>
        <v>#REF!</v>
      </c>
      <c r="AH67" s="9" t="e">
        <f>AE67*U18</f>
        <v>#REF!</v>
      </c>
      <c r="AI67" s="7" t="e">
        <f t="shared" ref="AI67:AI71" si="9">AE67</f>
        <v>#REF!</v>
      </c>
      <c r="AK67" s="1" t="e">
        <f>-1*#REF!</f>
        <v>#REF!</v>
      </c>
      <c r="AL67" s="10">
        <f>LN(AA18)</f>
        <v>-2.5788897342925496</v>
      </c>
      <c r="AM67" s="1" t="e">
        <f t="shared" ref="AM67:AM71" si="10">1+AK67</f>
        <v>#REF!</v>
      </c>
      <c r="AN67" s="3">
        <f>1-AA18</f>
        <v>0.92414181997875644</v>
      </c>
      <c r="AO67" s="3">
        <f t="shared" ref="AO67:AO71" si="11">LN(AN67)</f>
        <v>-7.8889734292549626E-2</v>
      </c>
      <c r="AP67" s="12" t="e">
        <f t="shared" ref="AP67:AP71" si="12">(AK67*AL67)-(AM67*AO67)</f>
        <v>#REF!</v>
      </c>
    </row>
    <row r="68" spans="17:42" x14ac:dyDescent="0.3">
      <c r="Q68" s="1" t="s">
        <v>3</v>
      </c>
      <c r="R68" s="1">
        <v>0</v>
      </c>
      <c r="AB68" s="1">
        <v>0</v>
      </c>
      <c r="AE68" s="3" t="e">
        <f>AA19-#REF!</f>
        <v>#REF!</v>
      </c>
      <c r="AG68" s="8" t="e">
        <f>AE68*R19</f>
        <v>#REF!</v>
      </c>
      <c r="AH68" s="9" t="e">
        <f>AE68*U19</f>
        <v>#REF!</v>
      </c>
      <c r="AI68" s="7" t="e">
        <f t="shared" si="9"/>
        <v>#REF!</v>
      </c>
      <c r="AK68" s="1" t="e">
        <f>-1*#REF!</f>
        <v>#REF!</v>
      </c>
      <c r="AL68" s="10">
        <f>LN(AA19)</f>
        <v>-0.9740769841801068</v>
      </c>
      <c r="AM68" s="1" t="e">
        <f t="shared" si="10"/>
        <v>#REF!</v>
      </c>
      <c r="AN68" s="3">
        <f>1-AA19</f>
        <v>0.62245933120185459</v>
      </c>
      <c r="AO68" s="3">
        <f t="shared" si="11"/>
        <v>-0.47407698418010663</v>
      </c>
      <c r="AP68" s="12" t="e">
        <f t="shared" si="12"/>
        <v>#REF!</v>
      </c>
    </row>
    <row r="69" spans="17:42" x14ac:dyDescent="0.3">
      <c r="Q69" s="1" t="s">
        <v>4</v>
      </c>
      <c r="R69" s="1">
        <v>0.1</v>
      </c>
      <c r="AB69" s="1">
        <v>1</v>
      </c>
      <c r="AE69" s="3" t="e">
        <f>AA20-#REF!</f>
        <v>#REF!</v>
      </c>
      <c r="AG69" s="8" t="e">
        <f>AE69*R20</f>
        <v>#REF!</v>
      </c>
      <c r="AH69" s="9" t="e">
        <f>AE69*U20</f>
        <v>#REF!</v>
      </c>
      <c r="AI69" s="7" t="e">
        <f t="shared" si="9"/>
        <v>#REF!</v>
      </c>
      <c r="AK69" s="1" t="e">
        <f>-1*#REF!</f>
        <v>#REF!</v>
      </c>
      <c r="AL69" s="10">
        <f>LN(AA20)</f>
        <v>-0.20141327798275241</v>
      </c>
      <c r="AM69" s="1" t="e">
        <f t="shared" si="10"/>
        <v>#REF!</v>
      </c>
      <c r="AN69" s="3">
        <f>1-AA20</f>
        <v>0.18242552380635635</v>
      </c>
      <c r="AO69" s="10">
        <f t="shared" si="11"/>
        <v>-1.7014132779827524</v>
      </c>
      <c r="AP69" s="12" t="e">
        <f t="shared" si="12"/>
        <v>#REF!</v>
      </c>
    </row>
    <row r="70" spans="17:42" x14ac:dyDescent="0.3">
      <c r="AB70" s="1">
        <v>1</v>
      </c>
      <c r="AE70" s="3" t="e">
        <f>AA21-#REF!</f>
        <v>#REF!</v>
      </c>
      <c r="AG70" s="8" t="e">
        <f>AE70*R21</f>
        <v>#REF!</v>
      </c>
      <c r="AH70" s="9" t="e">
        <f>AE70*U21</f>
        <v>#REF!</v>
      </c>
      <c r="AI70" s="7" t="e">
        <f t="shared" si="9"/>
        <v>#REF!</v>
      </c>
      <c r="AK70" s="1" t="e">
        <f>-1*#REF!</f>
        <v>#REF!</v>
      </c>
      <c r="AL70" s="10">
        <f>LN(AA21)</f>
        <v>-2.9750418272620607E-2</v>
      </c>
      <c r="AM70" s="1" t="e">
        <f t="shared" si="10"/>
        <v>#REF!</v>
      </c>
      <c r="AN70" s="3">
        <f>1-AA21</f>
        <v>2.9312230751356361E-2</v>
      </c>
      <c r="AO70" s="10">
        <f t="shared" si="11"/>
        <v>-3.5297504182726192</v>
      </c>
      <c r="AP70" s="12" t="e">
        <f t="shared" si="12"/>
        <v>#REF!</v>
      </c>
    </row>
    <row r="71" spans="17:42" x14ac:dyDescent="0.3">
      <c r="AB71" s="1">
        <v>1</v>
      </c>
      <c r="AE71" s="3" t="e">
        <f>AA22-#REF!</f>
        <v>#REF!</v>
      </c>
      <c r="AG71" s="8" t="e">
        <f>AE71*R22</f>
        <v>#REF!</v>
      </c>
      <c r="AH71" s="9" t="e">
        <f>AE71*U22</f>
        <v>#REF!</v>
      </c>
      <c r="AI71" s="7" t="e">
        <f t="shared" si="9"/>
        <v>#REF!</v>
      </c>
      <c r="AK71" s="1" t="e">
        <f>-1*#REF!</f>
        <v>#REF!</v>
      </c>
      <c r="AL71" s="10">
        <f>LN(AA22)</f>
        <v>-4.0784432705706312E-3</v>
      </c>
      <c r="AM71" s="1" t="e">
        <f t="shared" si="10"/>
        <v>#REF!</v>
      </c>
      <c r="AN71" s="3">
        <f>1-AA22</f>
        <v>4.0701377158960383E-3</v>
      </c>
      <c r="AO71" s="10">
        <f t="shared" si="11"/>
        <v>-5.5040784432705925</v>
      </c>
      <c r="AP71" s="12" t="e">
        <f t="shared" si="12"/>
        <v>#REF!</v>
      </c>
    </row>
    <row r="72" spans="17:42" x14ac:dyDescent="0.3">
      <c r="AI72" s="7"/>
    </row>
    <row r="73" spans="17:42" x14ac:dyDescent="0.3">
      <c r="AD73" s="1" t="s">
        <v>9</v>
      </c>
      <c r="AE73" s="3" t="e">
        <f>SUM(AE66:AE71)</f>
        <v>#REF!</v>
      </c>
      <c r="AG73" s="5" t="e">
        <f>SUM(AG66:AG71)</f>
        <v>#REF!</v>
      </c>
      <c r="AH73" s="5" t="e">
        <f>SUM(AH66:AH71)</f>
        <v>#REF!</v>
      </c>
      <c r="AI73" s="7" t="e">
        <f>SUM(AI66:AI71)</f>
        <v>#REF!</v>
      </c>
      <c r="AO73" s="1" t="s">
        <v>29</v>
      </c>
      <c r="AP73" s="3" t="e">
        <f>SUM(AP66:AP71)</f>
        <v>#REF!</v>
      </c>
    </row>
    <row r="74" spans="17:42" x14ac:dyDescent="0.3">
      <c r="AD74" s="1" t="s">
        <v>10</v>
      </c>
      <c r="AE74" s="1" t="e">
        <f>AE73/F14</f>
        <v>#REF!</v>
      </c>
      <c r="AG74" s="6" t="e">
        <f>AG73/F14</f>
        <v>#REF!</v>
      </c>
      <c r="AH74" s="6" t="e">
        <f>AH73/F14</f>
        <v>#REF!</v>
      </c>
      <c r="AI74" s="7" t="e">
        <f>AI73/F14</f>
        <v>#REF!</v>
      </c>
      <c r="AO74" s="1" t="s">
        <v>30</v>
      </c>
      <c r="AP74" s="1" t="e">
        <f>AP73/F14</f>
        <v>#REF!</v>
      </c>
    </row>
  </sheetData>
  <mergeCells count="2">
    <mergeCell ref="I14:K14"/>
    <mergeCell ref="I36:K3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Forward Prop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Riddhik Rathod</dc:creator>
  <cp:lastModifiedBy>Riddhik Rathod</cp:lastModifiedBy>
  <dcterms:created xsi:type="dcterms:W3CDTF">2023-11-20T06:26:19Z</dcterms:created>
  <dcterms:modified xsi:type="dcterms:W3CDTF">2024-03-09T07:55:15Z</dcterms:modified>
</cp:coreProperties>
</file>