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J16" i="1" s="1"/>
  <c r="J3" i="1"/>
  <c r="I4" i="1"/>
  <c r="J4" i="1" s="1"/>
  <c r="I3" i="1"/>
  <c r="G5" i="1"/>
  <c r="G6" i="1"/>
  <c r="G7" i="1"/>
  <c r="G8" i="1"/>
  <c r="G9" i="1"/>
  <c r="G10" i="1"/>
  <c r="G11" i="1"/>
  <c r="G12" i="1"/>
  <c r="G13" i="1"/>
  <c r="G14" i="1"/>
  <c r="G4" i="1"/>
  <c r="E5" i="1"/>
  <c r="E6" i="1"/>
  <c r="E7" i="1"/>
  <c r="E8" i="1"/>
  <c r="E9" i="1"/>
  <c r="E10" i="1"/>
  <c r="E11" i="1"/>
  <c r="E12" i="1"/>
  <c r="E13" i="1"/>
  <c r="E14" i="1"/>
  <c r="E4" i="1"/>
  <c r="E3" i="1"/>
  <c r="J15" i="1"/>
  <c r="G17" i="1"/>
  <c r="G18" i="1"/>
  <c r="G19" i="1"/>
  <c r="G20" i="1"/>
  <c r="G21" i="1"/>
  <c r="G22" i="1"/>
  <c r="G23" i="1"/>
  <c r="G24" i="1"/>
  <c r="G16" i="1"/>
  <c r="E17" i="1"/>
  <c r="E18" i="1"/>
  <c r="E19" i="1"/>
  <c r="E20" i="1"/>
  <c r="E21" i="1"/>
  <c r="E22" i="1"/>
  <c r="E23" i="1"/>
  <c r="E24" i="1"/>
  <c r="E16" i="1"/>
  <c r="I5" i="1" l="1"/>
  <c r="I17" i="1"/>
  <c r="J17" i="1" s="1"/>
  <c r="I18" i="1" l="1"/>
  <c r="I19" i="1" s="1"/>
  <c r="I20" i="1" s="1"/>
  <c r="I21" i="1" s="1"/>
  <c r="I22" i="1" s="1"/>
  <c r="I23" i="1" s="1"/>
  <c r="I24" i="1" s="1"/>
  <c r="J24" i="1" s="1"/>
  <c r="J18" i="1"/>
  <c r="I6" i="1"/>
  <c r="J5" i="1"/>
  <c r="J19" i="1" l="1"/>
  <c r="J22" i="1"/>
  <c r="J20" i="1"/>
  <c r="J23" i="1"/>
  <c r="J21" i="1"/>
  <c r="I7" i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4" i="1" s="1"/>
  <c r="J13" i="1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https://www.bts.gov/content/average-age-automobiles-and-trucks-operation-united-states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https://www.bts.gov/content/average-age-automobiles-and-trucks-operation-united-states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TEDB linear relationship</t>
        </r>
      </text>
    </comment>
  </commentList>
</comments>
</file>

<file path=xl/sharedStrings.xml><?xml version="1.0" encoding="utf-8"?>
<sst xmlns="http://schemas.openxmlformats.org/spreadsheetml/2006/main" count="17" uniqueCount="16">
  <si>
    <t>Year</t>
  </si>
  <si>
    <t>Passenger cars</t>
  </si>
  <si>
    <t>All light-duty vehicles</t>
  </si>
  <si>
    <t>Google</t>
  </si>
  <si>
    <t>Car</t>
  </si>
  <si>
    <t>Light-truck</t>
  </si>
  <si>
    <t>vmt per year age</t>
  </si>
  <si>
    <t>0-20 years old</t>
  </si>
  <si>
    <t>Trend</t>
  </si>
  <si>
    <t>Average car age</t>
  </si>
  <si>
    <t>Average light-truck age</t>
  </si>
  <si>
    <t>Car age changes</t>
  </si>
  <si>
    <t>Light-truck age changes</t>
  </si>
  <si>
    <t>Light-truck stock share</t>
  </si>
  <si>
    <t>2007 vmt adjusted with age</t>
  </si>
  <si>
    <t>adjusted vs 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</si>
</sst>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68" fontId="0" fillId="0" borderId="0" xfId="0" applyNumberFormat="1"/>
    <xf numFmtId="16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2010-2016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93416447944007E-2"/>
                  <c:y val="0.31197834645669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Sheet1!$J$18:$J$24</c:f>
              <c:numCache>
                <c:formatCode>General</c:formatCode>
                <c:ptCount val="7"/>
                <c:pt idx="0">
                  <c:v>1.0327935514827489</c:v>
                </c:pt>
                <c:pt idx="1">
                  <c:v>1.0297352251640717</c:v>
                </c:pt>
                <c:pt idx="2">
                  <c:v>1.0452657844088631</c:v>
                </c:pt>
                <c:pt idx="3">
                  <c:v>1.0466300700730942</c:v>
                </c:pt>
                <c:pt idx="4">
                  <c:v>1.0433489465010699</c:v>
                </c:pt>
                <c:pt idx="5">
                  <c:v>1.0617496221516625</c:v>
                </c:pt>
                <c:pt idx="6">
                  <c:v>1.0717113381622982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372-BDDA-6056EE68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774623"/>
        <c:axId val="1230771711"/>
      </c:lineChart>
      <c:catAx>
        <c:axId val="123077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71711"/>
        <c:crosses val="autoZero"/>
        <c:auto val="1"/>
        <c:lblAlgn val="ctr"/>
        <c:lblOffset val="100"/>
        <c:noMultiLvlLbl val="0"/>
      </c:catAx>
      <c:valAx>
        <c:axId val="12307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1995-2006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981627296587928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Sheet1!$J$3:$J$14</c:f>
              <c:numCache>
                <c:formatCode>General</c:formatCode>
                <c:ptCount val="12"/>
                <c:pt idx="0">
                  <c:v>1</c:v>
                </c:pt>
                <c:pt idx="1">
                  <c:v>1.0019607183024033</c:v>
                </c:pt>
                <c:pt idx="2">
                  <c:v>1.0313990583404962</c:v>
                </c:pt>
                <c:pt idx="3">
                  <c:v>1.0507434775851172</c:v>
                </c:pt>
                <c:pt idx="4">
                  <c:v>1.0632357867064848</c:v>
                </c:pt>
                <c:pt idx="5">
                  <c:v>1.072674166353575</c:v>
                </c:pt>
                <c:pt idx="6">
                  <c:v>1.0628879300185643</c:v>
                </c:pt>
                <c:pt idx="7">
                  <c:v>1.1273387630175955</c:v>
                </c:pt>
                <c:pt idx="8">
                  <c:v>1.1428423671605175</c:v>
                </c:pt>
                <c:pt idx="9">
                  <c:v>1.1575275825911353</c:v>
                </c:pt>
                <c:pt idx="10">
                  <c:v>1.1642208110706254</c:v>
                </c:pt>
                <c:pt idx="11">
                  <c:v>1.163931215691304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4-4855-899F-6168B486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285935"/>
        <c:axId val="1231303407"/>
      </c:lineChart>
      <c:catAx>
        <c:axId val="12312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03407"/>
        <c:crosses val="autoZero"/>
        <c:auto val="1"/>
        <c:lblAlgn val="ctr"/>
        <c:lblOffset val="100"/>
        <c:noMultiLvlLbl val="0"/>
      </c:catAx>
      <c:valAx>
        <c:axId val="12313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8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19</xdr:row>
      <xdr:rowOff>180975</xdr:rowOff>
    </xdr:from>
    <xdr:to>
      <xdr:col>18</xdr:col>
      <xdr:colOff>285750</xdr:colOff>
      <xdr:row>34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3</xdr:row>
      <xdr:rowOff>38100</xdr:rowOff>
    </xdr:from>
    <xdr:to>
      <xdr:col>18</xdr:col>
      <xdr:colOff>466725</xdr:colOff>
      <xdr:row>17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I16" sqref="I16"/>
    </sheetView>
  </sheetViews>
  <sheetFormatPr defaultRowHeight="15" x14ac:dyDescent="0.25"/>
  <cols>
    <col min="2" max="2" width="6" bestFit="1" customWidth="1"/>
    <col min="3" max="3" width="9" bestFit="1" customWidth="1"/>
    <col min="4" max="4" width="15" bestFit="1" customWidth="1"/>
    <col min="5" max="5" width="20.5703125" bestFit="1" customWidth="1"/>
    <col min="6" max="6" width="21.85546875" bestFit="1" customWidth="1"/>
    <col min="7" max="7" width="22" bestFit="1" customWidth="1"/>
    <col min="8" max="8" width="21" bestFit="1" customWidth="1"/>
  </cols>
  <sheetData>
    <row r="1" spans="1:13" x14ac:dyDescent="0.25">
      <c r="A1" t="s">
        <v>0</v>
      </c>
      <c r="C1" t="s">
        <v>3</v>
      </c>
      <c r="D1" t="s">
        <v>9</v>
      </c>
      <c r="E1" t="s">
        <v>11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3" x14ac:dyDescent="0.25">
      <c r="A2" s="1">
        <v>1994</v>
      </c>
      <c r="B2">
        <v>11210</v>
      </c>
      <c r="C2">
        <v>11904.29</v>
      </c>
      <c r="H2" s="4">
        <v>0.378230492168947</v>
      </c>
      <c r="M2" s="1" t="s">
        <v>1</v>
      </c>
    </row>
    <row r="3" spans="1:13" x14ac:dyDescent="0.25">
      <c r="A3" s="1">
        <v>1995</v>
      </c>
      <c r="B3">
        <v>11329</v>
      </c>
      <c r="C3">
        <v>12022.13</v>
      </c>
      <c r="D3">
        <v>8.4</v>
      </c>
      <c r="E3">
        <f>0</f>
        <v>0</v>
      </c>
      <c r="F3">
        <v>8.3000000000000007</v>
      </c>
      <c r="G3">
        <v>0</v>
      </c>
      <c r="H3" s="4">
        <v>0.388313619074867</v>
      </c>
      <c r="I3">
        <f>B3</f>
        <v>11329</v>
      </c>
      <c r="J3">
        <f>B3/I3</f>
        <v>1</v>
      </c>
      <c r="M3" s="3" t="s">
        <v>2</v>
      </c>
    </row>
    <row r="4" spans="1:13" x14ac:dyDescent="0.25">
      <c r="A4" s="1">
        <v>1996</v>
      </c>
      <c r="B4">
        <v>11330</v>
      </c>
      <c r="C4">
        <v>12101.39</v>
      </c>
      <c r="D4">
        <v>8.5</v>
      </c>
      <c r="E4">
        <f>D4-D3</f>
        <v>9.9999999999999645E-2</v>
      </c>
      <c r="F4">
        <v>8.3000000000000007</v>
      </c>
      <c r="G4">
        <f>F4-F3</f>
        <v>0</v>
      </c>
      <c r="H4" s="4">
        <v>0.405295888586164</v>
      </c>
      <c r="I4">
        <f>I3+E4*$F$30*(1-H4)+G4*$F$31*H4</f>
        <v>11307.828533633667</v>
      </c>
      <c r="J4">
        <f t="shared" ref="J4:J14" si="0">B4/I4</f>
        <v>1.0019607183024033</v>
      </c>
    </row>
    <row r="5" spans="1:13" x14ac:dyDescent="0.25">
      <c r="A5" s="1">
        <v>1997</v>
      </c>
      <c r="B5">
        <v>11581</v>
      </c>
      <c r="C5">
        <v>12362.72</v>
      </c>
      <c r="D5">
        <v>8.6999999999999993</v>
      </c>
      <c r="E5">
        <f t="shared" ref="E5:E14" si="1">D5-D4</f>
        <v>0.19999999999999929</v>
      </c>
      <c r="F5">
        <v>8.5</v>
      </c>
      <c r="G5">
        <f t="shared" ref="G5:G14" si="2">F5-F4</f>
        <v>0.19999999999999929</v>
      </c>
      <c r="H5" s="4">
        <v>0.40954509524704502</v>
      </c>
      <c r="I5">
        <f>I4+E5*$F$30*(1-H5)+G5*$F$31*H5</f>
        <v>11228.437631728726</v>
      </c>
      <c r="J5">
        <f t="shared" si="0"/>
        <v>1.0313990583404962</v>
      </c>
    </row>
    <row r="6" spans="1:13" x14ac:dyDescent="0.25">
      <c r="A6" s="1">
        <v>1998</v>
      </c>
      <c r="B6">
        <v>11754</v>
      </c>
      <c r="C6">
        <v>12497.46</v>
      </c>
      <c r="D6">
        <v>8.9</v>
      </c>
      <c r="E6">
        <f t="shared" si="1"/>
        <v>0.20000000000000107</v>
      </c>
      <c r="F6">
        <v>8.5</v>
      </c>
      <c r="G6">
        <f t="shared" si="2"/>
        <v>0</v>
      </c>
      <c r="H6" s="4">
        <v>0.40909142712694901</v>
      </c>
      <c r="I6">
        <f t="shared" ref="I5:I14" si="3">I5+E6*$F$30*(1-H6)+G6*$F$31*H6</f>
        <v>11186.364941340165</v>
      </c>
      <c r="J6">
        <f t="shared" si="0"/>
        <v>1.0507434775851172</v>
      </c>
    </row>
    <row r="7" spans="1:13" x14ac:dyDescent="0.25">
      <c r="A7" s="1">
        <v>1999</v>
      </c>
      <c r="B7">
        <v>11850</v>
      </c>
      <c r="C7">
        <v>12515.64</v>
      </c>
      <c r="D7">
        <v>9.1</v>
      </c>
      <c r="E7">
        <f t="shared" si="1"/>
        <v>0.19999999999999929</v>
      </c>
      <c r="F7">
        <v>8.5</v>
      </c>
      <c r="G7">
        <f t="shared" si="2"/>
        <v>0</v>
      </c>
      <c r="H7" s="4">
        <v>0.42216447935766099</v>
      </c>
      <c r="I7">
        <f t="shared" si="3"/>
        <v>11145.22305227043</v>
      </c>
      <c r="J7">
        <f t="shared" si="0"/>
        <v>1.0632357867064848</v>
      </c>
    </row>
    <row r="8" spans="1:13" x14ac:dyDescent="0.25">
      <c r="A8" s="1">
        <v>2000</v>
      </c>
      <c r="B8">
        <v>11976</v>
      </c>
      <c r="C8">
        <v>12482.12</v>
      </c>
      <c r="D8">
        <v>9.1</v>
      </c>
      <c r="E8">
        <f t="shared" si="1"/>
        <v>0</v>
      </c>
      <c r="F8">
        <v>8.4</v>
      </c>
      <c r="G8">
        <f t="shared" si="2"/>
        <v>-9.9999999999999645E-2</v>
      </c>
      <c r="H8" s="4">
        <v>0.42538288137242902</v>
      </c>
      <c r="I8">
        <f t="shared" si="3"/>
        <v>11164.620511661013</v>
      </c>
      <c r="J8">
        <f t="shared" si="0"/>
        <v>1.072674166353575</v>
      </c>
    </row>
    <row r="9" spans="1:13" x14ac:dyDescent="0.25">
      <c r="A9" s="1">
        <v>2001</v>
      </c>
      <c r="B9">
        <v>11824</v>
      </c>
      <c r="C9">
        <v>12209.52</v>
      </c>
      <c r="D9">
        <v>9.3000000000000007</v>
      </c>
      <c r="E9">
        <f t="shared" si="1"/>
        <v>0.20000000000000107</v>
      </c>
      <c r="F9">
        <v>8.4</v>
      </c>
      <c r="G9">
        <f t="shared" si="2"/>
        <v>0</v>
      </c>
      <c r="H9" s="4">
        <v>0.43523085512555199</v>
      </c>
      <c r="I9">
        <f t="shared" si="3"/>
        <v>11124.408948545952</v>
      </c>
      <c r="J9">
        <f t="shared" si="0"/>
        <v>1.0628879300185643</v>
      </c>
    </row>
    <row r="10" spans="1:13" x14ac:dyDescent="0.25">
      <c r="A10" s="1">
        <v>2002</v>
      </c>
      <c r="B10">
        <v>12202</v>
      </c>
      <c r="C10">
        <v>12514.63</v>
      </c>
      <c r="D10">
        <v>9.8000000000000007</v>
      </c>
      <c r="E10">
        <f t="shared" si="1"/>
        <v>0.5</v>
      </c>
      <c r="F10">
        <v>9.4</v>
      </c>
      <c r="G10">
        <f t="shared" si="2"/>
        <v>1</v>
      </c>
      <c r="H10" s="4">
        <v>0.441324332523862</v>
      </c>
      <c r="I10">
        <f t="shared" si="3"/>
        <v>10823.720784104318</v>
      </c>
      <c r="J10">
        <f t="shared" si="0"/>
        <v>1.1273387630175955</v>
      </c>
    </row>
    <row r="11" spans="1:13" x14ac:dyDescent="0.25">
      <c r="A11" s="1">
        <v>2003</v>
      </c>
      <c r="B11">
        <v>12324</v>
      </c>
      <c r="C11">
        <v>12570.9</v>
      </c>
      <c r="D11">
        <v>9.9</v>
      </c>
      <c r="E11">
        <f t="shared" si="1"/>
        <v>9.9999999999999645E-2</v>
      </c>
      <c r="F11">
        <v>9.5</v>
      </c>
      <c r="G11">
        <f t="shared" si="2"/>
        <v>9.9999999999999645E-2</v>
      </c>
      <c r="H11" s="4">
        <v>0.44813652928192299</v>
      </c>
      <c r="I11">
        <f t="shared" si="3"/>
        <v>10783.639418811499</v>
      </c>
      <c r="J11">
        <f t="shared" si="0"/>
        <v>1.1428423671605175</v>
      </c>
    </row>
    <row r="12" spans="1:13" x14ac:dyDescent="0.25">
      <c r="A12" s="1">
        <v>2004</v>
      </c>
      <c r="B12">
        <v>12460</v>
      </c>
      <c r="C12">
        <v>12569.5</v>
      </c>
      <c r="D12">
        <v>10</v>
      </c>
      <c r="E12">
        <f t="shared" si="1"/>
        <v>9.9999999999999645E-2</v>
      </c>
      <c r="F12">
        <v>9.5</v>
      </c>
      <c r="G12">
        <f t="shared" si="2"/>
        <v>0</v>
      </c>
      <c r="H12" s="4">
        <v>0.45738502740138598</v>
      </c>
      <c r="I12">
        <f t="shared" si="3"/>
        <v>10764.322325786989</v>
      </c>
      <c r="J12">
        <f t="shared" si="0"/>
        <v>1.1575275825911353</v>
      </c>
    </row>
    <row r="13" spans="1:13" x14ac:dyDescent="0.25">
      <c r="A13" s="1">
        <v>2005</v>
      </c>
      <c r="B13">
        <v>12510</v>
      </c>
      <c r="C13">
        <v>12476.35</v>
      </c>
      <c r="D13">
        <v>10.1</v>
      </c>
      <c r="E13">
        <f t="shared" si="1"/>
        <v>9.9999999999999645E-2</v>
      </c>
      <c r="F13">
        <v>9.5</v>
      </c>
      <c r="G13">
        <f t="shared" si="2"/>
        <v>0</v>
      </c>
      <c r="H13" s="4">
        <v>0.46803238004182601</v>
      </c>
      <c r="I13">
        <f t="shared" si="3"/>
        <v>10745.384278516478</v>
      </c>
      <c r="J13">
        <f t="shared" si="0"/>
        <v>1.1642208110706254</v>
      </c>
    </row>
    <row r="14" spans="1:13" x14ac:dyDescent="0.25">
      <c r="A14" s="1">
        <v>2006</v>
      </c>
      <c r="B14">
        <v>12485</v>
      </c>
      <c r="C14">
        <v>12424.97</v>
      </c>
      <c r="D14">
        <v>10.199999999999999</v>
      </c>
      <c r="E14">
        <f t="shared" si="1"/>
        <v>9.9999999999999645E-2</v>
      </c>
      <c r="F14">
        <v>9.5</v>
      </c>
      <c r="G14">
        <f t="shared" si="2"/>
        <v>0</v>
      </c>
      <c r="H14" s="4">
        <v>0.47175856500226998</v>
      </c>
      <c r="I14">
        <f t="shared" si="3"/>
        <v>10726.578883430559</v>
      </c>
      <c r="J14">
        <f t="shared" si="0"/>
        <v>1.163931215691304</v>
      </c>
    </row>
    <row r="15" spans="1:13" x14ac:dyDescent="0.25">
      <c r="A15" s="2">
        <v>2007</v>
      </c>
      <c r="B15">
        <v>11418</v>
      </c>
      <c r="C15">
        <v>12331.04</v>
      </c>
      <c r="D15">
        <v>10.3</v>
      </c>
      <c r="E15">
        <v>0</v>
      </c>
      <c r="F15">
        <v>9.6</v>
      </c>
      <c r="G15">
        <v>0</v>
      </c>
      <c r="H15" s="5">
        <v>0.47681850984578</v>
      </c>
      <c r="I15">
        <f>B15</f>
        <v>11418</v>
      </c>
      <c r="J15">
        <f>B15/I15</f>
        <v>1</v>
      </c>
    </row>
    <row r="16" spans="1:13" x14ac:dyDescent="0.25">
      <c r="A16" s="3">
        <v>2008</v>
      </c>
      <c r="B16">
        <v>11124</v>
      </c>
      <c r="C16">
        <v>12059.37</v>
      </c>
      <c r="D16">
        <v>10.4</v>
      </c>
      <c r="E16">
        <f>D16-D15</f>
        <v>9.9999999999999645E-2</v>
      </c>
      <c r="F16">
        <v>9.8000000000000007</v>
      </c>
      <c r="G16">
        <f>F16-F15</f>
        <v>0.20000000000000107</v>
      </c>
      <c r="H16" s="5">
        <v>0.48276294037805001</v>
      </c>
      <c r="I16">
        <f>I15+E16*$F$30*(1-H16)+G16*$F$31*H16</f>
        <v>11355.55838051498</v>
      </c>
      <c r="J16">
        <f t="shared" ref="J16:J25" si="4">B16/I16</f>
        <v>0.97960836686707442</v>
      </c>
    </row>
    <row r="17" spans="1:10" x14ac:dyDescent="0.25">
      <c r="A17" s="3">
        <v>2009</v>
      </c>
      <c r="B17">
        <v>11231</v>
      </c>
      <c r="C17">
        <v>12167.43</v>
      </c>
      <c r="D17">
        <v>10.5</v>
      </c>
      <c r="E17">
        <f t="shared" ref="E17:E25" si="5">D17-D16</f>
        <v>9.9999999999999645E-2</v>
      </c>
      <c r="F17">
        <v>10.1</v>
      </c>
      <c r="G17">
        <f t="shared" ref="G17:G25" si="6">F17-F16</f>
        <v>0.29999999999999893</v>
      </c>
      <c r="H17" s="5">
        <v>0.47971699001352602</v>
      </c>
      <c r="I17">
        <f>I16+E17*$F$30*(1-H17)+G17*$F$31*H17</f>
        <v>11271.41102112561</v>
      </c>
      <c r="J17">
        <f t="shared" si="4"/>
        <v>0.99641473272069758</v>
      </c>
    </row>
    <row r="18" spans="1:10" x14ac:dyDescent="0.25">
      <c r="A18" s="3">
        <v>2010</v>
      </c>
      <c r="B18">
        <v>11493</v>
      </c>
      <c r="C18">
        <v>12332.02</v>
      </c>
      <c r="D18">
        <v>10.8</v>
      </c>
      <c r="E18">
        <f t="shared" si="5"/>
        <v>0.30000000000000071</v>
      </c>
      <c r="F18">
        <v>10.5</v>
      </c>
      <c r="G18">
        <f t="shared" si="6"/>
        <v>0.40000000000000036</v>
      </c>
      <c r="H18" s="5">
        <v>0.48333321884158897</v>
      </c>
      <c r="I18">
        <f>I17+E18*$F$30*(1-H18)+G18*$F$31*H18</f>
        <v>11128.071029781186</v>
      </c>
      <c r="J18">
        <f t="shared" si="4"/>
        <v>1.0327935514827489</v>
      </c>
    </row>
    <row r="19" spans="1:10" x14ac:dyDescent="0.25">
      <c r="A19" s="3">
        <v>2011</v>
      </c>
      <c r="B19">
        <v>11334</v>
      </c>
      <c r="C19">
        <v>12035.92</v>
      </c>
      <c r="D19">
        <v>11.1</v>
      </c>
      <c r="E19">
        <f t="shared" si="5"/>
        <v>0.29999999999999893</v>
      </c>
      <c r="F19">
        <v>10.8</v>
      </c>
      <c r="G19">
        <f t="shared" si="6"/>
        <v>0.30000000000000071</v>
      </c>
      <c r="H19" s="5">
        <v>0.485270552392154</v>
      </c>
      <c r="I19">
        <f>I18+E19*$F$30*(1-H19)+G19*$F$31*H19</f>
        <v>11006.712913209421</v>
      </c>
      <c r="J19">
        <f t="shared" si="4"/>
        <v>1.0297352251640717</v>
      </c>
    </row>
    <row r="20" spans="1:10" x14ac:dyDescent="0.25">
      <c r="A20" s="3">
        <v>2012</v>
      </c>
      <c r="B20">
        <v>11397</v>
      </c>
      <c r="C20">
        <v>11707.3</v>
      </c>
      <c r="D20">
        <v>11.3</v>
      </c>
      <c r="E20">
        <f t="shared" si="5"/>
        <v>0.20000000000000107</v>
      </c>
      <c r="F20">
        <v>11.1</v>
      </c>
      <c r="G20">
        <f t="shared" si="6"/>
        <v>0.29999999999999893</v>
      </c>
      <c r="H20" s="5">
        <v>0.48881083700926198</v>
      </c>
      <c r="I20">
        <f>I19+E20*$F$30*(1-H20)+G20*$F$31*H20</f>
        <v>10903.446922301613</v>
      </c>
      <c r="J20">
        <f t="shared" si="4"/>
        <v>1.0452657844088631</v>
      </c>
    </row>
    <row r="21" spans="1:10" x14ac:dyDescent="0.25">
      <c r="A21" s="3">
        <v>2013</v>
      </c>
      <c r="B21">
        <v>11346</v>
      </c>
      <c r="C21">
        <v>11678.76</v>
      </c>
      <c r="D21">
        <v>11.4</v>
      </c>
      <c r="E21">
        <f t="shared" si="5"/>
        <v>9.9999999999999645E-2</v>
      </c>
      <c r="F21">
        <v>11.3</v>
      </c>
      <c r="G21">
        <f t="shared" si="6"/>
        <v>0.20000000000000107</v>
      </c>
      <c r="H21" s="5">
        <v>0.49173554967077499</v>
      </c>
      <c r="I21">
        <f>I20+E21*$F$30*(1-H21)+G21*$F$31*H21</f>
        <v>10840.506425739919</v>
      </c>
      <c r="J21">
        <f t="shared" si="4"/>
        <v>1.0466300700730942</v>
      </c>
    </row>
    <row r="22" spans="1:10" x14ac:dyDescent="0.25">
      <c r="A22" s="3">
        <v>2014</v>
      </c>
      <c r="B22">
        <v>11287</v>
      </c>
      <c r="C22">
        <v>11621.45</v>
      </c>
      <c r="D22">
        <v>11.4</v>
      </c>
      <c r="E22">
        <f t="shared" si="5"/>
        <v>0</v>
      </c>
      <c r="F22">
        <v>11.4</v>
      </c>
      <c r="G22">
        <f t="shared" si="6"/>
        <v>9.9999999999999645E-2</v>
      </c>
      <c r="H22" s="5">
        <v>0.49248798137421601</v>
      </c>
      <c r="I22">
        <f>I21+E22*$F$30*(1-H22)+G22*$F$31*H22</f>
        <v>10818.048973789255</v>
      </c>
      <c r="J22">
        <f t="shared" si="4"/>
        <v>1.0433489465010699</v>
      </c>
    </row>
    <row r="23" spans="1:10" x14ac:dyDescent="0.25">
      <c r="A23" s="3">
        <v>2015</v>
      </c>
      <c r="B23">
        <v>11443</v>
      </c>
      <c r="C23">
        <v>11742.23</v>
      </c>
      <c r="D23">
        <v>11.5</v>
      </c>
      <c r="E23">
        <f t="shared" si="5"/>
        <v>9.9999999999999645E-2</v>
      </c>
      <c r="F23">
        <v>11.5</v>
      </c>
      <c r="G23">
        <f t="shared" si="6"/>
        <v>9.9999999999999645E-2</v>
      </c>
      <c r="H23" s="5">
        <v>0.49551454321796901</v>
      </c>
      <c r="I23">
        <f>I22+E23*$F$30*(1-H23)+G23*$F$31*H23</f>
        <v>10777.493828357075</v>
      </c>
      <c r="J23">
        <f t="shared" si="4"/>
        <v>1.0617496221516625</v>
      </c>
    </row>
    <row r="24" spans="1:10" x14ac:dyDescent="0.25">
      <c r="A24" s="3">
        <v>2016</v>
      </c>
      <c r="B24">
        <v>11507</v>
      </c>
      <c r="C24">
        <v>11809.59</v>
      </c>
      <c r="D24">
        <v>11.6</v>
      </c>
      <c r="E24">
        <f t="shared" si="5"/>
        <v>9.9999999999999645E-2</v>
      </c>
      <c r="F24">
        <v>11.6</v>
      </c>
      <c r="G24">
        <f t="shared" si="6"/>
        <v>9.9999999999999645E-2</v>
      </c>
      <c r="H24" s="5">
        <v>0.48608323905825801</v>
      </c>
      <c r="I24">
        <f>I23+E24*$F$30*(1-H24)+G24*$F$31*H24</f>
        <v>10737.032995966492</v>
      </c>
      <c r="J24">
        <f t="shared" si="4"/>
        <v>1.0717113381622982</v>
      </c>
    </row>
    <row r="25" spans="1:10" x14ac:dyDescent="0.25">
      <c r="A25" s="3">
        <v>2017</v>
      </c>
      <c r="B25">
        <v>11484</v>
      </c>
      <c r="H25" s="4">
        <v>0.47968078519810697</v>
      </c>
    </row>
    <row r="29" spans="1:10" x14ac:dyDescent="0.25">
      <c r="F29" t="s">
        <v>8</v>
      </c>
      <c r="G29" t="s">
        <v>7</v>
      </c>
    </row>
    <row r="30" spans="1:10" x14ac:dyDescent="0.25">
      <c r="E30" t="s">
        <v>4</v>
      </c>
      <c r="F30">
        <v>-356</v>
      </c>
      <c r="G30" t="s">
        <v>6</v>
      </c>
    </row>
    <row r="31" spans="1:10" x14ac:dyDescent="0.25">
      <c r="E31" t="s">
        <v>5</v>
      </c>
      <c r="F31">
        <v>-456</v>
      </c>
      <c r="G31" t="s">
        <v>6</v>
      </c>
    </row>
    <row r="33" spans="6:6" x14ac:dyDescent="0.25">
      <c r="F33">
        <v>-356</v>
      </c>
    </row>
    <row r="34" spans="6:6" x14ac:dyDescent="0.25">
      <c r="F34">
        <v>-456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2019-08-21T03:31:02Z</dcterms:modified>
</cp:coreProperties>
</file>