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B66586B3-6B73-49CF-A4A7-C3483DAA2493}" xr6:coauthVersionLast="36" xr6:coauthVersionMax="36" xr10:uidLastSave="{00000000-0000-0000-0000-000000000000}"/>
  <bookViews>
    <workbookView xWindow="0" yWindow="0" windowWidth="21600" windowHeight="9405" xr2:uid="{F8553ADE-455A-40B6-BFF6-AAAFAEBCB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3" i="1"/>
  <c r="I12" i="1"/>
  <c r="I11" i="1"/>
  <c r="I10" i="1"/>
  <c r="I9" i="1"/>
  <c r="I8" i="1"/>
  <c r="I7" i="1"/>
  <c r="I6" i="1"/>
  <c r="I5" i="1"/>
  <c r="I4" i="1"/>
  <c r="I3" i="1"/>
  <c r="H2" i="1"/>
  <c r="G2" i="1"/>
  <c r="F6" i="1"/>
  <c r="F8" i="1"/>
  <c r="D13" i="1"/>
  <c r="D12" i="1"/>
  <c r="D11" i="1"/>
  <c r="D10" i="1"/>
  <c r="D9" i="1"/>
  <c r="D8" i="1"/>
  <c r="D7" i="1"/>
  <c r="D6" i="1"/>
  <c r="D5" i="1"/>
  <c r="D4" i="1"/>
  <c r="D3" i="1"/>
  <c r="D2" i="1"/>
  <c r="C7" i="1"/>
  <c r="E7" i="1" s="1"/>
  <c r="C8" i="1"/>
  <c r="E8" i="1" s="1"/>
  <c r="C9" i="1"/>
  <c r="F9" i="1" s="1"/>
  <c r="C10" i="1"/>
  <c r="E10" i="1" s="1"/>
  <c r="C11" i="1"/>
  <c r="E11" i="1" s="1"/>
  <c r="C12" i="1"/>
  <c r="E12" i="1" s="1"/>
  <c r="C13" i="1"/>
  <c r="F13" i="1" s="1"/>
  <c r="C6" i="1"/>
  <c r="E6" i="1" s="1"/>
  <c r="C5" i="1"/>
  <c r="F5" i="1" s="1"/>
  <c r="C4" i="1"/>
  <c r="E4" i="1" s="1"/>
  <c r="C3" i="1"/>
  <c r="F3" i="1" s="1"/>
  <c r="C2" i="1"/>
  <c r="E2" i="1" s="1"/>
  <c r="B14" i="1"/>
  <c r="A14" i="1"/>
  <c r="F11" i="1" l="1"/>
  <c r="E5" i="1"/>
  <c r="F10" i="1"/>
  <c r="F2" i="1"/>
  <c r="F12" i="1"/>
  <c r="F7" i="1"/>
  <c r="E13" i="1"/>
  <c r="E9" i="1"/>
  <c r="E3" i="1"/>
  <c r="F4" i="1"/>
  <c r="F14" i="1" s="1"/>
  <c r="E14" i="1" l="1"/>
</calcChain>
</file>

<file path=xl/sharedStrings.xml><?xml version="1.0" encoding="utf-8"?>
<sst xmlns="http://schemas.openxmlformats.org/spreadsheetml/2006/main" count="9" uniqueCount="9">
  <si>
    <t>Month</t>
  </si>
  <si>
    <t>Price</t>
  </si>
  <si>
    <t>x - x_dash</t>
  </si>
  <si>
    <t>y - y_dash</t>
  </si>
  <si>
    <t>p</t>
  </si>
  <si>
    <t>q</t>
  </si>
  <si>
    <t>m</t>
  </si>
  <si>
    <t>Ynew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</si>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</sst>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296.85000000000002</c:v>
                </c:pt>
                <c:pt idx="1">
                  <c:v>295.25</c:v>
                </c:pt>
                <c:pt idx="2">
                  <c:v>333.3</c:v>
                </c:pt>
                <c:pt idx="3">
                  <c:v>485.7</c:v>
                </c:pt>
                <c:pt idx="4">
                  <c:v>475.25</c:v>
                </c:pt>
                <c:pt idx="5">
                  <c:v>497.6</c:v>
                </c:pt>
                <c:pt idx="6">
                  <c:v>504.3</c:v>
                </c:pt>
                <c:pt idx="7">
                  <c:v>447.6</c:v>
                </c:pt>
                <c:pt idx="8">
                  <c:v>441.15</c:v>
                </c:pt>
                <c:pt idx="9">
                  <c:v>432.85</c:v>
                </c:pt>
                <c:pt idx="10">
                  <c:v>444.6</c:v>
                </c:pt>
                <c:pt idx="11">
                  <c:v>412.7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6-45B1-9823-29D26CB9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5328"/>
        <c:axId val="2091674944"/>
      </c:scatterChart>
      <c:valAx>
        <c:axId val="1021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74944"/>
        <c:crosses val="autoZero"/>
        <c:crossBetween val="midCat"/>
      </c:valAx>
      <c:valAx>
        <c:axId val="2091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296.85000000000002</c:v>
                </c:pt>
                <c:pt idx="1">
                  <c:v>295.25</c:v>
                </c:pt>
                <c:pt idx="2">
                  <c:v>333.3</c:v>
                </c:pt>
                <c:pt idx="3">
                  <c:v>485.7</c:v>
                </c:pt>
                <c:pt idx="4">
                  <c:v>475.25</c:v>
                </c:pt>
                <c:pt idx="5">
                  <c:v>497.6</c:v>
                </c:pt>
                <c:pt idx="6">
                  <c:v>504.3</c:v>
                </c:pt>
                <c:pt idx="7">
                  <c:v>447.6</c:v>
                </c:pt>
                <c:pt idx="8">
                  <c:v>441.15</c:v>
                </c:pt>
                <c:pt idx="9">
                  <c:v>432.85</c:v>
                </c:pt>
                <c:pt idx="10">
                  <c:v>444.6</c:v>
                </c:pt>
                <c:pt idx="11">
                  <c:v>412.7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1-4BB5-A9F1-8452658A768F}"/>
            </c:ext>
          </c:extLst>
        </c:ser>
        <c:ser>
          <c:idx val="1"/>
          <c:order val="1"/>
          <c:tx>
            <c:v>xYnew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364.25575999999995</c:v>
                </c:pt>
                <c:pt idx="1">
                  <c:v>374.80243999999999</c:v>
                </c:pt>
                <c:pt idx="2">
                  <c:v>385.34911999999997</c:v>
                </c:pt>
                <c:pt idx="3">
                  <c:v>395.89579999999995</c:v>
                </c:pt>
                <c:pt idx="4">
                  <c:v>406.44247999999999</c:v>
                </c:pt>
                <c:pt idx="5">
                  <c:v>416.98915999999997</c:v>
                </c:pt>
                <c:pt idx="6">
                  <c:v>427.53584000000001</c:v>
                </c:pt>
                <c:pt idx="7">
                  <c:v>438.08251999999999</c:v>
                </c:pt>
                <c:pt idx="8">
                  <c:v>448.62919999999997</c:v>
                </c:pt>
                <c:pt idx="9">
                  <c:v>459.17588000000001</c:v>
                </c:pt>
                <c:pt idx="10">
                  <c:v>469.72255999999999</c:v>
                </c:pt>
                <c:pt idx="11">
                  <c:v>480.26923999999997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1-4BB5-A9F1-8452658A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28080"/>
        <c:axId val="1848269456"/>
      </c:scatterChart>
      <c:valAx>
        <c:axId val="1036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69456"/>
        <c:crosses val="autoZero"/>
        <c:crossBetween val="midCat"/>
      </c:valAx>
      <c:valAx>
        <c:axId val="18482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15</xdr:row>
      <xdr:rowOff>9525</xdr:rowOff>
    </xdr:from>
    <xdr:to>
      <xdr:col>7</xdr:col>
      <xdr:colOff>657225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2C7BE-F99F-479C-9CF1-F160B43BE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9525</xdr:rowOff>
    </xdr:from>
    <xdr:to>
      <xdr:col>17</xdr:col>
      <xdr:colOff>114300</xdr:colOff>
      <xdr:row>30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26F655-7219-4775-82DA-2FEE0BA34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B026-0E3E-480E-9366-95FB746FE4CE}">
  <dimension ref="A1:K14"/>
  <sheetViews>
    <sheetView tabSelected="1" workbookViewId="0">
      <selection activeCell="I20" sqref="I20"/>
    </sheetView>
  </sheetViews>
  <sheetFormatPr defaultRowHeight="15" x14ac:dyDescent="0.25"/>
  <cols>
    <col min="1" max="1" width="9.7109375" customWidth="1"/>
    <col min="4" max="4" width="11.7109375" customWidth="1"/>
    <col min="8" max="8" width="15.85546875" customWidth="1"/>
    <col min="9" max="9" width="13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11" x14ac:dyDescent="0.25">
      <c r="A2">
        <v>1</v>
      </c>
      <c r="B2">
        <v>296.85000000000002</v>
      </c>
      <c r="C2">
        <f>A2-6.5</f>
        <v>-5.5</v>
      </c>
      <c r="D2">
        <f>B2-422.2625</f>
        <v>-125.41249999999997</v>
      </c>
      <c r="E2">
        <f>C2*D2</f>
        <v>689.76874999999984</v>
      </c>
      <c r="F2">
        <f>C2*C2</f>
        <v>30.25</v>
      </c>
      <c r="G2">
        <f>1508.175/143</f>
        <v>10.546678321678321</v>
      </c>
      <c r="H2">
        <f>422.2625 - (10.54668*6.5)</f>
        <v>353.70907999999997</v>
      </c>
      <c r="I2">
        <f>10.54668*1+353.70908</f>
        <v>364.25575999999995</v>
      </c>
      <c r="J2">
        <v>1</v>
      </c>
      <c r="K2">
        <v>296.85000000000002</v>
      </c>
    </row>
    <row r="3" spans="1:11" x14ac:dyDescent="0.25">
      <c r="A3">
        <v>2</v>
      </c>
      <c r="B3">
        <v>295.25</v>
      </c>
      <c r="C3">
        <f>A3-6.5</f>
        <v>-4.5</v>
      </c>
      <c r="D3">
        <f>B3-422.2625</f>
        <v>-127.01249999999999</v>
      </c>
      <c r="E3">
        <f t="shared" ref="E3:E13" si="0">C3*D3</f>
        <v>571.55624999999998</v>
      </c>
      <c r="F3">
        <f>C3*C3</f>
        <v>20.25</v>
      </c>
      <c r="I3">
        <f>10.54668*2+353.70908</f>
        <v>374.80243999999999</v>
      </c>
      <c r="J3">
        <v>2</v>
      </c>
      <c r="K3">
        <v>295.25</v>
      </c>
    </row>
    <row r="4" spans="1:11" x14ac:dyDescent="0.25">
      <c r="A4">
        <v>3</v>
      </c>
      <c r="B4">
        <v>333.3</v>
      </c>
      <c r="C4">
        <f>A4-6.5</f>
        <v>-3.5</v>
      </c>
      <c r="D4">
        <f>B4-422.2625</f>
        <v>-88.962499999999977</v>
      </c>
      <c r="E4">
        <f t="shared" si="0"/>
        <v>311.36874999999992</v>
      </c>
      <c r="F4">
        <f>C4*C4</f>
        <v>12.25</v>
      </c>
      <c r="I4">
        <f>10.54668*3+353.70908</f>
        <v>385.34911999999997</v>
      </c>
      <c r="J4">
        <v>3</v>
      </c>
      <c r="K4">
        <v>333.3</v>
      </c>
    </row>
    <row r="5" spans="1:11" x14ac:dyDescent="0.25">
      <c r="A5">
        <v>4</v>
      </c>
      <c r="B5">
        <v>485.7</v>
      </c>
      <c r="C5">
        <f>A5-6.5</f>
        <v>-2.5</v>
      </c>
      <c r="D5">
        <f>B5-422.2625</f>
        <v>63.4375</v>
      </c>
      <c r="E5">
        <f t="shared" si="0"/>
        <v>-158.59375</v>
      </c>
      <c r="F5">
        <f t="shared" ref="F5:F13" si="1">C5*C5</f>
        <v>6.25</v>
      </c>
      <c r="I5">
        <f>10.54668*4+353.70908</f>
        <v>395.89579999999995</v>
      </c>
      <c r="J5">
        <v>4</v>
      </c>
      <c r="K5">
        <v>485.7</v>
      </c>
    </row>
    <row r="6" spans="1:11" x14ac:dyDescent="0.25">
      <c r="A6">
        <v>5</v>
      </c>
      <c r="B6">
        <v>475.25</v>
      </c>
      <c r="C6">
        <f>A6-6.5</f>
        <v>-1.5</v>
      </c>
      <c r="D6">
        <f>B6-422.2625</f>
        <v>52.987500000000011</v>
      </c>
      <c r="E6">
        <f t="shared" si="0"/>
        <v>-79.481250000000017</v>
      </c>
      <c r="F6">
        <f t="shared" si="1"/>
        <v>2.25</v>
      </c>
      <c r="I6">
        <f>10.54668*5+353.70908</f>
        <v>406.44247999999999</v>
      </c>
      <c r="J6">
        <v>5</v>
      </c>
      <c r="K6">
        <v>475.25</v>
      </c>
    </row>
    <row r="7" spans="1:11" x14ac:dyDescent="0.25">
      <c r="A7">
        <v>6</v>
      </c>
      <c r="B7">
        <v>497.6</v>
      </c>
      <c r="C7">
        <f t="shared" ref="C7:C13" si="2">A7-6.5</f>
        <v>-0.5</v>
      </c>
      <c r="D7">
        <f>B7-422.2625</f>
        <v>75.337500000000034</v>
      </c>
      <c r="E7">
        <f t="shared" si="0"/>
        <v>-37.668750000000017</v>
      </c>
      <c r="F7">
        <f t="shared" si="1"/>
        <v>0.25</v>
      </c>
      <c r="I7">
        <f>10.54668*6+353.70908</f>
        <v>416.98915999999997</v>
      </c>
      <c r="J7">
        <v>6</v>
      </c>
      <c r="K7">
        <v>497.6</v>
      </c>
    </row>
    <row r="8" spans="1:11" x14ac:dyDescent="0.25">
      <c r="A8">
        <v>7</v>
      </c>
      <c r="B8">
        <v>504.3</v>
      </c>
      <c r="C8">
        <f t="shared" si="2"/>
        <v>0.5</v>
      </c>
      <c r="D8">
        <f>B8-422.2625</f>
        <v>82.037500000000023</v>
      </c>
      <c r="E8">
        <f t="shared" si="0"/>
        <v>41.018750000000011</v>
      </c>
      <c r="F8">
        <f t="shared" si="1"/>
        <v>0.25</v>
      </c>
      <c r="I8">
        <f>10.54668*7+353.70908</f>
        <v>427.53584000000001</v>
      </c>
      <c r="J8">
        <v>7</v>
      </c>
      <c r="K8">
        <v>504.3</v>
      </c>
    </row>
    <row r="9" spans="1:11" x14ac:dyDescent="0.25">
      <c r="A9">
        <v>8</v>
      </c>
      <c r="B9">
        <v>447.6</v>
      </c>
      <c r="C9">
        <f t="shared" si="2"/>
        <v>1.5</v>
      </c>
      <c r="D9">
        <f>B9-422.2625</f>
        <v>25.337500000000034</v>
      </c>
      <c r="E9">
        <f t="shared" si="0"/>
        <v>38.006250000000051</v>
      </c>
      <c r="F9">
        <f t="shared" si="1"/>
        <v>2.25</v>
      </c>
      <c r="I9">
        <f>10.54668*8+353.70908</f>
        <v>438.08251999999999</v>
      </c>
      <c r="J9">
        <v>8</v>
      </c>
      <c r="K9">
        <v>447.6</v>
      </c>
    </row>
    <row r="10" spans="1:11" x14ac:dyDescent="0.25">
      <c r="A10">
        <v>9</v>
      </c>
      <c r="B10">
        <v>441.15</v>
      </c>
      <c r="C10">
        <f t="shared" si="2"/>
        <v>2.5</v>
      </c>
      <c r="D10">
        <f>B10-422.2625</f>
        <v>18.887499999999989</v>
      </c>
      <c r="E10">
        <f t="shared" si="0"/>
        <v>47.218749999999972</v>
      </c>
      <c r="F10">
        <f t="shared" si="1"/>
        <v>6.25</v>
      </c>
      <c r="I10">
        <f>10.54668*9+353.70908</f>
        <v>448.62919999999997</v>
      </c>
      <c r="J10">
        <v>9</v>
      </c>
      <c r="K10">
        <v>441.15</v>
      </c>
    </row>
    <row r="11" spans="1:11" x14ac:dyDescent="0.25">
      <c r="A11">
        <v>10</v>
      </c>
      <c r="B11">
        <v>432.85</v>
      </c>
      <c r="C11">
        <f t="shared" si="2"/>
        <v>3.5</v>
      </c>
      <c r="D11">
        <f>B11-422.2625</f>
        <v>10.587500000000034</v>
      </c>
      <c r="E11">
        <f t="shared" si="0"/>
        <v>37.056250000000119</v>
      </c>
      <c r="F11">
        <f t="shared" si="1"/>
        <v>12.25</v>
      </c>
      <c r="I11">
        <f>10.54668*10+353.70908</f>
        <v>459.17588000000001</v>
      </c>
      <c r="J11">
        <v>10</v>
      </c>
      <c r="K11">
        <v>432.85</v>
      </c>
    </row>
    <row r="12" spans="1:11" x14ac:dyDescent="0.25">
      <c r="A12">
        <v>11</v>
      </c>
      <c r="B12">
        <v>444.6</v>
      </c>
      <c r="C12">
        <f t="shared" si="2"/>
        <v>4.5</v>
      </c>
      <c r="D12">
        <f>B12-422.2625</f>
        <v>22.337500000000034</v>
      </c>
      <c r="E12">
        <f t="shared" si="0"/>
        <v>100.51875000000015</v>
      </c>
      <c r="F12">
        <f t="shared" si="1"/>
        <v>20.25</v>
      </c>
      <c r="I12">
        <f>10.54668*11+353.70908</f>
        <v>469.72255999999999</v>
      </c>
      <c r="J12">
        <v>11</v>
      </c>
      <c r="K12">
        <v>444.6</v>
      </c>
    </row>
    <row r="13" spans="1:11" x14ac:dyDescent="0.25">
      <c r="A13">
        <v>12</v>
      </c>
      <c r="B13">
        <v>412.7</v>
      </c>
      <c r="C13">
        <f t="shared" si="2"/>
        <v>5.5</v>
      </c>
      <c r="D13">
        <f>B13-422.2625</f>
        <v>-9.5625</v>
      </c>
      <c r="E13">
        <f t="shared" si="0"/>
        <v>-52.59375</v>
      </c>
      <c r="F13">
        <f t="shared" si="1"/>
        <v>30.25</v>
      </c>
      <c r="I13">
        <f>10.54668*12+353.70908</f>
        <v>480.26923999999997</v>
      </c>
      <c r="J13">
        <v>12</v>
      </c>
      <c r="K13">
        <v>412.7</v>
      </c>
    </row>
    <row r="14" spans="1:11" x14ac:dyDescent="0.25">
      <c r="A14">
        <f>AVERAGE(A2:A13)</f>
        <v>6.5</v>
      </c>
      <c r="B14">
        <f>AVERAGE(B2:B13)</f>
        <v>422.26250000000005</v>
      </c>
      <c r="E14">
        <f>SUM(E2:E13)</f>
        <v>1508.175</v>
      </c>
      <c r="F14">
        <f>SUM(F2:F13)</f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2022-07-29T08:26:18Z</dcterms:created>
  <dcterms:modified xsi:type="dcterms:W3CDTF">2022-07-29T10:21:44Z</dcterms:modified>
</cp:coreProperties>
</file>