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Технологическая карта" sheetId="1" state="visible" r:id="rId1"/>
    <sheet name="Расчет рейтинга" sheetId="2" state="visible" r:id="rId2"/>
    <sheet name="Посещаемость" sheetId="3" state="visible" r:id="rId3"/>
    <sheet name="Журнал" sheetId="4" state="hidden" r:id="rId4"/>
  </sheets>
  <calcPr/>
</workbook>
</file>

<file path=xl/sharedStrings.xml><?xml version="1.0" encoding="utf-8"?>
<sst xmlns="http://schemas.openxmlformats.org/spreadsheetml/2006/main" count="126" uniqueCount="126">
  <si>
    <t xml:space="preserve">ТЕХНОЛОГИЧЕСКАЯ КАРТА</t>
  </si>
  <si>
    <t>Дисциплина:</t>
  </si>
  <si>
    <t xml:space="preserve">Тестирование информационных систем</t>
  </si>
  <si>
    <t>Специальность:</t>
  </si>
  <si>
    <t xml:space="preserve">09.02.07. Информационные системы и программирование </t>
  </si>
  <si>
    <t>Семестр:</t>
  </si>
  <si>
    <t xml:space="preserve">Разделы дисципины:</t>
  </si>
  <si>
    <t xml:space="preserve">Раздел 1.</t>
  </si>
  <si>
    <t xml:space="preserve">Отладка и тестирование информационных систем</t>
  </si>
  <si>
    <t xml:space="preserve">Виды учебной деятельности (по разделам)</t>
  </si>
  <si>
    <t xml:space="preserve">Весовой коэффициент</t>
  </si>
  <si>
    <t>Примечание</t>
  </si>
  <si>
    <t xml:space="preserve">Для получения допуска к экзамену необходимо иметь рейтинг не ниже 40 баллов, а также выполнить все обязательные задания.
Для получения автомата необходимо иметь рейтинг не ниже 70 баллов, а также выполнить все обязательные задания.
Экзамен может прибавить к рейтингу студента максимально 20 баллов (коэффициент 0,2). 
Студент не может повысить свою оценку на экзамене более чем на 1 балл в пятибалльной шкале.
Работы, сданные позже положенного срока, оцениваются на 10 баллов меньше. За установленный факт списывания работа оценивается в 40 баллов без права её пересдачи.</t>
  </si>
  <si>
    <t>Р1</t>
  </si>
  <si>
    <t xml:space="preserve">Л.р. 1 "Разработка тестового сценария проекта"</t>
  </si>
  <si>
    <t xml:space="preserve">Л.р. 2 "Разработка тестовых пакетов"</t>
  </si>
  <si>
    <t>обязательно</t>
  </si>
  <si>
    <t xml:space="preserve">Тест по лабораторным работам №1, 2</t>
  </si>
  <si>
    <t xml:space="preserve">Л.р. 3 "Использование инструментария анализа качества"</t>
  </si>
  <si>
    <t xml:space="preserve">Л.р. 4 "Анализ и обеспечение обработки исключительных ситуаций"</t>
  </si>
  <si>
    <t xml:space="preserve">Л.р. 5 "Функциональное тестирование"</t>
  </si>
  <si>
    <t xml:space="preserve">Тест по лабораторным работам №4, 5</t>
  </si>
  <si>
    <t xml:space="preserve">Л.р. 6 "Тестирование установки"</t>
  </si>
  <si>
    <t xml:space="preserve">Л.р. 7 "Тестирование пользовательского интерфейса"</t>
  </si>
  <si>
    <t xml:space="preserve">Л.р. 8 "Тестирование безопасности"</t>
  </si>
  <si>
    <t xml:space="preserve">Л.р. 9 "Нагрузочное тестирование, стрессовое тестирование"</t>
  </si>
  <si>
    <t xml:space="preserve">Л.р. 10 "Тестирование интеграции"</t>
  </si>
  <si>
    <t xml:space="preserve">Л.р. 11 "Конфигурационное тестирование"</t>
  </si>
  <si>
    <t xml:space="preserve">Итоговое тестирование по разделу 1</t>
  </si>
  <si>
    <t>Посещение</t>
  </si>
  <si>
    <t>ИТОГО</t>
  </si>
  <si>
    <t xml:space="preserve">Оценочный лист</t>
  </si>
  <si>
    <t>Группа:</t>
  </si>
  <si>
    <t>К.105с9-5</t>
  </si>
  <si>
    <t xml:space="preserve">№ п/п</t>
  </si>
  <si>
    <t>ФИО</t>
  </si>
  <si>
    <t xml:space="preserve">Р1: Отладка и тестирование информационных систем</t>
  </si>
  <si>
    <t>Rсем</t>
  </si>
  <si>
    <t>Экзамен</t>
  </si>
  <si>
    <t>Rэкз</t>
  </si>
  <si>
    <t>КТ</t>
  </si>
  <si>
    <t>Л.р.1</t>
  </si>
  <si>
    <t xml:space="preserve">Л.р. 2</t>
  </si>
  <si>
    <t xml:space="preserve">Тест 1</t>
  </si>
  <si>
    <t xml:space="preserve">Л.р. 3</t>
  </si>
  <si>
    <t>Л.р.4</t>
  </si>
  <si>
    <t>Л.р.5</t>
  </si>
  <si>
    <t xml:space="preserve">Тест 2</t>
  </si>
  <si>
    <t xml:space="preserve">Л.р. 6</t>
  </si>
  <si>
    <t xml:space="preserve">Л.р. 7</t>
  </si>
  <si>
    <t xml:space="preserve">Л.р. 8</t>
  </si>
  <si>
    <t>Л.р.9</t>
  </si>
  <si>
    <t xml:space="preserve">Л.р. 10</t>
  </si>
  <si>
    <t xml:space="preserve">Л.р. 11</t>
  </si>
  <si>
    <t xml:space="preserve">Итоговый тест</t>
  </si>
  <si>
    <t>Посещ</t>
  </si>
  <si>
    <t>Итого</t>
  </si>
  <si>
    <t xml:space="preserve">Берлезов Алексей</t>
  </si>
  <si>
    <t xml:space="preserve">Болдохонов Владимир</t>
  </si>
  <si>
    <t xml:space="preserve">Боровикова Софья</t>
  </si>
  <si>
    <t xml:space="preserve">Васильева Диана</t>
  </si>
  <si>
    <t xml:space="preserve">Воронцова Екатерина</t>
  </si>
  <si>
    <t xml:space="preserve">Ермакин Данил</t>
  </si>
  <si>
    <t xml:space="preserve">Жилёв Артём</t>
  </si>
  <si>
    <t xml:space="preserve">Киселев Владимир</t>
  </si>
  <si>
    <t xml:space="preserve">Кузнецова Маргарита</t>
  </si>
  <si>
    <t xml:space="preserve">Мартынович Кирилл</t>
  </si>
  <si>
    <t xml:space="preserve">Мелехин Вадим</t>
  </si>
  <si>
    <t xml:space="preserve">Мухин Владислав</t>
  </si>
  <si>
    <t xml:space="preserve">Николаев Алексей </t>
  </si>
  <si>
    <t xml:space="preserve">Павлов Максим</t>
  </si>
  <si>
    <t xml:space="preserve">Попов Кирилл</t>
  </si>
  <si>
    <t xml:space="preserve">Раздульев Иван</t>
  </si>
  <si>
    <t xml:space="preserve">Савин Дмитрий</t>
  </si>
  <si>
    <t xml:space="preserve">Сартакова Алина</t>
  </si>
  <si>
    <t xml:space="preserve">Ситказинов Роман</t>
  </si>
  <si>
    <t xml:space="preserve">Солохина Елизавета</t>
  </si>
  <si>
    <t xml:space="preserve">Стариков Марк</t>
  </si>
  <si>
    <t xml:space="preserve">Толстопятов Кирилл</t>
  </si>
  <si>
    <t xml:space="preserve">Третьяков Илья</t>
  </si>
  <si>
    <t xml:space="preserve">Шандыба Александр</t>
  </si>
  <si>
    <t xml:space="preserve">Шашков Кирилл</t>
  </si>
  <si>
    <t xml:space="preserve">Шишко Ефим</t>
  </si>
  <si>
    <t xml:space="preserve">Шурыгин Илья</t>
  </si>
  <si>
    <t xml:space="preserve">Щепин Даниил</t>
  </si>
  <si>
    <t xml:space="preserve">№, п/п</t>
  </si>
  <si>
    <t xml:space="preserve">Лекции, %</t>
  </si>
  <si>
    <t xml:space="preserve">Лабораторные работы, %</t>
  </si>
  <si>
    <t xml:space="preserve">1 семестр</t>
  </si>
  <si>
    <t>Лекции</t>
  </si>
  <si>
    <t>Лабораторные</t>
  </si>
  <si>
    <t>№п/п</t>
  </si>
  <si>
    <t>Дата</t>
  </si>
  <si>
    <t>Тема</t>
  </si>
  <si>
    <t xml:space="preserve">Предмет и задачи информатики</t>
  </si>
  <si>
    <t xml:space="preserve">Знакомство с рабочим местом</t>
  </si>
  <si>
    <t xml:space="preserve">Простейшие преобразования</t>
  </si>
  <si>
    <t xml:space="preserve">Системы счисления</t>
  </si>
  <si>
    <t xml:space="preserve">Перевод чисел в разные с.с.</t>
  </si>
  <si>
    <t xml:space="preserve">Двоичная арифметика</t>
  </si>
  <si>
    <t xml:space="preserve">Контрольная работа</t>
  </si>
  <si>
    <t xml:space="preserve">Логические основы ЭВМ</t>
  </si>
  <si>
    <t>Высказывания</t>
  </si>
  <si>
    <t xml:space="preserve">Построение таблиц истинности</t>
  </si>
  <si>
    <t>Равенства</t>
  </si>
  <si>
    <t xml:space="preserve">Работа над ошибками</t>
  </si>
  <si>
    <t xml:space="preserve">2 семестр</t>
  </si>
  <si>
    <t xml:space="preserve">Устройство ПК</t>
  </si>
  <si>
    <t xml:space="preserve">Программное обеспечение ПК</t>
  </si>
  <si>
    <t xml:space="preserve">Тест по теме "Устройство ПК"</t>
  </si>
  <si>
    <t xml:space="preserve">Знакомство с Far Manager</t>
  </si>
  <si>
    <t xml:space="preserve">Far Manager</t>
  </si>
  <si>
    <t xml:space="preserve">MS Word</t>
  </si>
  <si>
    <t xml:space="preserve">Знакомство с MS Word</t>
  </si>
  <si>
    <t xml:space="preserve">MS Excel</t>
  </si>
  <si>
    <t xml:space="preserve">MS Word: форматирование документа</t>
  </si>
  <si>
    <t xml:space="preserve">MS Word: табуляция</t>
  </si>
  <si>
    <t xml:space="preserve">Оформление курсовой работы</t>
  </si>
  <si>
    <t xml:space="preserve">MS PowerPoint</t>
  </si>
  <si>
    <t xml:space="preserve">Осноные сведения о базах данных</t>
  </si>
  <si>
    <t xml:space="preserve">MS Access</t>
  </si>
  <si>
    <t xml:space="preserve">Знакомство с MS Excel</t>
  </si>
  <si>
    <t xml:space="preserve">MS Excel: функция ЕСЛИ</t>
  </si>
  <si>
    <t xml:space="preserve">MS Excel: использование функций</t>
  </si>
  <si>
    <t xml:space="preserve">MS Excel: диаграммы</t>
  </si>
  <si>
    <t xml:space="preserve">Зачетное занятие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</si>
</sst>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3">
    <numFmt numFmtId="160" formatCode="dd&quot;.&quot;mm"/>
    <numFmt numFmtId="161" formatCode="dd\.mm"/>
    <numFmt numFmtId="162" formatCode="d\.m"/>
  </numFmts>
  <fonts count="11">
    <font>
      <sz val="11.000000"/>
      <color theme="1"/>
      <name val="Calibri"/>
      <scheme val="minor"/>
    </font>
    <font>
      <sz val="11.000000"/>
      <name val="Calibri"/>
    </font>
    <font>
      <b/>
      <sz val="12.000000"/>
      <name val="Times New Roman"/>
    </font>
    <font>
      <sz val="11.000000"/>
      <name val="Times New Roman"/>
    </font>
    <font>
      <b/>
      <sz val="11.000000"/>
      <name val="Times New Roman"/>
    </font>
    <font>
      <sz val="11.000000"/>
      <color theme="1"/>
      <name val="Calibri"/>
    </font>
    <font>
      <sz val="11.000000"/>
      <color theme="1"/>
      <name val="Times New Roman"/>
    </font>
    <font>
      <sz val="12.000000"/>
      <name val="Times New Roman"/>
    </font>
    <font>
      <sz val="12.000000"/>
      <color indexed="2"/>
      <name val="Times New Roman"/>
    </font>
    <font>
      <sz val="12.000000"/>
      <color rgb="FF2E75B5"/>
      <name val="Times New Roman"/>
    </font>
    <font>
      <b/>
      <sz val="12.000000"/>
      <color theme="1"/>
      <name val="Times New Roman"/>
    </font>
  </fonts>
  <fills count="9">
    <fill>
      <patternFill patternType="none"/>
    </fill>
    <fill>
      <patternFill patternType="gray125"/>
    </fill>
    <fill>
      <patternFill patternType="solid">
        <fgColor rgb="FFFBD4B4"/>
        <bgColor rgb="FFFBD4B4"/>
      </patternFill>
    </fill>
    <fill>
      <patternFill patternType="solid">
        <fgColor rgb="FFC2D69B"/>
        <bgColor rgb="FFC2D69B"/>
      </patternFill>
    </fill>
    <fill>
      <patternFill patternType="solid">
        <fgColor rgb="FF8DB3E2"/>
        <bgColor rgb="FF8DB3E2"/>
      </patternFill>
    </fill>
    <fill>
      <patternFill patternType="solid">
        <fgColor rgb="FFE06666"/>
        <bgColor rgb="FFE06666"/>
      </patternFill>
    </fill>
    <fill>
      <patternFill patternType="solid">
        <fgColor rgb="FFD6E3BC"/>
        <bgColor rgb="FFD6E3BC"/>
      </patternFill>
    </fill>
    <fill>
      <patternFill patternType="solid">
        <fgColor indexed="3"/>
        <bgColor indexed="3"/>
      </patternFill>
    </fill>
    <fill>
      <patternFill patternType="solid">
        <fgColor rgb="FFB6DDE8"/>
        <bgColor rgb="FFB6DDE8"/>
      </patternFill>
    </fill>
  </fills>
  <borders count="55">
    <border>
      <left style="none"/>
      <right style="none"/>
      <top style="none"/>
      <bottom style="none"/>
      <diagonal style="none"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 style="none"/>
    </border>
    <border>
      <left style="medium">
        <color rgb="FFCCCCCC"/>
      </left>
      <right style="none"/>
      <top style="medium">
        <color rgb="FFCCCCCC"/>
      </top>
      <bottom style="medium">
        <color rgb="FFCCCCCC"/>
      </bottom>
      <diagonal style="none"/>
    </border>
    <border>
      <left style="none"/>
      <right style="medium">
        <color rgb="FFCCCCCC"/>
      </right>
      <top style="medium">
        <color rgb="FFCCCCCC"/>
      </top>
      <bottom style="medium">
        <color rgb="FFCCCCCC"/>
      </bottom>
      <diagonal style="none"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D8D8D8"/>
      </bottom>
      <diagonal style="none"/>
    </border>
    <border>
      <left style="none"/>
      <right style="none"/>
      <top style="medium">
        <color rgb="FFCCCCCC"/>
      </top>
      <bottom style="medium">
        <color rgb="FFCCCCCC"/>
      </bottom>
      <diagonal style="none"/>
    </border>
    <border>
      <left style="none"/>
      <right style="medium">
        <color rgb="FFD8D8D8"/>
      </right>
      <top style="medium">
        <color rgb="FFCCCCCC"/>
      </top>
      <bottom style="medium">
        <color rgb="FFCCCCCC"/>
      </bottom>
      <diagonal style="none"/>
    </border>
    <border>
      <left style="medium">
        <color rgb="FFCCCCCC"/>
      </left>
      <right style="medium">
        <color rgb="FFD8D8D8"/>
      </right>
      <top style="medium">
        <color rgb="FFCCCCCC"/>
      </top>
      <bottom style="medium">
        <color rgb="FFD8D8D8"/>
      </bottom>
      <diagonal style="none"/>
    </border>
    <border>
      <left style="medium">
        <color rgb="FFD8D8D8"/>
      </left>
      <right style="medium">
        <color rgb="FFD8D8D8"/>
      </right>
      <top style="medium">
        <color rgb="FFCCCCCC"/>
      </top>
      <bottom style="medium">
        <color rgb="FFD8D8D8"/>
      </bottom>
      <diagonal style="none"/>
    </border>
    <border>
      <left style="none"/>
      <right style="none"/>
      <top style="medium">
        <color rgb="FFCCCCCC"/>
      </top>
      <bottom style="none"/>
      <diagonal style="none"/>
    </border>
    <border>
      <left style="none"/>
      <right style="medium">
        <color rgb="FFD8D8D8"/>
      </right>
      <top style="medium">
        <color rgb="FFCCCCCC"/>
      </top>
      <bottom style="none"/>
      <diagonal style="none"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auto="1"/>
      </bottom>
      <diagonal style="none"/>
    </border>
    <border>
      <left style="medium">
        <color rgb="FFCCCCCC"/>
      </left>
      <right style="none"/>
      <top style="medium">
        <color rgb="FFCCCCCC"/>
      </top>
      <bottom style="none"/>
      <diagonal style="none"/>
    </border>
    <border>
      <left style="medium">
        <color auto="1"/>
      </left>
      <right style="none"/>
      <top style="medium">
        <color auto="1"/>
      </top>
      <bottom style="medium">
        <color auto="1"/>
      </bottom>
      <diagonal style="none"/>
    </border>
    <border>
      <left style="none"/>
      <right style="medium">
        <color auto="1"/>
      </right>
      <top style="medium">
        <color auto="1"/>
      </top>
      <bottom style="medium">
        <color auto="1"/>
      </bottom>
      <diagonal style="none"/>
    </border>
    <border>
      <left style="medium">
        <color rgb="FFCCCCCC"/>
      </left>
      <right style="none"/>
      <top style="medium">
        <color rgb="FFCCCCCC"/>
      </top>
      <bottom style="medium">
        <color auto="1"/>
      </bottom>
      <diagonal style="none"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none"/>
    </border>
    <border>
      <left style="medium">
        <color auto="1"/>
      </left>
      <right style="none"/>
      <top style="medium">
        <color auto="1"/>
      </top>
      <bottom style="none"/>
      <diagonal style="none"/>
    </border>
    <border>
      <left style="none"/>
      <right style="none"/>
      <top style="medium">
        <color auto="1"/>
      </top>
      <bottom style="none"/>
      <diagonal style="none"/>
    </border>
    <border>
      <left style="none"/>
      <right style="medium">
        <color auto="1"/>
      </right>
      <top style="medium">
        <color auto="1"/>
      </top>
      <bottom style="none"/>
      <diagonal style="none"/>
    </border>
    <border>
      <left style="medium">
        <color auto="1"/>
      </left>
      <right style="none"/>
      <top style="none"/>
      <bottom style="none"/>
      <diagonal style="none"/>
    </border>
    <border>
      <left style="none"/>
      <right style="medium">
        <color auto="1"/>
      </right>
      <top style="none"/>
      <bottom style="none"/>
      <diagonal style="none"/>
    </border>
    <border>
      <left style="none"/>
      <right style="none"/>
      <top style="medium">
        <color auto="1"/>
      </top>
      <bottom style="medium">
        <color auto="1"/>
      </bottom>
      <diagonal style="none"/>
    </border>
    <border>
      <left style="medium">
        <color auto="1"/>
      </left>
      <right style="none"/>
      <top style="none"/>
      <bottom style="medium">
        <color auto="1"/>
      </bottom>
      <diagonal style="none"/>
    </border>
    <border>
      <left style="none"/>
      <right style="none"/>
      <top style="none"/>
      <bottom style="medium">
        <color auto="1"/>
      </bottom>
      <diagonal style="none"/>
    </border>
    <border>
      <left style="none"/>
      <right style="medium">
        <color auto="1"/>
      </right>
      <top style="none"/>
      <bottom style="medium">
        <color auto="1"/>
      </bottom>
      <diagonal style="none"/>
    </border>
    <border>
      <left style="none"/>
      <right style="medium">
        <color rgb="FFCCCCCC"/>
      </right>
      <top style="none"/>
      <bottom style="none"/>
      <diagonal style="none"/>
    </border>
    <border>
      <left style="none"/>
      <right style="medium">
        <color rgb="FFCCCCCC"/>
      </right>
      <top style="medium">
        <color rgb="FFCCCCCC"/>
      </top>
      <bottom style="medium">
        <color auto="1"/>
      </bottom>
      <diagonal style="none"/>
    </border>
    <border>
      <left style="none"/>
      <right style="none"/>
      <top style="medium">
        <color rgb="FFCCCCCC"/>
      </top>
      <bottom style="medium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none"/>
      <diagonal style="none"/>
    </border>
    <border>
      <left style="none"/>
      <right style="none"/>
      <top style="thin">
        <color auto="1"/>
      </top>
      <bottom style="none"/>
      <diagonal style="none"/>
    </border>
    <border>
      <left style="none"/>
      <right style="thin">
        <color auto="1"/>
      </right>
      <top style="thin">
        <color auto="1"/>
      </top>
      <bottom style="none"/>
      <diagonal style="none"/>
    </border>
    <border>
      <left style="medium">
        <color auto="1"/>
      </left>
      <right style="medium">
        <color auto="1"/>
      </right>
      <top style="medium">
        <color auto="1"/>
      </top>
      <bottom style="none"/>
      <diagonal style="none"/>
    </border>
    <border>
      <left style="none"/>
      <right style="medium">
        <color auto="1"/>
      </right>
      <top style="medium">
        <color auto="1"/>
      </top>
      <bottom style="medium">
        <color rgb="FFCCCCCC"/>
      </bottom>
      <diagonal style="none"/>
    </border>
    <border>
      <left style="medium">
        <color auto="1"/>
      </left>
      <right style="medium">
        <color auto="1"/>
      </right>
      <top style="none"/>
      <bottom style="none"/>
      <diagonal style="none"/>
    </border>
    <border>
      <left style="medium">
        <color rgb="FFCCCCCC"/>
      </left>
      <right style="medium">
        <color auto="1"/>
      </right>
      <top style="medium">
        <color rgb="FFCCCCCC"/>
      </top>
      <bottom style="medium">
        <color auto="1"/>
      </bottom>
      <diagonal style="none"/>
    </border>
    <border>
      <left style="medium">
        <color rgb="FFCCCCCC"/>
      </left>
      <right style="medium">
        <color auto="1"/>
      </right>
      <top style="none"/>
      <bottom style="medium">
        <color auto="1"/>
      </bottom>
      <diagonal style="none"/>
    </border>
    <border>
      <left style="medium">
        <color rgb="FFCCCCCC"/>
      </left>
      <right style="none"/>
      <top style="none"/>
      <bottom style="medium">
        <color auto="1"/>
      </bottom>
      <diagonal style="none"/>
    </border>
    <border>
      <left style="medium">
        <color auto="1"/>
      </left>
      <right style="medium">
        <color auto="1"/>
      </right>
      <top style="none"/>
      <bottom style="medium">
        <color auto="1"/>
      </bottom>
      <diagonal style="none"/>
    </border>
    <border>
      <left style="medium">
        <color rgb="FFCCCCCC"/>
      </left>
      <right style="medium">
        <color auto="1"/>
      </right>
      <top style="medium">
        <color rgb="FFCCCCCC"/>
      </top>
      <bottom style="none"/>
      <diagonal style="none"/>
    </border>
    <border>
      <left style="none"/>
      <right style="medium">
        <color auto="1"/>
      </right>
      <top style="medium">
        <color rgb="FFCCCCCC"/>
      </top>
      <bottom style="none"/>
      <diagonal style="none"/>
    </border>
    <border>
      <left style="medium">
        <color auto="1"/>
      </left>
      <right style="thin">
        <color auto="1"/>
      </right>
      <top style="none"/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 style="none"/>
    </border>
    <border>
      <left style="thin">
        <color auto="1"/>
      </left>
      <right style="thin">
        <color auto="1"/>
      </right>
      <top style="none"/>
      <bottom style="medium">
        <color auto="1"/>
      </bottom>
      <diagonal style="none"/>
    </border>
    <border>
      <left style="thin">
        <color auto="1"/>
      </left>
      <right style="none"/>
      <top style="none"/>
      <bottom style="medium">
        <color auto="1"/>
      </bottom>
      <diagonal style="none"/>
    </border>
    <border>
      <left style="medium">
        <color auto="1"/>
      </left>
      <right style="thin">
        <color auto="1"/>
      </right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none"/>
      <right style="medium">
        <color auto="1"/>
      </right>
      <top style="none"/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none"/>
      <bottom style="thin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none"/>
      <bottom style="none"/>
      <diagonal style="none"/>
    </border>
    <border>
      <left style="none"/>
      <right style="none"/>
      <top style="thin">
        <color auto="1"/>
      </top>
      <bottom style="thin">
        <color auto="1"/>
      </bottom>
      <diagonal style="none"/>
    </border>
  </borders>
  <cellStyleXfs count="1">
    <xf fontId="0" fillId="0" borderId="0" numFmtId="0" applyNumberFormat="1" applyFont="1" applyFill="1" applyBorder="1"/>
  </cellStyleXfs>
  <cellXfs count="138">
    <xf fontId="0" fillId="0" borderId="0" numFmtId="0" xfId="0"/>
    <xf fontId="1" fillId="0" borderId="1" numFmtId="0" xfId="0" applyFont="1" applyBorder="1" applyAlignment="1">
      <alignment wrapText="1"/>
    </xf>
    <xf fontId="2" fillId="0" borderId="2" numFmtId="0" xfId="0" applyFont="1" applyBorder="1" applyAlignment="1">
      <alignment horizontal="center" wrapText="1"/>
    </xf>
    <xf fontId="1" fillId="0" borderId="3" numFmtId="0" xfId="0" applyFont="1" applyBorder="1"/>
    <xf fontId="1" fillId="0" borderId="4" numFmtId="0" xfId="0" applyFont="1" applyBorder="1" applyAlignment="1">
      <alignment wrapText="1"/>
    </xf>
    <xf fontId="3" fillId="0" borderId="2" numFmtId="0" xfId="0" applyFont="1" applyBorder="1" applyAlignment="1">
      <alignment horizontal="right" wrapText="1"/>
    </xf>
    <xf fontId="3" fillId="2" borderId="2" numFmtId="0" xfId="0" applyFont="1" applyFill="1" applyBorder="1" applyAlignment="1">
      <alignment horizontal="left" vertical="center" wrapText="1"/>
    </xf>
    <xf fontId="1" fillId="0" borderId="5" numFmtId="0" xfId="0" applyFont="1" applyBorder="1" applyAlignment="1">
      <alignment horizontal="left" vertical="center"/>
    </xf>
    <xf fontId="1" fillId="0" borderId="6" numFmtId="0" xfId="0" applyFont="1" applyBorder="1" applyAlignment="1">
      <alignment horizontal="left" vertical="center"/>
    </xf>
    <xf fontId="3" fillId="2" borderId="2" numFmtId="49" xfId="0" applyNumberFormat="1" applyFont="1" applyFill="1" applyBorder="1" applyAlignment="1">
      <alignment horizontal="left" vertical="center" wrapText="1"/>
    </xf>
    <xf fontId="3" fillId="2" borderId="5" numFmtId="49" xfId="0" applyNumberFormat="1" applyFont="1" applyFill="1" applyBorder="1" applyAlignment="1">
      <alignment horizontal="left" vertical="center" wrapText="1"/>
    </xf>
    <xf fontId="3" fillId="2" borderId="6" numFmtId="49" xfId="0" applyNumberFormat="1" applyFont="1" applyFill="1" applyBorder="1" applyAlignment="1">
      <alignment horizontal="left" vertical="center" wrapText="1"/>
    </xf>
    <xf fontId="3" fillId="2" borderId="7" numFmtId="0" xfId="0" applyFont="1" applyFill="1" applyBorder="1" applyAlignment="1">
      <alignment horizontal="left" vertical="center" wrapText="1"/>
    </xf>
    <xf fontId="1" fillId="2" borderId="7" numFmtId="0" xfId="0" applyFont="1" applyFill="1" applyBorder="1" applyAlignment="1">
      <alignment wrapText="1"/>
    </xf>
    <xf fontId="3" fillId="0" borderId="1" numFmtId="0" xfId="0" applyFont="1" applyBorder="1" applyAlignment="1">
      <alignment horizontal="right" wrapText="1"/>
    </xf>
    <xf fontId="1" fillId="2" borderId="1" numFmtId="0" xfId="0" applyFont="1" applyFill="1" applyBorder="1" applyAlignment="1">
      <alignment wrapText="1"/>
    </xf>
    <xf fontId="4" fillId="0" borderId="2" numFmtId="0" xfId="0" applyFont="1" applyBorder="1" applyAlignment="1">
      <alignment horizontal="center" wrapText="1"/>
    </xf>
    <xf fontId="1" fillId="0" borderId="5" numFmtId="0" xfId="0" applyFont="1" applyBorder="1"/>
    <xf fontId="3" fillId="2" borderId="8" numFmtId="0" xfId="0" applyFont="1" applyFill="1" applyBorder="1" applyAlignment="1">
      <alignment wrapText="1"/>
    </xf>
    <xf fontId="3" fillId="2" borderId="2" numFmtId="0" xfId="0" applyFont="1" applyFill="1" applyBorder="1" applyAlignment="1">
      <alignment wrapText="1"/>
    </xf>
    <xf fontId="1" fillId="0" borderId="9" numFmtId="0" xfId="0" applyFont="1" applyBorder="1"/>
    <xf fontId="1" fillId="0" borderId="10" numFmtId="0" xfId="0" applyFont="1" applyBorder="1"/>
    <xf fontId="1" fillId="0" borderId="11" numFmtId="0" xfId="0" applyFont="1" applyBorder="1" applyAlignment="1">
      <alignment wrapText="1"/>
    </xf>
    <xf fontId="1" fillId="0" borderId="12" numFmtId="0" xfId="0" applyFont="1" applyBorder="1" applyAlignment="1">
      <alignment wrapText="1"/>
    </xf>
    <xf fontId="1" fillId="0" borderId="0" numFmtId="0" xfId="0" applyFont="1" applyAlignment="1">
      <alignment wrapText="1"/>
    </xf>
    <xf fontId="0" fillId="0" borderId="0" numFmtId="0" xfId="0"/>
    <xf fontId="3" fillId="0" borderId="13" numFmtId="0" xfId="0" applyFont="1" applyBorder="1" applyAlignment="1">
      <alignment horizontal="center" vertical="center" wrapText="1"/>
    </xf>
    <xf fontId="1" fillId="0" borderId="14" numFmtId="0" xfId="0" applyFont="1" applyBorder="1"/>
    <xf fontId="3" fillId="0" borderId="15" numFmtId="0" xfId="0" applyFont="1" applyBorder="1" applyAlignment="1">
      <alignment vertical="center" wrapText="1"/>
    </xf>
    <xf fontId="3" fillId="0" borderId="16" numFmtId="0" xfId="0" applyFont="1" applyBorder="1" applyAlignment="1">
      <alignment horizontal="center" vertical="center"/>
    </xf>
    <xf fontId="3" fillId="0" borderId="0" numFmtId="0" xfId="0" applyFont="1" applyAlignment="1">
      <alignment wrapText="1"/>
    </xf>
    <xf fontId="3" fillId="2" borderId="17" numFmtId="0" xfId="0" applyFont="1" applyFill="1" applyBorder="1" applyAlignment="1">
      <alignment horizontal="center" vertical="center" wrapText="1"/>
    </xf>
    <xf fontId="3" fillId="2" borderId="18" numFmtId="0" xfId="0" applyFont="1" applyFill="1" applyBorder="1" applyAlignment="1">
      <alignment horizontal="center" vertical="center" wrapText="1"/>
    </xf>
    <xf fontId="3" fillId="2" borderId="19" numFmtId="0" xfId="0" applyFont="1" applyFill="1" applyBorder="1" applyAlignment="1">
      <alignment horizontal="center" vertical="center" wrapText="1"/>
    </xf>
    <xf fontId="3" fillId="2" borderId="13" numFmtId="0" xfId="0" applyFont="1" applyFill="1" applyBorder="1" applyAlignment="1">
      <alignment horizontal="center" wrapText="1"/>
    </xf>
    <xf fontId="5" fillId="2" borderId="13" numFmtId="0" xfId="0" applyFont="1" applyFill="1" applyBorder="1"/>
    <xf fontId="3" fillId="2" borderId="20" numFmtId="0" xfId="0" applyFont="1" applyFill="1" applyBorder="1" applyAlignment="1">
      <alignment horizontal="center" vertical="center" wrapText="1"/>
    </xf>
    <xf fontId="3" fillId="2" borderId="0" numFmtId="0" xfId="0" applyFont="1" applyFill="1" applyAlignment="1">
      <alignment horizontal="center" vertical="center" wrapText="1"/>
    </xf>
    <xf fontId="3" fillId="2" borderId="21" numFmtId="0" xfId="0" applyFont="1" applyFill="1" applyBorder="1" applyAlignment="1">
      <alignment horizontal="center" vertical="center" wrapText="1"/>
    </xf>
    <xf fontId="3" fillId="2" borderId="22" numFmtId="0" xfId="0" applyFont="1" applyFill="1" applyBorder="1" applyAlignment="1">
      <alignment horizontal="left" vertical="center"/>
    </xf>
    <xf fontId="6" fillId="2" borderId="13" numFmtId="0" xfId="0" applyFont="1" applyFill="1" applyBorder="1" applyAlignment="1">
      <alignment horizontal="right"/>
    </xf>
    <xf fontId="6" fillId="0" borderId="0" numFmtId="0" xfId="0" applyFont="1"/>
    <xf fontId="1" fillId="0" borderId="0" numFmtId="0" xfId="0" applyFont="1" applyAlignment="1">
      <alignment vertical="center"/>
    </xf>
    <xf fontId="3" fillId="2" borderId="13" numFmtId="0" xfId="0" applyFont="1" applyFill="1" applyBorder="1" applyAlignment="1">
      <alignment horizontal="left" vertical="center" wrapText="1"/>
    </xf>
    <xf fontId="1" fillId="0" borderId="14" numFmtId="0" xfId="0" applyFont="1" applyBorder="1" applyAlignment="1">
      <alignment horizontal="left" vertical="center"/>
    </xf>
    <xf fontId="6" fillId="2" borderId="13" numFmtId="0" xfId="0" applyFont="1" applyFill="1" applyBorder="1"/>
    <xf fontId="3" fillId="0" borderId="16" numFmtId="0" xfId="0" applyFont="1" applyBorder="1" applyAlignment="1">
      <alignment horizontal="center" vertical="center" wrapText="1"/>
    </xf>
    <xf fontId="1" fillId="0" borderId="0" numFmtId="0" xfId="0" applyFont="1" applyAlignment="1">
      <alignment vertical="center" wrapText="1"/>
    </xf>
    <xf fontId="3" fillId="2" borderId="22" numFmtId="0" xfId="0" applyFont="1" applyFill="1" applyBorder="1" applyAlignment="1">
      <alignment horizontal="left" vertical="center" wrapText="1"/>
    </xf>
    <xf fontId="3" fillId="2" borderId="14" numFmtId="0" xfId="0" applyFont="1" applyFill="1" applyBorder="1" applyAlignment="1">
      <alignment horizontal="left" vertical="center" wrapText="1"/>
    </xf>
    <xf fontId="1" fillId="0" borderId="22" numFmtId="0" xfId="0" applyFont="1" applyBorder="1"/>
    <xf fontId="3" fillId="2" borderId="13" numFmtId="0" xfId="0" applyFont="1" applyFill="1" applyBorder="1" applyAlignment="1">
      <alignment vertical="center" wrapText="1"/>
    </xf>
    <xf fontId="3" fillId="2" borderId="23" numFmtId="0" xfId="0" applyFont="1" applyFill="1" applyBorder="1" applyAlignment="1">
      <alignment horizontal="center" vertical="center" wrapText="1"/>
    </xf>
    <xf fontId="3" fillId="2" borderId="24" numFmtId="0" xfId="0" applyFont="1" applyFill="1" applyBorder="1" applyAlignment="1">
      <alignment horizontal="center" vertical="center" wrapText="1"/>
    </xf>
    <xf fontId="3" fillId="2" borderId="25" numFmtId="0" xfId="0" applyFont="1" applyFill="1" applyBorder="1" applyAlignment="1">
      <alignment horizontal="center" vertical="center" wrapText="1"/>
    </xf>
    <xf fontId="1" fillId="0" borderId="14" numFmtId="0" xfId="0" applyFont="1" applyBorder="1" applyAlignment="1">
      <alignment horizontal="left"/>
    </xf>
    <xf fontId="3" fillId="2" borderId="23" numFmtId="0" xfId="0" applyFont="1" applyFill="1" applyBorder="1" applyAlignment="1">
      <alignment wrapText="1"/>
    </xf>
    <xf fontId="1" fillId="0" borderId="25" numFmtId="0" xfId="0" applyFont="1" applyBorder="1"/>
    <xf fontId="3" fillId="0" borderId="23" numFmtId="0" xfId="0" applyFont="1" applyBorder="1" applyAlignment="1">
      <alignment horizontal="right" vertical="center" wrapText="1"/>
    </xf>
    <xf fontId="3" fillId="0" borderId="24" numFmtId="0" xfId="0" applyFont="1" applyBorder="1" applyAlignment="1">
      <alignment horizontal="right" vertical="center" wrapText="1"/>
    </xf>
    <xf fontId="2" fillId="0" borderId="0" numFmtId="0" xfId="0" applyFont="1" applyAlignment="1">
      <alignment horizontal="center" vertical="center" wrapText="1"/>
    </xf>
    <xf fontId="7" fillId="0" borderId="26" numFmtId="0" xfId="0" applyFont="1" applyBorder="1"/>
    <xf fontId="7" fillId="0" borderId="15" numFmtId="0" xfId="0" applyFont="1" applyBorder="1" applyAlignment="1">
      <alignment horizontal="center" wrapText="1"/>
    </xf>
    <xf fontId="7" fillId="0" borderId="27" numFmtId="0" xfId="0" applyFont="1" applyBorder="1"/>
    <xf fontId="7" fillId="0" borderId="28" numFmtId="0" xfId="0" applyFont="1" applyBorder="1"/>
    <xf fontId="7" fillId="0" borderId="15" numFmtId="0" xfId="0" applyFont="1" applyBorder="1" applyAlignment="1">
      <alignment wrapText="1"/>
    </xf>
    <xf fontId="7" fillId="0" borderId="0" numFmtId="0" xfId="0" applyFont="1" applyAlignment="1">
      <alignment wrapText="1"/>
    </xf>
    <xf fontId="7" fillId="0" borderId="29" numFmtId="0" xfId="0" applyFont="1" applyBorder="1" applyAlignment="1">
      <alignment wrapText="1"/>
    </xf>
    <xf fontId="7" fillId="0" borderId="30" numFmtId="0" xfId="0" applyFont="1" applyBorder="1"/>
    <xf fontId="7" fillId="0" borderId="31" numFmtId="0" xfId="0" applyFont="1" applyBorder="1"/>
    <xf fontId="7" fillId="0" borderId="21" numFmtId="0" xfId="0" applyFont="1" applyBorder="1" applyAlignment="1">
      <alignment horizontal="center" vertical="center"/>
    </xf>
    <xf fontId="7" fillId="0" borderId="32" numFmtId="0" xfId="0" applyFont="1" applyBorder="1" applyAlignment="1">
      <alignment horizontal="center" vertical="center" wrapText="1"/>
    </xf>
    <xf fontId="7" fillId="3" borderId="13" numFmtId="0" xfId="0" applyFont="1" applyFill="1" applyBorder="1" applyAlignment="1">
      <alignment horizontal="center" vertical="center" wrapText="1"/>
    </xf>
    <xf fontId="7" fillId="3" borderId="22" numFmtId="0" xfId="0" applyFont="1" applyFill="1" applyBorder="1" applyAlignment="1">
      <alignment horizontal="center" vertical="center" wrapText="1"/>
    </xf>
    <xf fontId="7" fillId="3" borderId="16" numFmtId="0" xfId="0" applyFont="1" applyFill="1" applyBorder="1" applyAlignment="1">
      <alignment horizontal="center" wrapText="1"/>
    </xf>
    <xf fontId="7" fillId="4" borderId="19" numFmtId="0" xfId="0" applyFont="1" applyFill="1" applyBorder="1" applyAlignment="1">
      <alignment horizontal="center" wrapText="1"/>
    </xf>
    <xf fontId="7" fillId="4" borderId="33" numFmtId="0" xfId="0" applyFont="1" applyFill="1" applyBorder="1" applyAlignment="1">
      <alignment horizontal="center" wrapText="1"/>
    </xf>
    <xf fontId="5" fillId="5" borderId="32" numFmtId="0" xfId="0" applyFont="1" applyFill="1" applyBorder="1" applyAlignment="1">
      <alignment horizontal="center"/>
    </xf>
    <xf fontId="7" fillId="0" borderId="21" numFmtId="0" xfId="0" applyFont="1" applyBorder="1"/>
    <xf fontId="7" fillId="0" borderId="34" numFmtId="0" xfId="0" applyFont="1" applyBorder="1"/>
    <xf fontId="7" fillId="6" borderId="35" numFmtId="0" xfId="0" applyFont="1" applyFill="1" applyBorder="1" applyAlignment="1">
      <alignment horizontal="center" wrapText="1"/>
    </xf>
    <xf fontId="8" fillId="6" borderId="36" numFmtId="0" xfId="0" applyFont="1" applyFill="1" applyBorder="1" applyAlignment="1">
      <alignment horizontal="center" wrapText="1"/>
    </xf>
    <xf fontId="7" fillId="6" borderId="36" numFmtId="0" xfId="0" applyFont="1" applyFill="1" applyBorder="1" applyAlignment="1">
      <alignment horizontal="center" wrapText="1"/>
    </xf>
    <xf fontId="8" fillId="6" borderId="37" numFmtId="0" xfId="0" applyFont="1" applyFill="1" applyBorder="1" applyAlignment="1">
      <alignment horizontal="center" wrapText="1"/>
    </xf>
    <xf fontId="8" fillId="6" borderId="16" numFmtId="0" xfId="0" applyFont="1" applyFill="1" applyBorder="1" applyAlignment="1">
      <alignment horizontal="center" wrapText="1"/>
    </xf>
    <xf fontId="7" fillId="6" borderId="16" numFmtId="0" xfId="0" applyFont="1" applyFill="1" applyBorder="1" applyAlignment="1">
      <alignment horizontal="center" wrapText="1"/>
    </xf>
    <xf fontId="7" fillId="7" borderId="36" numFmtId="0" xfId="0" applyFont="1" applyFill="1" applyBorder="1" applyAlignment="1">
      <alignment horizontal="center" wrapText="1"/>
    </xf>
    <xf fontId="7" fillId="0" borderId="38" numFmtId="0" xfId="0" applyFont="1" applyBorder="1"/>
    <xf fontId="7" fillId="4" borderId="35" numFmtId="0" xfId="0" applyFont="1" applyFill="1" applyBorder="1" applyAlignment="1">
      <alignment horizontal="center" wrapText="1"/>
    </xf>
    <xf fontId="1" fillId="0" borderId="38" numFmtId="0" xfId="0" applyFont="1" applyBorder="1"/>
    <xf fontId="7" fillId="6" borderId="39" numFmtId="0" xfId="0" applyFont="1" applyFill="1" applyBorder="1" applyAlignment="1">
      <alignment horizontal="center" wrapText="1"/>
    </xf>
    <xf fontId="8" fillId="6" borderId="39" numFmtId="0" xfId="0" applyFont="1" applyFill="1" applyBorder="1" applyAlignment="1">
      <alignment horizontal="center" wrapText="1"/>
    </xf>
    <xf fontId="7" fillId="6" borderId="39" numFmtId="4" xfId="0" applyNumberFormat="1" applyFont="1" applyFill="1" applyBorder="1" applyAlignment="1">
      <alignment horizontal="center" wrapText="1"/>
    </xf>
    <xf fontId="8" fillId="6" borderId="12" numFmtId="4" xfId="0" applyNumberFormat="1" applyFont="1" applyFill="1" applyBorder="1" applyAlignment="1">
      <alignment horizontal="center" wrapText="1"/>
    </xf>
    <xf fontId="8" fillId="6" borderId="32" numFmtId="4" xfId="0" applyNumberFormat="1" applyFont="1" applyFill="1" applyBorder="1" applyAlignment="1">
      <alignment horizontal="center" wrapText="1"/>
    </xf>
    <xf fontId="7" fillId="6" borderId="32" numFmtId="4" xfId="0" applyNumberFormat="1" applyFont="1" applyFill="1" applyBorder="1" applyAlignment="1">
      <alignment horizontal="center" wrapText="1"/>
    </xf>
    <xf fontId="7" fillId="7" borderId="40" numFmtId="1" xfId="0" applyNumberFormat="1" applyFont="1" applyFill="1" applyBorder="1" applyAlignment="1">
      <alignment horizontal="center" wrapText="1"/>
    </xf>
    <xf fontId="7" fillId="8" borderId="39" numFmtId="0" xfId="0" applyFont="1" applyFill="1" applyBorder="1" applyAlignment="1">
      <alignment horizontal="center" wrapText="1"/>
    </xf>
    <xf fontId="5" fillId="5" borderId="41" numFmtId="160" xfId="0" applyNumberFormat="1" applyFont="1" applyFill="1" applyBorder="1" applyAlignment="1">
      <alignment horizontal="center"/>
    </xf>
    <xf fontId="9" fillId="0" borderId="42" numFmtId="0" xfId="0" applyFont="1" applyBorder="1"/>
    <xf fontId="7" fillId="0" borderId="43" numFmtId="0" xfId="0" applyFont="1" applyBorder="1" applyAlignment="1">
      <alignment horizontal="left" vertical="center" wrapText="1"/>
    </xf>
    <xf fontId="7" fillId="0" borderId="42" numFmtId="0" xfId="0" applyFont="1" applyBorder="1"/>
    <xf fontId="7" fillId="0" borderId="42" numFmtId="3" xfId="0" applyNumberFormat="1" applyFont="1" applyBorder="1"/>
    <xf fontId="5" fillId="0" borderId="44" numFmtId="1" xfId="0" applyNumberFormat="1" applyFont="1" applyBorder="1"/>
    <xf fontId="5" fillId="0" borderId="0" numFmtId="0" xfId="0" applyFont="1"/>
    <xf fontId="7" fillId="0" borderId="45" numFmtId="0" xfId="0" applyFont="1" applyBorder="1" applyAlignment="1">
      <alignment horizontal="left" vertical="center" wrapText="1"/>
    </xf>
    <xf fontId="1" fillId="0" borderId="0" numFmtId="0" xfId="0" applyFont="1"/>
    <xf fontId="7" fillId="0" borderId="46" numFmtId="0" xfId="0" applyFont="1" applyBorder="1" applyAlignment="1">
      <alignment horizontal="left" vertical="center" wrapText="1"/>
    </xf>
    <xf fontId="7" fillId="0" borderId="45" numFmtId="0" xfId="0" applyFont="1" applyBorder="1"/>
    <xf fontId="7" fillId="0" borderId="47" numFmtId="0" xfId="0" applyFont="1" applyBorder="1"/>
    <xf fontId="2" fillId="0" borderId="21" numFmtId="0" xfId="0" applyFont="1" applyBorder="1" applyAlignment="1">
      <alignment horizontal="center" vertical="center"/>
    </xf>
    <xf fontId="2" fillId="0" borderId="48" numFmtId="0" xfId="0" applyFont="1" applyBorder="1" applyAlignment="1">
      <alignment horizontal="center" vertical="center"/>
    </xf>
    <xf fontId="10" fillId="3" borderId="49" numFmtId="0" xfId="0" applyFont="1" applyFill="1" applyBorder="1" applyAlignment="1">
      <alignment horizontal="center" vertical="center"/>
    </xf>
    <xf fontId="10" fillId="4" borderId="49" numFmtId="0" xfId="0" applyFont="1" applyFill="1" applyBorder="1" applyAlignment="1">
      <alignment horizontal="center" vertical="center" wrapText="1"/>
    </xf>
    <xf fontId="2" fillId="0" borderId="50" numFmtId="0" xfId="0" applyFont="1" applyBorder="1" applyAlignment="1">
      <alignment horizontal="center" vertical="center"/>
    </xf>
    <xf fontId="10" fillId="3" borderId="51" numFmtId="0" xfId="0" applyFont="1" applyFill="1" applyBorder="1" applyAlignment="1">
      <alignment horizontal="center" vertical="center"/>
    </xf>
    <xf fontId="10" fillId="4" borderId="51" numFmtId="0" xfId="0" applyFont="1" applyFill="1" applyBorder="1" applyAlignment="1">
      <alignment horizontal="center" vertical="center" wrapText="1"/>
    </xf>
    <xf fontId="2" fillId="0" borderId="52" numFmtId="0" xfId="0" applyFont="1" applyBorder="1"/>
    <xf fontId="7" fillId="0" borderId="16" numFmtId="0" xfId="0" applyFont="1" applyBorder="1" applyAlignment="1">
      <alignment horizontal="left" vertical="center" wrapText="1"/>
    </xf>
    <xf fontId="7" fillId="0" borderId="0" numFmtId="0" xfId="0" applyFont="1"/>
    <xf fontId="7" fillId="0" borderId="51" numFmtId="0" xfId="0" applyFont="1" applyBorder="1" applyAlignment="1">
      <alignment vertical="center" wrapText="1"/>
    </xf>
    <xf fontId="7" fillId="0" borderId="44" numFmtId="0" xfId="0" applyFont="1" applyBorder="1" applyAlignment="1">
      <alignment vertical="center" wrapText="1"/>
    </xf>
    <xf fontId="7" fillId="0" borderId="32" numFmtId="0" xfId="0" applyFont="1" applyBorder="1" applyAlignment="1">
      <alignment horizontal="left" vertical="center" wrapText="1"/>
    </xf>
    <xf fontId="7" fillId="0" borderId="31" numFmtId="0" xfId="0" applyFont="1" applyBorder="1" applyAlignment="1">
      <alignment vertical="center" wrapText="1"/>
    </xf>
    <xf fontId="7" fillId="0" borderId="53" numFmtId="0" xfId="0" applyFont="1" applyBorder="1" applyAlignment="1">
      <alignment vertical="center" wrapText="1"/>
    </xf>
    <xf fontId="2" fillId="0" borderId="29" numFmtId="0" xfId="0" applyFont="1" applyBorder="1"/>
    <xf fontId="7" fillId="0" borderId="42" numFmtId="0" xfId="0" applyFont="1" applyBorder="1" applyAlignment="1">
      <alignment vertical="center" wrapText="1"/>
    </xf>
    <xf fontId="7" fillId="0" borderId="16" numFmtId="0" xfId="0" applyFont="1" applyBorder="1"/>
    <xf fontId="7" fillId="0" borderId="44" numFmtId="0" xfId="0" applyFont="1" applyBorder="1"/>
    <xf fontId="7" fillId="0" borderId="49" numFmtId="0" xfId="0" applyFont="1" applyBorder="1"/>
    <xf fontId="5" fillId="0" borderId="0" numFmtId="0" xfId="0" applyFont="1" applyAlignment="1">
      <alignment horizontal="center"/>
    </xf>
    <xf fontId="5" fillId="0" borderId="52" numFmtId="0" xfId="0" applyFont="1" applyBorder="1" applyAlignment="1">
      <alignment horizontal="center"/>
    </xf>
    <xf fontId="1" fillId="0" borderId="54" numFmtId="0" xfId="0" applyFont="1" applyBorder="1"/>
    <xf fontId="1" fillId="0" borderId="44" numFmtId="0" xfId="0" applyFont="1" applyBorder="1"/>
    <xf fontId="5" fillId="0" borderId="42" numFmtId="0" xfId="0" applyFont="1" applyBorder="1" applyAlignment="1">
      <alignment horizontal="center"/>
    </xf>
    <xf fontId="5" fillId="0" borderId="42" numFmtId="0" xfId="0" applyFont="1" applyBorder="1"/>
    <xf fontId="5" fillId="0" borderId="42" numFmtId="161" xfId="0" applyNumberFormat="1" applyFont="1" applyBorder="1"/>
    <xf fontId="5" fillId="0" borderId="42" numFmtId="162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9" zoomScale="80" workbookViewId="0">
      <selection activeCell="A27" activeCellId="0" sqref="A27:B27"/>
    </sheetView>
  </sheetViews>
  <sheetFormatPr defaultColWidth="14.44140625" defaultRowHeight="15" customHeight="1"/>
  <cols>
    <col customWidth="1" min="1" max="1" width="38.44140625"/>
    <col customWidth="1" min="2" max="2" width="36"/>
    <col customWidth="1" min="3" max="4" width="17.6640625"/>
    <col customWidth="1" min="5" max="24" width="8.6640625"/>
  </cols>
  <sheetData>
    <row r="1" ht="14.25" customHeight="1">
      <c r="A1" s="1"/>
      <c r="B1" s="1"/>
      <c r="C1" s="1"/>
      <c r="D1" s="1"/>
      <c r="E1" s="1"/>
      <c r="F1" s="1"/>
      <c r="G1" s="1"/>
    </row>
    <row r="2" ht="30.75" customHeight="1">
      <c r="A2" s="2" t="s">
        <v>0</v>
      </c>
      <c r="B2" s="3"/>
      <c r="C2" s="1"/>
      <c r="D2" s="1"/>
      <c r="E2" s="1"/>
      <c r="F2" s="1"/>
      <c r="G2" s="1"/>
    </row>
    <row r="3" ht="14.25" customHeight="1">
      <c r="A3" s="1"/>
      <c r="B3" s="1"/>
      <c r="C3" s="4"/>
      <c r="D3" s="4"/>
      <c r="E3" s="4"/>
      <c r="F3" s="4"/>
      <c r="G3" s="4"/>
    </row>
    <row r="4" ht="14.25" customHeight="1">
      <c r="A4" s="5" t="s">
        <v>1</v>
      </c>
      <c r="B4" s="3"/>
      <c r="C4" s="6" t="s">
        <v>2</v>
      </c>
      <c r="D4" s="7"/>
      <c r="E4" s="7"/>
      <c r="F4" s="7"/>
      <c r="G4" s="8"/>
    </row>
    <row r="5" ht="14.25" customHeight="1">
      <c r="A5" s="5" t="s">
        <v>3</v>
      </c>
      <c r="B5" s="3"/>
      <c r="C5" s="9" t="s">
        <v>4</v>
      </c>
      <c r="D5" s="10"/>
      <c r="E5" s="10"/>
      <c r="F5" s="10"/>
      <c r="G5" s="11"/>
    </row>
    <row r="6" ht="14.25" customHeight="1">
      <c r="A6" s="5" t="s">
        <v>5</v>
      </c>
      <c r="B6" s="3"/>
      <c r="C6" s="12">
        <v>6</v>
      </c>
      <c r="D6" s="13"/>
      <c r="E6" s="13"/>
      <c r="F6" s="13"/>
      <c r="G6" s="13"/>
    </row>
    <row r="7" ht="14.25" customHeight="1">
      <c r="A7" s="14"/>
      <c r="B7" s="14"/>
      <c r="C7" s="15"/>
      <c r="D7" s="15"/>
      <c r="E7" s="15"/>
      <c r="F7" s="15"/>
      <c r="G7" s="15"/>
    </row>
    <row r="8" ht="14.25" customHeight="1">
      <c r="A8" s="16" t="s">
        <v>6</v>
      </c>
      <c r="B8" s="17"/>
      <c r="C8" s="3"/>
      <c r="D8" s="4"/>
      <c r="E8" s="4"/>
      <c r="F8" s="4"/>
      <c r="G8" s="4"/>
    </row>
    <row r="9" ht="14.25" customHeight="1">
      <c r="A9" s="18" t="s">
        <v>7</v>
      </c>
      <c r="B9" s="19" t="s">
        <v>8</v>
      </c>
      <c r="C9" s="17"/>
      <c r="D9" s="17"/>
      <c r="E9" s="20"/>
      <c r="F9" s="20"/>
      <c r="G9" s="21"/>
    </row>
    <row r="10" ht="14.25" customHeight="1">
      <c r="A10" s="22"/>
      <c r="B10" s="22"/>
      <c r="C10" s="22"/>
      <c r="D10" s="23"/>
      <c r="E10" s="24"/>
      <c r="F10" s="24"/>
      <c r="G10" s="24"/>
      <c r="H10" s="25"/>
    </row>
    <row r="11" ht="27.75" customHeight="1">
      <c r="A11" s="26" t="s">
        <v>9</v>
      </c>
      <c r="B11" s="27"/>
      <c r="C11" s="28" t="s">
        <v>10</v>
      </c>
      <c r="D11" s="29" t="s">
        <v>11</v>
      </c>
      <c r="E11" s="30"/>
      <c r="F11" s="31" t="s">
        <v>12</v>
      </c>
      <c r="G11" s="32"/>
      <c r="H11" s="32"/>
      <c r="I11" s="32"/>
      <c r="J11" s="32"/>
      <c r="K11" s="32"/>
      <c r="L11" s="32"/>
      <c r="M11" s="32"/>
      <c r="N11" s="33"/>
    </row>
    <row r="12" ht="19.5" customHeight="1">
      <c r="A12" s="34" t="s">
        <v>13</v>
      </c>
      <c r="B12" s="27"/>
      <c r="C12" s="35"/>
      <c r="D12" s="29"/>
      <c r="E12" s="30"/>
      <c r="F12" s="36"/>
      <c r="G12" s="37"/>
      <c r="H12" s="37"/>
      <c r="I12" s="37"/>
      <c r="J12" s="37"/>
      <c r="K12" s="37"/>
      <c r="L12" s="37"/>
      <c r="M12" s="37"/>
      <c r="N12" s="38"/>
    </row>
    <row r="13" ht="19.5" customHeight="1">
      <c r="A13" s="39" t="s">
        <v>14</v>
      </c>
      <c r="B13" s="27"/>
      <c r="C13" s="40">
        <v>0.040000000000000001</v>
      </c>
      <c r="D13" s="29"/>
      <c r="E13" s="41"/>
      <c r="F13" s="36"/>
      <c r="G13" s="37"/>
      <c r="H13" s="37"/>
      <c r="I13" s="37"/>
      <c r="J13" s="37"/>
      <c r="K13" s="37"/>
      <c r="L13" s="37"/>
      <c r="M13" s="37"/>
      <c r="N13" s="38"/>
      <c r="O13" s="42"/>
      <c r="P13" s="42"/>
      <c r="Q13" s="42"/>
      <c r="R13" s="42"/>
      <c r="S13" s="42"/>
      <c r="T13" s="42"/>
      <c r="U13" s="42"/>
      <c r="V13" s="42"/>
      <c r="W13" s="42"/>
      <c r="X13" s="42"/>
    </row>
    <row r="14" ht="19.5" customHeight="1">
      <c r="A14" s="43" t="s">
        <v>15</v>
      </c>
      <c r="B14" s="44"/>
      <c r="C14" s="45">
        <v>0.050000000000000003</v>
      </c>
      <c r="D14" s="46" t="s">
        <v>16</v>
      </c>
      <c r="E14" s="47"/>
      <c r="F14" s="36"/>
      <c r="G14" s="37"/>
      <c r="H14" s="37"/>
      <c r="I14" s="37"/>
      <c r="J14" s="37"/>
      <c r="K14" s="37"/>
      <c r="L14" s="37"/>
      <c r="M14" s="37"/>
      <c r="N14" s="38"/>
      <c r="O14" s="42"/>
      <c r="P14" s="42"/>
      <c r="Q14" s="42"/>
      <c r="R14" s="42"/>
      <c r="S14" s="42"/>
      <c r="T14" s="42"/>
      <c r="U14" s="42"/>
      <c r="V14" s="42"/>
      <c r="W14" s="42"/>
      <c r="X14" s="42"/>
    </row>
    <row r="15" s="25" customFormat="1" ht="19.5" customHeight="1">
      <c r="A15" s="48" t="s">
        <v>17</v>
      </c>
      <c r="B15" s="49"/>
      <c r="C15" s="45">
        <v>0.070000000000000007</v>
      </c>
      <c r="D15" s="46" t="s">
        <v>16</v>
      </c>
      <c r="E15" s="47"/>
      <c r="F15" s="36"/>
      <c r="G15" s="37"/>
      <c r="H15" s="37"/>
      <c r="I15" s="37"/>
      <c r="J15" s="37"/>
      <c r="K15" s="37"/>
      <c r="L15" s="37"/>
      <c r="M15" s="37"/>
      <c r="N15" s="38"/>
      <c r="O15" s="42"/>
      <c r="P15" s="42"/>
      <c r="Q15" s="42"/>
      <c r="R15" s="42"/>
      <c r="S15" s="42"/>
      <c r="T15" s="42"/>
      <c r="U15" s="42"/>
      <c r="V15" s="42"/>
      <c r="W15" s="42"/>
      <c r="X15" s="42"/>
    </row>
    <row r="16" ht="19.5" customHeight="1">
      <c r="A16" s="39" t="s">
        <v>18</v>
      </c>
      <c r="B16" s="50"/>
      <c r="C16" s="40">
        <v>0.059999999999999998</v>
      </c>
      <c r="D16" s="46"/>
      <c r="E16" s="47"/>
      <c r="F16" s="36"/>
      <c r="G16" s="37"/>
      <c r="H16" s="37"/>
      <c r="I16" s="37"/>
      <c r="J16" s="37"/>
      <c r="K16" s="37"/>
      <c r="L16" s="37"/>
      <c r="M16" s="37"/>
      <c r="N16" s="38"/>
      <c r="O16" s="42"/>
      <c r="P16" s="42"/>
      <c r="Q16" s="42"/>
      <c r="R16" s="42"/>
      <c r="S16" s="42"/>
      <c r="T16" s="42"/>
      <c r="U16" s="42"/>
      <c r="V16" s="42"/>
      <c r="W16" s="42"/>
      <c r="X16" s="42"/>
    </row>
    <row r="17" ht="19.5" customHeight="1">
      <c r="A17" s="51" t="s">
        <v>19</v>
      </c>
      <c r="B17" s="27"/>
      <c r="C17" s="40">
        <v>0.059999999999999998</v>
      </c>
      <c r="D17" s="46"/>
      <c r="E17" s="47"/>
      <c r="F17" s="36"/>
      <c r="G17" s="37"/>
      <c r="H17" s="37"/>
      <c r="I17" s="37"/>
      <c r="J17" s="37"/>
      <c r="K17" s="37"/>
      <c r="L17" s="37"/>
      <c r="M17" s="37"/>
      <c r="N17" s="38"/>
      <c r="O17" s="42"/>
      <c r="P17" s="42"/>
      <c r="Q17" s="42"/>
      <c r="R17" s="42"/>
      <c r="S17" s="42"/>
      <c r="T17" s="42"/>
      <c r="U17" s="42"/>
      <c r="V17" s="42"/>
      <c r="W17" s="42"/>
      <c r="X17" s="42"/>
    </row>
    <row r="18" ht="19.5" customHeight="1">
      <c r="A18" s="51" t="s">
        <v>20</v>
      </c>
      <c r="B18" s="27"/>
      <c r="C18" s="40">
        <v>0.070000000000000007</v>
      </c>
      <c r="D18" s="46" t="s">
        <v>16</v>
      </c>
      <c r="E18" s="47"/>
      <c r="F18" s="36"/>
      <c r="G18" s="37"/>
      <c r="H18" s="37"/>
      <c r="I18" s="37"/>
      <c r="J18" s="37"/>
      <c r="K18" s="37"/>
      <c r="L18" s="37"/>
      <c r="M18" s="37"/>
      <c r="N18" s="38"/>
      <c r="O18" s="42"/>
      <c r="P18" s="42"/>
      <c r="Q18" s="42"/>
      <c r="R18" s="42"/>
      <c r="S18" s="42"/>
      <c r="T18" s="42"/>
      <c r="U18" s="42"/>
      <c r="V18" s="42"/>
      <c r="W18" s="42"/>
      <c r="X18" s="42"/>
    </row>
    <row r="19" s="25" customFormat="1" ht="19.5" customHeight="1">
      <c r="A19" s="43" t="s">
        <v>21</v>
      </c>
      <c r="B19" s="49"/>
      <c r="C19" s="40">
        <v>0.070000000000000007</v>
      </c>
      <c r="D19" s="46" t="s">
        <v>16</v>
      </c>
      <c r="E19" s="47"/>
      <c r="F19" s="52"/>
      <c r="G19" s="53"/>
      <c r="H19" s="53"/>
      <c r="I19" s="53"/>
      <c r="J19" s="53"/>
      <c r="K19" s="53"/>
      <c r="L19" s="53"/>
      <c r="M19" s="53"/>
      <c r="N19" s="54"/>
      <c r="O19" s="42"/>
      <c r="P19" s="42"/>
      <c r="Q19" s="42"/>
      <c r="R19" s="42"/>
      <c r="S19" s="42"/>
      <c r="T19" s="42"/>
      <c r="U19" s="42"/>
      <c r="V19" s="42"/>
      <c r="W19" s="42"/>
      <c r="X19" s="42"/>
    </row>
    <row r="20" ht="19.5" customHeight="1">
      <c r="A20" s="51" t="s">
        <v>22</v>
      </c>
      <c r="B20" s="27"/>
      <c r="C20" s="40">
        <v>0.029999999999999999</v>
      </c>
      <c r="D20" s="46"/>
      <c r="E20" s="47"/>
      <c r="F20" s="47"/>
      <c r="G20" s="47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</row>
    <row r="21" ht="19.5" customHeight="1">
      <c r="A21" s="51" t="s">
        <v>23</v>
      </c>
      <c r="B21" s="27"/>
      <c r="C21" s="40">
        <v>0.070000000000000007</v>
      </c>
      <c r="D21" s="46"/>
      <c r="E21" s="47"/>
      <c r="F21" s="47"/>
      <c r="G21" s="47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</row>
    <row r="22" ht="19.5" customHeight="1">
      <c r="A22" s="51" t="s">
        <v>24</v>
      </c>
      <c r="B22" s="27"/>
      <c r="C22" s="40">
        <v>0.080000000000000002</v>
      </c>
      <c r="D22" s="46" t="s">
        <v>16</v>
      </c>
      <c r="E22" s="47"/>
      <c r="F22" s="47"/>
      <c r="G22" s="47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</row>
    <row r="23" ht="19.5" customHeight="1">
      <c r="A23" s="43" t="s">
        <v>25</v>
      </c>
      <c r="B23" s="55"/>
      <c r="C23" s="45">
        <v>0.050000000000000003</v>
      </c>
      <c r="D23" s="46" t="s">
        <v>16</v>
      </c>
      <c r="E23" s="47"/>
      <c r="F23" s="47"/>
      <c r="G23" s="47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</row>
    <row r="24" ht="19.5" customHeight="1">
      <c r="A24" s="51" t="s">
        <v>26</v>
      </c>
      <c r="B24" s="27"/>
      <c r="C24" s="40">
        <v>0.029999999999999999</v>
      </c>
      <c r="D24" s="46"/>
      <c r="E24" s="47"/>
      <c r="F24" s="47"/>
      <c r="G24" s="47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</row>
    <row r="25" s="25" customFormat="1" ht="19.5" customHeight="1">
      <c r="A25" s="43" t="s">
        <v>27</v>
      </c>
      <c r="B25" s="49"/>
      <c r="C25" s="40">
        <v>0.050000000000000003</v>
      </c>
      <c r="D25" s="46" t="s">
        <v>16</v>
      </c>
      <c r="E25" s="47"/>
      <c r="F25" s="47"/>
      <c r="G25" s="47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</row>
    <row r="26" s="25" customFormat="1" ht="19.5" customHeight="1">
      <c r="A26" s="43" t="s">
        <v>28</v>
      </c>
      <c r="B26" s="49"/>
      <c r="C26" s="40">
        <v>0.12</v>
      </c>
      <c r="D26" s="46" t="s">
        <v>16</v>
      </c>
      <c r="E26" s="47"/>
      <c r="F26" s="47"/>
      <c r="G26" s="47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</row>
    <row r="27" ht="19.5" customHeight="1">
      <c r="A27" s="56" t="s">
        <v>29</v>
      </c>
      <c r="B27" s="57"/>
      <c r="C27" s="45">
        <v>0.14999999999999999</v>
      </c>
      <c r="D27" s="29"/>
      <c r="E27" s="25"/>
      <c r="F27" s="25"/>
      <c r="G27" s="25"/>
      <c r="H27" s="25"/>
      <c r="I27" s="25"/>
    </row>
    <row r="28" ht="19.5" customHeight="1">
      <c r="A28" s="58" t="s">
        <v>30</v>
      </c>
      <c r="B28" s="57"/>
      <c r="C28" s="59">
        <f>SUM(C12:C27)</f>
        <v>1</v>
      </c>
      <c r="D28" s="29"/>
      <c r="F28" s="25"/>
      <c r="G28" s="25"/>
      <c r="H28" s="25"/>
      <c r="I28" s="25"/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</sheetData>
  <mergeCells count="27">
    <mergeCell ref="A2:B2"/>
    <mergeCell ref="A4:B4"/>
    <mergeCell ref="C4:G4"/>
    <mergeCell ref="A5:B5"/>
    <mergeCell ref="C5:G5"/>
    <mergeCell ref="A6:B6"/>
    <mergeCell ref="A8:C8"/>
    <mergeCell ref="B9:G9"/>
    <mergeCell ref="A11:B11"/>
    <mergeCell ref="F11:N19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</mergeCells>
  <printOptions headings="0" gridLines="0"/>
  <pageMargins left="0.69999999999999996" right="0.69999999999999996" top="0.75" bottom="0.75" header="0" footer="0"/>
  <pageSetup paperSize="9" scale="100" fitToWidth="1" fitToHeight="1" pageOrder="downThenOver" orientation="landscape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4" topLeftCell="C5" activePane="bottomRight" state="frozen"/>
      <selection activeCell="E27" activeCellId="0" sqref="E27"/>
    </sheetView>
  </sheetViews>
  <sheetFormatPr defaultColWidth="14.44140625" defaultRowHeight="15" customHeight="1"/>
  <cols>
    <col customWidth="1" min="1" max="1" width="6.33203125"/>
    <col customWidth="1" min="2" max="2" width="28.33203125"/>
    <col customWidth="1" min="3" max="4" width="8.6640625"/>
    <col customWidth="1" min="5" max="5" style="25" width="8.6640625"/>
    <col customWidth="1" min="6" max="6" width="8.6640625"/>
    <col customWidth="1" min="7" max="8" width="8.88671875"/>
    <col customWidth="1" min="9" max="9" style="25" width="8.88671875"/>
    <col customWidth="1" min="10" max="14" width="8.6640625"/>
    <col customWidth="1" min="15" max="15" style="25" width="8.6640625"/>
    <col customWidth="1" min="16" max="16" style="25" width="15.21875"/>
    <col customWidth="1" min="17" max="18" width="8.6640625"/>
    <col customWidth="1" min="19" max="19" width="11.33203125"/>
    <col customWidth="1" min="20" max="20" width="11.88671875"/>
    <col customWidth="1" hidden="1" min="21" max="21" width="15.88671875"/>
    <col customWidth="1" min="22" max="28" width="8.6640625"/>
  </cols>
  <sheetData>
    <row r="1" ht="14.25" customHeight="1">
      <c r="A1" s="60" t="s">
        <v>31</v>
      </c>
      <c r="B1" s="61"/>
      <c r="C1" s="62" t="s">
        <v>32</v>
      </c>
      <c r="D1" s="63"/>
      <c r="E1" s="64"/>
      <c r="F1" s="65" t="s">
        <v>33</v>
      </c>
      <c r="G1" s="63"/>
      <c r="H1" s="65"/>
      <c r="I1" s="66"/>
      <c r="J1" s="66"/>
      <c r="K1" s="66"/>
      <c r="L1" s="67" t="s">
        <v>2</v>
      </c>
      <c r="M1" s="68"/>
      <c r="N1" s="68"/>
      <c r="O1" s="68"/>
      <c r="P1" s="68"/>
      <c r="Q1" s="68"/>
      <c r="R1" s="68"/>
      <c r="S1" s="68"/>
      <c r="T1" s="69"/>
    </row>
    <row r="2" ht="42.75" customHeight="1">
      <c r="A2" s="70" t="s">
        <v>34</v>
      </c>
      <c r="B2" s="71" t="s">
        <v>35</v>
      </c>
      <c r="C2" s="72" t="s">
        <v>36</v>
      </c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4" t="s">
        <v>37</v>
      </c>
      <c r="S2" s="75" t="s">
        <v>38</v>
      </c>
      <c r="T2" s="76" t="s">
        <v>39</v>
      </c>
      <c r="U2" s="77" t="s">
        <v>40</v>
      </c>
    </row>
    <row r="3" ht="14.25" customHeight="1">
      <c r="A3" s="78"/>
      <c r="B3" s="79"/>
      <c r="C3" s="80" t="s">
        <v>41</v>
      </c>
      <c r="D3" s="81" t="s">
        <v>42</v>
      </c>
      <c r="E3" s="81" t="s">
        <v>43</v>
      </c>
      <c r="F3" s="82" t="s">
        <v>44</v>
      </c>
      <c r="G3" s="82" t="s">
        <v>45</v>
      </c>
      <c r="H3" s="81" t="s">
        <v>46</v>
      </c>
      <c r="I3" s="81" t="s">
        <v>47</v>
      </c>
      <c r="J3" s="82" t="s">
        <v>48</v>
      </c>
      <c r="K3" s="82" t="s">
        <v>49</v>
      </c>
      <c r="L3" s="81" t="s">
        <v>50</v>
      </c>
      <c r="M3" s="81" t="s">
        <v>51</v>
      </c>
      <c r="N3" s="82" t="s">
        <v>52</v>
      </c>
      <c r="O3" s="83" t="s">
        <v>53</v>
      </c>
      <c r="P3" s="84" t="s">
        <v>54</v>
      </c>
      <c r="Q3" s="85" t="s">
        <v>55</v>
      </c>
      <c r="R3" s="86" t="s">
        <v>56</v>
      </c>
      <c r="S3" s="87"/>
      <c r="T3" s="88" t="s">
        <v>56</v>
      </c>
      <c r="U3" s="89"/>
    </row>
    <row r="4" ht="14.25" customHeight="1">
      <c r="A4" s="78"/>
      <c r="B4" s="79"/>
      <c r="C4" s="90">
        <f>'Технологическая карта'!C13</f>
        <v>0.040000000000000001</v>
      </c>
      <c r="D4" s="91">
        <f>'Технологическая карта'!C14</f>
        <v>0.050000000000000003</v>
      </c>
      <c r="E4" s="91">
        <f>'Технологическая карта'!C15</f>
        <v>0.070000000000000007</v>
      </c>
      <c r="F4" s="90">
        <f>'Технологическая карта'!C16</f>
        <v>0.059999999999999998</v>
      </c>
      <c r="G4" s="90">
        <f>'Технологическая карта'!C17</f>
        <v>0.059999999999999998</v>
      </c>
      <c r="H4" s="91">
        <f>'Технологическая карта'!C18</f>
        <v>0.070000000000000007</v>
      </c>
      <c r="I4" s="91">
        <f>'Технологическая карта'!C19</f>
        <v>0.070000000000000007</v>
      </c>
      <c r="J4" s="90">
        <f>'Технологическая карта'!C20</f>
        <v>0.029999999999999999</v>
      </c>
      <c r="K4" s="90">
        <f>'Технологическая карта'!C21</f>
        <v>0.070000000000000007</v>
      </c>
      <c r="L4" s="91">
        <f>'Технологическая карта'!C22</f>
        <v>0.080000000000000002</v>
      </c>
      <c r="M4" s="91">
        <f>'Технологическая карта'!C23</f>
        <v>0.050000000000000003</v>
      </c>
      <c r="N4" s="92">
        <f>'Технологическая карта'!C24</f>
        <v>0.029999999999999999</v>
      </c>
      <c r="O4" s="93">
        <f>'Технологическая карта'!C25</f>
        <v>0.050000000000000003</v>
      </c>
      <c r="P4" s="94">
        <f>'Технологическая карта'!C26</f>
        <v>0.12</v>
      </c>
      <c r="Q4" s="95">
        <f>'Технологическая карта'!C27</f>
        <v>0.14999999999999999</v>
      </c>
      <c r="R4" s="96">
        <v>1</v>
      </c>
      <c r="S4" s="97">
        <v>0.20000000000000001</v>
      </c>
      <c r="T4" s="97">
        <v>1</v>
      </c>
      <c r="U4" s="98">
        <v>44667</v>
      </c>
    </row>
    <row r="5" ht="16.199999999999999">
      <c r="A5" s="99">
        <v>1</v>
      </c>
      <c r="B5" s="100" t="s">
        <v>57</v>
      </c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2">
        <f>Посещаемость!C3*0.46+Посещаемость!D3*0.54</f>
        <v>0</v>
      </c>
      <c r="R5" s="102">
        <f t="shared" ref="R5:R32" si="0">SUMPRODUCT($C$4:$Q$4,C5:Q5)</f>
        <v>0</v>
      </c>
      <c r="S5" s="102"/>
      <c r="T5" s="102"/>
      <c r="U5" s="103" t="e">
        <f>(SUMPRODUCT($C$4:$N$4,C5:N5)+SUMPRODUCT(#REF!,#REF!))/(SUM($C$4:$N$4)+SUM(#REF!))</f>
        <v>#REF!</v>
      </c>
      <c r="V5" s="104"/>
      <c r="W5" s="104"/>
      <c r="X5" s="104"/>
      <c r="Y5" s="104"/>
      <c r="Z5" s="104"/>
      <c r="AA5" s="104"/>
      <c r="AB5" s="104"/>
      <c r="AC5" s="104"/>
    </row>
    <row r="6" ht="16.199999999999999">
      <c r="A6" s="99">
        <v>2</v>
      </c>
      <c r="B6" s="105" t="s">
        <v>58</v>
      </c>
      <c r="C6" s="101">
        <v>91</v>
      </c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2"/>
      <c r="O6" s="102"/>
      <c r="P6" s="102"/>
      <c r="Q6" s="102">
        <f>'Посещаемость'!C4*0.46+'Посещаемость'!D4*0.54</f>
        <v>0</v>
      </c>
      <c r="R6" s="102">
        <f t="shared" si="0"/>
        <v>3.6400000000000001</v>
      </c>
      <c r="S6" s="102"/>
      <c r="T6" s="102"/>
      <c r="U6" s="103" t="e">
        <f>(SUMPRODUCT($C$4:$N$4,C6:N6)+SUMPRODUCT(#REF!,#REF!))/(SUM($C$4:$N$4)+SUM(#REF!))</f>
        <v>#REF!</v>
      </c>
      <c r="V6" s="104"/>
      <c r="W6" s="104"/>
      <c r="X6" s="104"/>
      <c r="Y6" s="104"/>
      <c r="Z6" s="104"/>
      <c r="AA6" s="104"/>
      <c r="AB6" s="104"/>
      <c r="AC6" s="106"/>
    </row>
    <row r="7" ht="16.199999999999999">
      <c r="A7" s="99">
        <v>3</v>
      </c>
      <c r="B7" s="105" t="s">
        <v>59</v>
      </c>
      <c r="C7" s="101">
        <v>100</v>
      </c>
      <c r="D7" s="101">
        <v>97</v>
      </c>
      <c r="E7" s="101"/>
      <c r="F7" s="101"/>
      <c r="G7" s="101"/>
      <c r="H7" s="101"/>
      <c r="I7" s="101"/>
      <c r="J7" s="101"/>
      <c r="K7" s="101"/>
      <c r="L7" s="101"/>
      <c r="M7" s="101"/>
      <c r="N7" s="102"/>
      <c r="O7" s="102"/>
      <c r="P7" s="102"/>
      <c r="Q7" s="102">
        <f>'Посещаемость'!C5*0.46+'Посещаемость'!D5*0.54</f>
        <v>0</v>
      </c>
      <c r="R7" s="102">
        <f t="shared" si="0"/>
        <v>8.8500000000000014</v>
      </c>
      <c r="S7" s="102"/>
      <c r="T7" s="102" t="str">
        <f t="shared" ref="T7:T32" si="1">IF(S7&lt;&gt;"",IF(S7="Автомат",R7,IF((S7*$S$4+R7)&gt;100,100,IF(AND(R7&lt;70,(S7*$S$4+R7)&gt;84),84,S7*$S$4+R7))),"")</f>
        <v/>
      </c>
      <c r="U7" s="103" t="e">
        <f>(SUMPRODUCT($C$4:$N$4,C7:N7)+SUMPRODUCT(#REF!,#REF!))/(SUM($C$4:$N$4)+SUM(#REF!))</f>
        <v>#REF!</v>
      </c>
      <c r="V7" s="106"/>
      <c r="W7" s="106"/>
      <c r="X7" s="106"/>
      <c r="Y7" s="106"/>
      <c r="Z7" s="106"/>
      <c r="AA7" s="106"/>
      <c r="AB7" s="106"/>
      <c r="AC7" s="106"/>
    </row>
    <row r="8" ht="16.199999999999999">
      <c r="A8" s="99">
        <v>4</v>
      </c>
      <c r="B8" s="105" t="s">
        <v>60</v>
      </c>
      <c r="C8" s="101">
        <v>90</v>
      </c>
      <c r="D8" s="101">
        <v>100</v>
      </c>
      <c r="E8" s="101"/>
      <c r="F8" s="101"/>
      <c r="G8" s="101"/>
      <c r="H8" s="101"/>
      <c r="I8" s="101"/>
      <c r="J8" s="101"/>
      <c r="K8" s="101"/>
      <c r="L8" s="101"/>
      <c r="M8" s="101"/>
      <c r="N8" s="102"/>
      <c r="O8" s="102"/>
      <c r="P8" s="102"/>
      <c r="Q8" s="102">
        <f>'Посещаемость'!C6*0.46+'Посещаемость'!D6*0.54</f>
        <v>0</v>
      </c>
      <c r="R8" s="102">
        <f t="shared" si="0"/>
        <v>8.5999999999999996</v>
      </c>
      <c r="S8" s="102"/>
      <c r="T8" s="102" t="str">
        <f t="shared" si="1"/>
        <v/>
      </c>
      <c r="U8" s="103" t="e">
        <f>(SUMPRODUCT($C$4:$N$4,C8:N8)+SUMPRODUCT(#REF!,#REF!))/(SUM($C$4:$N$4)+SUM(#REF!))</f>
        <v>#REF!</v>
      </c>
      <c r="V8" s="106"/>
      <c r="W8" s="106"/>
      <c r="X8" s="106"/>
      <c r="Y8" s="106"/>
      <c r="Z8" s="106"/>
      <c r="AA8" s="106"/>
      <c r="AB8" s="106"/>
      <c r="AC8" s="106"/>
    </row>
    <row r="9" ht="16.199999999999999">
      <c r="A9" s="99">
        <v>5</v>
      </c>
      <c r="B9" s="107" t="s">
        <v>61</v>
      </c>
      <c r="C9" s="101"/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2"/>
      <c r="O9" s="102"/>
      <c r="P9" s="102"/>
      <c r="Q9" s="102">
        <f>'Посещаемость'!C7*0.46+'Посещаемость'!D7*0.54</f>
        <v>0</v>
      </c>
      <c r="R9" s="102">
        <f t="shared" si="0"/>
        <v>0</v>
      </c>
      <c r="S9" s="102"/>
      <c r="T9" s="102" t="str">
        <f t="shared" si="1"/>
        <v/>
      </c>
      <c r="U9" s="103" t="e">
        <f>(SUMPRODUCT($C$4:$N$4,C9:N9)+SUMPRODUCT(#REF!,#REF!))/(SUM($C$4:$N$4)+SUM(#REF!))</f>
        <v>#REF!</v>
      </c>
      <c r="V9" s="104"/>
      <c r="W9" s="104"/>
      <c r="X9" s="104"/>
      <c r="Y9" s="104"/>
      <c r="Z9" s="104"/>
      <c r="AA9" s="104"/>
      <c r="AB9" s="104"/>
      <c r="AC9" s="106"/>
    </row>
    <row r="10" ht="16.199999999999999">
      <c r="A10" s="99">
        <v>6</v>
      </c>
      <c r="B10" s="105" t="s">
        <v>62</v>
      </c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2"/>
      <c r="O10" s="102"/>
      <c r="P10" s="102"/>
      <c r="Q10" s="102">
        <f>'Посещаемость'!C8*0.46+'Посещаемость'!D8*0.54</f>
        <v>0</v>
      </c>
      <c r="R10" s="102">
        <f t="shared" si="0"/>
        <v>0</v>
      </c>
      <c r="S10" s="102"/>
      <c r="T10" s="102" t="str">
        <f t="shared" si="1"/>
        <v/>
      </c>
      <c r="U10" s="103" t="e">
        <f>(SUMPRODUCT($C$4:$N$4,C10:N10)+SUMPRODUCT(#REF!,#REF!))/(SUM($C$4:$N$4)+SUM(#REF!))</f>
        <v>#REF!</v>
      </c>
      <c r="V10" s="106"/>
      <c r="W10" s="106"/>
      <c r="X10" s="106"/>
      <c r="Y10" s="106"/>
      <c r="Z10" s="106"/>
      <c r="AA10" s="106"/>
      <c r="AB10" s="106"/>
      <c r="AC10" s="106"/>
    </row>
    <row r="11" ht="16.199999999999999">
      <c r="A11" s="99">
        <v>7</v>
      </c>
      <c r="B11" s="105" t="s">
        <v>63</v>
      </c>
      <c r="C11" s="101">
        <v>94</v>
      </c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2"/>
      <c r="O11" s="102"/>
      <c r="P11" s="102"/>
      <c r="Q11" s="102">
        <f>'Посещаемость'!C9*0.46+'Посещаемость'!D9*0.54</f>
        <v>0</v>
      </c>
      <c r="R11" s="102">
        <f t="shared" si="0"/>
        <v>3.7600000000000002</v>
      </c>
      <c r="S11" s="102"/>
      <c r="T11" s="102" t="str">
        <f t="shared" si="1"/>
        <v/>
      </c>
      <c r="U11" s="103" t="e">
        <f>(SUMPRODUCT($C$4:$N$4,C11:N11)+SUMPRODUCT(#REF!,#REF!))/(SUM($C$4:$N$4)+SUM(#REF!))</f>
        <v>#REF!</v>
      </c>
      <c r="V11" s="104"/>
      <c r="W11" s="104"/>
      <c r="X11" s="104"/>
      <c r="Y11" s="104"/>
      <c r="Z11" s="104"/>
      <c r="AA11" s="104"/>
      <c r="AB11" s="104"/>
      <c r="AC11" s="106"/>
    </row>
    <row r="12" ht="16.199999999999999">
      <c r="A12" s="99">
        <v>8</v>
      </c>
      <c r="B12" s="105" t="s">
        <v>64</v>
      </c>
      <c r="C12" s="101">
        <v>94</v>
      </c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2"/>
      <c r="O12" s="102"/>
      <c r="P12" s="102"/>
      <c r="Q12" s="102">
        <f>Посещаемость!C10*0.46+Посещаемость!D10*0.54</f>
        <v>0</v>
      </c>
      <c r="R12" s="102">
        <f t="shared" si="0"/>
        <v>3.7600000000000002</v>
      </c>
      <c r="S12" s="102"/>
      <c r="T12" s="102" t="str">
        <f t="shared" si="1"/>
        <v/>
      </c>
      <c r="U12" s="103" t="e">
        <f>(SUMPRODUCT($C$4:$N$4,C12:N12)+SUMPRODUCT(#REF!,#REF!))/(SUM($C$4:$N$4)+SUM(#REF!))</f>
        <v>#REF!</v>
      </c>
      <c r="V12" s="104"/>
      <c r="W12" s="104"/>
      <c r="X12" s="104"/>
      <c r="Y12" s="104"/>
      <c r="Z12" s="104"/>
      <c r="AA12" s="104"/>
      <c r="AB12" s="104"/>
      <c r="AC12" s="106"/>
    </row>
    <row r="13" ht="16.199999999999999">
      <c r="A13" s="99">
        <v>9</v>
      </c>
      <c r="B13" s="105" t="s">
        <v>65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2"/>
      <c r="O13" s="102"/>
      <c r="P13" s="102"/>
      <c r="Q13" s="102">
        <f>'Посещаемость'!C11*0.46+'Посещаемость'!D11*0.54</f>
        <v>0</v>
      </c>
      <c r="R13" s="102">
        <f t="shared" si="0"/>
        <v>0</v>
      </c>
      <c r="S13" s="102"/>
      <c r="T13" s="102" t="str">
        <f t="shared" si="1"/>
        <v/>
      </c>
      <c r="U13" s="103" t="e">
        <f>(SUMPRODUCT($C$4:$N$4,C13:N13)+SUMPRODUCT(#REF!,#REF!))/(SUM($C$4:$N$4)+SUM(#REF!))</f>
        <v>#REF!</v>
      </c>
      <c r="V13" s="104"/>
      <c r="W13" s="104"/>
      <c r="X13" s="104"/>
      <c r="Y13" s="104"/>
      <c r="Z13" s="104"/>
      <c r="AA13" s="104"/>
      <c r="AB13" s="104"/>
      <c r="AC13" s="106"/>
    </row>
    <row r="14" ht="16.199999999999999">
      <c r="A14" s="99">
        <v>10</v>
      </c>
      <c r="B14" s="105" t="s">
        <v>66</v>
      </c>
      <c r="C14" s="101">
        <v>85</v>
      </c>
      <c r="D14" s="101">
        <v>90</v>
      </c>
      <c r="E14" s="101"/>
      <c r="F14" s="101">
        <v>90</v>
      </c>
      <c r="G14" s="101"/>
      <c r="H14" s="101"/>
      <c r="I14" s="101"/>
      <c r="J14" s="101"/>
      <c r="K14" s="101"/>
      <c r="L14" s="101"/>
      <c r="M14" s="101"/>
      <c r="N14" s="102"/>
      <c r="O14" s="102"/>
      <c r="P14" s="102"/>
      <c r="Q14" s="102">
        <f>'Посещаемость'!C12*0.46+'Посещаемость'!D12*0.54</f>
        <v>0</v>
      </c>
      <c r="R14" s="102">
        <f t="shared" si="0"/>
        <v>13.300000000000001</v>
      </c>
      <c r="S14" s="102"/>
      <c r="T14" s="102" t="str">
        <f t="shared" si="1"/>
        <v/>
      </c>
      <c r="U14" s="103" t="e">
        <f>(SUMPRODUCT($C$4:$N$4,C14:N14)+SUMPRODUCT(#REF!,#REF!))/(SUM($C$4:$N$4)+SUM(#REF!))</f>
        <v>#REF!</v>
      </c>
      <c r="V14" s="104"/>
      <c r="W14" s="104"/>
      <c r="X14" s="104"/>
      <c r="Y14" s="104"/>
      <c r="Z14" s="104"/>
      <c r="AA14" s="104"/>
      <c r="AB14" s="104"/>
      <c r="AC14" s="106"/>
    </row>
    <row r="15" ht="16.199999999999999">
      <c r="A15" s="99">
        <v>11</v>
      </c>
      <c r="B15" s="105" t="s">
        <v>67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2"/>
      <c r="O15" s="102"/>
      <c r="P15" s="102"/>
      <c r="Q15" s="102">
        <f>'Посещаемость'!C13*0.46+'Посещаемость'!D13*0.54</f>
        <v>0</v>
      </c>
      <c r="R15" s="102">
        <f t="shared" si="0"/>
        <v>0</v>
      </c>
      <c r="S15" s="102"/>
      <c r="T15" s="102" t="str">
        <f t="shared" si="1"/>
        <v/>
      </c>
      <c r="U15" s="103" t="e">
        <f>(SUMPRODUCT($C$4:$N$4,C15:N15)+SUMPRODUCT(#REF!,#REF!))/(SUM($C$4:$N$4)+SUM(#REF!))</f>
        <v>#REF!</v>
      </c>
      <c r="V15" s="104"/>
      <c r="W15" s="104"/>
      <c r="X15" s="104"/>
      <c r="Y15" s="104"/>
      <c r="Z15" s="104"/>
      <c r="AA15" s="104"/>
      <c r="AB15" s="104"/>
      <c r="AC15" s="106"/>
    </row>
    <row r="16" ht="16.199999999999999">
      <c r="A16" s="99">
        <v>12</v>
      </c>
      <c r="B16" s="105" t="s">
        <v>68</v>
      </c>
      <c r="C16" s="101">
        <v>94</v>
      </c>
      <c r="D16" s="101"/>
      <c r="E16" s="101"/>
      <c r="F16" s="101">
        <v>100</v>
      </c>
      <c r="G16" s="101"/>
      <c r="H16" s="101"/>
      <c r="I16" s="101"/>
      <c r="J16" s="101"/>
      <c r="K16" s="101"/>
      <c r="L16" s="101"/>
      <c r="M16" s="101"/>
      <c r="N16" s="102"/>
      <c r="O16" s="102"/>
      <c r="P16" s="102"/>
      <c r="Q16" s="102">
        <f>'Посещаемость'!C14*0.46+'Посещаемость'!D14*0.54</f>
        <v>0</v>
      </c>
      <c r="R16" s="102">
        <f t="shared" si="0"/>
        <v>9.7599999999999998</v>
      </c>
      <c r="S16" s="102"/>
      <c r="T16" s="102" t="str">
        <f t="shared" si="1"/>
        <v/>
      </c>
      <c r="U16" s="103" t="e">
        <f>(SUMPRODUCT($C$4:$N$4,C16:N16)+SUMPRODUCT(#REF!,#REF!))/(SUM($C$4:$N$4)+SUM(#REF!))</f>
        <v>#REF!</v>
      </c>
      <c r="V16" s="104"/>
      <c r="W16" s="104"/>
      <c r="X16" s="104"/>
      <c r="Y16" s="104"/>
      <c r="Z16" s="104"/>
      <c r="AA16" s="104"/>
      <c r="AB16" s="104"/>
      <c r="AC16" s="106"/>
    </row>
    <row r="17" ht="16.199999999999999">
      <c r="A17" s="99">
        <v>13</v>
      </c>
      <c r="B17" s="105" t="s">
        <v>69</v>
      </c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2"/>
      <c r="O17" s="102"/>
      <c r="P17" s="102"/>
      <c r="Q17" s="102">
        <f>'Посещаемость'!C15*0.46+'Посещаемость'!D15*0.54</f>
        <v>0</v>
      </c>
      <c r="R17" s="102">
        <f t="shared" si="0"/>
        <v>0</v>
      </c>
      <c r="S17" s="102"/>
      <c r="T17" s="102" t="str">
        <f t="shared" si="1"/>
        <v/>
      </c>
      <c r="U17" s="103" t="e">
        <f>(SUMPRODUCT($C$4:$N$4,C17:N17)+SUMPRODUCT(#REF!,#REF!))/(SUM($C$4:$N$4)+SUM(#REF!))</f>
        <v>#REF!</v>
      </c>
      <c r="V17" s="106"/>
      <c r="W17" s="106"/>
      <c r="X17" s="106"/>
      <c r="Y17" s="106"/>
      <c r="Z17" s="106"/>
      <c r="AA17" s="106"/>
      <c r="AB17" s="106"/>
      <c r="AC17" s="106"/>
    </row>
    <row r="18" ht="16.199999999999999">
      <c r="A18" s="99">
        <v>14</v>
      </c>
      <c r="B18" s="105" t="s">
        <v>70</v>
      </c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2"/>
      <c r="O18" s="102"/>
      <c r="P18" s="102"/>
      <c r="Q18" s="102">
        <f>'Посещаемость'!C16*0.46+'Посещаемость'!D16*0.54</f>
        <v>0</v>
      </c>
      <c r="R18" s="102">
        <f t="shared" si="0"/>
        <v>0</v>
      </c>
      <c r="S18" s="102"/>
      <c r="T18" s="102" t="str">
        <f t="shared" si="1"/>
        <v/>
      </c>
      <c r="U18" s="103" t="e">
        <f>(SUMPRODUCT($C$4:$N$4,C18:N18)+SUMPRODUCT(#REF!,#REF!))/(SUM($C$4:$N$4)+SUM(#REF!))</f>
        <v>#REF!</v>
      </c>
      <c r="V18" s="104"/>
      <c r="W18" s="104"/>
      <c r="X18" s="104"/>
      <c r="Y18" s="104"/>
      <c r="Z18" s="104"/>
      <c r="AA18" s="104"/>
      <c r="AB18" s="104"/>
      <c r="AC18" s="106"/>
    </row>
    <row r="19" ht="16.199999999999999">
      <c r="A19" s="99">
        <v>15</v>
      </c>
      <c r="B19" s="105" t="s">
        <v>71</v>
      </c>
      <c r="C19" s="101">
        <v>80</v>
      </c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2"/>
      <c r="O19" s="102"/>
      <c r="P19" s="102"/>
      <c r="Q19" s="102">
        <f>'Посещаемость'!C17*0.46+'Посещаемость'!D17*0.54</f>
        <v>0</v>
      </c>
      <c r="R19" s="102">
        <f t="shared" si="0"/>
        <v>3.2000000000000002</v>
      </c>
      <c r="S19" s="102"/>
      <c r="T19" s="102" t="str">
        <f t="shared" si="1"/>
        <v/>
      </c>
      <c r="U19" s="103" t="e">
        <f>(SUMPRODUCT($C$4:$N$4,C19:N19)+SUMPRODUCT(#REF!,#REF!))/(SUM($C$4:$N$4)+SUM(#REF!))</f>
        <v>#REF!</v>
      </c>
      <c r="V19" s="104"/>
      <c r="W19" s="104"/>
      <c r="X19" s="104"/>
      <c r="Y19" s="104"/>
      <c r="Z19" s="104"/>
      <c r="AA19" s="104"/>
      <c r="AB19" s="104"/>
      <c r="AC19" s="106"/>
    </row>
    <row r="20" ht="16.199999999999999">
      <c r="A20" s="99">
        <v>16</v>
      </c>
      <c r="B20" s="105" t="s">
        <v>72</v>
      </c>
      <c r="C20" s="101">
        <v>93</v>
      </c>
      <c r="D20" s="101">
        <v>92</v>
      </c>
      <c r="E20" s="101"/>
      <c r="F20" s="101">
        <v>98</v>
      </c>
      <c r="G20" s="101"/>
      <c r="H20" s="101"/>
      <c r="I20" s="101"/>
      <c r="J20" s="101"/>
      <c r="K20" s="101"/>
      <c r="L20" s="101"/>
      <c r="M20" s="101"/>
      <c r="N20" s="102"/>
      <c r="O20" s="102"/>
      <c r="P20" s="102"/>
      <c r="Q20" s="102">
        <f>'Посещаемость'!C18*0.46+'Посещаемость'!D18*0.54</f>
        <v>0</v>
      </c>
      <c r="R20" s="102">
        <f t="shared" si="0"/>
        <v>14.199999999999999</v>
      </c>
      <c r="S20" s="102"/>
      <c r="T20" s="102" t="str">
        <f t="shared" si="1"/>
        <v/>
      </c>
      <c r="U20" s="103" t="e">
        <f>(SUMPRODUCT($C$4:$N$4,C20:N20)+SUMPRODUCT(#REF!,#REF!))/(SUM($C$4:$N$4)+SUM(#REF!))</f>
        <v>#REF!</v>
      </c>
      <c r="V20" s="104"/>
      <c r="W20" s="104"/>
      <c r="X20" s="104"/>
      <c r="Y20" s="104"/>
      <c r="Z20" s="104"/>
      <c r="AA20" s="104"/>
      <c r="AB20" s="104"/>
      <c r="AC20" s="106"/>
    </row>
    <row r="21" ht="16.199999999999999">
      <c r="A21" s="99">
        <v>17</v>
      </c>
      <c r="B21" s="105" t="s">
        <v>73</v>
      </c>
      <c r="C21" s="101">
        <v>98</v>
      </c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2">
        <f>'Посещаемость'!C19*0.46+'Посещаемость'!D19*0.54</f>
        <v>0</v>
      </c>
      <c r="R21" s="102">
        <f t="shared" si="0"/>
        <v>3.9199999999999999</v>
      </c>
      <c r="S21" s="102"/>
      <c r="T21" s="102" t="str">
        <f t="shared" si="1"/>
        <v/>
      </c>
      <c r="U21" s="106"/>
      <c r="V21" s="106"/>
      <c r="W21" s="106"/>
      <c r="X21" s="106"/>
      <c r="Y21" s="106"/>
      <c r="Z21" s="106"/>
      <c r="AA21" s="106"/>
      <c r="AB21" s="106"/>
    </row>
    <row r="22" ht="16.199999999999999">
      <c r="A22" s="99">
        <v>18</v>
      </c>
      <c r="B22" s="105" t="s">
        <v>74</v>
      </c>
      <c r="C22" s="101">
        <v>100</v>
      </c>
      <c r="D22" s="101">
        <v>97</v>
      </c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2">
        <f>'Посещаемость'!C20*0.46+'Посещаемость'!D20*0.54</f>
        <v>0</v>
      </c>
      <c r="R22" s="102">
        <f t="shared" si="0"/>
        <v>8.8500000000000014</v>
      </c>
      <c r="S22" s="102"/>
      <c r="T22" s="102" t="str">
        <f t="shared" si="1"/>
        <v/>
      </c>
      <c r="U22" s="106"/>
      <c r="V22" s="106"/>
      <c r="W22" s="106"/>
      <c r="X22" s="106"/>
      <c r="Y22" s="106"/>
      <c r="Z22" s="106"/>
      <c r="AA22" s="106"/>
      <c r="AB22" s="106"/>
    </row>
    <row r="23" ht="16.199999999999999">
      <c r="A23" s="99">
        <v>19</v>
      </c>
      <c r="B23" s="105" t="s">
        <v>75</v>
      </c>
      <c r="C23" s="101">
        <v>91</v>
      </c>
      <c r="D23" s="101">
        <v>92</v>
      </c>
      <c r="E23" s="101"/>
      <c r="F23" s="101">
        <v>98</v>
      </c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2">
        <f>'Посещаемость'!C21*0.46+'Посещаемость'!D21*0.54</f>
        <v>0</v>
      </c>
      <c r="R23" s="102">
        <f t="shared" si="0"/>
        <v>14.120000000000001</v>
      </c>
      <c r="S23" s="102"/>
      <c r="T23" s="102" t="str">
        <f t="shared" si="1"/>
        <v/>
      </c>
      <c r="U23" s="106"/>
      <c r="V23" s="106"/>
      <c r="W23" s="106"/>
      <c r="X23" s="106"/>
      <c r="Y23" s="106"/>
      <c r="Z23" s="106"/>
      <c r="AA23" s="106"/>
      <c r="AB23" s="106"/>
    </row>
    <row r="24" ht="16.199999999999999">
      <c r="A24" s="99">
        <v>20</v>
      </c>
      <c r="B24" s="105" t="s">
        <v>76</v>
      </c>
      <c r="C24" s="101">
        <v>95</v>
      </c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2">
        <f>'Посещаемость'!C22*0.46+'Посещаемость'!D22*0.54</f>
        <v>0</v>
      </c>
      <c r="R24" s="102">
        <f t="shared" si="0"/>
        <v>3.8000000000000003</v>
      </c>
      <c r="S24" s="102"/>
      <c r="T24" s="102" t="str">
        <f t="shared" si="1"/>
        <v/>
      </c>
      <c r="U24" s="106"/>
      <c r="V24" s="106"/>
      <c r="W24" s="106"/>
      <c r="X24" s="106"/>
      <c r="Y24" s="106"/>
      <c r="Z24" s="106"/>
      <c r="AA24" s="106"/>
      <c r="AB24" s="106"/>
    </row>
    <row r="25" ht="16.199999999999999">
      <c r="A25" s="99">
        <v>21</v>
      </c>
      <c r="B25" s="105" t="s">
        <v>77</v>
      </c>
      <c r="C25" s="101">
        <v>93</v>
      </c>
      <c r="D25" s="101"/>
      <c r="E25" s="101"/>
      <c r="F25" s="101">
        <v>90</v>
      </c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2">
        <f>'Посещаемость'!C23*0.46+'Посещаемость'!D23*0.54</f>
        <v>0</v>
      </c>
      <c r="R25" s="102">
        <f t="shared" si="0"/>
        <v>9.1199999999999992</v>
      </c>
      <c r="S25" s="102"/>
      <c r="T25" s="102" t="str">
        <f t="shared" si="1"/>
        <v/>
      </c>
      <c r="U25" s="106"/>
      <c r="V25" s="106"/>
      <c r="W25" s="106"/>
      <c r="X25" s="106"/>
      <c r="Y25" s="106"/>
      <c r="Z25" s="106"/>
      <c r="AA25" s="106"/>
      <c r="AB25" s="106"/>
    </row>
    <row r="26" ht="16.199999999999999">
      <c r="A26" s="99">
        <v>22</v>
      </c>
      <c r="B26" s="105" t="s">
        <v>78</v>
      </c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2">
        <f>'Посещаемость'!C24*0.46+'Посещаемость'!D24*0.54</f>
        <v>0</v>
      </c>
      <c r="R26" s="102">
        <f t="shared" si="0"/>
        <v>0</v>
      </c>
      <c r="S26" s="102"/>
      <c r="T26" s="102" t="str">
        <f t="shared" si="1"/>
        <v/>
      </c>
      <c r="U26" s="106"/>
      <c r="V26" s="106"/>
      <c r="W26" s="106"/>
      <c r="X26" s="106"/>
      <c r="Y26" s="106"/>
      <c r="Z26" s="106"/>
      <c r="AA26" s="106"/>
      <c r="AB26" s="106"/>
    </row>
    <row r="27" ht="16.199999999999999">
      <c r="A27" s="99">
        <v>23</v>
      </c>
      <c r="B27" s="105" t="s">
        <v>79</v>
      </c>
      <c r="C27" s="101">
        <v>94</v>
      </c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2">
        <f>'Посещаемость'!C25*0.46+'Посещаемость'!D25*0.54</f>
        <v>0</v>
      </c>
      <c r="R27" s="102">
        <f t="shared" si="0"/>
        <v>3.7600000000000002</v>
      </c>
      <c r="S27" s="102"/>
      <c r="T27" s="102" t="str">
        <f t="shared" si="1"/>
        <v/>
      </c>
      <c r="U27" s="106"/>
      <c r="V27" s="106"/>
      <c r="W27" s="106"/>
      <c r="X27" s="106"/>
      <c r="Y27" s="106"/>
      <c r="Z27" s="106"/>
      <c r="AA27" s="106"/>
      <c r="AB27" s="106"/>
    </row>
    <row r="28" ht="16.199999999999999">
      <c r="A28" s="99">
        <v>24</v>
      </c>
      <c r="B28" s="105" t="s">
        <v>80</v>
      </c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2">
        <f>'Посещаемость'!C26*0.46+'Посещаемость'!D26*0.54</f>
        <v>0</v>
      </c>
      <c r="R28" s="102">
        <f t="shared" si="0"/>
        <v>0</v>
      </c>
      <c r="S28" s="102"/>
      <c r="T28" s="102" t="str">
        <f t="shared" si="1"/>
        <v/>
      </c>
      <c r="U28" s="106"/>
      <c r="V28" s="106"/>
      <c r="W28" s="106"/>
      <c r="X28" s="106"/>
      <c r="Y28" s="106"/>
      <c r="Z28" s="106"/>
      <c r="AA28" s="106"/>
      <c r="AB28" s="106"/>
    </row>
    <row r="29" ht="16.199999999999999">
      <c r="A29" s="99">
        <v>25</v>
      </c>
      <c r="B29" s="105" t="s">
        <v>81</v>
      </c>
      <c r="C29" s="101">
        <v>90</v>
      </c>
      <c r="D29" s="101">
        <v>90</v>
      </c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2">
        <f>'Посещаемость'!C27*0.46+'Посещаемость'!D27*0.54</f>
        <v>0</v>
      </c>
      <c r="R29" s="102">
        <f t="shared" si="0"/>
        <v>8.0999999999999996</v>
      </c>
      <c r="S29" s="102"/>
      <c r="T29" s="102" t="str">
        <f t="shared" si="1"/>
        <v/>
      </c>
      <c r="U29" s="106"/>
      <c r="V29" s="106"/>
      <c r="W29" s="106"/>
      <c r="X29" s="106"/>
      <c r="Y29" s="106"/>
      <c r="Z29" s="106"/>
      <c r="AA29" s="106"/>
      <c r="AB29" s="106"/>
    </row>
    <row r="30" ht="16.199999999999999">
      <c r="A30" s="99">
        <v>26</v>
      </c>
      <c r="B30" s="108" t="s">
        <v>82</v>
      </c>
      <c r="C30" s="101">
        <v>95</v>
      </c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2">
        <f>'Посещаемость'!C28*0.46+'Посещаемость'!D28*0.54</f>
        <v>0</v>
      </c>
      <c r="R30" s="102">
        <f t="shared" si="0"/>
        <v>3.8000000000000003</v>
      </c>
      <c r="S30" s="102"/>
      <c r="T30" s="102" t="str">
        <f t="shared" si="1"/>
        <v/>
      </c>
      <c r="U30" s="106"/>
      <c r="V30" s="106"/>
      <c r="W30" s="106"/>
      <c r="X30" s="106"/>
      <c r="Y30" s="106"/>
      <c r="Z30" s="106"/>
      <c r="AA30" s="106"/>
      <c r="AB30" s="106"/>
    </row>
    <row r="31" ht="16.199999999999999">
      <c r="A31" s="99">
        <v>27</v>
      </c>
      <c r="B31" s="108" t="s">
        <v>83</v>
      </c>
      <c r="C31" s="101">
        <v>92</v>
      </c>
      <c r="D31" s="101"/>
      <c r="E31" s="101"/>
      <c r="F31" s="101">
        <v>98</v>
      </c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2">
        <f>'Посещаемость'!C29*0.46+'Посещаемость'!D29*0.54</f>
        <v>0</v>
      </c>
      <c r="R31" s="102">
        <f t="shared" si="0"/>
        <v>9.5600000000000005</v>
      </c>
      <c r="S31" s="102"/>
      <c r="T31" s="102" t="str">
        <f t="shared" si="1"/>
        <v/>
      </c>
      <c r="U31" s="106"/>
      <c r="V31" s="106"/>
      <c r="W31" s="106"/>
      <c r="X31" s="106"/>
      <c r="Y31" s="106"/>
      <c r="Z31" s="106"/>
      <c r="AA31" s="106"/>
      <c r="AB31" s="106"/>
    </row>
    <row r="32" ht="16.199999999999999">
      <c r="A32" s="99">
        <v>28</v>
      </c>
      <c r="B32" s="109" t="s">
        <v>84</v>
      </c>
      <c r="C32" s="101">
        <v>92</v>
      </c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2">
        <f>'Посещаемость'!C30*0.46+'Посещаемость'!D30*0.54</f>
        <v>0</v>
      </c>
      <c r="R32" s="102">
        <f t="shared" si="0"/>
        <v>3.6800000000000002</v>
      </c>
      <c r="S32" s="102"/>
      <c r="T32" s="102" t="str">
        <f t="shared" si="1"/>
        <v/>
      </c>
      <c r="U32" s="106"/>
      <c r="V32" s="106"/>
      <c r="W32" s="106"/>
      <c r="X32" s="106"/>
      <c r="Y32" s="106"/>
      <c r="Z32" s="106"/>
      <c r="AA32" s="106"/>
      <c r="AB32" s="106"/>
    </row>
    <row r="33" ht="14.25" customHeight="1">
      <c r="A33" s="106"/>
      <c r="B33" s="106"/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</row>
    <row r="34" ht="14.25" customHeight="1">
      <c r="A34" s="106"/>
      <c r="B34" s="106"/>
      <c r="C34" s="106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</row>
    <row r="35" ht="14.25" customHeight="1">
      <c r="A35" s="106"/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</row>
    <row r="36" ht="14.25" customHeight="1">
      <c r="A36" s="106"/>
      <c r="B36" s="106"/>
      <c r="C36" s="106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</row>
    <row r="37" ht="14.25" customHeight="1">
      <c r="A37" s="106"/>
      <c r="B37" s="106"/>
      <c r="C37" s="106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</row>
    <row r="38" ht="14.25" customHeight="1">
      <c r="A38" s="106"/>
      <c r="B38" s="106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</row>
    <row r="39" ht="14.25" customHeight="1">
      <c r="A39" s="106"/>
      <c r="B39" s="106"/>
      <c r="C39" s="106"/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</row>
    <row r="40" ht="14.25" customHeight="1">
      <c r="A40" s="106"/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</row>
    <row r="41" ht="14.25" customHeight="1">
      <c r="A41" s="106"/>
      <c r="B41" s="106"/>
      <c r="C41" s="106"/>
      <c r="D41" s="106"/>
      <c r="E41" s="106"/>
      <c r="F41" s="106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</row>
    <row r="42" ht="14.25" customHeight="1">
      <c r="A42" s="106"/>
      <c r="B42" s="106"/>
      <c r="C42" s="106"/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</row>
    <row r="43" ht="14.25" customHeight="1">
      <c r="A43" s="106"/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</row>
    <row r="44" ht="14.25" customHeight="1">
      <c r="A44" s="106"/>
      <c r="B44" s="106"/>
      <c r="C44" s="106"/>
      <c r="D44" s="106"/>
      <c r="E44" s="106"/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</row>
    <row r="45" ht="14.25" customHeight="1">
      <c r="A45" s="106"/>
      <c r="B45" s="106"/>
      <c r="C45" s="106"/>
      <c r="D45" s="106"/>
      <c r="E45" s="106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</row>
    <row r="46" ht="14.25" customHeight="1">
      <c r="A46" s="106"/>
      <c r="B46" s="106"/>
      <c r="C46" s="106"/>
      <c r="D46" s="106"/>
      <c r="E46" s="106"/>
      <c r="F46" s="106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</row>
    <row r="47" ht="14.25" customHeight="1">
      <c r="A47" s="106"/>
      <c r="B47" s="106"/>
      <c r="C47" s="106"/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</row>
    <row r="48" ht="14.25" customHeight="1">
      <c r="A48" s="106"/>
      <c r="B48" s="106"/>
      <c r="C48" s="106"/>
      <c r="D48" s="106"/>
      <c r="E48" s="106"/>
      <c r="F48" s="106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</row>
    <row r="49" ht="14.25" customHeight="1">
      <c r="A49" s="106"/>
      <c r="B49" s="106"/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</row>
    <row r="50" ht="14.25" customHeight="1">
      <c r="A50" s="106"/>
      <c r="B50" s="106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</row>
    <row r="51" ht="14.25" customHeight="1">
      <c r="A51" s="106"/>
      <c r="B51" s="106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</row>
    <row r="52" ht="14.25" customHeight="1">
      <c r="A52" s="106"/>
      <c r="B52" s="106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</row>
    <row r="53" ht="14.25" customHeight="1">
      <c r="A53" s="106"/>
      <c r="B53" s="106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</row>
    <row r="54" ht="14.25" customHeight="1">
      <c r="A54" s="106"/>
      <c r="B54" s="106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</row>
    <row r="55" ht="14.25" customHeight="1">
      <c r="A55" s="106"/>
      <c r="B55" s="106"/>
      <c r="C55" s="106"/>
      <c r="D55" s="106"/>
      <c r="E55" s="106"/>
      <c r="F55" s="106"/>
      <c r="G55" s="106"/>
      <c r="H55" s="106"/>
      <c r="I55" s="106"/>
      <c r="J55" s="106"/>
      <c r="K55" s="106"/>
      <c r="L55" s="106"/>
      <c r="M55" s="106"/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  <c r="AA55" s="106"/>
      <c r="AB55" s="106"/>
    </row>
    <row r="56" ht="14.25" customHeight="1">
      <c r="A56" s="106"/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  <c r="AA56" s="106"/>
      <c r="AB56" s="106"/>
    </row>
    <row r="57" ht="14.25" customHeight="1">
      <c r="A57" s="106"/>
      <c r="B57" s="106"/>
      <c r="C57" s="106"/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  <c r="AA57" s="106"/>
      <c r="AB57" s="106"/>
    </row>
    <row r="58" ht="14.25" customHeight="1">
      <c r="A58" s="106"/>
      <c r="B58" s="106"/>
      <c r="C58" s="106"/>
      <c r="D58" s="106"/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  <c r="Z58" s="106"/>
      <c r="AA58" s="106"/>
      <c r="AB58" s="106"/>
    </row>
    <row r="59" ht="14.25" customHeight="1">
      <c r="A59" s="106"/>
      <c r="B59" s="106"/>
      <c r="C59" s="106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  <c r="AA59" s="106"/>
      <c r="AB59" s="106"/>
    </row>
    <row r="60" ht="14.25" customHeight="1">
      <c r="A60" s="106"/>
      <c r="B60" s="106"/>
      <c r="C60" s="106"/>
      <c r="D60" s="106"/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  <c r="AA60" s="106"/>
      <c r="AB60" s="106"/>
    </row>
    <row r="61" ht="14.25" customHeight="1">
      <c r="A61" s="106"/>
      <c r="B61" s="106"/>
      <c r="C61" s="106"/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  <c r="AA61" s="106"/>
      <c r="AB61" s="106"/>
    </row>
    <row r="62" ht="14.25" customHeight="1">
      <c r="A62" s="106"/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  <c r="AA62" s="106"/>
      <c r="AB62" s="106"/>
    </row>
    <row r="63" ht="14.25" customHeight="1">
      <c r="A63" s="106"/>
      <c r="B63" s="106"/>
      <c r="C63" s="106"/>
      <c r="D63" s="106"/>
      <c r="E63" s="106"/>
      <c r="F63" s="106"/>
      <c r="G63" s="106"/>
      <c r="H63" s="106"/>
      <c r="I63" s="106"/>
      <c r="J63" s="106"/>
      <c r="K63" s="106"/>
      <c r="L63" s="106"/>
      <c r="M63" s="106"/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  <c r="AA63" s="106"/>
      <c r="AB63" s="106"/>
    </row>
    <row r="64" ht="14.25" customHeight="1">
      <c r="A64" s="106"/>
      <c r="B64" s="106"/>
      <c r="C64" s="106"/>
      <c r="D64" s="106"/>
      <c r="E64" s="106"/>
      <c r="F64" s="106"/>
      <c r="G64" s="106"/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  <c r="Z64" s="106"/>
      <c r="AA64" s="106"/>
      <c r="AB64" s="106"/>
    </row>
    <row r="65" ht="14.25" customHeight="1">
      <c r="A65" s="106"/>
      <c r="B65" s="106"/>
      <c r="C65" s="106"/>
      <c r="D65" s="106"/>
      <c r="E65" s="106"/>
      <c r="F65" s="106"/>
      <c r="G65" s="106"/>
      <c r="H65" s="106"/>
      <c r="I65" s="106"/>
      <c r="J65" s="106"/>
      <c r="K65" s="106"/>
      <c r="L65" s="106"/>
      <c r="M65" s="106"/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  <c r="AA65" s="106"/>
      <c r="AB65" s="106"/>
    </row>
    <row r="66" ht="14.25" customHeight="1">
      <c r="A66" s="106"/>
      <c r="B66" s="106"/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</row>
    <row r="67" ht="14.25" customHeight="1">
      <c r="A67" s="106"/>
      <c r="B67" s="106"/>
      <c r="C67" s="106"/>
      <c r="D67" s="106"/>
      <c r="E67" s="106"/>
      <c r="F67" s="106"/>
      <c r="G67" s="106"/>
      <c r="H67" s="106"/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</row>
    <row r="68" ht="14.25" customHeight="1">
      <c r="A68" s="106"/>
      <c r="B68" s="106"/>
      <c r="C68" s="106"/>
      <c r="D68" s="106"/>
      <c r="E68" s="106"/>
      <c r="F68" s="106"/>
      <c r="G68" s="106"/>
      <c r="H68" s="106"/>
      <c r="I68" s="106"/>
      <c r="J68" s="106"/>
      <c r="K68" s="106"/>
      <c r="L68" s="106"/>
      <c r="M68" s="106"/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  <c r="AA68" s="106"/>
      <c r="AB68" s="106"/>
    </row>
    <row r="69" ht="14.25" customHeight="1">
      <c r="A69" s="106"/>
      <c r="B69" s="106"/>
      <c r="C69" s="106"/>
      <c r="D69" s="106"/>
      <c r="E69" s="106"/>
      <c r="F69" s="106"/>
      <c r="G69" s="106"/>
      <c r="H69" s="106"/>
      <c r="I69" s="106"/>
      <c r="J69" s="106"/>
      <c r="K69" s="106"/>
      <c r="L69" s="106"/>
      <c r="M69" s="106"/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  <c r="AA69" s="106"/>
      <c r="AB69" s="106"/>
    </row>
    <row r="70" ht="14.25" customHeight="1">
      <c r="A70" s="106"/>
      <c r="B70" s="106"/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  <c r="Z70" s="106"/>
      <c r="AA70" s="106"/>
      <c r="AB70" s="106"/>
    </row>
    <row r="71" ht="14.25" customHeight="1">
      <c r="A71" s="106"/>
      <c r="B71" s="106"/>
      <c r="C71" s="106"/>
      <c r="D71" s="106"/>
      <c r="E71" s="106"/>
      <c r="F71" s="106"/>
      <c r="G71" s="106"/>
      <c r="H71" s="106"/>
      <c r="I71" s="106"/>
      <c r="J71" s="106"/>
      <c r="K71" s="106"/>
      <c r="L71" s="106"/>
      <c r="M71" s="106"/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  <c r="AA71" s="106"/>
      <c r="AB71" s="106"/>
    </row>
    <row r="72" ht="14.25" customHeight="1">
      <c r="A72" s="106"/>
      <c r="B72" s="106"/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</row>
    <row r="73" ht="14.25" customHeight="1">
      <c r="A73" s="106"/>
      <c r="B73" s="106"/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</row>
    <row r="74" ht="14.25" customHeight="1">
      <c r="A74" s="106"/>
      <c r="B74" s="106"/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</row>
    <row r="75" ht="14.25" customHeight="1">
      <c r="A75" s="106"/>
      <c r="B75" s="106"/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  <c r="Z75" s="106"/>
      <c r="AA75" s="106"/>
      <c r="AB75" s="106"/>
    </row>
    <row r="76" ht="14.25" customHeight="1">
      <c r="A76" s="106"/>
      <c r="B76" s="106"/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  <c r="Z76" s="106"/>
      <c r="AA76" s="106"/>
      <c r="AB76" s="106"/>
    </row>
    <row r="77" ht="14.25" customHeight="1">
      <c r="A77" s="106"/>
      <c r="B77" s="106"/>
      <c r="C77" s="106"/>
      <c r="D77" s="106"/>
      <c r="E77" s="106"/>
      <c r="F77" s="106"/>
      <c r="G77" s="106"/>
      <c r="H77" s="106"/>
      <c r="I77" s="106"/>
      <c r="J77" s="106"/>
      <c r="K77" s="106"/>
      <c r="L77" s="106"/>
      <c r="M77" s="106"/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  <c r="AA77" s="106"/>
      <c r="AB77" s="106"/>
    </row>
    <row r="78" ht="14.25" customHeight="1">
      <c r="A78" s="106"/>
      <c r="B78" s="106"/>
      <c r="C78" s="106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06"/>
      <c r="Y78" s="106"/>
      <c r="Z78" s="106"/>
      <c r="AA78" s="106"/>
      <c r="AB78" s="106"/>
    </row>
    <row r="79" ht="14.25" customHeight="1">
      <c r="A79" s="106"/>
      <c r="B79" s="106"/>
      <c r="C79" s="106"/>
      <c r="D79" s="106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  <c r="Z79" s="106"/>
      <c r="AA79" s="106"/>
      <c r="AB79" s="106"/>
    </row>
    <row r="80" ht="14.25" customHeight="1">
      <c r="A80" s="106"/>
      <c r="B80" s="106"/>
      <c r="C80" s="106"/>
      <c r="D80" s="106"/>
      <c r="E80" s="106"/>
      <c r="F80" s="106"/>
      <c r="G80" s="106"/>
      <c r="H80" s="106"/>
      <c r="I80" s="106"/>
      <c r="J80" s="106"/>
      <c r="K80" s="106"/>
      <c r="L80" s="106"/>
      <c r="M80" s="106"/>
      <c r="N80" s="106"/>
      <c r="O80" s="106"/>
      <c r="P80" s="106"/>
      <c r="Q80" s="106"/>
      <c r="R80" s="106"/>
      <c r="S80" s="106"/>
      <c r="T80" s="106"/>
      <c r="U80" s="106"/>
      <c r="V80" s="106"/>
      <c r="W80" s="106"/>
      <c r="X80" s="106"/>
      <c r="Y80" s="106"/>
      <c r="Z80" s="106"/>
      <c r="AA80" s="106"/>
      <c r="AB80" s="106"/>
    </row>
    <row r="81" ht="14.25" customHeight="1">
      <c r="A81" s="106"/>
      <c r="B81" s="106"/>
      <c r="C81" s="106"/>
      <c r="D81" s="106"/>
      <c r="E81" s="106"/>
      <c r="F81" s="106"/>
      <c r="G81" s="106"/>
      <c r="H81" s="106"/>
      <c r="I81" s="106"/>
      <c r="J81" s="106"/>
      <c r="K81" s="106"/>
      <c r="L81" s="106"/>
      <c r="M81" s="106"/>
      <c r="N81" s="106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  <c r="AA81" s="106"/>
      <c r="AB81" s="106"/>
    </row>
    <row r="82" ht="14.25" customHeight="1">
      <c r="A82" s="106"/>
      <c r="B82" s="106"/>
      <c r="C82" s="106"/>
      <c r="D82" s="106"/>
      <c r="E82" s="106"/>
      <c r="F82" s="106"/>
      <c r="G82" s="106"/>
      <c r="H82" s="106"/>
      <c r="I82" s="106"/>
      <c r="J82" s="106"/>
      <c r="K82" s="106"/>
      <c r="L82" s="106"/>
      <c r="M82" s="106"/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06"/>
      <c r="Y82" s="106"/>
      <c r="Z82" s="106"/>
      <c r="AA82" s="106"/>
      <c r="AB82" s="106"/>
    </row>
    <row r="83" ht="14.25" customHeight="1">
      <c r="A83" s="106"/>
      <c r="B83" s="106"/>
      <c r="C83" s="106"/>
      <c r="D83" s="106"/>
      <c r="E83" s="106"/>
      <c r="F83" s="106"/>
      <c r="G83" s="106"/>
      <c r="H83" s="106"/>
      <c r="I83" s="106"/>
      <c r="J83" s="106"/>
      <c r="K83" s="106"/>
      <c r="L83" s="106"/>
      <c r="M83" s="106"/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  <c r="Z83" s="106"/>
      <c r="AA83" s="106"/>
      <c r="AB83" s="106"/>
    </row>
    <row r="84" ht="14.25" customHeight="1">
      <c r="A84" s="106"/>
      <c r="B84" s="106"/>
      <c r="C84" s="106"/>
      <c r="D84" s="106"/>
      <c r="E84" s="106"/>
      <c r="F84" s="106"/>
      <c r="G84" s="106"/>
      <c r="H84" s="106"/>
      <c r="I84" s="106"/>
      <c r="J84" s="106"/>
      <c r="K84" s="106"/>
      <c r="L84" s="106"/>
      <c r="M84" s="106"/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  <c r="Z84" s="106"/>
      <c r="AA84" s="106"/>
      <c r="AB84" s="106"/>
    </row>
    <row r="85" ht="14.25" customHeight="1">
      <c r="A85" s="106"/>
      <c r="B85" s="106"/>
      <c r="C85" s="106"/>
      <c r="D85" s="106"/>
      <c r="E85" s="106"/>
      <c r="F85" s="106"/>
      <c r="G85" s="106"/>
      <c r="H85" s="106"/>
      <c r="I85" s="106"/>
      <c r="J85" s="106"/>
      <c r="K85" s="106"/>
      <c r="L85" s="106"/>
      <c r="M85" s="106"/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  <c r="Z85" s="106"/>
      <c r="AA85" s="106"/>
      <c r="AB85" s="106"/>
    </row>
    <row r="86" ht="14.25" customHeight="1">
      <c r="A86" s="106"/>
      <c r="B86" s="106"/>
      <c r="C86" s="106"/>
      <c r="D86" s="106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</row>
    <row r="87" ht="14.25" customHeight="1">
      <c r="A87" s="106"/>
      <c r="B87" s="106"/>
      <c r="C87" s="106"/>
      <c r="D87" s="106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  <c r="Z87" s="106"/>
      <c r="AA87" s="106"/>
      <c r="AB87" s="106"/>
    </row>
    <row r="88" ht="14.25" customHeight="1">
      <c r="A88" s="106"/>
      <c r="B88" s="106"/>
      <c r="C88" s="106"/>
      <c r="D88" s="106"/>
      <c r="E88" s="106"/>
      <c r="F88" s="106"/>
      <c r="G88" s="106"/>
      <c r="H88" s="106"/>
      <c r="I88" s="106"/>
      <c r="J88" s="106"/>
      <c r="K88" s="106"/>
      <c r="L88" s="106"/>
      <c r="M88" s="106"/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  <c r="Z88" s="106"/>
      <c r="AA88" s="106"/>
      <c r="AB88" s="106"/>
    </row>
    <row r="89" ht="14.25" customHeight="1">
      <c r="A89" s="106"/>
      <c r="B89" s="106"/>
      <c r="C89" s="106"/>
      <c r="D89" s="106"/>
      <c r="E89" s="106"/>
      <c r="F89" s="106"/>
      <c r="G89" s="106"/>
      <c r="H89" s="106"/>
      <c r="I89" s="106"/>
      <c r="J89" s="106"/>
      <c r="K89" s="106"/>
      <c r="L89" s="106"/>
      <c r="M89" s="106"/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  <c r="Z89" s="106"/>
      <c r="AA89" s="106"/>
      <c r="AB89" s="106"/>
    </row>
    <row r="90" ht="14.25" customHeight="1">
      <c r="A90" s="106"/>
      <c r="B90" s="106"/>
      <c r="C90" s="106"/>
      <c r="D90" s="106"/>
      <c r="E90" s="10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6"/>
      <c r="Q90" s="106"/>
      <c r="R90" s="106"/>
      <c r="S90" s="106"/>
      <c r="T90" s="106"/>
      <c r="U90" s="106"/>
      <c r="V90" s="106"/>
      <c r="W90" s="106"/>
      <c r="X90" s="106"/>
      <c r="Y90" s="106"/>
      <c r="Z90" s="106"/>
      <c r="AA90" s="106"/>
      <c r="AB90" s="106"/>
    </row>
    <row r="91" ht="14.25" customHeight="1">
      <c r="A91" s="106"/>
      <c r="B91" s="106"/>
      <c r="C91" s="106"/>
      <c r="D91" s="106"/>
      <c r="E91" s="106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  <c r="Z91" s="106"/>
      <c r="AA91" s="106"/>
      <c r="AB91" s="106"/>
    </row>
    <row r="92" ht="14.25" customHeight="1">
      <c r="A92" s="106"/>
      <c r="B92" s="106"/>
      <c r="C92" s="106"/>
      <c r="D92" s="106"/>
      <c r="E92" s="106"/>
      <c r="F92" s="106"/>
      <c r="G92" s="106"/>
      <c r="H92" s="106"/>
      <c r="I92" s="106"/>
      <c r="J92" s="106"/>
      <c r="K92" s="106"/>
      <c r="L92" s="106"/>
      <c r="M92" s="106"/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X92" s="106"/>
      <c r="Y92" s="106"/>
      <c r="Z92" s="106"/>
      <c r="AA92" s="106"/>
      <c r="AB92" s="106"/>
    </row>
    <row r="93" ht="14.25" customHeight="1">
      <c r="A93" s="106"/>
      <c r="B93" s="106"/>
      <c r="C93" s="106"/>
      <c r="D93" s="106"/>
      <c r="E93" s="106"/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  <c r="Z93" s="106"/>
      <c r="AA93" s="106"/>
      <c r="AB93" s="106"/>
    </row>
    <row r="94" ht="14.25" customHeight="1">
      <c r="A94" s="106"/>
      <c r="B94" s="106"/>
      <c r="C94" s="106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106"/>
      <c r="Y94" s="106"/>
      <c r="Z94" s="106"/>
      <c r="AA94" s="106"/>
      <c r="AB94" s="106"/>
    </row>
    <row r="95" ht="14.25" customHeight="1">
      <c r="A95" s="106"/>
      <c r="B95" s="106"/>
      <c r="C95" s="106"/>
      <c r="D95" s="106"/>
      <c r="E95" s="106"/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  <c r="AA95" s="106"/>
      <c r="AB95" s="106"/>
    </row>
    <row r="96" ht="14.25" customHeight="1">
      <c r="A96" s="106"/>
      <c r="B96" s="106"/>
      <c r="C96" s="106"/>
      <c r="D96" s="106"/>
      <c r="E96" s="106"/>
      <c r="F96" s="106"/>
      <c r="G96" s="106"/>
      <c r="H96" s="106"/>
      <c r="I96" s="106"/>
      <c r="J96" s="106"/>
      <c r="K96" s="106"/>
      <c r="L96" s="106"/>
      <c r="M96" s="106"/>
      <c r="N96" s="106"/>
      <c r="O96" s="106"/>
      <c r="P96" s="106"/>
      <c r="Q96" s="106"/>
      <c r="R96" s="106"/>
      <c r="S96" s="106"/>
      <c r="T96" s="106"/>
      <c r="U96" s="106"/>
      <c r="V96" s="106"/>
      <c r="W96" s="106"/>
      <c r="X96" s="106"/>
      <c r="Y96" s="106"/>
      <c r="Z96" s="106"/>
      <c r="AA96" s="106"/>
      <c r="AB96" s="106"/>
    </row>
    <row r="97" ht="14.25" customHeight="1">
      <c r="A97" s="106"/>
      <c r="B97" s="106"/>
      <c r="C97" s="106"/>
      <c r="D97" s="106"/>
      <c r="E97" s="106"/>
      <c r="F97" s="106"/>
      <c r="G97" s="106"/>
      <c r="H97" s="106"/>
      <c r="I97" s="106"/>
      <c r="J97" s="106"/>
      <c r="K97" s="106"/>
      <c r="L97" s="106"/>
      <c r="M97" s="106"/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  <c r="Z97" s="106"/>
      <c r="AA97" s="106"/>
      <c r="AB97" s="106"/>
    </row>
    <row r="98" ht="14.25" customHeight="1">
      <c r="A98" s="106"/>
      <c r="B98" s="106"/>
      <c r="C98" s="106"/>
      <c r="D98" s="106"/>
      <c r="E98" s="106"/>
      <c r="F98" s="106"/>
      <c r="G98" s="106"/>
      <c r="H98" s="106"/>
      <c r="I98" s="106"/>
      <c r="J98" s="106"/>
      <c r="K98" s="106"/>
      <c r="L98" s="106"/>
      <c r="M98" s="106"/>
      <c r="N98" s="106"/>
      <c r="O98" s="106"/>
      <c r="P98" s="106"/>
      <c r="Q98" s="106"/>
      <c r="R98" s="106"/>
      <c r="S98" s="106"/>
      <c r="T98" s="106"/>
      <c r="U98" s="106"/>
      <c r="V98" s="106"/>
      <c r="W98" s="106"/>
      <c r="X98" s="106"/>
      <c r="Y98" s="106"/>
      <c r="Z98" s="106"/>
      <c r="AA98" s="106"/>
      <c r="AB98" s="106"/>
    </row>
    <row r="99" ht="14.25" customHeight="1">
      <c r="A99" s="106"/>
      <c r="B99" s="106"/>
      <c r="C99" s="106"/>
      <c r="D99" s="106"/>
      <c r="E99" s="106"/>
      <c r="F99" s="106"/>
      <c r="G99" s="106"/>
      <c r="H99" s="106"/>
      <c r="I99" s="106"/>
      <c r="J99" s="106"/>
      <c r="K99" s="106"/>
      <c r="L99" s="106"/>
      <c r="M99" s="106"/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  <c r="Y99" s="106"/>
      <c r="Z99" s="106"/>
      <c r="AA99" s="106"/>
      <c r="AB99" s="106"/>
    </row>
    <row r="100" ht="14.25" customHeight="1">
      <c r="A100" s="106"/>
      <c r="B100" s="106"/>
      <c r="C100" s="106"/>
      <c r="D100" s="106"/>
      <c r="E100" s="106"/>
      <c r="F100" s="106"/>
      <c r="G100" s="106"/>
      <c r="H100" s="106"/>
      <c r="I100" s="106"/>
      <c r="J100" s="106"/>
      <c r="K100" s="106"/>
      <c r="L100" s="106"/>
      <c r="M100" s="106"/>
      <c r="N100" s="106"/>
      <c r="O100" s="106"/>
      <c r="P100" s="106"/>
      <c r="Q100" s="106"/>
      <c r="R100" s="106"/>
      <c r="S100" s="106"/>
      <c r="T100" s="106"/>
      <c r="U100" s="106"/>
      <c r="V100" s="106"/>
      <c r="W100" s="106"/>
      <c r="X100" s="106"/>
      <c r="Y100" s="106"/>
      <c r="Z100" s="106"/>
      <c r="AA100" s="106"/>
      <c r="AB100" s="106"/>
    </row>
    <row r="101" ht="14.25" customHeight="1">
      <c r="A101" s="106"/>
      <c r="B101" s="106"/>
      <c r="C101" s="106"/>
      <c r="D101" s="106"/>
      <c r="E101" s="106"/>
      <c r="F101" s="106"/>
      <c r="G101" s="106"/>
      <c r="H101" s="106"/>
      <c r="I101" s="106"/>
      <c r="J101" s="106"/>
      <c r="K101" s="106"/>
      <c r="L101" s="106"/>
      <c r="M101" s="106"/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  <c r="AA101" s="106"/>
      <c r="AB101" s="106"/>
    </row>
    <row r="102" ht="14.25" customHeight="1">
      <c r="A102" s="106"/>
      <c r="B102" s="106"/>
      <c r="C102" s="106"/>
      <c r="D102" s="106"/>
      <c r="E102" s="106"/>
      <c r="F102" s="106"/>
      <c r="G102" s="106"/>
      <c r="H102" s="106"/>
      <c r="I102" s="106"/>
      <c r="J102" s="106"/>
      <c r="K102" s="106"/>
      <c r="L102" s="106"/>
      <c r="M102" s="106"/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106"/>
      <c r="Y102" s="106"/>
      <c r="Z102" s="106"/>
      <c r="AA102" s="106"/>
      <c r="AB102" s="106"/>
    </row>
    <row r="103" ht="14.25" customHeight="1">
      <c r="A103" s="106"/>
      <c r="B103" s="106"/>
      <c r="C103" s="106"/>
      <c r="D103" s="106"/>
      <c r="E103" s="106"/>
      <c r="F103" s="106"/>
      <c r="G103" s="106"/>
      <c r="H103" s="106"/>
      <c r="I103" s="106"/>
      <c r="J103" s="106"/>
      <c r="K103" s="106"/>
      <c r="L103" s="106"/>
      <c r="M103" s="106"/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  <c r="AA103" s="106"/>
      <c r="AB103" s="106"/>
    </row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9">
    <mergeCell ref="A1:B1"/>
    <mergeCell ref="C1:D1"/>
    <mergeCell ref="F1:G1"/>
    <mergeCell ref="L1:T1"/>
    <mergeCell ref="A2:A4"/>
    <mergeCell ref="B2:B4"/>
    <mergeCell ref="C2:N2"/>
    <mergeCell ref="S2:S3"/>
    <mergeCell ref="U2:U3"/>
  </mergeCells>
  <printOptions headings="0" gridLines="0"/>
  <pageMargins left="0.69999999999999996" right="0.69999999999999996" top="0.75" bottom="0.75" header="0" footer="0"/>
  <pageSetup paperSize="9" scale="100" fitToWidth="1" fitToHeight="1" pageOrder="downThenOver" orientation="landscape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lessThan" id="{001C00A1-0029-4A33-AC26-00350059002F}">
            <xm:f>39.5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R5:R32</xm:sqref>
        </x14:conditionalFormatting>
        <x14:conditionalFormatting xmlns:xm="http://schemas.microsoft.com/office/excel/2006/main">
          <x14:cfRule type="cellIs" priority="2" operator="lessThan" id="{00F700E6-0075-4CE7-A137-000E006F00B0}">
            <xm:f>49.5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U5:U20</xm:sqref>
        </x14:conditionalFormatting>
        <x14:conditionalFormatting xmlns:xm="http://schemas.microsoft.com/office/excel/2006/main">
          <x14:cfRule type="cellIs" priority="1" operator="equal" id="{00FB0031-000B-4902-8347-009B00AA00D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C5:P32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12006A-0043-49E2-BA98-006900690045}" type="list" allowBlank="1" errorStyle="stop" imeMode="noControl" operator="between" showDropDown="0" showErrorMessage="0" showInputMessage="0">
          <x14:formula1>
            <xm:f>"Автомат"</xm:f>
          </x14:formula1>
          <xm:sqref>S5:S32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pane xSplit="2" ySplit="2" topLeftCell="C3" activePane="bottomRight" state="frozen"/>
      <selection activeCell="D25" activeCellId="0" sqref="D25"/>
    </sheetView>
  </sheetViews>
  <sheetFormatPr defaultColWidth="14.44140625" defaultRowHeight="15" customHeight="1"/>
  <cols>
    <col customWidth="1" min="1" max="1" width="6.33203125"/>
    <col customWidth="1" min="2" max="2" width="23.33203125"/>
    <col customWidth="1" min="3" max="3" width="12.88671875"/>
    <col customWidth="1" min="4" max="4" width="15.44140625"/>
  </cols>
  <sheetData>
    <row r="1" ht="30.75" customHeight="1">
      <c r="A1" s="110" t="s">
        <v>85</v>
      </c>
      <c r="B1" s="111" t="s">
        <v>35</v>
      </c>
      <c r="C1" s="112" t="s">
        <v>86</v>
      </c>
      <c r="D1" s="113" t="s">
        <v>87</v>
      </c>
    </row>
    <row r="2">
      <c r="A2" s="114"/>
      <c r="B2" s="111"/>
      <c r="C2" s="115"/>
      <c r="D2" s="116"/>
    </row>
    <row r="3" ht="16.199999999999999">
      <c r="A3" s="117">
        <v>1</v>
      </c>
      <c r="B3" s="118" t="str">
        <f>'Расчет рейтинга'!B5</f>
        <v xml:space="preserve">Берлезов Алексей</v>
      </c>
      <c r="C3" s="119"/>
      <c r="D3" s="120"/>
    </row>
    <row r="4" ht="16.199999999999999">
      <c r="A4" s="117">
        <v>2</v>
      </c>
      <c r="B4" s="118" t="str">
        <f>'Расчет рейтинга'!B6</f>
        <v xml:space="preserve">Болдохонов Владимир</v>
      </c>
      <c r="C4" s="121"/>
      <c r="D4" s="120"/>
    </row>
    <row r="5" ht="16.199999999999999">
      <c r="A5" s="117">
        <v>3</v>
      </c>
      <c r="B5" s="118" t="str">
        <f>'Расчет рейтинга'!B7</f>
        <v xml:space="preserve">Боровикова Софья</v>
      </c>
      <c r="C5" s="121"/>
      <c r="D5" s="120"/>
    </row>
    <row r="6" ht="16.199999999999999">
      <c r="A6" s="117">
        <v>4</v>
      </c>
      <c r="B6" s="118" t="str">
        <f>'Расчет рейтинга'!B8</f>
        <v xml:space="preserve">Васильева Диана</v>
      </c>
      <c r="C6" s="121"/>
      <c r="D6" s="120"/>
    </row>
    <row r="7" ht="16.199999999999999">
      <c r="A7" s="117">
        <v>5</v>
      </c>
      <c r="B7" s="118" t="str">
        <f>'Расчет рейтинга'!B9</f>
        <v xml:space="preserve">Воронцова Екатерина</v>
      </c>
      <c r="C7" s="121"/>
      <c r="D7" s="120"/>
    </row>
    <row r="8" ht="16.199999999999999">
      <c r="A8" s="117">
        <v>6</v>
      </c>
      <c r="B8" s="118" t="str">
        <f>'Расчет рейтинга'!B10</f>
        <v xml:space="preserve">Ермакин Данил</v>
      </c>
      <c r="C8" s="121"/>
      <c r="D8" s="120"/>
    </row>
    <row r="9" ht="16.199999999999999">
      <c r="A9" s="117">
        <v>7</v>
      </c>
      <c r="B9" s="118" t="str">
        <f>'Расчет рейтинга'!B11</f>
        <v xml:space="preserve">Жилёв Артём</v>
      </c>
      <c r="C9" s="121"/>
      <c r="D9" s="120"/>
    </row>
    <row r="10" ht="16.199999999999999">
      <c r="A10" s="117">
        <v>8</v>
      </c>
      <c r="B10" s="118" t="str">
        <f>'Расчет рейтинга'!B12</f>
        <v xml:space="preserve">Киселев Владимир</v>
      </c>
      <c r="C10" s="121"/>
      <c r="D10" s="120"/>
    </row>
    <row r="11" ht="16.199999999999999">
      <c r="A11" s="117">
        <v>9</v>
      </c>
      <c r="B11" s="118" t="str">
        <f>'Расчет рейтинга'!B13</f>
        <v xml:space="preserve">Кузнецова Маргарита</v>
      </c>
      <c r="C11" s="121"/>
      <c r="D11" s="120"/>
    </row>
    <row r="12" ht="16.199999999999999">
      <c r="A12" s="117">
        <v>10</v>
      </c>
      <c r="B12" s="118" t="str">
        <f>'Расчет рейтинга'!B14</f>
        <v xml:space="preserve">Мартынович Кирилл</v>
      </c>
      <c r="C12" s="121"/>
      <c r="D12" s="120"/>
    </row>
    <row r="13" ht="16.199999999999999">
      <c r="A13" s="117">
        <v>11</v>
      </c>
      <c r="B13" s="118" t="str">
        <f>'Расчет рейтинга'!B15</f>
        <v xml:space="preserve">Мелехин Вадим</v>
      </c>
      <c r="C13" s="121"/>
      <c r="D13" s="120"/>
    </row>
    <row r="14" ht="16.199999999999999">
      <c r="A14" s="117">
        <v>12</v>
      </c>
      <c r="B14" s="122" t="str">
        <f>'Расчет рейтинга'!B16</f>
        <v xml:space="preserve">Мухин Владислав</v>
      </c>
      <c r="C14" s="121"/>
      <c r="D14" s="120"/>
    </row>
    <row r="15" ht="16.199999999999999">
      <c r="A15" s="117">
        <v>13</v>
      </c>
      <c r="B15" s="118" t="str">
        <f>'Расчет рейтинга'!B17</f>
        <v xml:space="preserve">Николаев Алексей </v>
      </c>
      <c r="C15" s="121"/>
      <c r="D15" s="120"/>
    </row>
    <row r="16" ht="16.199999999999999">
      <c r="A16" s="117">
        <v>14</v>
      </c>
      <c r="B16" s="118" t="str">
        <f>'Расчет рейтинга'!B18</f>
        <v xml:space="preserve">Павлов Максим</v>
      </c>
      <c r="C16" s="123"/>
      <c r="D16" s="124"/>
    </row>
    <row r="17" ht="16.199999999999999">
      <c r="A17" s="125">
        <v>15</v>
      </c>
      <c r="B17" s="118" t="str">
        <f>'Расчет рейтинга'!B19</f>
        <v xml:space="preserve">Попов Кирилл</v>
      </c>
      <c r="C17" s="121"/>
      <c r="D17" s="126"/>
    </row>
    <row r="18" ht="16.199999999999999">
      <c r="A18" s="117">
        <v>16</v>
      </c>
      <c r="B18" s="118" t="str">
        <f>'Расчет рейтинга'!B20</f>
        <v xml:space="preserve">Раздульев Иван</v>
      </c>
      <c r="C18" s="121"/>
      <c r="D18" s="126"/>
    </row>
    <row r="19" ht="15.75" customHeight="1">
      <c r="A19" s="125">
        <v>17</v>
      </c>
      <c r="B19" s="127" t="str">
        <f>'Расчет рейтинга'!B21</f>
        <v xml:space="preserve">Савин Дмитрий</v>
      </c>
      <c r="C19" s="128"/>
      <c r="D19" s="101"/>
    </row>
    <row r="20" ht="15.75" customHeight="1">
      <c r="A20" s="117">
        <v>18</v>
      </c>
      <c r="B20" s="127" t="str">
        <f>'Расчет рейтинга'!B22</f>
        <v xml:space="preserve">Сартакова Алина</v>
      </c>
      <c r="C20" s="128"/>
      <c r="D20" s="101"/>
    </row>
    <row r="21" ht="15.75" customHeight="1">
      <c r="A21" s="125">
        <v>19</v>
      </c>
      <c r="B21" s="127" t="str">
        <f>'Расчет рейтинга'!B23</f>
        <v xml:space="preserve">Ситказинов Роман</v>
      </c>
      <c r="C21" s="128"/>
      <c r="D21" s="101"/>
    </row>
    <row r="22" ht="15.75" customHeight="1">
      <c r="A22" s="117">
        <v>20</v>
      </c>
      <c r="B22" s="127" t="str">
        <f>'Расчет рейтинга'!B24</f>
        <v xml:space="preserve">Солохина Елизавета</v>
      </c>
      <c r="C22" s="128"/>
      <c r="D22" s="101"/>
    </row>
    <row r="23" ht="15.75" customHeight="1">
      <c r="A23" s="125">
        <v>21</v>
      </c>
      <c r="B23" s="127" t="str">
        <f>'Расчет рейтинга'!B25</f>
        <v xml:space="preserve">Стариков Марк</v>
      </c>
      <c r="C23" s="128"/>
      <c r="D23" s="101"/>
    </row>
    <row r="24" ht="15.75" customHeight="1">
      <c r="A24" s="117">
        <v>22</v>
      </c>
      <c r="B24" s="127" t="str">
        <f>'Расчет рейтинга'!B26</f>
        <v xml:space="preserve">Толстопятов Кирилл</v>
      </c>
      <c r="C24" s="128"/>
      <c r="D24" s="101"/>
    </row>
    <row r="25" ht="15.75" customHeight="1">
      <c r="A25" s="125">
        <v>23</v>
      </c>
      <c r="B25" s="127" t="str">
        <f>'Расчет рейтинга'!B27</f>
        <v xml:space="preserve">Третьяков Илья</v>
      </c>
      <c r="C25" s="128"/>
      <c r="D25" s="101"/>
    </row>
    <row r="26" ht="15.75" customHeight="1">
      <c r="A26" s="117">
        <v>24</v>
      </c>
      <c r="B26" s="127" t="str">
        <f>'Расчет рейтинга'!B28</f>
        <v xml:space="preserve">Шандыба Александр</v>
      </c>
      <c r="C26" s="128"/>
      <c r="D26" s="101"/>
    </row>
    <row r="27" ht="15.75" customHeight="1">
      <c r="A27" s="125">
        <v>25</v>
      </c>
      <c r="B27" s="127" t="str">
        <f>'Расчет рейтинга'!B29</f>
        <v xml:space="preserve">Шашков Кирилл</v>
      </c>
      <c r="C27" s="128"/>
      <c r="D27" s="101"/>
    </row>
    <row r="28" ht="15.75" customHeight="1">
      <c r="A28" s="117">
        <v>26</v>
      </c>
      <c r="B28" s="127" t="str">
        <f>'Расчет рейтинга'!B30</f>
        <v xml:space="preserve">Шишко Ефим</v>
      </c>
      <c r="C28" s="69"/>
      <c r="D28" s="129"/>
    </row>
    <row r="29" ht="15.75" customHeight="1">
      <c r="A29" s="117">
        <v>27</v>
      </c>
      <c r="B29" s="127" t="str">
        <f>'Расчет рейтинга'!B31</f>
        <v xml:space="preserve">Шурыгин Илья</v>
      </c>
      <c r="C29" s="128"/>
      <c r="D29" s="101"/>
    </row>
    <row r="30" ht="15.75" customHeight="1">
      <c r="A30" s="117">
        <v>28</v>
      </c>
      <c r="B30" s="127" t="str">
        <f>'Расчет рейтинга'!B32</f>
        <v xml:space="preserve">Щепин Даниил</v>
      </c>
      <c r="C30" s="128"/>
      <c r="D30" s="101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</sheetData>
  <mergeCells count="4">
    <mergeCell ref="A1:A2"/>
    <mergeCell ref="B1:B2"/>
    <mergeCell ref="C1:C2"/>
    <mergeCell ref="D1:D2"/>
  </mergeCells>
  <printOptions headings="0" gridLines="0"/>
  <pageMargins left="0.69999999999999996" right="0.69999999999999996" top="0.75" bottom="0.75" header="0" footer="0"/>
  <pageSetup paperSize="9" scale="100" fitToWidth="1" fitToHeight="1" pageOrder="downThenOver" orientation="landscape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4.44140625" defaultRowHeight="15" customHeight="1"/>
  <cols>
    <col customWidth="1" min="1" max="1" width="6.109375"/>
    <col customWidth="1" min="2" max="2" width="10.109375"/>
    <col customWidth="1" min="3" max="3" width="32.44140625"/>
    <col customWidth="1" min="4" max="4" width="7.5546875"/>
    <col customWidth="1" min="5" max="5" width="6.109375"/>
    <col customWidth="1" min="6" max="6" width="10.109375"/>
    <col customWidth="1" min="7" max="7" width="35.5546875"/>
  </cols>
  <sheetData>
    <row r="1" ht="14.4">
      <c r="A1" s="130" t="s">
        <v>88</v>
      </c>
      <c r="B1" s="25"/>
      <c r="C1" s="25"/>
      <c r="D1" s="25"/>
      <c r="E1" s="25"/>
      <c r="F1" s="25"/>
      <c r="G1" s="25"/>
    </row>
    <row r="2" ht="14.4">
      <c r="A2" s="131" t="s">
        <v>89</v>
      </c>
      <c r="B2" s="132"/>
      <c r="C2" s="133"/>
      <c r="E2" s="131" t="s">
        <v>90</v>
      </c>
      <c r="F2" s="132"/>
      <c r="G2" s="133"/>
    </row>
    <row r="3" ht="14.4">
      <c r="A3" s="134" t="s">
        <v>91</v>
      </c>
      <c r="B3" s="134" t="s">
        <v>92</v>
      </c>
      <c r="C3" s="134" t="s">
        <v>93</v>
      </c>
      <c r="D3" s="130"/>
      <c r="E3" s="134" t="s">
        <v>91</v>
      </c>
      <c r="F3" s="134" t="s">
        <v>92</v>
      </c>
      <c r="G3" s="134" t="s">
        <v>93</v>
      </c>
    </row>
    <row r="4" ht="14.4">
      <c r="A4" s="135">
        <v>1</v>
      </c>
      <c r="B4" s="136">
        <v>44077</v>
      </c>
      <c r="C4" s="135" t="s">
        <v>94</v>
      </c>
      <c r="E4" s="135">
        <v>1</v>
      </c>
      <c r="F4" s="136">
        <v>44085</v>
      </c>
      <c r="G4" s="135" t="s">
        <v>95</v>
      </c>
    </row>
    <row r="5" ht="14.4">
      <c r="A5" s="135">
        <v>2</v>
      </c>
      <c r="B5" s="136">
        <v>44077</v>
      </c>
      <c r="C5" s="135" t="s">
        <v>94</v>
      </c>
      <c r="E5" s="135">
        <v>2</v>
      </c>
      <c r="F5" s="136">
        <v>44099</v>
      </c>
      <c r="G5" s="135" t="s">
        <v>96</v>
      </c>
    </row>
    <row r="6" ht="14.4">
      <c r="A6" s="135">
        <v>3</v>
      </c>
      <c r="B6" s="136">
        <v>44086</v>
      </c>
      <c r="C6" s="135" t="s">
        <v>97</v>
      </c>
      <c r="E6" s="135">
        <v>3</v>
      </c>
      <c r="F6" s="136">
        <v>44113</v>
      </c>
      <c r="G6" s="135" t="s">
        <v>98</v>
      </c>
    </row>
    <row r="7" ht="14.4">
      <c r="A7" s="135">
        <v>4</v>
      </c>
      <c r="B7" s="136">
        <v>44091</v>
      </c>
      <c r="C7" s="135" t="s">
        <v>97</v>
      </c>
      <c r="E7" s="135">
        <v>4</v>
      </c>
      <c r="F7" s="135"/>
      <c r="G7" s="135" t="s">
        <v>99</v>
      </c>
    </row>
    <row r="8" ht="14.4">
      <c r="A8" s="135">
        <v>5</v>
      </c>
      <c r="B8" s="136">
        <v>44092</v>
      </c>
      <c r="C8" s="135" t="s">
        <v>97</v>
      </c>
      <c r="E8" s="135">
        <v>5</v>
      </c>
      <c r="F8" s="135"/>
      <c r="G8" s="135" t="s">
        <v>100</v>
      </c>
    </row>
    <row r="9" ht="14.4">
      <c r="A9" s="135">
        <v>6</v>
      </c>
      <c r="B9" s="136">
        <v>44106</v>
      </c>
      <c r="C9" s="135" t="s">
        <v>101</v>
      </c>
      <c r="E9" s="135">
        <v>6</v>
      </c>
      <c r="F9" s="135"/>
      <c r="G9" s="135" t="s">
        <v>102</v>
      </c>
    </row>
    <row r="10" ht="14.4">
      <c r="A10" s="135">
        <v>7</v>
      </c>
      <c r="B10" s="137">
        <v>44121</v>
      </c>
      <c r="C10" s="135" t="s">
        <v>101</v>
      </c>
      <c r="E10" s="135">
        <v>7</v>
      </c>
      <c r="F10" s="135"/>
      <c r="G10" s="135" t="s">
        <v>103</v>
      </c>
    </row>
    <row r="11" ht="14.4">
      <c r="E11" s="135">
        <v>8</v>
      </c>
      <c r="F11" s="135"/>
      <c r="G11" s="135" t="s">
        <v>104</v>
      </c>
    </row>
    <row r="12" ht="14.4">
      <c r="E12" s="135">
        <v>9</v>
      </c>
      <c r="F12" s="135"/>
      <c r="G12" s="135" t="s">
        <v>100</v>
      </c>
    </row>
    <row r="13" ht="14.4">
      <c r="E13" s="135">
        <v>10</v>
      </c>
      <c r="F13" s="135"/>
      <c r="G13" s="135" t="s">
        <v>105</v>
      </c>
    </row>
    <row r="15" ht="14.4">
      <c r="A15" s="130" t="s">
        <v>106</v>
      </c>
      <c r="B15" s="25"/>
      <c r="C15" s="25"/>
      <c r="D15" s="25"/>
      <c r="E15" s="25"/>
      <c r="F15" s="25"/>
      <c r="G15" s="25"/>
    </row>
    <row r="16" ht="14.4">
      <c r="A16" s="131" t="s">
        <v>89</v>
      </c>
      <c r="B16" s="132"/>
      <c r="C16" s="133"/>
      <c r="E16" s="131" t="s">
        <v>90</v>
      </c>
      <c r="F16" s="132"/>
      <c r="G16" s="133"/>
    </row>
    <row r="17" ht="14.4">
      <c r="A17" s="135">
        <v>1</v>
      </c>
      <c r="B17" s="135"/>
      <c r="C17" s="135" t="s">
        <v>107</v>
      </c>
      <c r="E17" s="135">
        <v>1</v>
      </c>
      <c r="F17" s="135"/>
      <c r="G17" s="135" t="s">
        <v>107</v>
      </c>
    </row>
    <row r="18" ht="14.4">
      <c r="A18" s="135">
        <v>2</v>
      </c>
      <c r="B18" s="135"/>
      <c r="C18" s="135" t="s">
        <v>108</v>
      </c>
      <c r="E18" s="135">
        <v>2</v>
      </c>
      <c r="F18" s="135"/>
      <c r="G18" s="135" t="s">
        <v>109</v>
      </c>
    </row>
    <row r="19" ht="14.4">
      <c r="A19" s="135">
        <v>3</v>
      </c>
      <c r="B19" s="135"/>
      <c r="C19" s="135" t="s">
        <v>108</v>
      </c>
      <c r="E19" s="135">
        <v>3</v>
      </c>
      <c r="F19" s="135"/>
      <c r="G19" s="135" t="s">
        <v>110</v>
      </c>
    </row>
    <row r="20" ht="14.4">
      <c r="A20" s="135">
        <v>4</v>
      </c>
      <c r="B20" s="135"/>
      <c r="C20" s="135" t="s">
        <v>108</v>
      </c>
      <c r="E20" s="135">
        <v>4</v>
      </c>
      <c r="F20" s="135"/>
      <c r="G20" s="135" t="s">
        <v>111</v>
      </c>
    </row>
    <row r="21" ht="15.75" customHeight="1">
      <c r="A21" s="135">
        <v>5</v>
      </c>
      <c r="B21" s="135"/>
      <c r="C21" s="135" t="s">
        <v>112</v>
      </c>
      <c r="E21" s="135">
        <v>5</v>
      </c>
      <c r="F21" s="135"/>
      <c r="G21" s="135" t="s">
        <v>113</v>
      </c>
    </row>
    <row r="22" ht="15.75" customHeight="1">
      <c r="A22" s="135">
        <v>6</v>
      </c>
      <c r="B22" s="135"/>
      <c r="C22" s="135" t="s">
        <v>112</v>
      </c>
      <c r="E22" s="135">
        <v>6</v>
      </c>
      <c r="F22" s="135"/>
      <c r="G22" s="135" t="s">
        <v>113</v>
      </c>
    </row>
    <row r="23" ht="15.75" customHeight="1">
      <c r="A23" s="135">
        <v>7</v>
      </c>
      <c r="B23" s="135"/>
      <c r="C23" s="135" t="s">
        <v>114</v>
      </c>
      <c r="E23" s="135">
        <v>7</v>
      </c>
      <c r="F23" s="135"/>
      <c r="G23" s="135" t="s">
        <v>115</v>
      </c>
    </row>
    <row r="24" ht="15.75" customHeight="1">
      <c r="A24" s="135">
        <v>8</v>
      </c>
      <c r="B24" s="135"/>
      <c r="C24" s="135" t="s">
        <v>114</v>
      </c>
      <c r="E24" s="135">
        <v>8</v>
      </c>
      <c r="F24" s="135"/>
      <c r="G24" s="135" t="s">
        <v>116</v>
      </c>
    </row>
    <row r="25" ht="15.75" customHeight="1">
      <c r="A25" s="135">
        <v>9</v>
      </c>
      <c r="B25" s="135"/>
      <c r="C25" s="135" t="s">
        <v>114</v>
      </c>
      <c r="E25" s="135">
        <v>9</v>
      </c>
      <c r="F25" s="135"/>
      <c r="G25" s="135" t="s">
        <v>117</v>
      </c>
    </row>
    <row r="26" ht="15.75" customHeight="1">
      <c r="A26" s="135">
        <v>10</v>
      </c>
      <c r="B26" s="135"/>
      <c r="C26" s="135" t="s">
        <v>118</v>
      </c>
      <c r="E26" s="135">
        <v>10</v>
      </c>
      <c r="F26" s="135"/>
      <c r="G26" s="135" t="s">
        <v>117</v>
      </c>
    </row>
    <row r="27" ht="15.75" customHeight="1">
      <c r="A27" s="135">
        <v>11</v>
      </c>
      <c r="B27" s="135"/>
      <c r="C27" s="135" t="s">
        <v>118</v>
      </c>
      <c r="E27" s="135">
        <v>11</v>
      </c>
      <c r="F27" s="135"/>
      <c r="G27" s="135" t="s">
        <v>117</v>
      </c>
    </row>
    <row r="28" ht="15.75" customHeight="1">
      <c r="A28" s="135">
        <v>12</v>
      </c>
      <c r="B28" s="135"/>
      <c r="C28" s="135" t="s">
        <v>119</v>
      </c>
      <c r="E28" s="135">
        <v>12</v>
      </c>
      <c r="F28" s="135"/>
      <c r="G28" s="135" t="s">
        <v>117</v>
      </c>
    </row>
    <row r="29" ht="15.75" customHeight="1">
      <c r="A29" s="135">
        <v>13</v>
      </c>
      <c r="B29" s="135"/>
      <c r="C29" s="135" t="s">
        <v>120</v>
      </c>
      <c r="E29" s="135">
        <v>13</v>
      </c>
      <c r="F29" s="135"/>
      <c r="G29" s="135" t="s">
        <v>121</v>
      </c>
    </row>
    <row r="30" ht="15.75" customHeight="1">
      <c r="E30" s="135">
        <v>14</v>
      </c>
      <c r="F30" s="135"/>
      <c r="G30" s="135" t="s">
        <v>121</v>
      </c>
    </row>
    <row r="31" ht="15.75" customHeight="1">
      <c r="E31" s="135">
        <v>15</v>
      </c>
      <c r="F31" s="135"/>
      <c r="G31" s="135" t="s">
        <v>114</v>
      </c>
    </row>
    <row r="32" ht="15.75" customHeight="1">
      <c r="E32" s="135">
        <v>16</v>
      </c>
      <c r="F32" s="135"/>
      <c r="G32" s="135" t="s">
        <v>122</v>
      </c>
    </row>
    <row r="33" ht="15.75" customHeight="1">
      <c r="E33" s="135">
        <v>17</v>
      </c>
      <c r="F33" s="135"/>
      <c r="G33" s="135" t="s">
        <v>123</v>
      </c>
    </row>
    <row r="34" ht="15.75" customHeight="1">
      <c r="E34" s="135">
        <v>18</v>
      </c>
      <c r="F34" s="135"/>
      <c r="G34" s="135" t="s">
        <v>124</v>
      </c>
    </row>
    <row r="35" ht="15.75" customHeight="1">
      <c r="E35" s="135">
        <v>19</v>
      </c>
      <c r="F35" s="135"/>
      <c r="G35" s="135" t="s">
        <v>118</v>
      </c>
    </row>
    <row r="36" ht="15.75" customHeight="1">
      <c r="E36" s="135">
        <v>20</v>
      </c>
      <c r="F36" s="135"/>
      <c r="G36" s="135" t="s">
        <v>125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:G1"/>
    <mergeCell ref="A2:C2"/>
    <mergeCell ref="E2:G2"/>
    <mergeCell ref="A15:G15"/>
    <mergeCell ref="A16:C16"/>
    <mergeCell ref="E16:G16"/>
  </mergeCells>
  <printOptions headings="0" gridLines="0"/>
  <pageMargins left="0.69999999999999996" right="0.69999999999999996" top="0.75" bottom="0.75" header="0" footer="0"/>
  <pageSetup paperSize="9" scale="100" fitToWidth="1" fitToHeight="1" pageOrder="downThenOver" orientation="landscape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R7-Office/7.4.0.112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Касаткин</dc:creator>
  <cp:lastModifiedBy>Сергей Савишко</cp:lastModifiedBy>
  <cp:revision>5</cp:revision>
  <dcterms:created xsi:type="dcterms:W3CDTF">2022-12-27T12:44:10Z</dcterms:created>
  <dcterms:modified xsi:type="dcterms:W3CDTF">2024-02-14T02:31:16Z</dcterms:modified>
</cp:coreProperties>
</file>