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 Kedokteran\11. Bismillahirohmanirohim - KPRJ DU'A\03. Sistem Klinik\07. Tarif Pelayanan\05. Januari 2019\"/>
    </mc:Choice>
  </mc:AlternateContent>
  <bookViews>
    <workbookView xWindow="240" yWindow="75" windowWidth="20055" windowHeight="7935" activeTab="3"/>
  </bookViews>
  <sheets>
    <sheet name="PO" sheetId="1" r:id="rId1"/>
    <sheet name="SUE" sheetId="2" r:id="rId2"/>
    <sheet name="Inj" sheetId="3" r:id="rId3"/>
    <sheet name="1x Pakai" sheetId="4" r:id="rId4"/>
  </sheets>
  <calcPr calcId="162913"/>
</workbook>
</file>

<file path=xl/calcChain.xml><?xml version="1.0" encoding="utf-8"?>
<calcChain xmlns="http://schemas.openxmlformats.org/spreadsheetml/2006/main">
  <c r="I11" i="3" l="1"/>
  <c r="I15" i="3"/>
  <c r="J21" i="2"/>
  <c r="J22" i="2"/>
  <c r="J16" i="4" l="1"/>
  <c r="I56" i="1" l="1"/>
  <c r="K56" i="1"/>
  <c r="L56" i="1"/>
  <c r="J12" i="4" l="1"/>
  <c r="I38" i="4"/>
  <c r="J37" i="4"/>
  <c r="H38" i="4"/>
  <c r="J36" i="4"/>
  <c r="J35" i="4"/>
  <c r="J34" i="4"/>
  <c r="J18" i="4"/>
  <c r="J31" i="4"/>
  <c r="J24" i="4" l="1"/>
  <c r="J25" i="4"/>
  <c r="J23" i="4" l="1"/>
  <c r="J26" i="4"/>
  <c r="J27" i="4"/>
  <c r="J28" i="4"/>
  <c r="J29" i="4"/>
  <c r="J30" i="4"/>
  <c r="J32" i="4"/>
  <c r="J33" i="4"/>
  <c r="J17" i="4"/>
  <c r="J22" i="4"/>
  <c r="J21" i="4"/>
  <c r="J11" i="4"/>
  <c r="J13" i="4"/>
  <c r="J14" i="4"/>
  <c r="J15" i="4"/>
  <c r="J19" i="4"/>
  <c r="J20" i="4"/>
  <c r="J10" i="4"/>
  <c r="J38" i="4" l="1"/>
  <c r="I28" i="2"/>
  <c r="H28" i="2"/>
  <c r="J97" i="1"/>
  <c r="G17" i="3"/>
  <c r="I10" i="3"/>
  <c r="I12" i="3"/>
  <c r="I13" i="3"/>
  <c r="I14" i="3"/>
  <c r="I9" i="3"/>
  <c r="J10" i="2"/>
  <c r="J11" i="2"/>
  <c r="J12" i="2"/>
  <c r="J17" i="2"/>
  <c r="J18" i="2"/>
  <c r="J19" i="2"/>
  <c r="J23" i="2"/>
  <c r="J26" i="2"/>
  <c r="J27" i="2"/>
  <c r="J9" i="2"/>
  <c r="K12" i="1"/>
  <c r="K15" i="1"/>
  <c r="K19" i="1"/>
  <c r="K21" i="1"/>
  <c r="K23" i="1"/>
  <c r="K26" i="1"/>
  <c r="K27" i="1"/>
  <c r="K28" i="1"/>
  <c r="K30" i="1"/>
  <c r="K32" i="1"/>
  <c r="K33" i="1"/>
  <c r="K34" i="1"/>
  <c r="K35" i="1"/>
  <c r="K36" i="1"/>
  <c r="K37" i="1"/>
  <c r="K38" i="1"/>
  <c r="K39" i="1"/>
  <c r="K40" i="1"/>
  <c r="K42" i="1"/>
  <c r="K43" i="1"/>
  <c r="K46" i="1"/>
  <c r="K47" i="1"/>
  <c r="K49" i="1"/>
  <c r="K51" i="1"/>
  <c r="K53" i="1"/>
  <c r="K55" i="1"/>
  <c r="K57" i="1"/>
  <c r="K62" i="1"/>
  <c r="K63" i="1"/>
  <c r="K65" i="1"/>
  <c r="K67" i="1"/>
  <c r="K68" i="1"/>
  <c r="K69" i="1"/>
  <c r="K71" i="1"/>
  <c r="K78" i="1"/>
  <c r="K80" i="1"/>
  <c r="K85" i="1"/>
  <c r="K87" i="1"/>
  <c r="K88" i="1"/>
  <c r="K89" i="1"/>
  <c r="K92" i="1"/>
  <c r="K93" i="1"/>
  <c r="K95" i="1"/>
  <c r="K96" i="1"/>
  <c r="K9" i="1"/>
  <c r="I11" i="1"/>
  <c r="L11" i="1" s="1"/>
  <c r="I12" i="1"/>
  <c r="L12" i="1" s="1"/>
  <c r="I14" i="1"/>
  <c r="L14" i="1" s="1"/>
  <c r="I15" i="1"/>
  <c r="L15" i="1" s="1"/>
  <c r="I17" i="1"/>
  <c r="L17" i="1" s="1"/>
  <c r="I19" i="1"/>
  <c r="L19" i="1" s="1"/>
  <c r="I20" i="1"/>
  <c r="L20" i="1" s="1"/>
  <c r="I21" i="1"/>
  <c r="L21" i="1" s="1"/>
  <c r="I22" i="1"/>
  <c r="L22" i="1" s="1"/>
  <c r="I23" i="1"/>
  <c r="L23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2" i="1"/>
  <c r="L42" i="1" s="1"/>
  <c r="I43" i="1"/>
  <c r="L43" i="1" s="1"/>
  <c r="I45" i="1"/>
  <c r="L45" i="1" s="1"/>
  <c r="I46" i="1"/>
  <c r="L46" i="1" s="1"/>
  <c r="I47" i="1"/>
  <c r="L47" i="1" s="1"/>
  <c r="I49" i="1"/>
  <c r="L49" i="1" s="1"/>
  <c r="I51" i="1"/>
  <c r="L51" i="1" s="1"/>
  <c r="I53" i="1"/>
  <c r="L53" i="1" s="1"/>
  <c r="I55" i="1"/>
  <c r="L55" i="1" s="1"/>
  <c r="I57" i="1"/>
  <c r="L57" i="1" s="1"/>
  <c r="I62" i="1"/>
  <c r="L62" i="1" s="1"/>
  <c r="I63" i="1"/>
  <c r="L63" i="1" s="1"/>
  <c r="I65" i="1"/>
  <c r="L65" i="1" s="1"/>
  <c r="I67" i="1"/>
  <c r="L67" i="1" s="1"/>
  <c r="I68" i="1"/>
  <c r="L68" i="1" s="1"/>
  <c r="I69" i="1"/>
  <c r="L69" i="1" s="1"/>
  <c r="I71" i="1"/>
  <c r="L71" i="1" s="1"/>
  <c r="I78" i="1"/>
  <c r="L78" i="1" s="1"/>
  <c r="I80" i="1"/>
  <c r="L80" i="1" s="1"/>
  <c r="I85" i="1"/>
  <c r="L85" i="1" s="1"/>
  <c r="I87" i="1"/>
  <c r="L87" i="1" s="1"/>
  <c r="I88" i="1"/>
  <c r="L88" i="1" s="1"/>
  <c r="I89" i="1"/>
  <c r="L89" i="1" s="1"/>
  <c r="I92" i="1"/>
  <c r="L92" i="1" s="1"/>
  <c r="I93" i="1"/>
  <c r="L93" i="1" s="1"/>
  <c r="I95" i="1"/>
  <c r="L95" i="1" s="1"/>
  <c r="I96" i="1"/>
  <c r="L96" i="1" s="1"/>
  <c r="I9" i="1"/>
  <c r="J28" i="2" l="1"/>
  <c r="I97" i="1"/>
  <c r="L97" i="1" s="1"/>
  <c r="L9" i="1"/>
  <c r="H17" i="3"/>
  <c r="I17" i="3" s="1"/>
</calcChain>
</file>

<file path=xl/sharedStrings.xml><?xml version="1.0" encoding="utf-8"?>
<sst xmlns="http://schemas.openxmlformats.org/spreadsheetml/2006/main" count="751" uniqueCount="268">
  <si>
    <t>Golongan</t>
  </si>
  <si>
    <t>Nama Obat</t>
  </si>
  <si>
    <t>No</t>
  </si>
  <si>
    <t>Sediaan</t>
  </si>
  <si>
    <t>Bentuk</t>
  </si>
  <si>
    <t>Antibiotik</t>
  </si>
  <si>
    <t>Amoxicilin</t>
  </si>
  <si>
    <t>500mg</t>
  </si>
  <si>
    <t>250mg</t>
  </si>
  <si>
    <t>125mg/5ml</t>
  </si>
  <si>
    <t>Tablet</t>
  </si>
  <si>
    <t>Syrup 60ml</t>
  </si>
  <si>
    <t>Capsul</t>
  </si>
  <si>
    <t>Cefadroxil</t>
  </si>
  <si>
    <t>Chloramphenicol</t>
  </si>
  <si>
    <t>Co-Trimoxazole</t>
  </si>
  <si>
    <t>480mg</t>
  </si>
  <si>
    <t>240mg/5ml</t>
  </si>
  <si>
    <t>DAFTAR OBAT PRAKTIK DOKTER UMUM</t>
  </si>
  <si>
    <t>YAYASAN DARUL 'ULUM AGUNG</t>
  </si>
  <si>
    <t>Erythromycin</t>
  </si>
  <si>
    <t>200mg/5ml</t>
  </si>
  <si>
    <t>Antifungal</t>
  </si>
  <si>
    <t>Ketoconazole</t>
  </si>
  <si>
    <t>200mg</t>
  </si>
  <si>
    <t>Nystatin</t>
  </si>
  <si>
    <t>100.000IU/ml</t>
  </si>
  <si>
    <t>Liquid 10ml</t>
  </si>
  <si>
    <t>Antivirus</t>
  </si>
  <si>
    <t>Aciclovir</t>
  </si>
  <si>
    <t>400mg</t>
  </si>
  <si>
    <t>Antihipertensi</t>
  </si>
  <si>
    <t>Captopril</t>
  </si>
  <si>
    <t>25mg</t>
  </si>
  <si>
    <t>12,5mg</t>
  </si>
  <si>
    <t>Amlodipine</t>
  </si>
  <si>
    <t>10mg</t>
  </si>
  <si>
    <t>5mg</t>
  </si>
  <si>
    <t>Nifedipine</t>
  </si>
  <si>
    <t>Antipiretik</t>
  </si>
  <si>
    <t>120mg/5ml</t>
  </si>
  <si>
    <t>Ibuprofen</t>
  </si>
  <si>
    <t>Antidiabetik</t>
  </si>
  <si>
    <t>Metformin</t>
  </si>
  <si>
    <t>Glibenclamide</t>
  </si>
  <si>
    <t>100mg/5ml</t>
  </si>
  <si>
    <t>Mefenamic Acid</t>
  </si>
  <si>
    <t>OAINS</t>
  </si>
  <si>
    <t>CTM</t>
  </si>
  <si>
    <t>2mg/5ml</t>
  </si>
  <si>
    <t>Loratadine</t>
  </si>
  <si>
    <t>5mg/5ml</t>
  </si>
  <si>
    <t>Natrium Diclofenac</t>
  </si>
  <si>
    <t>50mg</t>
  </si>
  <si>
    <t>Kalium Diclofenac</t>
  </si>
  <si>
    <t>Meloxicam</t>
  </si>
  <si>
    <t>15mg</t>
  </si>
  <si>
    <t>Codein</t>
  </si>
  <si>
    <t>20mg</t>
  </si>
  <si>
    <t>7,5mg</t>
  </si>
  <si>
    <t>Non-OAINS</t>
  </si>
  <si>
    <t>Dexamethasone</t>
  </si>
  <si>
    <t>0,5mg</t>
  </si>
  <si>
    <t>Methylprednisolone</t>
  </si>
  <si>
    <t>4mg</t>
  </si>
  <si>
    <t>Betamethasone</t>
  </si>
  <si>
    <t>Tramadol</t>
  </si>
  <si>
    <t>Opioid</t>
  </si>
  <si>
    <t>Antivertigo</t>
  </si>
  <si>
    <t>Betahistine</t>
  </si>
  <si>
    <t>6mg</t>
  </si>
  <si>
    <t>Antidislipidemia</t>
  </si>
  <si>
    <t>Simvastatin</t>
  </si>
  <si>
    <t>Gemfibrozil</t>
  </si>
  <si>
    <t>300mg</t>
  </si>
  <si>
    <t>KSR</t>
  </si>
  <si>
    <t>Antihiperuresemic</t>
  </si>
  <si>
    <t>Allopurinol</t>
  </si>
  <si>
    <t xml:space="preserve">100mg </t>
  </si>
  <si>
    <t>Regulator GIT</t>
  </si>
  <si>
    <t>Antasida Doen</t>
  </si>
  <si>
    <t>400mg/5ml</t>
  </si>
  <si>
    <t>Ranitidine</t>
  </si>
  <si>
    <t>150mg</t>
  </si>
  <si>
    <t>Omeprazole</t>
  </si>
  <si>
    <t>Sedativa</t>
  </si>
  <si>
    <t>Alprazolam</t>
  </si>
  <si>
    <t>Diazepam</t>
  </si>
  <si>
    <t xml:space="preserve">2mg </t>
  </si>
  <si>
    <t>Antidepresan</t>
  </si>
  <si>
    <t>Amitriptyline</t>
  </si>
  <si>
    <t>Cefixime</t>
  </si>
  <si>
    <t>100mg</t>
  </si>
  <si>
    <t>Doxycycline</t>
  </si>
  <si>
    <t>Domperidone</t>
  </si>
  <si>
    <t>Papaverine</t>
  </si>
  <si>
    <t>40mg</t>
  </si>
  <si>
    <t>Suplemen</t>
  </si>
  <si>
    <t>900mg</t>
  </si>
  <si>
    <t>Fitbon Plus</t>
  </si>
  <si>
    <t>Supravit</t>
  </si>
  <si>
    <t>1000mg</t>
  </si>
  <si>
    <t>Neurotropic</t>
  </si>
  <si>
    <t>Feritrin</t>
  </si>
  <si>
    <t>Ferlin</t>
  </si>
  <si>
    <t>125mg/10ml</t>
  </si>
  <si>
    <t>Liquid 100ml</t>
  </si>
  <si>
    <t>Curcumin</t>
  </si>
  <si>
    <t>Zinc</t>
  </si>
  <si>
    <t>10mg/5ml</t>
  </si>
  <si>
    <t>Thiamin</t>
  </si>
  <si>
    <t>Calcitriol</t>
  </si>
  <si>
    <t>0,25mcg</t>
  </si>
  <si>
    <t>Sachet</t>
  </si>
  <si>
    <t>200ml</t>
  </si>
  <si>
    <t>Oralit</t>
  </si>
  <si>
    <t>Bronkodilator</t>
  </si>
  <si>
    <t>Salbutamol</t>
  </si>
  <si>
    <t>2mg</t>
  </si>
  <si>
    <t>Theophylline</t>
  </si>
  <si>
    <t>80mg/15ml</t>
  </si>
  <si>
    <t>Syrup 473ml</t>
  </si>
  <si>
    <t>Aminophylline</t>
  </si>
  <si>
    <t>225mg</t>
  </si>
  <si>
    <t>Glyceryl Guaiacolate</t>
  </si>
  <si>
    <t>Ambroxol</t>
  </si>
  <si>
    <t>30mg</t>
  </si>
  <si>
    <t>15mg/5ml</t>
  </si>
  <si>
    <t>Mukolitik &amp; Ekspektoran</t>
  </si>
  <si>
    <t>10ml</t>
  </si>
  <si>
    <t>5g</t>
  </si>
  <si>
    <t>Presentase</t>
  </si>
  <si>
    <t>0,5 %</t>
  </si>
  <si>
    <t>Gentamicin Sulfate</t>
  </si>
  <si>
    <t>3mg/ml</t>
  </si>
  <si>
    <t>5ml</t>
  </si>
  <si>
    <t>Drop-Eye</t>
  </si>
  <si>
    <t>Zalf-Eye</t>
  </si>
  <si>
    <t>3mg/g</t>
  </si>
  <si>
    <t>3,5g</t>
  </si>
  <si>
    <t>0,1%</t>
  </si>
  <si>
    <t>Zalf-Skin</t>
  </si>
  <si>
    <t>Drop-Ear</t>
  </si>
  <si>
    <t>Mupirocin</t>
  </si>
  <si>
    <t>Cream-Skin</t>
  </si>
  <si>
    <t>10g</t>
  </si>
  <si>
    <t>Ofloxacin</t>
  </si>
  <si>
    <t>15g</t>
  </si>
  <si>
    <t>Miconazole Nitrate</t>
  </si>
  <si>
    <t>Terbinafine HCL</t>
  </si>
  <si>
    <t>Antiparasit</t>
  </si>
  <si>
    <t>Permethrin</t>
  </si>
  <si>
    <t>Acyclovir</t>
  </si>
  <si>
    <t xml:space="preserve">Hydrocortisone </t>
  </si>
  <si>
    <t>0,025%</t>
  </si>
  <si>
    <t>2,5%</t>
  </si>
  <si>
    <t>Antiseptik</t>
  </si>
  <si>
    <t>Povidone Iodine</t>
  </si>
  <si>
    <t>1 L</t>
  </si>
  <si>
    <t>Bioplacenton</t>
  </si>
  <si>
    <t>Plester</t>
  </si>
  <si>
    <t>Band-Aid Roll Elastis</t>
  </si>
  <si>
    <t>Gel-Skin</t>
  </si>
  <si>
    <t>Placenta 10% Neomycin 0,5%</t>
  </si>
  <si>
    <t>Kapas</t>
  </si>
  <si>
    <t>Cendo-Lyteers</t>
  </si>
  <si>
    <t>15ml</t>
  </si>
  <si>
    <t>0,01%</t>
  </si>
  <si>
    <t>1g</t>
  </si>
  <si>
    <t>Kanamycin</t>
  </si>
  <si>
    <t>Non-SAID</t>
  </si>
  <si>
    <t>SAID</t>
  </si>
  <si>
    <t>Ketorolac</t>
  </si>
  <si>
    <t>Ampul 1ml</t>
  </si>
  <si>
    <t>10mg/ml</t>
  </si>
  <si>
    <t>Lidocaine HCl</t>
  </si>
  <si>
    <t>Ampul 2ml</t>
  </si>
  <si>
    <t>Anastesi Lokal</t>
  </si>
  <si>
    <t>Vial 1g</t>
  </si>
  <si>
    <t>25mg/ml</t>
  </si>
  <si>
    <t>5mg/ml</t>
  </si>
  <si>
    <t>Diphenhydramine</t>
  </si>
  <si>
    <t>Neurosanbe</t>
  </si>
  <si>
    <t>B1, B6, B12</t>
  </si>
  <si>
    <t>Ampul 3ml</t>
  </si>
  <si>
    <t>Addition</t>
  </si>
  <si>
    <t xml:space="preserve">NaCl </t>
  </si>
  <si>
    <t>0,9%</t>
  </si>
  <si>
    <t>Infus 500ml</t>
  </si>
  <si>
    <t>Water Sterile</t>
  </si>
  <si>
    <t>Infus 25ml</t>
  </si>
  <si>
    <t>Syringe</t>
  </si>
  <si>
    <t>Size</t>
  </si>
  <si>
    <t>Handscoon</t>
  </si>
  <si>
    <t>Satuan per Box</t>
  </si>
  <si>
    <t>Negative</t>
  </si>
  <si>
    <t>TOTAL</t>
  </si>
  <si>
    <t>Harga per Satuan</t>
  </si>
  <si>
    <t>Harga Jual Satuan</t>
  </si>
  <si>
    <t>Harga Beli per Box</t>
  </si>
  <si>
    <t>Harga Beli Satuan</t>
  </si>
  <si>
    <t>Harga Jual per STRIP (10)</t>
  </si>
  <si>
    <t>Harga Beli per Satuan</t>
  </si>
  <si>
    <t>Harga Jual per Satuan</t>
  </si>
  <si>
    <t>1ml (BOX)</t>
  </si>
  <si>
    <t>3ml (BOX)</t>
  </si>
  <si>
    <t>5ml (BOX)</t>
  </si>
  <si>
    <t>M (BOX)</t>
  </si>
  <si>
    <t>Paracetamol (FASIDOL)</t>
  </si>
  <si>
    <t>Metronidazole (FARIZOL)</t>
  </si>
  <si>
    <t>Chloramphenicol NOVACHLOR)</t>
  </si>
  <si>
    <t>Flucinolone Acetonide+Genta</t>
  </si>
  <si>
    <t>16cm*16cm</t>
  </si>
  <si>
    <t>Loma-Tulle</t>
  </si>
  <si>
    <t>7,5cmx5m</t>
  </si>
  <si>
    <t>DAFTAR BAHAN SEKALI PAKAI</t>
  </si>
  <si>
    <t>Nama Barang</t>
  </si>
  <si>
    <t>Suture</t>
  </si>
  <si>
    <t>Silk 2/0 + Jarum</t>
  </si>
  <si>
    <t>75cm</t>
  </si>
  <si>
    <t>Padat</t>
  </si>
  <si>
    <t>Catgut Chromic 3/0 + Jarum</t>
  </si>
  <si>
    <t>Blades</t>
  </si>
  <si>
    <t>Surgical Blades</t>
  </si>
  <si>
    <t>No.21</t>
  </si>
  <si>
    <t>Kapas putih</t>
  </si>
  <si>
    <t>500 g</t>
  </si>
  <si>
    <t>Ultrafix</t>
  </si>
  <si>
    <t>Mask Bedah Karet</t>
  </si>
  <si>
    <t>3 pl</t>
  </si>
  <si>
    <t>Cairan</t>
  </si>
  <si>
    <t>Gel Antiseptik</t>
  </si>
  <si>
    <t>500 ml</t>
  </si>
  <si>
    <t>Gel</t>
  </si>
  <si>
    <t>Gel Antiseptik refill</t>
  </si>
  <si>
    <t>10cm*5m</t>
  </si>
  <si>
    <t>Kassa Steril</t>
  </si>
  <si>
    <t>10cm*10cm</t>
  </si>
  <si>
    <t>Sach</t>
  </si>
  <si>
    <t>Alkohol 70%</t>
  </si>
  <si>
    <t>HARGA JUAL OBAT ORAL (NARITA)</t>
  </si>
  <si>
    <t>HARGA JUAL OBAT LUAR (NARITA)</t>
  </si>
  <si>
    <t>HARGA JUAL OBAT INJEKSI (NARITA)</t>
  </si>
  <si>
    <t>Provider</t>
  </si>
  <si>
    <t>IHS Medikom</t>
  </si>
  <si>
    <t>BuringFarma</t>
  </si>
  <si>
    <t>Narita</t>
  </si>
  <si>
    <t>Needle</t>
  </si>
  <si>
    <t>30 G</t>
  </si>
  <si>
    <t>Plester Aqua</t>
  </si>
  <si>
    <t>7,5cmx2cm</t>
  </si>
  <si>
    <t>U-Pad</t>
  </si>
  <si>
    <t>Protection</t>
  </si>
  <si>
    <t>90cmx60cm</t>
  </si>
  <si>
    <t>Apron</t>
  </si>
  <si>
    <t>M</t>
  </si>
  <si>
    <t>Tensocrepe</t>
  </si>
  <si>
    <t>7,5cm x 4,5m</t>
  </si>
  <si>
    <t>10cm x 4,5m</t>
  </si>
  <si>
    <t>Catgut Plain 2/0 + Jarum</t>
  </si>
  <si>
    <t>IHS MEDIKOM &amp; NARITA</t>
  </si>
  <si>
    <t>5cm*1m</t>
  </si>
  <si>
    <t xml:space="preserve"> </t>
  </si>
  <si>
    <t>30g</t>
  </si>
  <si>
    <t>Antrain</t>
  </si>
  <si>
    <t>500mg/ml</t>
  </si>
  <si>
    <t>30mg/ml</t>
  </si>
  <si>
    <t>Vial 15ml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</si>
</sst>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4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/>
    <xf numFmtId="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9" fontId="1" fillId="0" borderId="1" xfId="0" applyNumberFormat="1" applyFont="1" applyBorder="1"/>
    <xf numFmtId="0" fontId="1" fillId="0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10" fontId="1" fillId="5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/>
    <xf numFmtId="0" fontId="1" fillId="5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Fill="1"/>
    <xf numFmtId="10" fontId="1" fillId="4" borderId="1" xfId="0" applyNumberFormat="1" applyFont="1" applyFill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0" fontId="5" fillId="5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/>
    <xf numFmtId="0" fontId="1" fillId="0" borderId="2" xfId="0" applyFont="1" applyFill="1" applyBorder="1" applyAlignment="1">
      <alignment horizontal="right"/>
    </xf>
    <xf numFmtId="10" fontId="1" fillId="5" borderId="2" xfId="0" applyNumberFormat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4" fillId="0" borderId="1" xfId="1" applyFont="1" applyBorder="1" applyAlignment="1" applyProtection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left" vertical="center"/>
    </xf>
    <xf numFmtId="9" fontId="1" fillId="0" borderId="4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skus.com/glyceryl-guaiaco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6" workbookViewId="0">
      <selection activeCell="H68" sqref="H68"/>
    </sheetView>
  </sheetViews>
  <sheetFormatPr defaultRowHeight="15.75" x14ac:dyDescent="0.25"/>
  <cols>
    <col min="1" max="1" width="3.85546875" style="7" customWidth="1"/>
    <col min="2" max="2" width="18.28515625" style="7" customWidth="1"/>
    <col min="3" max="3" width="4.42578125" style="7" customWidth="1"/>
    <col min="4" max="4" width="18.28515625" style="11" customWidth="1"/>
    <col min="5" max="6" width="14.28515625" style="1" customWidth="1"/>
    <col min="7" max="9" width="18.42578125" style="1" customWidth="1"/>
    <col min="10" max="10" width="19.5703125" style="1" customWidth="1"/>
    <col min="11" max="11" width="24.140625" style="1" customWidth="1"/>
    <col min="12" max="12" width="11" style="1" customWidth="1"/>
    <col min="13" max="13" width="18.42578125" style="1" customWidth="1"/>
    <col min="14" max="16384" width="9.140625" style="1"/>
  </cols>
  <sheetData>
    <row r="1" spans="1:12" x14ac:dyDescent="0.25">
      <c r="A1" s="81" t="s">
        <v>18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x14ac:dyDescent="0.25">
      <c r="A2" s="81" t="s">
        <v>19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x14ac:dyDescent="0.25">
      <c r="E3" s="4"/>
      <c r="F3" s="4"/>
      <c r="G3" s="4"/>
      <c r="H3" s="6"/>
      <c r="I3" s="20"/>
      <c r="J3" s="4"/>
      <c r="K3" s="4"/>
    </row>
    <row r="4" spans="1:12" x14ac:dyDescent="0.25">
      <c r="B4" s="8"/>
      <c r="C4" s="8"/>
      <c r="D4" s="12"/>
      <c r="E4" s="3"/>
      <c r="F4" s="3"/>
      <c r="G4" s="3"/>
      <c r="H4" s="5"/>
      <c r="I4" s="21"/>
      <c r="J4" s="3"/>
      <c r="K4" s="3"/>
      <c r="L4" s="2"/>
    </row>
    <row r="5" spans="1:12" x14ac:dyDescent="0.25">
      <c r="B5" s="8"/>
      <c r="C5" s="8"/>
      <c r="D5" s="12"/>
      <c r="E5" s="3"/>
      <c r="F5" s="3"/>
      <c r="G5" s="3"/>
      <c r="H5" s="5"/>
      <c r="I5" s="21"/>
      <c r="J5" s="3"/>
      <c r="K5" s="3"/>
      <c r="L5" s="2"/>
    </row>
    <row r="6" spans="1:12" ht="31.5" customHeight="1" x14ac:dyDescent="0.25">
      <c r="A6" s="80" t="s">
        <v>240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 x14ac:dyDescent="0.25">
      <c r="A7" s="8"/>
      <c r="B7" s="8"/>
      <c r="C7" s="8"/>
      <c r="D7" s="12"/>
      <c r="E7" s="3"/>
      <c r="F7" s="3"/>
      <c r="G7" s="3"/>
      <c r="H7" s="5"/>
      <c r="I7" s="21"/>
      <c r="J7" s="3"/>
      <c r="K7" s="3"/>
    </row>
    <row r="8" spans="1:12" ht="32.25" customHeight="1" x14ac:dyDescent="0.25">
      <c r="A8" s="22" t="s">
        <v>2</v>
      </c>
      <c r="B8" s="22" t="s">
        <v>0</v>
      </c>
      <c r="C8" s="22" t="s">
        <v>2</v>
      </c>
      <c r="D8" s="22" t="s">
        <v>1</v>
      </c>
      <c r="E8" s="22" t="s">
        <v>3</v>
      </c>
      <c r="F8" s="22" t="s">
        <v>4</v>
      </c>
      <c r="G8" s="23" t="s">
        <v>194</v>
      </c>
      <c r="H8" s="22" t="s">
        <v>199</v>
      </c>
      <c r="I8" s="38" t="s">
        <v>200</v>
      </c>
      <c r="J8" s="36" t="s">
        <v>198</v>
      </c>
      <c r="K8" s="38" t="s">
        <v>201</v>
      </c>
      <c r="L8" s="40" t="s">
        <v>131</v>
      </c>
    </row>
    <row r="9" spans="1:12" x14ac:dyDescent="0.25">
      <c r="A9" s="73">
        <v>1</v>
      </c>
      <c r="B9" s="73" t="s">
        <v>5</v>
      </c>
      <c r="C9" s="73">
        <v>1</v>
      </c>
      <c r="D9" s="75" t="s">
        <v>6</v>
      </c>
      <c r="E9" s="24" t="s">
        <v>7</v>
      </c>
      <c r="F9" s="24" t="s">
        <v>12</v>
      </c>
      <c r="G9" s="24">
        <v>100</v>
      </c>
      <c r="H9" s="24">
        <v>30000</v>
      </c>
      <c r="I9" s="25">
        <f>H9/G9</f>
        <v>300</v>
      </c>
      <c r="J9" s="24">
        <v>600</v>
      </c>
      <c r="K9" s="25">
        <f>J9*10</f>
        <v>6000</v>
      </c>
      <c r="L9" s="41">
        <f>(J9-I9)/(I9*100%)</f>
        <v>1</v>
      </c>
    </row>
    <row r="10" spans="1:12" x14ac:dyDescent="0.25">
      <c r="A10" s="73"/>
      <c r="B10" s="73"/>
      <c r="C10" s="73"/>
      <c r="D10" s="75"/>
      <c r="E10" s="24" t="s">
        <v>8</v>
      </c>
      <c r="F10" s="24" t="s">
        <v>12</v>
      </c>
      <c r="G10" s="26" t="s">
        <v>195</v>
      </c>
      <c r="H10" s="26" t="s">
        <v>195</v>
      </c>
      <c r="I10" s="26" t="s">
        <v>195</v>
      </c>
      <c r="J10" s="26" t="s">
        <v>195</v>
      </c>
      <c r="K10" s="26" t="s">
        <v>195</v>
      </c>
      <c r="L10" s="26" t="s">
        <v>195</v>
      </c>
    </row>
    <row r="11" spans="1:12" x14ac:dyDescent="0.25">
      <c r="A11" s="73"/>
      <c r="B11" s="73"/>
      <c r="C11" s="73"/>
      <c r="D11" s="75"/>
      <c r="E11" s="24" t="s">
        <v>9</v>
      </c>
      <c r="F11" s="24" t="s">
        <v>11</v>
      </c>
      <c r="G11" s="24">
        <v>1</v>
      </c>
      <c r="H11" s="24">
        <v>2850</v>
      </c>
      <c r="I11" s="25">
        <f>H11/G11</f>
        <v>2850</v>
      </c>
      <c r="J11" s="24">
        <v>7500</v>
      </c>
      <c r="K11" s="35" t="s">
        <v>11</v>
      </c>
      <c r="L11" s="41">
        <f t="shared" ref="L11:L71" si="0">(J11-I11)/(I11*100%)</f>
        <v>1.631578947368421</v>
      </c>
    </row>
    <row r="12" spans="1:12" x14ac:dyDescent="0.25">
      <c r="A12" s="73"/>
      <c r="B12" s="73"/>
      <c r="C12" s="73">
        <v>2</v>
      </c>
      <c r="D12" s="75" t="s">
        <v>13</v>
      </c>
      <c r="E12" s="24" t="s">
        <v>7</v>
      </c>
      <c r="F12" s="24" t="s">
        <v>12</v>
      </c>
      <c r="G12" s="24">
        <v>100</v>
      </c>
      <c r="H12" s="24">
        <v>65000</v>
      </c>
      <c r="I12" s="25">
        <f>H12/G12</f>
        <v>650</v>
      </c>
      <c r="J12" s="24">
        <v>1000</v>
      </c>
      <c r="K12" s="25">
        <f t="shared" ref="K12:K71" si="1">J12*10</f>
        <v>10000</v>
      </c>
      <c r="L12" s="41">
        <f t="shared" si="0"/>
        <v>0.53846153846153844</v>
      </c>
    </row>
    <row r="13" spans="1:12" x14ac:dyDescent="0.25">
      <c r="A13" s="73"/>
      <c r="B13" s="73"/>
      <c r="C13" s="73"/>
      <c r="D13" s="75"/>
      <c r="E13" s="24" t="s">
        <v>8</v>
      </c>
      <c r="F13" s="24" t="s">
        <v>12</v>
      </c>
      <c r="G13" s="26" t="s">
        <v>195</v>
      </c>
      <c r="H13" s="26" t="s">
        <v>195</v>
      </c>
      <c r="I13" s="26" t="s">
        <v>195</v>
      </c>
      <c r="J13" s="26" t="s">
        <v>195</v>
      </c>
      <c r="K13" s="26" t="s">
        <v>195</v>
      </c>
      <c r="L13" s="26" t="s">
        <v>195</v>
      </c>
    </row>
    <row r="14" spans="1:12" x14ac:dyDescent="0.25">
      <c r="A14" s="73"/>
      <c r="B14" s="73"/>
      <c r="C14" s="73"/>
      <c r="D14" s="75"/>
      <c r="E14" s="24" t="s">
        <v>9</v>
      </c>
      <c r="F14" s="24" t="s">
        <v>11</v>
      </c>
      <c r="G14" s="24">
        <v>1</v>
      </c>
      <c r="H14" s="24">
        <v>7500</v>
      </c>
      <c r="I14" s="25">
        <f>H14/G14</f>
        <v>7500</v>
      </c>
      <c r="J14" s="24">
        <v>11000</v>
      </c>
      <c r="K14" s="35" t="s">
        <v>11</v>
      </c>
      <c r="L14" s="41">
        <f t="shared" si="0"/>
        <v>0.46666666666666667</v>
      </c>
    </row>
    <row r="15" spans="1:12" x14ac:dyDescent="0.25">
      <c r="A15" s="73"/>
      <c r="B15" s="73"/>
      <c r="C15" s="73">
        <v>3</v>
      </c>
      <c r="D15" s="75" t="s">
        <v>209</v>
      </c>
      <c r="E15" s="24" t="s">
        <v>7</v>
      </c>
      <c r="F15" s="24" t="s">
        <v>10</v>
      </c>
      <c r="G15" s="24">
        <v>100</v>
      </c>
      <c r="H15" s="24">
        <v>19000</v>
      </c>
      <c r="I15" s="25">
        <f>H15/G15</f>
        <v>190</v>
      </c>
      <c r="J15" s="24">
        <v>400</v>
      </c>
      <c r="K15" s="25">
        <f t="shared" si="1"/>
        <v>4000</v>
      </c>
      <c r="L15" s="41">
        <f t="shared" si="0"/>
        <v>1.1052631578947369</v>
      </c>
    </row>
    <row r="16" spans="1:12" x14ac:dyDescent="0.25">
      <c r="A16" s="73"/>
      <c r="B16" s="73"/>
      <c r="C16" s="73"/>
      <c r="D16" s="75"/>
      <c r="E16" s="24" t="s">
        <v>8</v>
      </c>
      <c r="F16" s="24" t="s">
        <v>10</v>
      </c>
      <c r="G16" s="26" t="s">
        <v>195</v>
      </c>
      <c r="H16" s="26" t="s">
        <v>195</v>
      </c>
      <c r="I16" s="26" t="s">
        <v>195</v>
      </c>
      <c r="J16" s="26" t="s">
        <v>195</v>
      </c>
      <c r="K16" s="26" t="s">
        <v>195</v>
      </c>
      <c r="L16" s="26" t="s">
        <v>195</v>
      </c>
    </row>
    <row r="17" spans="1:12" x14ac:dyDescent="0.25">
      <c r="A17" s="73"/>
      <c r="B17" s="73"/>
      <c r="C17" s="73"/>
      <c r="D17" s="75"/>
      <c r="E17" s="24" t="s">
        <v>9</v>
      </c>
      <c r="F17" s="24" t="s">
        <v>11</v>
      </c>
      <c r="G17" s="24">
        <v>1</v>
      </c>
      <c r="H17" s="24">
        <v>4600</v>
      </c>
      <c r="I17" s="25">
        <f>H17/G17</f>
        <v>4600</v>
      </c>
      <c r="J17" s="24">
        <v>8000</v>
      </c>
      <c r="K17" s="35" t="s">
        <v>11</v>
      </c>
      <c r="L17" s="41">
        <f t="shared" si="0"/>
        <v>0.73913043478260865</v>
      </c>
    </row>
    <row r="18" spans="1:12" x14ac:dyDescent="0.25">
      <c r="A18" s="73"/>
      <c r="B18" s="73"/>
      <c r="C18" s="73">
        <v>4</v>
      </c>
      <c r="D18" s="77" t="s">
        <v>210</v>
      </c>
      <c r="E18" s="24" t="s">
        <v>7</v>
      </c>
      <c r="F18" s="24" t="s">
        <v>12</v>
      </c>
      <c r="G18" s="26" t="s">
        <v>195</v>
      </c>
      <c r="H18" s="26" t="s">
        <v>195</v>
      </c>
      <c r="I18" s="26" t="s">
        <v>195</v>
      </c>
      <c r="J18" s="26" t="s">
        <v>195</v>
      </c>
      <c r="K18" s="26" t="s">
        <v>195</v>
      </c>
      <c r="L18" s="26" t="s">
        <v>195</v>
      </c>
    </row>
    <row r="19" spans="1:12" x14ac:dyDescent="0.25">
      <c r="A19" s="73"/>
      <c r="B19" s="73"/>
      <c r="C19" s="73"/>
      <c r="D19" s="78"/>
      <c r="E19" s="24" t="s">
        <v>8</v>
      </c>
      <c r="F19" s="24" t="s">
        <v>12</v>
      </c>
      <c r="G19" s="24">
        <v>100</v>
      </c>
      <c r="H19" s="24">
        <v>46000</v>
      </c>
      <c r="I19" s="25">
        <f>H19/G19</f>
        <v>460</v>
      </c>
      <c r="J19" s="24">
        <v>800</v>
      </c>
      <c r="K19" s="25">
        <f>J19*10</f>
        <v>8000</v>
      </c>
      <c r="L19" s="41">
        <f>(J19-I19)/(I19*100%)</f>
        <v>0.73913043478260865</v>
      </c>
    </row>
    <row r="20" spans="1:12" x14ac:dyDescent="0.25">
      <c r="A20" s="73"/>
      <c r="B20" s="73"/>
      <c r="C20" s="73"/>
      <c r="D20" s="79"/>
      <c r="E20" s="24" t="s">
        <v>9</v>
      </c>
      <c r="F20" s="24" t="s">
        <v>11</v>
      </c>
      <c r="G20" s="24">
        <v>1</v>
      </c>
      <c r="H20" s="24">
        <v>5500</v>
      </c>
      <c r="I20" s="25">
        <f>H20/G20</f>
        <v>5500</v>
      </c>
      <c r="J20" s="24">
        <v>10000</v>
      </c>
      <c r="K20" s="35" t="s">
        <v>11</v>
      </c>
      <c r="L20" s="41">
        <f t="shared" si="0"/>
        <v>0.81818181818181823</v>
      </c>
    </row>
    <row r="21" spans="1:12" x14ac:dyDescent="0.25">
      <c r="A21" s="73"/>
      <c r="B21" s="73"/>
      <c r="C21" s="73">
        <v>5</v>
      </c>
      <c r="D21" s="75" t="s">
        <v>15</v>
      </c>
      <c r="E21" s="24" t="s">
        <v>16</v>
      </c>
      <c r="F21" s="24" t="s">
        <v>10</v>
      </c>
      <c r="G21" s="24">
        <v>100</v>
      </c>
      <c r="H21" s="24">
        <v>18000</v>
      </c>
      <c r="I21" s="25">
        <f>H21/G21</f>
        <v>180</v>
      </c>
      <c r="J21" s="24">
        <v>400</v>
      </c>
      <c r="K21" s="25">
        <f t="shared" si="1"/>
        <v>4000</v>
      </c>
      <c r="L21" s="41">
        <f t="shared" si="0"/>
        <v>1.2222222222222223</v>
      </c>
    </row>
    <row r="22" spans="1:12" x14ac:dyDescent="0.25">
      <c r="A22" s="73"/>
      <c r="B22" s="73"/>
      <c r="C22" s="73"/>
      <c r="D22" s="75"/>
      <c r="E22" s="24" t="s">
        <v>17</v>
      </c>
      <c r="F22" s="24" t="s">
        <v>11</v>
      </c>
      <c r="G22" s="24">
        <v>1</v>
      </c>
      <c r="H22" s="24">
        <v>3500</v>
      </c>
      <c r="I22" s="25">
        <f>H22/G22</f>
        <v>3500</v>
      </c>
      <c r="J22" s="24">
        <v>7500</v>
      </c>
      <c r="K22" s="35" t="s">
        <v>11</v>
      </c>
      <c r="L22" s="41">
        <f t="shared" si="0"/>
        <v>1.1428571428571428</v>
      </c>
    </row>
    <row r="23" spans="1:12" x14ac:dyDescent="0.25">
      <c r="A23" s="73"/>
      <c r="B23" s="73"/>
      <c r="C23" s="73">
        <v>6</v>
      </c>
      <c r="D23" s="75" t="s">
        <v>20</v>
      </c>
      <c r="E23" s="24" t="s">
        <v>7</v>
      </c>
      <c r="F23" s="24" t="s">
        <v>12</v>
      </c>
      <c r="G23" s="37">
        <v>100</v>
      </c>
      <c r="H23" s="37">
        <v>90000</v>
      </c>
      <c r="I23" s="37">
        <f>H23/G23</f>
        <v>900</v>
      </c>
      <c r="J23" s="37">
        <v>1750</v>
      </c>
      <c r="K23" s="37">
        <f t="shared" si="1"/>
        <v>17500</v>
      </c>
      <c r="L23" s="50">
        <f t="shared" si="0"/>
        <v>0.94444444444444442</v>
      </c>
    </row>
    <row r="24" spans="1:12" x14ac:dyDescent="0.25">
      <c r="A24" s="73"/>
      <c r="B24" s="73"/>
      <c r="C24" s="73"/>
      <c r="D24" s="75"/>
      <c r="E24" s="24" t="s">
        <v>8</v>
      </c>
      <c r="F24" s="24" t="s">
        <v>12</v>
      </c>
      <c r="G24" s="26" t="s">
        <v>195</v>
      </c>
      <c r="H24" s="26" t="s">
        <v>195</v>
      </c>
      <c r="I24" s="26" t="s">
        <v>195</v>
      </c>
      <c r="J24" s="26" t="s">
        <v>195</v>
      </c>
      <c r="K24" s="26" t="s">
        <v>195</v>
      </c>
      <c r="L24" s="26" t="s">
        <v>195</v>
      </c>
    </row>
    <row r="25" spans="1:12" x14ac:dyDescent="0.25">
      <c r="A25" s="73"/>
      <c r="B25" s="73"/>
      <c r="C25" s="73"/>
      <c r="D25" s="75"/>
      <c r="E25" s="24" t="s">
        <v>21</v>
      </c>
      <c r="F25" s="24" t="s">
        <v>11</v>
      </c>
      <c r="G25" s="37">
        <v>1</v>
      </c>
      <c r="H25" s="37">
        <v>10500</v>
      </c>
      <c r="I25" s="37">
        <f t="shared" ref="I25:I30" si="2">H25/G25</f>
        <v>10500</v>
      </c>
      <c r="J25" s="37">
        <v>15000</v>
      </c>
      <c r="K25" s="43" t="s">
        <v>11</v>
      </c>
      <c r="L25" s="50">
        <f t="shared" si="0"/>
        <v>0.42857142857142855</v>
      </c>
    </row>
    <row r="26" spans="1:12" x14ac:dyDescent="0.25">
      <c r="A26" s="73"/>
      <c r="B26" s="73"/>
      <c r="C26" s="22">
        <v>7</v>
      </c>
      <c r="D26" s="27" t="s">
        <v>91</v>
      </c>
      <c r="E26" s="24" t="s">
        <v>92</v>
      </c>
      <c r="F26" s="24" t="s">
        <v>12</v>
      </c>
      <c r="G26" s="37">
        <v>50</v>
      </c>
      <c r="H26" s="37">
        <v>60000</v>
      </c>
      <c r="I26" s="37">
        <f t="shared" si="2"/>
        <v>1200</v>
      </c>
      <c r="J26" s="37">
        <v>3500</v>
      </c>
      <c r="K26" s="37">
        <f t="shared" si="1"/>
        <v>35000</v>
      </c>
      <c r="L26" s="50">
        <f t="shared" si="0"/>
        <v>1.9166666666666667</v>
      </c>
    </row>
    <row r="27" spans="1:12" x14ac:dyDescent="0.25">
      <c r="A27" s="73"/>
      <c r="B27" s="73"/>
      <c r="C27" s="22">
        <v>8</v>
      </c>
      <c r="D27" s="27" t="s">
        <v>93</v>
      </c>
      <c r="E27" s="24" t="s">
        <v>92</v>
      </c>
      <c r="F27" s="24" t="s">
        <v>12</v>
      </c>
      <c r="G27" s="37">
        <v>100</v>
      </c>
      <c r="H27" s="37">
        <v>35000</v>
      </c>
      <c r="I27" s="37">
        <f t="shared" si="2"/>
        <v>350</v>
      </c>
      <c r="J27" s="37">
        <v>700</v>
      </c>
      <c r="K27" s="37">
        <f t="shared" si="1"/>
        <v>7000</v>
      </c>
      <c r="L27" s="50">
        <f t="shared" si="0"/>
        <v>1</v>
      </c>
    </row>
    <row r="28" spans="1:12" x14ac:dyDescent="0.25">
      <c r="A28" s="73">
        <v>2</v>
      </c>
      <c r="B28" s="73" t="s">
        <v>22</v>
      </c>
      <c r="C28" s="22">
        <v>1</v>
      </c>
      <c r="D28" s="27" t="s">
        <v>23</v>
      </c>
      <c r="E28" s="24" t="s">
        <v>24</v>
      </c>
      <c r="F28" s="24" t="s">
        <v>10</v>
      </c>
      <c r="G28" s="24">
        <v>50</v>
      </c>
      <c r="H28" s="24">
        <v>22000</v>
      </c>
      <c r="I28" s="25">
        <f t="shared" si="2"/>
        <v>440</v>
      </c>
      <c r="J28" s="24">
        <v>800</v>
      </c>
      <c r="K28" s="25">
        <f t="shared" si="1"/>
        <v>8000</v>
      </c>
      <c r="L28" s="41">
        <f t="shared" si="0"/>
        <v>0.81818181818181823</v>
      </c>
    </row>
    <row r="29" spans="1:12" x14ac:dyDescent="0.25">
      <c r="A29" s="73"/>
      <c r="B29" s="73"/>
      <c r="C29" s="22">
        <v>2</v>
      </c>
      <c r="D29" s="27" t="s">
        <v>25</v>
      </c>
      <c r="E29" s="24" t="s">
        <v>26</v>
      </c>
      <c r="F29" s="24" t="s">
        <v>27</v>
      </c>
      <c r="G29" s="37">
        <v>1</v>
      </c>
      <c r="H29" s="37">
        <v>85000</v>
      </c>
      <c r="I29" s="37">
        <f t="shared" si="2"/>
        <v>85000</v>
      </c>
      <c r="J29" s="37">
        <v>115000</v>
      </c>
      <c r="K29" s="43" t="s">
        <v>27</v>
      </c>
      <c r="L29" s="50">
        <f t="shared" si="0"/>
        <v>0.35294117647058826</v>
      </c>
    </row>
    <row r="30" spans="1:12" x14ac:dyDescent="0.25">
      <c r="A30" s="73">
        <v>3</v>
      </c>
      <c r="B30" s="73" t="s">
        <v>28</v>
      </c>
      <c r="C30" s="73">
        <v>1</v>
      </c>
      <c r="D30" s="75" t="s">
        <v>29</v>
      </c>
      <c r="E30" s="24" t="s">
        <v>30</v>
      </c>
      <c r="F30" s="24" t="s">
        <v>12</v>
      </c>
      <c r="G30" s="24">
        <v>50</v>
      </c>
      <c r="H30" s="24">
        <v>37500</v>
      </c>
      <c r="I30" s="25">
        <f t="shared" si="2"/>
        <v>750</v>
      </c>
      <c r="J30" s="24">
        <v>1000</v>
      </c>
      <c r="K30" s="25">
        <f t="shared" si="1"/>
        <v>10000</v>
      </c>
      <c r="L30" s="41">
        <f t="shared" si="0"/>
        <v>0.33333333333333331</v>
      </c>
    </row>
    <row r="31" spans="1:12" x14ac:dyDescent="0.25">
      <c r="A31" s="73"/>
      <c r="B31" s="73"/>
      <c r="C31" s="73"/>
      <c r="D31" s="75"/>
      <c r="E31" s="24" t="s">
        <v>24</v>
      </c>
      <c r="F31" s="24" t="s">
        <v>12</v>
      </c>
      <c r="G31" s="26" t="s">
        <v>195</v>
      </c>
      <c r="H31" s="26" t="s">
        <v>195</v>
      </c>
      <c r="I31" s="26" t="s">
        <v>195</v>
      </c>
      <c r="J31" s="26" t="s">
        <v>195</v>
      </c>
      <c r="K31" s="26" t="s">
        <v>195</v>
      </c>
      <c r="L31" s="26" t="s">
        <v>195</v>
      </c>
    </row>
    <row r="32" spans="1:12" x14ac:dyDescent="0.25">
      <c r="A32" s="73">
        <v>4</v>
      </c>
      <c r="B32" s="73" t="s">
        <v>31</v>
      </c>
      <c r="C32" s="73">
        <v>1</v>
      </c>
      <c r="D32" s="75" t="s">
        <v>32</v>
      </c>
      <c r="E32" s="24" t="s">
        <v>33</v>
      </c>
      <c r="F32" s="24" t="s">
        <v>10</v>
      </c>
      <c r="G32" s="24">
        <v>100</v>
      </c>
      <c r="H32" s="24">
        <v>11500</v>
      </c>
      <c r="I32" s="25">
        <f t="shared" ref="I32:I40" si="3">H32/G32</f>
        <v>115</v>
      </c>
      <c r="J32" s="24">
        <v>250</v>
      </c>
      <c r="K32" s="25">
        <f t="shared" si="1"/>
        <v>2500</v>
      </c>
      <c r="L32" s="41">
        <f t="shared" si="0"/>
        <v>1.173913043478261</v>
      </c>
    </row>
    <row r="33" spans="1:12" x14ac:dyDescent="0.25">
      <c r="A33" s="73"/>
      <c r="B33" s="73"/>
      <c r="C33" s="73"/>
      <c r="D33" s="75"/>
      <c r="E33" s="24" t="s">
        <v>34</v>
      </c>
      <c r="F33" s="24" t="s">
        <v>10</v>
      </c>
      <c r="G33" s="24">
        <v>100</v>
      </c>
      <c r="H33" s="24">
        <v>10000</v>
      </c>
      <c r="I33" s="25">
        <f t="shared" si="3"/>
        <v>100</v>
      </c>
      <c r="J33" s="24">
        <v>200</v>
      </c>
      <c r="K33" s="25">
        <f t="shared" si="1"/>
        <v>2000</v>
      </c>
      <c r="L33" s="41">
        <f t="shared" si="0"/>
        <v>1</v>
      </c>
    </row>
    <row r="34" spans="1:12" x14ac:dyDescent="0.25">
      <c r="A34" s="73"/>
      <c r="B34" s="73"/>
      <c r="C34" s="73">
        <v>2</v>
      </c>
      <c r="D34" s="75" t="s">
        <v>35</v>
      </c>
      <c r="E34" s="24" t="s">
        <v>36</v>
      </c>
      <c r="F34" s="24" t="s">
        <v>10</v>
      </c>
      <c r="G34" s="24">
        <v>30</v>
      </c>
      <c r="H34" s="24">
        <v>9000</v>
      </c>
      <c r="I34" s="25">
        <f t="shared" si="3"/>
        <v>300</v>
      </c>
      <c r="J34" s="24">
        <v>800</v>
      </c>
      <c r="K34" s="25">
        <f t="shared" si="1"/>
        <v>8000</v>
      </c>
      <c r="L34" s="41">
        <f t="shared" si="0"/>
        <v>1.6666666666666667</v>
      </c>
    </row>
    <row r="35" spans="1:12" x14ac:dyDescent="0.25">
      <c r="A35" s="73"/>
      <c r="B35" s="73"/>
      <c r="C35" s="73"/>
      <c r="D35" s="75"/>
      <c r="E35" s="24" t="s">
        <v>37</v>
      </c>
      <c r="F35" s="24" t="s">
        <v>10</v>
      </c>
      <c r="G35" s="24">
        <v>30</v>
      </c>
      <c r="H35" s="24">
        <v>5000</v>
      </c>
      <c r="I35" s="39">
        <f t="shared" si="3"/>
        <v>166.66666666666666</v>
      </c>
      <c r="J35" s="24">
        <v>600</v>
      </c>
      <c r="K35" s="25">
        <f t="shared" si="1"/>
        <v>6000</v>
      </c>
      <c r="L35" s="41">
        <f t="shared" si="0"/>
        <v>2.6000000000000005</v>
      </c>
    </row>
    <row r="36" spans="1:12" x14ac:dyDescent="0.25">
      <c r="A36" s="73"/>
      <c r="B36" s="73"/>
      <c r="C36" s="22">
        <v>3</v>
      </c>
      <c r="D36" s="27" t="s">
        <v>38</v>
      </c>
      <c r="E36" s="24" t="s">
        <v>37</v>
      </c>
      <c r="F36" s="24" t="s">
        <v>10</v>
      </c>
      <c r="G36" s="24">
        <v>100</v>
      </c>
      <c r="H36" s="24">
        <v>14500</v>
      </c>
      <c r="I36" s="25">
        <f t="shared" si="3"/>
        <v>145</v>
      </c>
      <c r="J36" s="24">
        <v>300</v>
      </c>
      <c r="K36" s="25">
        <f t="shared" si="1"/>
        <v>3000</v>
      </c>
      <c r="L36" s="41">
        <f t="shared" si="0"/>
        <v>1.0689655172413792</v>
      </c>
    </row>
    <row r="37" spans="1:12" x14ac:dyDescent="0.25">
      <c r="A37" s="73">
        <v>5</v>
      </c>
      <c r="B37" s="73" t="s">
        <v>42</v>
      </c>
      <c r="C37" s="22">
        <v>1</v>
      </c>
      <c r="D37" s="27" t="s">
        <v>43</v>
      </c>
      <c r="E37" s="24" t="s">
        <v>7</v>
      </c>
      <c r="F37" s="24" t="s">
        <v>10</v>
      </c>
      <c r="G37" s="24">
        <v>100</v>
      </c>
      <c r="H37" s="24">
        <v>15000</v>
      </c>
      <c r="I37" s="25">
        <f t="shared" si="3"/>
        <v>150</v>
      </c>
      <c r="J37" s="24">
        <v>300</v>
      </c>
      <c r="K37" s="25">
        <f t="shared" si="1"/>
        <v>3000</v>
      </c>
      <c r="L37" s="41">
        <f t="shared" si="0"/>
        <v>1</v>
      </c>
    </row>
    <row r="38" spans="1:12" x14ac:dyDescent="0.25">
      <c r="A38" s="73"/>
      <c r="B38" s="73"/>
      <c r="C38" s="22">
        <v>2</v>
      </c>
      <c r="D38" s="27" t="s">
        <v>44</v>
      </c>
      <c r="E38" s="24" t="s">
        <v>37</v>
      </c>
      <c r="F38" s="24" t="s">
        <v>10</v>
      </c>
      <c r="G38" s="24">
        <v>100</v>
      </c>
      <c r="H38" s="24">
        <v>15500</v>
      </c>
      <c r="I38" s="25">
        <f t="shared" si="3"/>
        <v>155</v>
      </c>
      <c r="J38" s="24">
        <v>300</v>
      </c>
      <c r="K38" s="25">
        <f t="shared" si="1"/>
        <v>3000</v>
      </c>
      <c r="L38" s="41">
        <f t="shared" si="0"/>
        <v>0.93548387096774188</v>
      </c>
    </row>
    <row r="39" spans="1:12" x14ac:dyDescent="0.25">
      <c r="A39" s="22">
        <v>6</v>
      </c>
      <c r="B39" s="22" t="s">
        <v>76</v>
      </c>
      <c r="C39" s="22">
        <v>1</v>
      </c>
      <c r="D39" s="24" t="s">
        <v>77</v>
      </c>
      <c r="E39" s="24" t="s">
        <v>78</v>
      </c>
      <c r="F39" s="24" t="s">
        <v>10</v>
      </c>
      <c r="G39" s="24">
        <v>100</v>
      </c>
      <c r="H39" s="24">
        <v>20000</v>
      </c>
      <c r="I39" s="25">
        <f t="shared" si="3"/>
        <v>200</v>
      </c>
      <c r="J39" s="24">
        <v>350</v>
      </c>
      <c r="K39" s="25">
        <f t="shared" si="1"/>
        <v>3500</v>
      </c>
      <c r="L39" s="41">
        <f t="shared" si="0"/>
        <v>0.75</v>
      </c>
    </row>
    <row r="40" spans="1:12" x14ac:dyDescent="0.25">
      <c r="A40" s="73">
        <v>7</v>
      </c>
      <c r="B40" s="73" t="s">
        <v>71</v>
      </c>
      <c r="C40" s="22">
        <v>1</v>
      </c>
      <c r="D40" s="27" t="s">
        <v>72</v>
      </c>
      <c r="E40" s="24" t="s">
        <v>36</v>
      </c>
      <c r="F40" s="24" t="s">
        <v>10</v>
      </c>
      <c r="G40" s="24">
        <v>30</v>
      </c>
      <c r="H40" s="24">
        <v>6500</v>
      </c>
      <c r="I40" s="25">
        <f t="shared" si="3"/>
        <v>216.66666666666666</v>
      </c>
      <c r="J40" s="24">
        <v>500</v>
      </c>
      <c r="K40" s="25">
        <f t="shared" si="1"/>
        <v>5000</v>
      </c>
      <c r="L40" s="41">
        <f t="shared" si="0"/>
        <v>1.3076923076923079</v>
      </c>
    </row>
    <row r="41" spans="1:12" x14ac:dyDescent="0.25">
      <c r="A41" s="73"/>
      <c r="B41" s="73"/>
      <c r="C41" s="22">
        <v>2</v>
      </c>
      <c r="D41" s="27" t="s">
        <v>73</v>
      </c>
      <c r="E41" s="24" t="s">
        <v>74</v>
      </c>
      <c r="F41" s="24" t="s">
        <v>75</v>
      </c>
      <c r="G41" s="26" t="s">
        <v>195</v>
      </c>
      <c r="H41" s="26" t="s">
        <v>195</v>
      </c>
      <c r="I41" s="26" t="s">
        <v>195</v>
      </c>
      <c r="J41" s="26" t="s">
        <v>195</v>
      </c>
      <c r="K41" s="26" t="s">
        <v>195</v>
      </c>
      <c r="L41" s="26" t="s">
        <v>195</v>
      </c>
    </row>
    <row r="42" spans="1:12" x14ac:dyDescent="0.25">
      <c r="A42" s="22">
        <v>8</v>
      </c>
      <c r="B42" s="22" t="s">
        <v>68</v>
      </c>
      <c r="C42" s="22">
        <v>1</v>
      </c>
      <c r="D42" s="27" t="s">
        <v>69</v>
      </c>
      <c r="E42" s="24" t="s">
        <v>70</v>
      </c>
      <c r="F42" s="24" t="s">
        <v>10</v>
      </c>
      <c r="G42" s="24">
        <v>30</v>
      </c>
      <c r="H42" s="24">
        <v>26000</v>
      </c>
      <c r="I42" s="39">
        <f>H42/G42</f>
        <v>866.66666666666663</v>
      </c>
      <c r="J42" s="24">
        <v>1100</v>
      </c>
      <c r="K42" s="25">
        <f t="shared" si="1"/>
        <v>11000</v>
      </c>
      <c r="L42" s="41">
        <f t="shared" si="0"/>
        <v>0.26923076923076927</v>
      </c>
    </row>
    <row r="43" spans="1:12" x14ac:dyDescent="0.25">
      <c r="A43" s="73">
        <v>9</v>
      </c>
      <c r="B43" s="73" t="s">
        <v>39</v>
      </c>
      <c r="C43" s="73">
        <v>1</v>
      </c>
      <c r="D43" s="75" t="s">
        <v>208</v>
      </c>
      <c r="E43" s="24" t="s">
        <v>7</v>
      </c>
      <c r="F43" s="24" t="s">
        <v>10</v>
      </c>
      <c r="G43" s="24">
        <v>100</v>
      </c>
      <c r="H43" s="24">
        <v>16000</v>
      </c>
      <c r="I43" s="25">
        <f>H43/G43</f>
        <v>160</v>
      </c>
      <c r="J43" s="24">
        <v>400</v>
      </c>
      <c r="K43" s="25">
        <f t="shared" si="1"/>
        <v>4000</v>
      </c>
      <c r="L43" s="41">
        <f t="shared" si="0"/>
        <v>1.5</v>
      </c>
    </row>
    <row r="44" spans="1:12" x14ac:dyDescent="0.25">
      <c r="A44" s="73"/>
      <c r="B44" s="73"/>
      <c r="C44" s="73"/>
      <c r="D44" s="75"/>
      <c r="E44" s="24" t="s">
        <v>8</v>
      </c>
      <c r="F44" s="24" t="s">
        <v>10</v>
      </c>
      <c r="G44" s="26" t="s">
        <v>195</v>
      </c>
      <c r="H44" s="26" t="s">
        <v>195</v>
      </c>
      <c r="I44" s="26" t="s">
        <v>195</v>
      </c>
      <c r="J44" s="26" t="s">
        <v>195</v>
      </c>
      <c r="K44" s="26" t="s">
        <v>195</v>
      </c>
      <c r="L44" s="26" t="s">
        <v>195</v>
      </c>
    </row>
    <row r="45" spans="1:12" x14ac:dyDescent="0.25">
      <c r="A45" s="73"/>
      <c r="B45" s="73"/>
      <c r="C45" s="73"/>
      <c r="D45" s="75"/>
      <c r="E45" s="24" t="s">
        <v>40</v>
      </c>
      <c r="F45" s="24" t="s">
        <v>11</v>
      </c>
      <c r="G45" s="24">
        <v>1</v>
      </c>
      <c r="H45" s="24">
        <v>2500</v>
      </c>
      <c r="I45" s="25">
        <f>H45/G45</f>
        <v>2500</v>
      </c>
      <c r="J45" s="24">
        <v>7000</v>
      </c>
      <c r="K45" s="35" t="s">
        <v>11</v>
      </c>
      <c r="L45" s="41">
        <f t="shared" si="0"/>
        <v>1.8</v>
      </c>
    </row>
    <row r="46" spans="1:12" x14ac:dyDescent="0.25">
      <c r="A46" s="73"/>
      <c r="B46" s="73"/>
      <c r="C46" s="73">
        <v>2</v>
      </c>
      <c r="D46" s="75" t="s">
        <v>41</v>
      </c>
      <c r="E46" s="24" t="s">
        <v>30</v>
      </c>
      <c r="F46" s="24" t="s">
        <v>10</v>
      </c>
      <c r="G46" s="24">
        <v>100</v>
      </c>
      <c r="H46" s="24">
        <v>22000</v>
      </c>
      <c r="I46" s="25">
        <f>H46/G46</f>
        <v>220</v>
      </c>
      <c r="J46" s="24">
        <v>400</v>
      </c>
      <c r="K46" s="25">
        <f t="shared" si="1"/>
        <v>4000</v>
      </c>
      <c r="L46" s="41">
        <f t="shared" si="0"/>
        <v>0.81818181818181823</v>
      </c>
    </row>
    <row r="47" spans="1:12" x14ac:dyDescent="0.25">
      <c r="A47" s="73"/>
      <c r="B47" s="73"/>
      <c r="C47" s="73"/>
      <c r="D47" s="75"/>
      <c r="E47" s="24" t="s">
        <v>24</v>
      </c>
      <c r="F47" s="24" t="s">
        <v>10</v>
      </c>
      <c r="G47" s="37">
        <v>100</v>
      </c>
      <c r="H47" s="37">
        <v>17500</v>
      </c>
      <c r="I47" s="37">
        <f>H47/G47</f>
        <v>175</v>
      </c>
      <c r="J47" s="37">
        <v>300</v>
      </c>
      <c r="K47" s="37">
        <f t="shared" si="1"/>
        <v>3000</v>
      </c>
      <c r="L47" s="41">
        <f t="shared" si="0"/>
        <v>0.7142857142857143</v>
      </c>
    </row>
    <row r="48" spans="1:12" x14ac:dyDescent="0.25">
      <c r="A48" s="73"/>
      <c r="B48" s="73"/>
      <c r="C48" s="73"/>
      <c r="D48" s="75"/>
      <c r="E48" s="24" t="s">
        <v>45</v>
      </c>
      <c r="F48" s="24" t="s">
        <v>11</v>
      </c>
      <c r="G48" s="26" t="s">
        <v>195</v>
      </c>
      <c r="H48" s="26" t="s">
        <v>195</v>
      </c>
      <c r="I48" s="26" t="s">
        <v>195</v>
      </c>
      <c r="J48" s="26" t="s">
        <v>195</v>
      </c>
      <c r="K48" s="26" t="s">
        <v>195</v>
      </c>
      <c r="L48" s="26" t="s">
        <v>195</v>
      </c>
    </row>
    <row r="49" spans="1:12" x14ac:dyDescent="0.25">
      <c r="A49" s="73"/>
      <c r="B49" s="73"/>
      <c r="C49" s="73">
        <v>3</v>
      </c>
      <c r="D49" s="75" t="s">
        <v>46</v>
      </c>
      <c r="E49" s="24" t="s">
        <v>7</v>
      </c>
      <c r="F49" s="24" t="s">
        <v>10</v>
      </c>
      <c r="G49" s="24">
        <v>100</v>
      </c>
      <c r="H49" s="24">
        <v>20000</v>
      </c>
      <c r="I49" s="25">
        <f>H49/G49</f>
        <v>200</v>
      </c>
      <c r="J49" s="24">
        <v>400</v>
      </c>
      <c r="K49" s="25">
        <f t="shared" si="1"/>
        <v>4000</v>
      </c>
      <c r="L49" s="41">
        <f t="shared" si="0"/>
        <v>1</v>
      </c>
    </row>
    <row r="50" spans="1:12" x14ac:dyDescent="0.25">
      <c r="A50" s="73"/>
      <c r="B50" s="73"/>
      <c r="C50" s="73"/>
      <c r="D50" s="75"/>
      <c r="E50" s="24" t="s">
        <v>8</v>
      </c>
      <c r="F50" s="24" t="s">
        <v>10</v>
      </c>
      <c r="G50" s="26" t="s">
        <v>195</v>
      </c>
      <c r="H50" s="26" t="s">
        <v>195</v>
      </c>
      <c r="I50" s="26" t="s">
        <v>195</v>
      </c>
      <c r="J50" s="26" t="s">
        <v>195</v>
      </c>
      <c r="K50" s="26" t="s">
        <v>195</v>
      </c>
      <c r="L50" s="26" t="s">
        <v>195</v>
      </c>
    </row>
    <row r="51" spans="1:12" x14ac:dyDescent="0.25">
      <c r="A51" s="73">
        <v>10</v>
      </c>
      <c r="B51" s="73" t="s">
        <v>170</v>
      </c>
      <c r="C51" s="73">
        <v>1</v>
      </c>
      <c r="D51" s="75" t="s">
        <v>48</v>
      </c>
      <c r="E51" s="24" t="s">
        <v>37</v>
      </c>
      <c r="F51" s="24" t="s">
        <v>10</v>
      </c>
      <c r="G51" s="24">
        <v>100</v>
      </c>
      <c r="H51" s="24">
        <v>3500</v>
      </c>
      <c r="I51" s="25">
        <f>H51/G51</f>
        <v>35</v>
      </c>
      <c r="J51" s="24">
        <v>100</v>
      </c>
      <c r="K51" s="25">
        <f t="shared" si="1"/>
        <v>1000</v>
      </c>
      <c r="L51" s="41">
        <f t="shared" si="0"/>
        <v>1.8571428571428572</v>
      </c>
    </row>
    <row r="52" spans="1:12" x14ac:dyDescent="0.25">
      <c r="A52" s="73"/>
      <c r="B52" s="73"/>
      <c r="C52" s="73"/>
      <c r="D52" s="75"/>
      <c r="E52" s="24" t="s">
        <v>49</v>
      </c>
      <c r="F52" s="24" t="s">
        <v>11</v>
      </c>
      <c r="G52" s="26" t="s">
        <v>195</v>
      </c>
      <c r="H52" s="26" t="s">
        <v>195</v>
      </c>
      <c r="I52" s="26" t="s">
        <v>195</v>
      </c>
      <c r="J52" s="26" t="s">
        <v>195</v>
      </c>
      <c r="K52" s="26" t="s">
        <v>195</v>
      </c>
      <c r="L52" s="26" t="s">
        <v>195</v>
      </c>
    </row>
    <row r="53" spans="1:12" x14ac:dyDescent="0.25">
      <c r="A53" s="73"/>
      <c r="B53" s="73"/>
      <c r="C53" s="73">
        <v>2</v>
      </c>
      <c r="D53" s="75" t="s">
        <v>50</v>
      </c>
      <c r="E53" s="24" t="s">
        <v>36</v>
      </c>
      <c r="F53" s="24" t="s">
        <v>10</v>
      </c>
      <c r="G53" s="24">
        <v>50</v>
      </c>
      <c r="H53" s="24">
        <v>16000</v>
      </c>
      <c r="I53" s="25">
        <f>H53/G53</f>
        <v>320</v>
      </c>
      <c r="J53" s="24">
        <v>600</v>
      </c>
      <c r="K53" s="25">
        <f t="shared" si="1"/>
        <v>6000</v>
      </c>
      <c r="L53" s="41">
        <f t="shared" si="0"/>
        <v>0.875</v>
      </c>
    </row>
    <row r="54" spans="1:12" x14ac:dyDescent="0.25">
      <c r="A54" s="73"/>
      <c r="B54" s="73"/>
      <c r="C54" s="73"/>
      <c r="D54" s="75"/>
      <c r="E54" s="24" t="s">
        <v>51</v>
      </c>
      <c r="F54" s="24" t="s">
        <v>11</v>
      </c>
      <c r="G54" s="26" t="s">
        <v>195</v>
      </c>
      <c r="H54" s="26" t="s">
        <v>195</v>
      </c>
      <c r="I54" s="26" t="s">
        <v>195</v>
      </c>
      <c r="J54" s="26" t="s">
        <v>195</v>
      </c>
      <c r="K54" s="26" t="s">
        <v>195</v>
      </c>
      <c r="L54" s="26" t="s">
        <v>195</v>
      </c>
    </row>
    <row r="55" spans="1:12" x14ac:dyDescent="0.25">
      <c r="A55" s="73"/>
      <c r="B55" s="73"/>
      <c r="C55" s="22">
        <v>3</v>
      </c>
      <c r="D55" s="27" t="s">
        <v>52</v>
      </c>
      <c r="E55" s="24" t="s">
        <v>53</v>
      </c>
      <c r="F55" s="24" t="s">
        <v>10</v>
      </c>
      <c r="G55" s="24">
        <v>50</v>
      </c>
      <c r="H55" s="24">
        <v>29000</v>
      </c>
      <c r="I55" s="25">
        <f>H55/G55</f>
        <v>580</v>
      </c>
      <c r="J55" s="24">
        <v>1000</v>
      </c>
      <c r="K55" s="25">
        <f t="shared" si="1"/>
        <v>10000</v>
      </c>
      <c r="L55" s="41">
        <f t="shared" si="0"/>
        <v>0.72413793103448276</v>
      </c>
    </row>
    <row r="56" spans="1:12" x14ac:dyDescent="0.25">
      <c r="A56" s="73"/>
      <c r="B56" s="73"/>
      <c r="C56" s="22">
        <v>4</v>
      </c>
      <c r="D56" s="27" t="s">
        <v>54</v>
      </c>
      <c r="E56" s="24" t="s">
        <v>53</v>
      </c>
      <c r="F56" s="24" t="s">
        <v>10</v>
      </c>
      <c r="G56" s="24">
        <v>50</v>
      </c>
      <c r="H56" s="24">
        <v>28000</v>
      </c>
      <c r="I56" s="25">
        <f>H56/G56</f>
        <v>560</v>
      </c>
      <c r="J56" s="24">
        <v>1000</v>
      </c>
      <c r="K56" s="25">
        <f t="shared" ref="K56" si="4">J56*10</f>
        <v>10000</v>
      </c>
      <c r="L56" s="41">
        <f t="shared" ref="L56" si="5">(J56-I56)/(I56*100%)</f>
        <v>0.7857142857142857</v>
      </c>
    </row>
    <row r="57" spans="1:12" x14ac:dyDescent="0.25">
      <c r="A57" s="73"/>
      <c r="B57" s="73"/>
      <c r="C57" s="73">
        <v>5</v>
      </c>
      <c r="D57" s="75" t="s">
        <v>55</v>
      </c>
      <c r="E57" s="24" t="s">
        <v>56</v>
      </c>
      <c r="F57" s="24" t="s">
        <v>10</v>
      </c>
      <c r="G57" s="24">
        <v>50</v>
      </c>
      <c r="H57" s="24">
        <v>29500</v>
      </c>
      <c r="I57" s="25">
        <f>H57/G57</f>
        <v>590</v>
      </c>
      <c r="J57" s="24" t="s">
        <v>262</v>
      </c>
      <c r="K57" s="25" t="e">
        <f t="shared" si="1"/>
        <v>#VALUE!</v>
      </c>
      <c r="L57" s="41" t="e">
        <f t="shared" si="0"/>
        <v>#VALUE!</v>
      </c>
    </row>
    <row r="58" spans="1:12" x14ac:dyDescent="0.25">
      <c r="A58" s="73"/>
      <c r="B58" s="73"/>
      <c r="C58" s="73"/>
      <c r="D58" s="75"/>
      <c r="E58" s="24" t="s">
        <v>59</v>
      </c>
      <c r="F58" s="24" t="s">
        <v>10</v>
      </c>
      <c r="G58" s="26" t="s">
        <v>195</v>
      </c>
      <c r="H58" s="26" t="s">
        <v>195</v>
      </c>
      <c r="I58" s="26" t="s">
        <v>195</v>
      </c>
      <c r="J58" s="26" t="s">
        <v>195</v>
      </c>
      <c r="K58" s="26" t="s">
        <v>195</v>
      </c>
      <c r="L58" s="26" t="s">
        <v>195</v>
      </c>
    </row>
    <row r="59" spans="1:12" x14ac:dyDescent="0.25">
      <c r="A59" s="73">
        <v>11</v>
      </c>
      <c r="B59" s="73" t="s">
        <v>67</v>
      </c>
      <c r="C59" s="73">
        <v>1</v>
      </c>
      <c r="D59" s="75" t="s">
        <v>57</v>
      </c>
      <c r="E59" s="24" t="s">
        <v>58</v>
      </c>
      <c r="F59" s="24" t="s">
        <v>10</v>
      </c>
      <c r="G59" s="26" t="s">
        <v>195</v>
      </c>
      <c r="H59" s="26" t="s">
        <v>195</v>
      </c>
      <c r="I59" s="26" t="s">
        <v>195</v>
      </c>
      <c r="J59" s="26" t="s">
        <v>195</v>
      </c>
      <c r="K59" s="26" t="s">
        <v>195</v>
      </c>
      <c r="L59" s="26" t="s">
        <v>195</v>
      </c>
    </row>
    <row r="60" spans="1:12" x14ac:dyDescent="0.25">
      <c r="A60" s="73"/>
      <c r="B60" s="73"/>
      <c r="C60" s="73"/>
      <c r="D60" s="75"/>
      <c r="E60" s="24" t="s">
        <v>36</v>
      </c>
      <c r="F60" s="24" t="s">
        <v>10</v>
      </c>
      <c r="G60" s="26" t="s">
        <v>195</v>
      </c>
      <c r="H60" s="26" t="s">
        <v>195</v>
      </c>
      <c r="I60" s="26" t="s">
        <v>195</v>
      </c>
      <c r="J60" s="26" t="s">
        <v>195</v>
      </c>
      <c r="K60" s="26" t="s">
        <v>195</v>
      </c>
      <c r="L60" s="26" t="s">
        <v>195</v>
      </c>
    </row>
    <row r="61" spans="1:12" x14ac:dyDescent="0.25">
      <c r="A61" s="73"/>
      <c r="B61" s="73"/>
      <c r="C61" s="22">
        <v>2</v>
      </c>
      <c r="D61" s="27" t="s">
        <v>66</v>
      </c>
      <c r="E61" s="24" t="s">
        <v>53</v>
      </c>
      <c r="F61" s="24" t="s">
        <v>12</v>
      </c>
      <c r="G61" s="26" t="s">
        <v>195</v>
      </c>
      <c r="H61" s="26" t="s">
        <v>195</v>
      </c>
      <c r="I61" s="26" t="s">
        <v>195</v>
      </c>
      <c r="J61" s="26" t="s">
        <v>195</v>
      </c>
      <c r="K61" s="26" t="s">
        <v>195</v>
      </c>
      <c r="L61" s="26" t="s">
        <v>195</v>
      </c>
    </row>
    <row r="62" spans="1:12" x14ac:dyDescent="0.25">
      <c r="A62" s="73">
        <v>12</v>
      </c>
      <c r="B62" s="73" t="s">
        <v>171</v>
      </c>
      <c r="C62" s="22">
        <v>1</v>
      </c>
      <c r="D62" s="27" t="s">
        <v>61</v>
      </c>
      <c r="E62" s="24" t="s">
        <v>62</v>
      </c>
      <c r="F62" s="24" t="s">
        <v>10</v>
      </c>
      <c r="G62" s="24">
        <v>200</v>
      </c>
      <c r="H62" s="24">
        <v>33500</v>
      </c>
      <c r="I62" s="25">
        <f>H62/G62</f>
        <v>167.5</v>
      </c>
      <c r="J62" s="24">
        <v>300</v>
      </c>
      <c r="K62" s="25">
        <f t="shared" si="1"/>
        <v>3000</v>
      </c>
      <c r="L62" s="41">
        <f t="shared" si="0"/>
        <v>0.79104477611940294</v>
      </c>
    </row>
    <row r="63" spans="1:12" x14ac:dyDescent="0.25">
      <c r="A63" s="73"/>
      <c r="B63" s="73"/>
      <c r="C63" s="22">
        <v>2</v>
      </c>
      <c r="D63" s="27" t="s">
        <v>63</v>
      </c>
      <c r="E63" s="24" t="s">
        <v>64</v>
      </c>
      <c r="F63" s="24" t="s">
        <v>10</v>
      </c>
      <c r="G63" s="24">
        <v>100</v>
      </c>
      <c r="H63" s="24">
        <v>39500</v>
      </c>
      <c r="I63" s="25">
        <f>H63/G63</f>
        <v>395</v>
      </c>
      <c r="J63" s="24">
        <v>600</v>
      </c>
      <c r="K63" s="25">
        <f t="shared" si="1"/>
        <v>6000</v>
      </c>
      <c r="L63" s="41">
        <f t="shared" si="0"/>
        <v>0.51898734177215189</v>
      </c>
    </row>
    <row r="64" spans="1:12" x14ac:dyDescent="0.25">
      <c r="A64" s="73"/>
      <c r="B64" s="73"/>
      <c r="C64" s="22">
        <v>3</v>
      </c>
      <c r="D64" s="27" t="s">
        <v>65</v>
      </c>
      <c r="E64" s="24" t="s">
        <v>62</v>
      </c>
      <c r="F64" s="24" t="s">
        <v>10</v>
      </c>
      <c r="G64" s="26" t="s">
        <v>195</v>
      </c>
      <c r="H64" s="26" t="s">
        <v>195</v>
      </c>
      <c r="I64" s="26" t="s">
        <v>195</v>
      </c>
      <c r="J64" s="26" t="s">
        <v>195</v>
      </c>
      <c r="K64" s="26" t="s">
        <v>195</v>
      </c>
      <c r="L64" s="26" t="s">
        <v>195</v>
      </c>
    </row>
    <row r="65" spans="1:12" x14ac:dyDescent="0.25">
      <c r="A65" s="73">
        <v>13</v>
      </c>
      <c r="B65" s="73" t="s">
        <v>79</v>
      </c>
      <c r="C65" s="73">
        <v>1</v>
      </c>
      <c r="D65" s="75" t="s">
        <v>80</v>
      </c>
      <c r="E65" s="24" t="s">
        <v>30</v>
      </c>
      <c r="F65" s="24" t="s">
        <v>10</v>
      </c>
      <c r="G65" s="24">
        <v>100</v>
      </c>
      <c r="H65" s="24">
        <v>10000</v>
      </c>
      <c r="I65" s="25">
        <f>H65/G65</f>
        <v>100</v>
      </c>
      <c r="J65" s="24">
        <v>200</v>
      </c>
      <c r="K65" s="25">
        <f t="shared" si="1"/>
        <v>2000</v>
      </c>
      <c r="L65" s="41">
        <f t="shared" si="0"/>
        <v>1</v>
      </c>
    </row>
    <row r="66" spans="1:12" x14ac:dyDescent="0.25">
      <c r="A66" s="73"/>
      <c r="B66" s="73"/>
      <c r="C66" s="73"/>
      <c r="D66" s="75"/>
      <c r="E66" s="24" t="s">
        <v>81</v>
      </c>
      <c r="F66" s="24" t="s">
        <v>11</v>
      </c>
      <c r="G66" s="26" t="s">
        <v>195</v>
      </c>
      <c r="H66" s="26" t="s">
        <v>195</v>
      </c>
      <c r="I66" s="26" t="s">
        <v>195</v>
      </c>
      <c r="J66" s="26" t="s">
        <v>195</v>
      </c>
      <c r="K66" s="26" t="s">
        <v>195</v>
      </c>
      <c r="L66" s="26" t="s">
        <v>195</v>
      </c>
    </row>
    <row r="67" spans="1:12" x14ac:dyDescent="0.25">
      <c r="A67" s="73"/>
      <c r="B67" s="73"/>
      <c r="C67" s="22">
        <v>2</v>
      </c>
      <c r="D67" s="27" t="s">
        <v>82</v>
      </c>
      <c r="E67" s="24" t="s">
        <v>83</v>
      </c>
      <c r="F67" s="24" t="s">
        <v>75</v>
      </c>
      <c r="G67" s="24">
        <v>100</v>
      </c>
      <c r="H67" s="24">
        <v>17500</v>
      </c>
      <c r="I67" s="25">
        <f>H67/G67</f>
        <v>175</v>
      </c>
      <c r="J67" s="24">
        <v>500</v>
      </c>
      <c r="K67" s="25">
        <f t="shared" si="1"/>
        <v>5000</v>
      </c>
      <c r="L67" s="41">
        <f t="shared" si="0"/>
        <v>1.8571428571428572</v>
      </c>
    </row>
    <row r="68" spans="1:12" x14ac:dyDescent="0.25">
      <c r="A68" s="73"/>
      <c r="B68" s="73"/>
      <c r="C68" s="22">
        <v>3</v>
      </c>
      <c r="D68" s="27" t="s">
        <v>84</v>
      </c>
      <c r="E68" s="24" t="s">
        <v>58</v>
      </c>
      <c r="F68" s="24" t="s">
        <v>12</v>
      </c>
      <c r="G68" s="24">
        <v>30</v>
      </c>
      <c r="H68" s="24">
        <v>10000</v>
      </c>
      <c r="I68" s="39">
        <f>H68/G68</f>
        <v>333.33333333333331</v>
      </c>
      <c r="J68" s="24">
        <v>700</v>
      </c>
      <c r="K68" s="25">
        <f t="shared" si="1"/>
        <v>7000</v>
      </c>
      <c r="L68" s="41">
        <f t="shared" si="0"/>
        <v>1.1000000000000001</v>
      </c>
    </row>
    <row r="69" spans="1:12" x14ac:dyDescent="0.25">
      <c r="A69" s="73"/>
      <c r="B69" s="73"/>
      <c r="C69" s="73">
        <v>4</v>
      </c>
      <c r="D69" s="75" t="s">
        <v>94</v>
      </c>
      <c r="E69" s="24" t="s">
        <v>36</v>
      </c>
      <c r="F69" s="24" t="s">
        <v>10</v>
      </c>
      <c r="G69" s="37">
        <v>50</v>
      </c>
      <c r="H69" s="37">
        <v>19000</v>
      </c>
      <c r="I69" s="37">
        <f>H69/G69</f>
        <v>380</v>
      </c>
      <c r="J69" s="37">
        <v>750</v>
      </c>
      <c r="K69" s="37">
        <f t="shared" si="1"/>
        <v>7500</v>
      </c>
      <c r="L69" s="50">
        <f t="shared" si="0"/>
        <v>0.97368421052631582</v>
      </c>
    </row>
    <row r="70" spans="1:12" x14ac:dyDescent="0.25">
      <c r="A70" s="73"/>
      <c r="B70" s="73"/>
      <c r="C70" s="73"/>
      <c r="D70" s="75"/>
      <c r="E70" s="24" t="s">
        <v>51</v>
      </c>
      <c r="F70" s="24" t="s">
        <v>11</v>
      </c>
      <c r="G70" s="26" t="s">
        <v>195</v>
      </c>
      <c r="H70" s="26" t="s">
        <v>195</v>
      </c>
      <c r="I70" s="26" t="s">
        <v>195</v>
      </c>
      <c r="J70" s="26" t="s">
        <v>195</v>
      </c>
      <c r="K70" s="26" t="s">
        <v>195</v>
      </c>
      <c r="L70" s="26" t="s">
        <v>195</v>
      </c>
    </row>
    <row r="71" spans="1:12" x14ac:dyDescent="0.25">
      <c r="A71" s="73"/>
      <c r="B71" s="73"/>
      <c r="C71" s="73">
        <v>5</v>
      </c>
      <c r="D71" s="75" t="s">
        <v>95</v>
      </c>
      <c r="E71" s="24" t="s">
        <v>96</v>
      </c>
      <c r="F71" s="24" t="s">
        <v>10</v>
      </c>
      <c r="G71" s="24">
        <v>100</v>
      </c>
      <c r="H71" s="24">
        <v>19500</v>
      </c>
      <c r="I71" s="25">
        <f>H71/G71</f>
        <v>195</v>
      </c>
      <c r="J71" s="24">
        <v>400</v>
      </c>
      <c r="K71" s="25">
        <f t="shared" si="1"/>
        <v>4000</v>
      </c>
      <c r="L71" s="41">
        <f t="shared" si="0"/>
        <v>1.0512820512820513</v>
      </c>
    </row>
    <row r="72" spans="1:12" x14ac:dyDescent="0.25">
      <c r="A72" s="73"/>
      <c r="B72" s="73"/>
      <c r="C72" s="73"/>
      <c r="D72" s="75"/>
      <c r="E72" s="24" t="s">
        <v>36</v>
      </c>
      <c r="F72" s="24" t="s">
        <v>10</v>
      </c>
      <c r="G72" s="26" t="s">
        <v>195</v>
      </c>
      <c r="H72" s="26" t="s">
        <v>195</v>
      </c>
      <c r="I72" s="26" t="s">
        <v>195</v>
      </c>
      <c r="J72" s="26" t="s">
        <v>195</v>
      </c>
      <c r="K72" s="26" t="s">
        <v>195</v>
      </c>
      <c r="L72" s="26" t="s">
        <v>195</v>
      </c>
    </row>
    <row r="73" spans="1:12" x14ac:dyDescent="0.25">
      <c r="A73" s="73">
        <v>14</v>
      </c>
      <c r="B73" s="73" t="s">
        <v>85</v>
      </c>
      <c r="C73" s="22">
        <v>1</v>
      </c>
      <c r="D73" s="27" t="s">
        <v>86</v>
      </c>
      <c r="E73" s="24" t="s">
        <v>62</v>
      </c>
      <c r="F73" s="24" t="s">
        <v>10</v>
      </c>
      <c r="G73" s="26" t="s">
        <v>195</v>
      </c>
      <c r="H73" s="26" t="s">
        <v>195</v>
      </c>
      <c r="I73" s="26" t="s">
        <v>195</v>
      </c>
      <c r="J73" s="26" t="s">
        <v>195</v>
      </c>
      <c r="K73" s="26" t="s">
        <v>195</v>
      </c>
      <c r="L73" s="26" t="s">
        <v>195</v>
      </c>
    </row>
    <row r="74" spans="1:12" x14ac:dyDescent="0.25">
      <c r="A74" s="73"/>
      <c r="B74" s="73"/>
      <c r="C74" s="22">
        <v>2</v>
      </c>
      <c r="D74" s="27" t="s">
        <v>87</v>
      </c>
      <c r="E74" s="24" t="s">
        <v>88</v>
      </c>
      <c r="F74" s="24" t="s">
        <v>10</v>
      </c>
      <c r="G74" s="26" t="s">
        <v>195</v>
      </c>
      <c r="H74" s="26" t="s">
        <v>195</v>
      </c>
      <c r="I74" s="26" t="s">
        <v>195</v>
      </c>
      <c r="J74" s="26" t="s">
        <v>195</v>
      </c>
      <c r="K74" s="26" t="s">
        <v>195</v>
      </c>
      <c r="L74" s="26" t="s">
        <v>195</v>
      </c>
    </row>
    <row r="75" spans="1:12" x14ac:dyDescent="0.25">
      <c r="A75" s="22">
        <v>15</v>
      </c>
      <c r="B75" s="22" t="s">
        <v>89</v>
      </c>
      <c r="C75" s="22">
        <v>1</v>
      </c>
      <c r="D75" s="27" t="s">
        <v>90</v>
      </c>
      <c r="E75" s="24" t="s">
        <v>33</v>
      </c>
      <c r="F75" s="24" t="s">
        <v>75</v>
      </c>
      <c r="G75" s="26" t="s">
        <v>195</v>
      </c>
      <c r="H75" s="26" t="s">
        <v>195</v>
      </c>
      <c r="I75" s="26" t="s">
        <v>195</v>
      </c>
      <c r="J75" s="26" t="s">
        <v>195</v>
      </c>
      <c r="K75" s="26" t="s">
        <v>195</v>
      </c>
      <c r="L75" s="26" t="s">
        <v>195</v>
      </c>
    </row>
    <row r="76" spans="1:12" x14ac:dyDescent="0.25">
      <c r="A76" s="73">
        <v>16</v>
      </c>
      <c r="B76" s="73" t="s">
        <v>97</v>
      </c>
      <c r="C76" s="22">
        <v>1</v>
      </c>
      <c r="D76" s="27" t="s">
        <v>99</v>
      </c>
      <c r="E76" s="24" t="s">
        <v>98</v>
      </c>
      <c r="F76" s="24" t="s">
        <v>10</v>
      </c>
      <c r="G76" s="26" t="s">
        <v>195</v>
      </c>
      <c r="H76" s="26" t="s">
        <v>195</v>
      </c>
      <c r="I76" s="26" t="s">
        <v>195</v>
      </c>
      <c r="J76" s="26" t="s">
        <v>195</v>
      </c>
      <c r="K76" s="26" t="s">
        <v>195</v>
      </c>
      <c r="L76" s="26" t="s">
        <v>195</v>
      </c>
    </row>
    <row r="77" spans="1:12" x14ac:dyDescent="0.25">
      <c r="A77" s="73"/>
      <c r="B77" s="73"/>
      <c r="C77" s="22">
        <v>2</v>
      </c>
      <c r="D77" s="27" t="s">
        <v>111</v>
      </c>
      <c r="E77" s="24" t="s">
        <v>112</v>
      </c>
      <c r="F77" s="24" t="s">
        <v>75</v>
      </c>
      <c r="G77" s="26" t="s">
        <v>195</v>
      </c>
      <c r="H77" s="26" t="s">
        <v>195</v>
      </c>
      <c r="I77" s="26" t="s">
        <v>195</v>
      </c>
      <c r="J77" s="26" t="s">
        <v>195</v>
      </c>
      <c r="K77" s="26" t="s">
        <v>195</v>
      </c>
      <c r="L77" s="26" t="s">
        <v>195</v>
      </c>
    </row>
    <row r="78" spans="1:12" x14ac:dyDescent="0.25">
      <c r="A78" s="73"/>
      <c r="B78" s="73"/>
      <c r="C78" s="22">
        <v>3</v>
      </c>
      <c r="D78" s="27" t="s">
        <v>100</v>
      </c>
      <c r="E78" s="24" t="s">
        <v>101</v>
      </c>
      <c r="F78" s="24" t="s">
        <v>75</v>
      </c>
      <c r="G78" s="37">
        <v>100</v>
      </c>
      <c r="H78" s="37">
        <v>45000</v>
      </c>
      <c r="I78" s="37">
        <f>H78/G78</f>
        <v>450</v>
      </c>
      <c r="J78" s="37">
        <v>1000</v>
      </c>
      <c r="K78" s="37">
        <f t="shared" ref="K78:K96" si="6">J78*10</f>
        <v>10000</v>
      </c>
      <c r="L78" s="50">
        <f t="shared" ref="L78:L97" si="7">(J78-I78)/(I78*100%)</f>
        <v>1.2222222222222223</v>
      </c>
    </row>
    <row r="79" spans="1:12" x14ac:dyDescent="0.25">
      <c r="A79" s="73"/>
      <c r="B79" s="73"/>
      <c r="C79" s="22">
        <v>4</v>
      </c>
      <c r="D79" s="27" t="s">
        <v>102</v>
      </c>
      <c r="E79" s="24" t="s">
        <v>74</v>
      </c>
      <c r="F79" s="24" t="s">
        <v>75</v>
      </c>
      <c r="G79" s="26" t="s">
        <v>195</v>
      </c>
      <c r="H79" s="26" t="s">
        <v>195</v>
      </c>
      <c r="I79" s="26" t="s">
        <v>195</v>
      </c>
      <c r="J79" s="26" t="s">
        <v>195</v>
      </c>
      <c r="K79" s="26" t="s">
        <v>195</v>
      </c>
      <c r="L79" s="26" t="s">
        <v>195</v>
      </c>
    </row>
    <row r="80" spans="1:12" x14ac:dyDescent="0.25">
      <c r="A80" s="73"/>
      <c r="B80" s="73"/>
      <c r="C80" s="22">
        <v>5</v>
      </c>
      <c r="D80" s="24" t="s">
        <v>110</v>
      </c>
      <c r="E80" s="24" t="s">
        <v>53</v>
      </c>
      <c r="F80" s="24" t="s">
        <v>10</v>
      </c>
      <c r="G80" s="24">
        <v>100</v>
      </c>
      <c r="H80" s="24">
        <v>13500</v>
      </c>
      <c r="I80" s="25">
        <f>H80/G80</f>
        <v>135</v>
      </c>
      <c r="J80" s="24">
        <v>350</v>
      </c>
      <c r="K80" s="25">
        <f t="shared" si="6"/>
        <v>3500</v>
      </c>
      <c r="L80" s="41">
        <f t="shared" si="7"/>
        <v>1.5925925925925926</v>
      </c>
    </row>
    <row r="81" spans="1:12" x14ac:dyDescent="0.25">
      <c r="A81" s="73"/>
      <c r="B81" s="73"/>
      <c r="C81" s="22">
        <v>6</v>
      </c>
      <c r="D81" s="27" t="s">
        <v>103</v>
      </c>
      <c r="E81" s="24" t="s">
        <v>7</v>
      </c>
      <c r="F81" s="24" t="s">
        <v>75</v>
      </c>
      <c r="G81" s="26" t="s">
        <v>195</v>
      </c>
      <c r="H81" s="26" t="s">
        <v>195</v>
      </c>
      <c r="I81" s="26" t="s">
        <v>195</v>
      </c>
      <c r="J81" s="26" t="s">
        <v>195</v>
      </c>
      <c r="K81" s="26" t="s">
        <v>195</v>
      </c>
      <c r="L81" s="26" t="s">
        <v>195</v>
      </c>
    </row>
    <row r="82" spans="1:12" x14ac:dyDescent="0.25">
      <c r="A82" s="73"/>
      <c r="B82" s="73"/>
      <c r="C82" s="22">
        <v>7</v>
      </c>
      <c r="D82" s="27" t="s">
        <v>104</v>
      </c>
      <c r="E82" s="24" t="s">
        <v>105</v>
      </c>
      <c r="F82" s="24" t="s">
        <v>106</v>
      </c>
      <c r="G82" s="26" t="s">
        <v>195</v>
      </c>
      <c r="H82" s="26" t="s">
        <v>195</v>
      </c>
      <c r="I82" s="26" t="s">
        <v>195</v>
      </c>
      <c r="J82" s="26" t="s">
        <v>195</v>
      </c>
      <c r="K82" s="26" t="s">
        <v>195</v>
      </c>
      <c r="L82" s="26" t="s">
        <v>195</v>
      </c>
    </row>
    <row r="83" spans="1:12" x14ac:dyDescent="0.25">
      <c r="A83" s="73"/>
      <c r="B83" s="73"/>
      <c r="C83" s="22">
        <v>8</v>
      </c>
      <c r="D83" s="27" t="s">
        <v>107</v>
      </c>
      <c r="E83" s="24" t="s">
        <v>101</v>
      </c>
      <c r="F83" s="24" t="s">
        <v>12</v>
      </c>
      <c r="G83" s="26" t="s">
        <v>195</v>
      </c>
      <c r="H83" s="26" t="s">
        <v>195</v>
      </c>
      <c r="I83" s="26" t="s">
        <v>195</v>
      </c>
      <c r="J83" s="26" t="s">
        <v>195</v>
      </c>
      <c r="K83" s="26" t="s">
        <v>195</v>
      </c>
      <c r="L83" s="26" t="s">
        <v>195</v>
      </c>
    </row>
    <row r="84" spans="1:12" x14ac:dyDescent="0.25">
      <c r="A84" s="73"/>
      <c r="B84" s="73"/>
      <c r="C84" s="22">
        <v>9</v>
      </c>
      <c r="D84" s="27" t="s">
        <v>107</v>
      </c>
      <c r="E84" s="24" t="s">
        <v>9</v>
      </c>
      <c r="F84" s="24" t="s">
        <v>11</v>
      </c>
      <c r="G84" s="26" t="s">
        <v>195</v>
      </c>
      <c r="H84" s="26" t="s">
        <v>195</v>
      </c>
      <c r="I84" s="26" t="s">
        <v>195</v>
      </c>
      <c r="J84" s="26" t="s">
        <v>195</v>
      </c>
      <c r="K84" s="26" t="s">
        <v>195</v>
      </c>
      <c r="L84" s="26" t="s">
        <v>195</v>
      </c>
    </row>
    <row r="85" spans="1:12" x14ac:dyDescent="0.25">
      <c r="A85" s="73"/>
      <c r="B85" s="73"/>
      <c r="C85" s="73">
        <v>10</v>
      </c>
      <c r="D85" s="75" t="s">
        <v>108</v>
      </c>
      <c r="E85" s="24" t="s">
        <v>58</v>
      </c>
      <c r="F85" s="24" t="s">
        <v>10</v>
      </c>
      <c r="G85" s="24">
        <v>100</v>
      </c>
      <c r="H85" s="24">
        <v>55000</v>
      </c>
      <c r="I85" s="25">
        <f>H85/G85</f>
        <v>550</v>
      </c>
      <c r="J85" s="24">
        <v>750</v>
      </c>
      <c r="K85" s="25">
        <f t="shared" si="6"/>
        <v>7500</v>
      </c>
      <c r="L85" s="41">
        <f t="shared" si="7"/>
        <v>0.36363636363636365</v>
      </c>
    </row>
    <row r="86" spans="1:12" x14ac:dyDescent="0.25">
      <c r="A86" s="73"/>
      <c r="B86" s="73"/>
      <c r="C86" s="73"/>
      <c r="D86" s="75"/>
      <c r="E86" s="24" t="s">
        <v>109</v>
      </c>
      <c r="F86" s="24" t="s">
        <v>11</v>
      </c>
      <c r="G86" s="26" t="s">
        <v>195</v>
      </c>
      <c r="H86" s="26" t="s">
        <v>195</v>
      </c>
      <c r="I86" s="26" t="s">
        <v>195</v>
      </c>
      <c r="J86" s="26" t="s">
        <v>195</v>
      </c>
      <c r="K86" s="26" t="s">
        <v>195</v>
      </c>
      <c r="L86" s="26" t="s">
        <v>195</v>
      </c>
    </row>
    <row r="87" spans="1:12" x14ac:dyDescent="0.25">
      <c r="A87" s="73"/>
      <c r="B87" s="73"/>
      <c r="C87" s="22">
        <v>11</v>
      </c>
      <c r="D87" s="27" t="s">
        <v>115</v>
      </c>
      <c r="E87" s="24" t="s">
        <v>114</v>
      </c>
      <c r="F87" s="24" t="s">
        <v>113</v>
      </c>
      <c r="G87" s="24">
        <v>25</v>
      </c>
      <c r="H87" s="24">
        <v>12000</v>
      </c>
      <c r="I87" s="25">
        <f>H87/G87</f>
        <v>480</v>
      </c>
      <c r="J87" s="24">
        <v>1000</v>
      </c>
      <c r="K87" s="25">
        <f t="shared" si="6"/>
        <v>10000</v>
      </c>
      <c r="L87" s="41">
        <f t="shared" si="7"/>
        <v>1.0833333333333333</v>
      </c>
    </row>
    <row r="88" spans="1:12" x14ac:dyDescent="0.25">
      <c r="A88" s="73">
        <v>17</v>
      </c>
      <c r="B88" s="73" t="s">
        <v>116</v>
      </c>
      <c r="C88" s="73">
        <v>1</v>
      </c>
      <c r="D88" s="75" t="s">
        <v>117</v>
      </c>
      <c r="E88" s="24" t="s">
        <v>64</v>
      </c>
      <c r="F88" s="24" t="s">
        <v>10</v>
      </c>
      <c r="G88" s="24">
        <v>100</v>
      </c>
      <c r="H88" s="24">
        <v>12500</v>
      </c>
      <c r="I88" s="25">
        <f>H88/G88</f>
        <v>125</v>
      </c>
      <c r="J88" s="24">
        <v>300</v>
      </c>
      <c r="K88" s="25">
        <f t="shared" si="6"/>
        <v>3000</v>
      </c>
      <c r="L88" s="41">
        <f t="shared" si="7"/>
        <v>1.4</v>
      </c>
    </row>
    <row r="89" spans="1:12" x14ac:dyDescent="0.25">
      <c r="A89" s="73"/>
      <c r="B89" s="73"/>
      <c r="C89" s="73"/>
      <c r="D89" s="75"/>
      <c r="E89" s="24" t="s">
        <v>118</v>
      </c>
      <c r="F89" s="24" t="s">
        <v>10</v>
      </c>
      <c r="G89" s="24">
        <v>100</v>
      </c>
      <c r="H89" s="24">
        <v>9500</v>
      </c>
      <c r="I89" s="25">
        <f>H89/G89</f>
        <v>95</v>
      </c>
      <c r="J89" s="24">
        <v>200</v>
      </c>
      <c r="K89" s="25">
        <f t="shared" si="6"/>
        <v>2000</v>
      </c>
      <c r="L89" s="41">
        <f t="shared" si="7"/>
        <v>1.1052631578947369</v>
      </c>
    </row>
    <row r="90" spans="1:12" x14ac:dyDescent="0.25">
      <c r="A90" s="73"/>
      <c r="B90" s="73"/>
      <c r="C90" s="73">
        <v>2</v>
      </c>
      <c r="D90" s="75" t="s">
        <v>119</v>
      </c>
      <c r="E90" s="24" t="s">
        <v>74</v>
      </c>
      <c r="F90" s="24" t="s">
        <v>75</v>
      </c>
      <c r="G90" s="26" t="s">
        <v>195</v>
      </c>
      <c r="H90" s="26" t="s">
        <v>195</v>
      </c>
      <c r="I90" s="26" t="s">
        <v>195</v>
      </c>
      <c r="J90" s="26" t="s">
        <v>195</v>
      </c>
      <c r="K90" s="26" t="s">
        <v>195</v>
      </c>
      <c r="L90" s="26" t="s">
        <v>195</v>
      </c>
    </row>
    <row r="91" spans="1:12" x14ac:dyDescent="0.25">
      <c r="A91" s="73"/>
      <c r="B91" s="73"/>
      <c r="C91" s="73"/>
      <c r="D91" s="75"/>
      <c r="E91" s="24" t="s">
        <v>120</v>
      </c>
      <c r="F91" s="24" t="s">
        <v>121</v>
      </c>
      <c r="G91" s="26" t="s">
        <v>195</v>
      </c>
      <c r="H91" s="26" t="s">
        <v>195</v>
      </c>
      <c r="I91" s="26" t="s">
        <v>195</v>
      </c>
      <c r="J91" s="26" t="s">
        <v>195</v>
      </c>
      <c r="K91" s="26" t="s">
        <v>195</v>
      </c>
      <c r="L91" s="26" t="s">
        <v>195</v>
      </c>
    </row>
    <row r="92" spans="1:12" x14ac:dyDescent="0.25">
      <c r="A92" s="73"/>
      <c r="B92" s="73"/>
      <c r="C92" s="22">
        <v>3</v>
      </c>
      <c r="D92" s="27" t="s">
        <v>122</v>
      </c>
      <c r="E92" s="24" t="s">
        <v>123</v>
      </c>
      <c r="F92" s="24" t="s">
        <v>10</v>
      </c>
      <c r="G92" s="24">
        <v>100</v>
      </c>
      <c r="H92" s="24">
        <v>17500</v>
      </c>
      <c r="I92" s="25">
        <f>H92/G92</f>
        <v>175</v>
      </c>
      <c r="J92" s="24">
        <v>300</v>
      </c>
      <c r="K92" s="25">
        <f t="shared" si="6"/>
        <v>3000</v>
      </c>
      <c r="L92" s="41">
        <f t="shared" si="7"/>
        <v>0.7142857142857143</v>
      </c>
    </row>
    <row r="93" spans="1:12" x14ac:dyDescent="0.25">
      <c r="A93" s="73">
        <v>18</v>
      </c>
      <c r="B93" s="73" t="s">
        <v>128</v>
      </c>
      <c r="C93" s="73">
        <v>1</v>
      </c>
      <c r="D93" s="76" t="s">
        <v>124</v>
      </c>
      <c r="E93" s="24" t="s">
        <v>92</v>
      </c>
      <c r="F93" s="24" t="s">
        <v>10</v>
      </c>
      <c r="G93" s="24">
        <v>100</v>
      </c>
      <c r="H93" s="24">
        <v>8500</v>
      </c>
      <c r="I93" s="25">
        <f>H93/G93</f>
        <v>85</v>
      </c>
      <c r="J93" s="24">
        <v>200</v>
      </c>
      <c r="K93" s="25">
        <f t="shared" si="6"/>
        <v>2000</v>
      </c>
      <c r="L93" s="41">
        <f t="shared" si="7"/>
        <v>1.3529411764705883</v>
      </c>
    </row>
    <row r="94" spans="1:12" x14ac:dyDescent="0.25">
      <c r="A94" s="73"/>
      <c r="B94" s="73"/>
      <c r="C94" s="73"/>
      <c r="D94" s="76"/>
      <c r="E94" s="24" t="s">
        <v>45</v>
      </c>
      <c r="F94" s="24" t="s">
        <v>11</v>
      </c>
      <c r="G94" s="26" t="s">
        <v>195</v>
      </c>
      <c r="H94" s="26" t="s">
        <v>195</v>
      </c>
      <c r="I94" s="26" t="s">
        <v>195</v>
      </c>
      <c r="J94" s="26" t="s">
        <v>195</v>
      </c>
      <c r="K94" s="26" t="s">
        <v>195</v>
      </c>
      <c r="L94" s="26" t="s">
        <v>195</v>
      </c>
    </row>
    <row r="95" spans="1:12" x14ac:dyDescent="0.25">
      <c r="A95" s="73"/>
      <c r="B95" s="73"/>
      <c r="C95" s="73">
        <v>2</v>
      </c>
      <c r="D95" s="75" t="s">
        <v>125</v>
      </c>
      <c r="E95" s="24" t="s">
        <v>126</v>
      </c>
      <c r="F95" s="24" t="s">
        <v>10</v>
      </c>
      <c r="G95" s="24">
        <v>100</v>
      </c>
      <c r="H95" s="24">
        <v>18500</v>
      </c>
      <c r="I95" s="25">
        <f>H95/G95</f>
        <v>185</v>
      </c>
      <c r="J95" s="24">
        <v>300</v>
      </c>
      <c r="K95" s="25">
        <f t="shared" si="6"/>
        <v>3000</v>
      </c>
      <c r="L95" s="41">
        <f t="shared" si="7"/>
        <v>0.6216216216216216</v>
      </c>
    </row>
    <row r="96" spans="1:12" x14ac:dyDescent="0.25">
      <c r="A96" s="73"/>
      <c r="B96" s="73"/>
      <c r="C96" s="73"/>
      <c r="D96" s="75"/>
      <c r="E96" s="24" t="s">
        <v>127</v>
      </c>
      <c r="F96" s="24" t="s">
        <v>11</v>
      </c>
      <c r="G96" s="24">
        <v>1</v>
      </c>
      <c r="H96" s="24">
        <v>3500</v>
      </c>
      <c r="I96" s="25">
        <f>H96/G96</f>
        <v>3500</v>
      </c>
      <c r="J96" s="24">
        <v>7500</v>
      </c>
      <c r="K96" s="25">
        <f t="shared" si="6"/>
        <v>75000</v>
      </c>
      <c r="L96" s="41">
        <f t="shared" si="7"/>
        <v>1.1428571428571428</v>
      </c>
    </row>
    <row r="97" spans="1:12" x14ac:dyDescent="0.25">
      <c r="A97" s="74" t="s">
        <v>196</v>
      </c>
      <c r="B97" s="74"/>
      <c r="C97" s="74"/>
      <c r="D97" s="74"/>
      <c r="E97" s="74"/>
      <c r="F97" s="74"/>
      <c r="G97" s="28"/>
      <c r="H97" s="28"/>
      <c r="I97" s="28">
        <f>SUM(I9:I96)</f>
        <v>140150.83333333334</v>
      </c>
      <c r="J97" s="25">
        <f>SUM(J9:J96)</f>
        <v>216200</v>
      </c>
      <c r="K97" s="25"/>
      <c r="L97" s="41">
        <f t="shared" si="7"/>
        <v>0.54262372087215549</v>
      </c>
    </row>
  </sheetData>
  <mergeCells count="82">
    <mergeCell ref="A6:L6"/>
    <mergeCell ref="A1:L1"/>
    <mergeCell ref="A2:L2"/>
    <mergeCell ref="D69:D70"/>
    <mergeCell ref="C69:C70"/>
    <mergeCell ref="D53:D54"/>
    <mergeCell ref="C53:C54"/>
    <mergeCell ref="D57:D58"/>
    <mergeCell ref="C57:C58"/>
    <mergeCell ref="C59:C60"/>
    <mergeCell ref="D59:D60"/>
    <mergeCell ref="B51:B58"/>
    <mergeCell ref="A51:A58"/>
    <mergeCell ref="B40:B41"/>
    <mergeCell ref="D51:D52"/>
    <mergeCell ref="C51:C52"/>
    <mergeCell ref="B62:B64"/>
    <mergeCell ref="A62:A64"/>
    <mergeCell ref="B59:B61"/>
    <mergeCell ref="A59:A61"/>
    <mergeCell ref="B73:B74"/>
    <mergeCell ref="A73:A74"/>
    <mergeCell ref="C43:C45"/>
    <mergeCell ref="C46:C48"/>
    <mergeCell ref="C49:C50"/>
    <mergeCell ref="D43:D45"/>
    <mergeCell ref="D46:D48"/>
    <mergeCell ref="D49:D50"/>
    <mergeCell ref="B37:B38"/>
    <mergeCell ref="A37:A38"/>
    <mergeCell ref="B43:B50"/>
    <mergeCell ref="A43:A50"/>
    <mergeCell ref="A32:A36"/>
    <mergeCell ref="B32:B36"/>
    <mergeCell ref="A40:A41"/>
    <mergeCell ref="C32:C33"/>
    <mergeCell ref="C34:C35"/>
    <mergeCell ref="D23:D25"/>
    <mergeCell ref="D30:D31"/>
    <mergeCell ref="D32:D33"/>
    <mergeCell ref="D34:D35"/>
    <mergeCell ref="C30:C31"/>
    <mergeCell ref="B9:B27"/>
    <mergeCell ref="A9:A27"/>
    <mergeCell ref="C23:C25"/>
    <mergeCell ref="D18:D20"/>
    <mergeCell ref="B28:B29"/>
    <mergeCell ref="A28:A29"/>
    <mergeCell ref="C21:C22"/>
    <mergeCell ref="C9:C11"/>
    <mergeCell ref="C12:C14"/>
    <mergeCell ref="C15:C17"/>
    <mergeCell ref="D9:D11"/>
    <mergeCell ref="D12:D14"/>
    <mergeCell ref="D15:D17"/>
    <mergeCell ref="D21:D22"/>
    <mergeCell ref="C18:C20"/>
    <mergeCell ref="C85:C86"/>
    <mergeCell ref="B76:B87"/>
    <mergeCell ref="A76:A87"/>
    <mergeCell ref="D71:D72"/>
    <mergeCell ref="C71:C72"/>
    <mergeCell ref="B65:B72"/>
    <mergeCell ref="A65:A72"/>
    <mergeCell ref="D65:D66"/>
    <mergeCell ref="C65:C66"/>
    <mergeCell ref="B30:B31"/>
    <mergeCell ref="A30:A31"/>
    <mergeCell ref="A97:F97"/>
    <mergeCell ref="A93:A96"/>
    <mergeCell ref="D90:D91"/>
    <mergeCell ref="C90:C91"/>
    <mergeCell ref="B88:B92"/>
    <mergeCell ref="A88:A92"/>
    <mergeCell ref="D93:D94"/>
    <mergeCell ref="C93:C94"/>
    <mergeCell ref="D88:D89"/>
    <mergeCell ref="C88:C89"/>
    <mergeCell ref="C95:C96"/>
    <mergeCell ref="D95:D96"/>
    <mergeCell ref="B93:B96"/>
    <mergeCell ref="D85:D86"/>
  </mergeCells>
  <hyperlinks>
    <hyperlink ref="D93" r:id="rId1" display="https://mediskus.com/glyceryl-guaiacolate"/>
  </hyperlinks>
  <pageMargins left="0.7" right="0.7" top="0.75" bottom="0.75" header="0.3" footer="0.3"/>
  <pageSetup paperSize="5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8" workbookViewId="0">
      <selection activeCell="I23" sqref="I23"/>
    </sheetView>
  </sheetViews>
  <sheetFormatPr defaultRowHeight="15.75" x14ac:dyDescent="0.25"/>
  <cols>
    <col min="1" max="1" width="4.42578125" style="13" customWidth="1"/>
    <col min="2" max="2" width="18.28515625" style="9" customWidth="1"/>
    <col min="3" max="3" width="4.42578125" style="13" customWidth="1"/>
    <col min="4" max="4" width="27.5703125" style="11" customWidth="1"/>
    <col min="5" max="5" width="27.5703125" style="14" customWidth="1"/>
    <col min="6" max="6" width="12.140625" style="1" customWidth="1"/>
    <col min="7" max="7" width="14.28515625" style="1" customWidth="1"/>
    <col min="8" max="9" width="20.28515625" style="1" customWidth="1"/>
    <col min="10" max="11" width="11" style="1" customWidth="1"/>
    <col min="12" max="16384" width="9.140625" style="1"/>
  </cols>
  <sheetData>
    <row r="1" spans="1:11" x14ac:dyDescent="0.25">
      <c r="A1" s="81" t="s">
        <v>18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x14ac:dyDescent="0.25">
      <c r="A2" s="81" t="s">
        <v>19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x14ac:dyDescent="0.25">
      <c r="F3" s="9"/>
      <c r="G3" s="9"/>
      <c r="H3" s="9"/>
      <c r="I3" s="9"/>
      <c r="J3" s="9"/>
    </row>
    <row r="4" spans="1:11" x14ac:dyDescent="0.25">
      <c r="B4" s="10"/>
      <c r="C4" s="15"/>
      <c r="D4" s="12"/>
      <c r="E4" s="12"/>
      <c r="F4" s="10"/>
      <c r="G4" s="10"/>
      <c r="H4" s="10"/>
      <c r="I4" s="10"/>
      <c r="J4" s="10"/>
      <c r="K4" s="2"/>
    </row>
    <row r="5" spans="1:11" x14ac:dyDescent="0.25">
      <c r="B5" s="10"/>
      <c r="C5" s="15"/>
      <c r="D5" s="12"/>
      <c r="E5" s="12"/>
      <c r="F5" s="10"/>
      <c r="G5" s="10"/>
      <c r="H5" s="10"/>
      <c r="I5" s="10"/>
      <c r="J5" s="10"/>
      <c r="K5" s="2"/>
    </row>
    <row r="6" spans="1:11" ht="31.5" customHeight="1" x14ac:dyDescent="0.25">
      <c r="A6" s="80" t="s">
        <v>241</v>
      </c>
      <c r="B6" s="80"/>
      <c r="C6" s="80"/>
      <c r="D6" s="80"/>
      <c r="E6" s="80"/>
      <c r="F6" s="80"/>
      <c r="G6" s="80"/>
      <c r="H6" s="80"/>
      <c r="I6" s="80"/>
      <c r="J6" s="80"/>
    </row>
    <row r="7" spans="1:11" x14ac:dyDescent="0.25">
      <c r="A7" s="15"/>
      <c r="B7" s="10"/>
      <c r="C7" s="15"/>
      <c r="D7" s="12"/>
      <c r="E7" s="12"/>
      <c r="F7" s="10"/>
      <c r="G7" s="10"/>
      <c r="H7" s="10"/>
      <c r="I7" s="10"/>
      <c r="J7" s="10"/>
    </row>
    <row r="8" spans="1:11" ht="32.25" customHeight="1" x14ac:dyDescent="0.25">
      <c r="A8" s="22" t="s">
        <v>2</v>
      </c>
      <c r="B8" s="22" t="s">
        <v>0</v>
      </c>
      <c r="C8" s="22" t="s">
        <v>2</v>
      </c>
      <c r="D8" s="22" t="s">
        <v>1</v>
      </c>
      <c r="E8" s="22" t="s">
        <v>131</v>
      </c>
      <c r="F8" s="22" t="s">
        <v>3</v>
      </c>
      <c r="G8" s="22" t="s">
        <v>4</v>
      </c>
      <c r="H8" s="22" t="s">
        <v>202</v>
      </c>
      <c r="I8" s="36" t="s">
        <v>203</v>
      </c>
      <c r="J8" s="44" t="s">
        <v>131</v>
      </c>
    </row>
    <row r="9" spans="1:11" x14ac:dyDescent="0.25">
      <c r="A9" s="73">
        <v>1</v>
      </c>
      <c r="B9" s="73" t="s">
        <v>5</v>
      </c>
      <c r="C9" s="73">
        <v>1</v>
      </c>
      <c r="D9" s="75" t="s">
        <v>14</v>
      </c>
      <c r="E9" s="27" t="s">
        <v>132</v>
      </c>
      <c r="F9" s="24" t="s">
        <v>129</v>
      </c>
      <c r="G9" s="24" t="s">
        <v>136</v>
      </c>
      <c r="H9" s="24">
        <v>11000</v>
      </c>
      <c r="I9" s="24">
        <v>15000</v>
      </c>
      <c r="J9" s="41">
        <f>(I9-H9)/(H9*100%)</f>
        <v>0.36363636363636365</v>
      </c>
    </row>
    <row r="10" spans="1:11" x14ac:dyDescent="0.25">
      <c r="A10" s="73"/>
      <c r="B10" s="73"/>
      <c r="C10" s="73"/>
      <c r="D10" s="75"/>
      <c r="E10" s="30">
        <v>0.01</v>
      </c>
      <c r="F10" s="24" t="s">
        <v>130</v>
      </c>
      <c r="G10" s="24" t="s">
        <v>137</v>
      </c>
      <c r="H10" s="24">
        <v>6500</v>
      </c>
      <c r="I10" s="24">
        <v>10000</v>
      </c>
      <c r="J10" s="41">
        <f t="shared" ref="J10:J28" si="0">(I10-H10)/(H10*100%)</f>
        <v>0.53846153846153844</v>
      </c>
    </row>
    <row r="11" spans="1:11" x14ac:dyDescent="0.25">
      <c r="A11" s="73"/>
      <c r="B11" s="73"/>
      <c r="C11" s="73">
        <v>2</v>
      </c>
      <c r="D11" s="75" t="s">
        <v>133</v>
      </c>
      <c r="E11" s="27" t="s">
        <v>134</v>
      </c>
      <c r="F11" s="24" t="s">
        <v>135</v>
      </c>
      <c r="G11" s="24" t="s">
        <v>136</v>
      </c>
      <c r="H11" s="37">
        <v>8500</v>
      </c>
      <c r="I11" s="37">
        <v>12500</v>
      </c>
      <c r="J11" s="41">
        <f t="shared" si="0"/>
        <v>0.47058823529411764</v>
      </c>
    </row>
    <row r="12" spans="1:11" x14ac:dyDescent="0.25">
      <c r="A12" s="73"/>
      <c r="B12" s="73"/>
      <c r="C12" s="73"/>
      <c r="D12" s="75"/>
      <c r="E12" s="27" t="s">
        <v>138</v>
      </c>
      <c r="F12" s="24" t="s">
        <v>139</v>
      </c>
      <c r="G12" s="24" t="s">
        <v>137</v>
      </c>
      <c r="H12" s="37">
        <v>6500</v>
      </c>
      <c r="I12" s="37">
        <v>10000</v>
      </c>
      <c r="J12" s="41">
        <f t="shared" si="0"/>
        <v>0.53846153846153844</v>
      </c>
    </row>
    <row r="13" spans="1:11" x14ac:dyDescent="0.25">
      <c r="A13" s="73"/>
      <c r="B13" s="73"/>
      <c r="C13" s="73"/>
      <c r="D13" s="75"/>
      <c r="E13" s="27" t="s">
        <v>140</v>
      </c>
      <c r="F13" s="24" t="s">
        <v>130</v>
      </c>
      <c r="G13" s="24" t="s">
        <v>141</v>
      </c>
      <c r="H13" s="26" t="s">
        <v>195</v>
      </c>
      <c r="I13" s="26" t="s">
        <v>195</v>
      </c>
      <c r="J13" s="26" t="s">
        <v>195</v>
      </c>
    </row>
    <row r="14" spans="1:11" x14ac:dyDescent="0.25">
      <c r="A14" s="73"/>
      <c r="B14" s="73"/>
      <c r="C14" s="73">
        <v>3</v>
      </c>
      <c r="D14" s="75" t="s">
        <v>143</v>
      </c>
      <c r="E14" s="30">
        <v>0.02</v>
      </c>
      <c r="F14" s="24" t="s">
        <v>130</v>
      </c>
      <c r="G14" s="24" t="s">
        <v>144</v>
      </c>
      <c r="H14" s="26" t="s">
        <v>195</v>
      </c>
      <c r="I14" s="26" t="s">
        <v>195</v>
      </c>
      <c r="J14" s="26" t="s">
        <v>195</v>
      </c>
    </row>
    <row r="15" spans="1:11" x14ac:dyDescent="0.25">
      <c r="A15" s="73"/>
      <c r="B15" s="73"/>
      <c r="C15" s="73"/>
      <c r="D15" s="75"/>
      <c r="E15" s="30">
        <v>0.02</v>
      </c>
      <c r="F15" s="24" t="s">
        <v>145</v>
      </c>
      <c r="G15" s="24" t="s">
        <v>141</v>
      </c>
      <c r="H15" s="26" t="s">
        <v>195</v>
      </c>
      <c r="I15" s="26" t="s">
        <v>195</v>
      </c>
      <c r="J15" s="26" t="s">
        <v>195</v>
      </c>
    </row>
    <row r="16" spans="1:11" x14ac:dyDescent="0.25">
      <c r="A16" s="73"/>
      <c r="B16" s="73"/>
      <c r="C16" s="22">
        <v>4</v>
      </c>
      <c r="D16" s="31" t="s">
        <v>146</v>
      </c>
      <c r="E16" s="27" t="s">
        <v>134</v>
      </c>
      <c r="F16" s="24" t="s">
        <v>135</v>
      </c>
      <c r="G16" s="24" t="s">
        <v>142</v>
      </c>
      <c r="H16" s="26" t="s">
        <v>195</v>
      </c>
      <c r="I16" s="26" t="s">
        <v>195</v>
      </c>
      <c r="J16" s="26" t="s">
        <v>195</v>
      </c>
    </row>
    <row r="17" spans="1:10" x14ac:dyDescent="0.25">
      <c r="A17" s="73"/>
      <c r="B17" s="73"/>
      <c r="C17" s="22">
        <v>5</v>
      </c>
      <c r="D17" s="31" t="s">
        <v>159</v>
      </c>
      <c r="E17" s="27" t="s">
        <v>163</v>
      </c>
      <c r="F17" s="24" t="s">
        <v>147</v>
      </c>
      <c r="G17" s="24" t="s">
        <v>162</v>
      </c>
      <c r="H17" s="24">
        <v>14500</v>
      </c>
      <c r="I17" s="24">
        <v>17500</v>
      </c>
      <c r="J17" s="41">
        <f t="shared" si="0"/>
        <v>0.20689655172413793</v>
      </c>
    </row>
    <row r="18" spans="1:10" x14ac:dyDescent="0.25">
      <c r="A18" s="73">
        <v>2</v>
      </c>
      <c r="B18" s="73" t="s">
        <v>22</v>
      </c>
      <c r="C18" s="22">
        <v>1</v>
      </c>
      <c r="D18" s="31" t="s">
        <v>23</v>
      </c>
      <c r="E18" s="30">
        <v>0.02</v>
      </c>
      <c r="F18" s="24" t="s">
        <v>147</v>
      </c>
      <c r="G18" s="24" t="s">
        <v>144</v>
      </c>
      <c r="H18" s="24">
        <v>4500</v>
      </c>
      <c r="I18" s="24">
        <v>10000</v>
      </c>
      <c r="J18" s="41">
        <f t="shared" si="0"/>
        <v>1.2222222222222223</v>
      </c>
    </row>
    <row r="19" spans="1:10" x14ac:dyDescent="0.25">
      <c r="A19" s="73"/>
      <c r="B19" s="73"/>
      <c r="C19" s="22">
        <v>2</v>
      </c>
      <c r="D19" s="31" t="s">
        <v>148</v>
      </c>
      <c r="E19" s="30">
        <v>0.02</v>
      </c>
      <c r="F19" s="24" t="s">
        <v>130</v>
      </c>
      <c r="G19" s="24" t="s">
        <v>144</v>
      </c>
      <c r="H19" s="24">
        <v>3850</v>
      </c>
      <c r="I19" s="24">
        <v>7500</v>
      </c>
      <c r="J19" s="41">
        <f t="shared" si="0"/>
        <v>0.94805194805194803</v>
      </c>
    </row>
    <row r="20" spans="1:10" x14ac:dyDescent="0.25">
      <c r="A20" s="73"/>
      <c r="B20" s="73"/>
      <c r="C20" s="22">
        <v>3</v>
      </c>
      <c r="D20" s="31" t="s">
        <v>149</v>
      </c>
      <c r="E20" s="30">
        <v>0.01</v>
      </c>
      <c r="F20" s="24" t="s">
        <v>145</v>
      </c>
      <c r="G20" s="24" t="s">
        <v>144</v>
      </c>
      <c r="H20" s="26" t="s">
        <v>195</v>
      </c>
      <c r="I20" s="26" t="s">
        <v>195</v>
      </c>
      <c r="J20" s="26" t="s">
        <v>195</v>
      </c>
    </row>
    <row r="21" spans="1:10" x14ac:dyDescent="0.25">
      <c r="A21" s="83">
        <v>3</v>
      </c>
      <c r="B21" s="83" t="s">
        <v>150</v>
      </c>
      <c r="C21" s="83">
        <v>1</v>
      </c>
      <c r="D21" s="86" t="s">
        <v>151</v>
      </c>
      <c r="E21" s="94">
        <v>0.05</v>
      </c>
      <c r="F21" s="24" t="s">
        <v>145</v>
      </c>
      <c r="G21" s="24" t="s">
        <v>144</v>
      </c>
      <c r="H21" s="33">
        <v>32000</v>
      </c>
      <c r="I21" s="33">
        <v>42000</v>
      </c>
      <c r="J21" s="41">
        <f t="shared" si="0"/>
        <v>0.3125</v>
      </c>
    </row>
    <row r="22" spans="1:10" x14ac:dyDescent="0.25">
      <c r="A22" s="85"/>
      <c r="B22" s="85"/>
      <c r="C22" s="85"/>
      <c r="D22" s="88"/>
      <c r="E22" s="95"/>
      <c r="F22" s="24" t="s">
        <v>263</v>
      </c>
      <c r="G22" s="24" t="s">
        <v>144</v>
      </c>
      <c r="H22" s="33">
        <v>59000</v>
      </c>
      <c r="I22" s="33">
        <v>105000</v>
      </c>
      <c r="J22" s="41">
        <f t="shared" si="0"/>
        <v>0.77966101694915257</v>
      </c>
    </row>
    <row r="23" spans="1:10" x14ac:dyDescent="0.25">
      <c r="A23" s="22">
        <v>4</v>
      </c>
      <c r="B23" s="22" t="s">
        <v>28</v>
      </c>
      <c r="C23" s="22">
        <v>1</v>
      </c>
      <c r="D23" s="31" t="s">
        <v>152</v>
      </c>
      <c r="E23" s="30">
        <v>0.05</v>
      </c>
      <c r="F23" s="24" t="s">
        <v>130</v>
      </c>
      <c r="G23" s="24" t="s">
        <v>144</v>
      </c>
      <c r="H23" s="24">
        <v>2950</v>
      </c>
      <c r="I23" s="24">
        <v>7500</v>
      </c>
      <c r="J23" s="41">
        <f t="shared" si="0"/>
        <v>1.5423728813559323</v>
      </c>
    </row>
    <row r="24" spans="1:10" x14ac:dyDescent="0.25">
      <c r="A24" s="22">
        <v>5</v>
      </c>
      <c r="B24" s="22" t="s">
        <v>47</v>
      </c>
      <c r="C24" s="22">
        <v>1</v>
      </c>
      <c r="D24" s="31" t="s">
        <v>165</v>
      </c>
      <c r="E24" s="30" t="s">
        <v>167</v>
      </c>
      <c r="F24" s="24" t="s">
        <v>166</v>
      </c>
      <c r="G24" s="24" t="s">
        <v>136</v>
      </c>
      <c r="H24" s="26" t="s">
        <v>195</v>
      </c>
      <c r="I24" s="26" t="s">
        <v>195</v>
      </c>
      <c r="J24" s="26" t="s">
        <v>195</v>
      </c>
    </row>
    <row r="25" spans="1:10" x14ac:dyDescent="0.25">
      <c r="A25" s="73">
        <v>6</v>
      </c>
      <c r="B25" s="73" t="s">
        <v>60</v>
      </c>
      <c r="C25" s="22">
        <v>1</v>
      </c>
      <c r="D25" s="31" t="s">
        <v>65</v>
      </c>
      <c r="E25" s="27" t="s">
        <v>140</v>
      </c>
      <c r="F25" s="24" t="s">
        <v>130</v>
      </c>
      <c r="G25" s="24" t="s">
        <v>144</v>
      </c>
      <c r="H25" s="26" t="s">
        <v>195</v>
      </c>
      <c r="I25" s="26" t="s">
        <v>195</v>
      </c>
      <c r="J25" s="26" t="s">
        <v>195</v>
      </c>
    </row>
    <row r="26" spans="1:10" x14ac:dyDescent="0.25">
      <c r="A26" s="73"/>
      <c r="B26" s="73"/>
      <c r="C26" s="22">
        <v>2</v>
      </c>
      <c r="D26" s="31" t="s">
        <v>211</v>
      </c>
      <c r="E26" s="27" t="s">
        <v>154</v>
      </c>
      <c r="F26" s="24" t="s">
        <v>130</v>
      </c>
      <c r="G26" s="24" t="s">
        <v>144</v>
      </c>
      <c r="H26" s="24">
        <v>4500</v>
      </c>
      <c r="I26" s="24">
        <v>10000</v>
      </c>
      <c r="J26" s="41">
        <f t="shared" si="0"/>
        <v>1.2222222222222223</v>
      </c>
    </row>
    <row r="27" spans="1:10" x14ac:dyDescent="0.25">
      <c r="A27" s="73"/>
      <c r="B27" s="73"/>
      <c r="C27" s="22">
        <v>3</v>
      </c>
      <c r="D27" s="31" t="s">
        <v>153</v>
      </c>
      <c r="E27" s="27" t="s">
        <v>155</v>
      </c>
      <c r="F27" s="24" t="s">
        <v>130</v>
      </c>
      <c r="G27" s="24" t="s">
        <v>144</v>
      </c>
      <c r="H27" s="24">
        <v>4000</v>
      </c>
      <c r="I27" s="24">
        <v>7500</v>
      </c>
      <c r="J27" s="41">
        <f t="shared" si="0"/>
        <v>0.875</v>
      </c>
    </row>
    <row r="28" spans="1:10" x14ac:dyDescent="0.25">
      <c r="A28" s="74" t="s">
        <v>196</v>
      </c>
      <c r="B28" s="74"/>
      <c r="C28" s="74"/>
      <c r="D28" s="74"/>
      <c r="E28" s="74"/>
      <c r="F28" s="74"/>
      <c r="G28" s="74"/>
      <c r="H28" s="29">
        <f>SUM(H9:H27)</f>
        <v>157800</v>
      </c>
      <c r="I28" s="29">
        <f>SUM(I9:I27)</f>
        <v>254500</v>
      </c>
      <c r="J28" s="41">
        <f t="shared" si="0"/>
        <v>0.61280101394169839</v>
      </c>
    </row>
    <row r="29" spans="1:10" x14ac:dyDescent="0.25">
      <c r="D29" s="1"/>
    </row>
    <row r="30" spans="1:10" x14ac:dyDescent="0.25">
      <c r="B30" s="16"/>
    </row>
    <row r="31" spans="1:10" x14ac:dyDescent="0.25">
      <c r="B31" s="16"/>
    </row>
    <row r="33" spans="2:4" x14ac:dyDescent="0.25">
      <c r="B33" s="16"/>
      <c r="D33" s="17"/>
    </row>
    <row r="34" spans="2:4" x14ac:dyDescent="0.25">
      <c r="B34" s="16"/>
      <c r="D34" s="17"/>
    </row>
    <row r="35" spans="2:4" x14ac:dyDescent="0.25">
      <c r="B35" s="16"/>
      <c r="D35" s="17"/>
    </row>
    <row r="36" spans="2:4" x14ac:dyDescent="0.25">
      <c r="B36" s="16"/>
      <c r="D36" s="17"/>
    </row>
    <row r="37" spans="2:4" x14ac:dyDescent="0.25">
      <c r="B37" s="16"/>
      <c r="D37" s="17"/>
    </row>
    <row r="38" spans="2:4" x14ac:dyDescent="0.25">
      <c r="B38" s="16"/>
      <c r="D38" s="17"/>
    </row>
    <row r="39" spans="2:4" x14ac:dyDescent="0.25">
      <c r="B39" s="16"/>
      <c r="D39" s="17"/>
    </row>
    <row r="40" spans="2:4" x14ac:dyDescent="0.25">
      <c r="B40" s="16"/>
      <c r="D40" s="17"/>
    </row>
    <row r="41" spans="2:4" x14ac:dyDescent="0.25">
      <c r="B41" s="16"/>
      <c r="D41" s="17"/>
    </row>
    <row r="42" spans="2:4" x14ac:dyDescent="0.25">
      <c r="B42" s="16"/>
      <c r="D42" s="17"/>
    </row>
    <row r="43" spans="2:4" x14ac:dyDescent="0.25">
      <c r="B43" s="16"/>
      <c r="D43" s="17"/>
    </row>
    <row r="44" spans="2:4" x14ac:dyDescent="0.25">
      <c r="B44" s="16"/>
      <c r="D44" s="17"/>
    </row>
    <row r="45" spans="2:4" x14ac:dyDescent="0.25">
      <c r="B45" s="16"/>
    </row>
    <row r="46" spans="2:4" x14ac:dyDescent="0.25">
      <c r="B46" s="16"/>
    </row>
    <row r="47" spans="2:4" x14ac:dyDescent="0.25">
      <c r="B47" s="16"/>
      <c r="D47" s="17"/>
    </row>
    <row r="48" spans="2:4" x14ac:dyDescent="0.25">
      <c r="B48" s="16"/>
      <c r="D48" s="17"/>
    </row>
    <row r="49" spans="2:4" x14ac:dyDescent="0.25">
      <c r="B49" s="16"/>
      <c r="D49" s="17"/>
    </row>
    <row r="50" spans="2:4" x14ac:dyDescent="0.25">
      <c r="B50" s="16"/>
      <c r="D50" s="17"/>
    </row>
    <row r="51" spans="2:4" x14ac:dyDescent="0.25">
      <c r="B51" s="16"/>
    </row>
    <row r="52" spans="2:4" x14ac:dyDescent="0.25">
      <c r="B52" s="16"/>
    </row>
    <row r="53" spans="2:4" x14ac:dyDescent="0.25">
      <c r="B53" s="16"/>
    </row>
    <row r="54" spans="2:4" x14ac:dyDescent="0.25">
      <c r="B54" s="16"/>
    </row>
    <row r="55" spans="2:4" x14ac:dyDescent="0.25">
      <c r="B55" s="16"/>
      <c r="D55" s="17"/>
    </row>
    <row r="56" spans="2:4" x14ac:dyDescent="0.25">
      <c r="B56" s="16"/>
      <c r="D56" s="17"/>
    </row>
    <row r="57" spans="2:4" x14ac:dyDescent="0.25">
      <c r="B57" s="16"/>
    </row>
    <row r="58" spans="2:4" x14ac:dyDescent="0.25">
      <c r="B58" s="16"/>
    </row>
    <row r="59" spans="2:4" x14ac:dyDescent="0.25">
      <c r="B59" s="16"/>
      <c r="D59" s="17"/>
    </row>
    <row r="60" spans="2:4" x14ac:dyDescent="0.25">
      <c r="B60" s="16"/>
      <c r="D60" s="17"/>
    </row>
    <row r="61" spans="2:4" x14ac:dyDescent="0.25">
      <c r="B61" s="16"/>
      <c r="D61" s="17"/>
    </row>
    <row r="62" spans="2:4" x14ac:dyDescent="0.25">
      <c r="B62" s="16"/>
      <c r="D62" s="17"/>
    </row>
    <row r="63" spans="2:4" x14ac:dyDescent="0.25">
      <c r="B63" s="16"/>
    </row>
    <row r="64" spans="2:4" x14ac:dyDescent="0.25">
      <c r="B64" s="16"/>
    </row>
    <row r="66" spans="2:4" x14ac:dyDescent="0.25">
      <c r="B66" s="16"/>
    </row>
    <row r="67" spans="2:4" x14ac:dyDescent="0.25">
      <c r="B67" s="16"/>
    </row>
    <row r="68" spans="2:4" x14ac:dyDescent="0.25">
      <c r="B68" s="16"/>
    </row>
    <row r="69" spans="2:4" x14ac:dyDescent="0.25">
      <c r="B69" s="16"/>
    </row>
    <row r="70" spans="2:4" x14ac:dyDescent="0.25">
      <c r="B70" s="16"/>
      <c r="D70" s="1"/>
    </row>
    <row r="71" spans="2:4" x14ac:dyDescent="0.25">
      <c r="B71" s="16"/>
    </row>
    <row r="72" spans="2:4" x14ac:dyDescent="0.25">
      <c r="B72" s="16"/>
    </row>
    <row r="73" spans="2:4" x14ac:dyDescent="0.25">
      <c r="B73" s="16"/>
    </row>
    <row r="74" spans="2:4" x14ac:dyDescent="0.25">
      <c r="B74" s="16"/>
    </row>
    <row r="75" spans="2:4" x14ac:dyDescent="0.25">
      <c r="B75" s="16"/>
      <c r="D75" s="17"/>
    </row>
    <row r="76" spans="2:4" x14ac:dyDescent="0.25">
      <c r="B76" s="16"/>
      <c r="D76" s="17"/>
    </row>
    <row r="77" spans="2:4" x14ac:dyDescent="0.25">
      <c r="B77" s="16"/>
    </row>
    <row r="78" spans="2:4" x14ac:dyDescent="0.25">
      <c r="B78" s="16"/>
      <c r="D78" s="17"/>
    </row>
    <row r="79" spans="2:4" x14ac:dyDescent="0.25">
      <c r="B79" s="16"/>
      <c r="D79" s="17"/>
    </row>
    <row r="80" spans="2:4" x14ac:dyDescent="0.25">
      <c r="B80" s="16"/>
      <c r="D80" s="17"/>
    </row>
    <row r="81" spans="2:5" x14ac:dyDescent="0.25">
      <c r="B81" s="16"/>
      <c r="D81" s="17"/>
    </row>
    <row r="82" spans="2:5" x14ac:dyDescent="0.25">
      <c r="B82" s="16"/>
      <c r="E82" s="18"/>
    </row>
    <row r="83" spans="2:5" x14ac:dyDescent="0.25">
      <c r="B83" s="16"/>
      <c r="D83" s="19"/>
      <c r="E83" s="18"/>
    </row>
    <row r="84" spans="2:5" x14ac:dyDescent="0.25">
      <c r="B84" s="16"/>
      <c r="D84" s="19"/>
    </row>
    <row r="85" spans="2:5" x14ac:dyDescent="0.25">
      <c r="B85" s="16"/>
      <c r="D85" s="17"/>
    </row>
    <row r="86" spans="2:5" x14ac:dyDescent="0.25">
      <c r="B86" s="16"/>
      <c r="D86" s="17"/>
    </row>
  </sheetData>
  <mergeCells count="21">
    <mergeCell ref="A1:J1"/>
    <mergeCell ref="A2:J2"/>
    <mergeCell ref="A6:J6"/>
    <mergeCell ref="D9:D10"/>
    <mergeCell ref="C9:C10"/>
    <mergeCell ref="B9:B17"/>
    <mergeCell ref="A9:A17"/>
    <mergeCell ref="A28:G28"/>
    <mergeCell ref="D11:D13"/>
    <mergeCell ref="C11:C13"/>
    <mergeCell ref="D14:D15"/>
    <mergeCell ref="C14:C15"/>
    <mergeCell ref="B18:B20"/>
    <mergeCell ref="A18:A20"/>
    <mergeCell ref="B25:B27"/>
    <mergeCell ref="A25:A27"/>
    <mergeCell ref="E21:E22"/>
    <mergeCell ref="D21:D22"/>
    <mergeCell ref="C21:C22"/>
    <mergeCell ref="B21:B22"/>
    <mergeCell ref="A21:A2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D15" sqref="D15"/>
    </sheetView>
  </sheetViews>
  <sheetFormatPr defaultRowHeight="15.75" x14ac:dyDescent="0.25"/>
  <cols>
    <col min="1" max="1" width="4.42578125" style="13" customWidth="1"/>
    <col min="2" max="2" width="18.28515625" style="9" customWidth="1"/>
    <col min="3" max="3" width="4.42578125" style="13" customWidth="1"/>
    <col min="4" max="4" width="27.5703125" style="11" customWidth="1"/>
    <col min="5" max="6" width="14.28515625" style="1" customWidth="1"/>
    <col min="7" max="7" width="18.42578125" style="1" customWidth="1"/>
    <col min="8" max="8" width="21" style="49" customWidth="1"/>
    <col min="9" max="9" width="11" style="1" customWidth="1"/>
    <col min="10" max="10" width="18.42578125" style="1" customWidth="1"/>
    <col min="11" max="11" width="18.28515625" style="1" customWidth="1"/>
    <col min="12" max="16384" width="9.140625" style="1"/>
  </cols>
  <sheetData>
    <row r="1" spans="1:12" x14ac:dyDescent="0.25">
      <c r="A1" s="81" t="s">
        <v>18</v>
      </c>
      <c r="B1" s="81"/>
      <c r="C1" s="81"/>
      <c r="D1" s="81"/>
      <c r="E1" s="81"/>
      <c r="F1" s="81"/>
      <c r="G1" s="81"/>
      <c r="H1" s="81"/>
      <c r="I1" s="81"/>
      <c r="J1" s="16"/>
      <c r="K1" s="16"/>
    </row>
    <row r="2" spans="1:12" x14ac:dyDescent="0.25">
      <c r="A2" s="81" t="s">
        <v>19</v>
      </c>
      <c r="B2" s="81"/>
      <c r="C2" s="81"/>
      <c r="D2" s="81"/>
      <c r="E2" s="81"/>
      <c r="F2" s="81"/>
      <c r="G2" s="81"/>
      <c r="H2" s="81"/>
      <c r="I2" s="81"/>
      <c r="J2" s="16"/>
      <c r="K2" s="16"/>
    </row>
    <row r="3" spans="1:12" x14ac:dyDescent="0.25">
      <c r="E3" s="9"/>
      <c r="F3" s="9"/>
      <c r="G3" s="9"/>
      <c r="H3" s="45"/>
      <c r="I3" s="20"/>
      <c r="J3" s="9"/>
      <c r="K3" s="9"/>
    </row>
    <row r="4" spans="1:12" x14ac:dyDescent="0.25">
      <c r="B4" s="10"/>
      <c r="C4" s="15"/>
      <c r="D4" s="12"/>
      <c r="E4" s="10"/>
      <c r="F4" s="10"/>
      <c r="G4" s="10"/>
      <c r="H4" s="46"/>
      <c r="I4" s="21"/>
      <c r="J4" s="10"/>
      <c r="K4" s="10"/>
      <c r="L4" s="2"/>
    </row>
    <row r="5" spans="1:12" x14ac:dyDescent="0.25">
      <c r="B5" s="10"/>
      <c r="C5" s="15"/>
      <c r="D5" s="12"/>
      <c r="E5" s="10"/>
      <c r="F5" s="10"/>
      <c r="G5" s="10"/>
      <c r="H5" s="46"/>
      <c r="I5" s="21"/>
      <c r="J5" s="10"/>
      <c r="K5" s="10"/>
      <c r="L5" s="2"/>
    </row>
    <row r="6" spans="1:12" ht="31.5" customHeight="1" x14ac:dyDescent="0.25">
      <c r="A6" s="80" t="s">
        <v>242</v>
      </c>
      <c r="B6" s="80"/>
      <c r="C6" s="80"/>
      <c r="D6" s="80"/>
      <c r="E6" s="80"/>
      <c r="F6" s="80"/>
      <c r="G6" s="80"/>
      <c r="H6" s="80"/>
      <c r="I6" s="80"/>
      <c r="J6" s="51"/>
      <c r="K6" s="51"/>
    </row>
    <row r="7" spans="1:12" x14ac:dyDescent="0.25">
      <c r="A7" s="15"/>
      <c r="B7" s="10"/>
      <c r="C7" s="15"/>
      <c r="D7" s="12"/>
      <c r="E7" s="10"/>
      <c r="F7" s="10"/>
      <c r="G7" s="10"/>
      <c r="H7" s="46"/>
      <c r="I7" s="21"/>
      <c r="J7" s="10"/>
      <c r="K7" s="10"/>
    </row>
    <row r="8" spans="1:12" x14ac:dyDescent="0.25">
      <c r="A8" s="22" t="s">
        <v>2</v>
      </c>
      <c r="B8" s="22" t="s">
        <v>0</v>
      </c>
      <c r="C8" s="22" t="s">
        <v>2</v>
      </c>
      <c r="D8" s="22" t="s">
        <v>1</v>
      </c>
      <c r="E8" s="22" t="s">
        <v>3</v>
      </c>
      <c r="F8" s="22" t="s">
        <v>4</v>
      </c>
      <c r="G8" s="22" t="s">
        <v>197</v>
      </c>
      <c r="H8" s="47" t="s">
        <v>203</v>
      </c>
      <c r="I8" s="42" t="s">
        <v>131</v>
      </c>
    </row>
    <row r="9" spans="1:12" x14ac:dyDescent="0.25">
      <c r="A9" s="22">
        <v>1</v>
      </c>
      <c r="B9" s="22" t="s">
        <v>5</v>
      </c>
      <c r="C9" s="22">
        <v>1</v>
      </c>
      <c r="D9" s="31" t="s">
        <v>169</v>
      </c>
      <c r="E9" s="24" t="s">
        <v>168</v>
      </c>
      <c r="F9" s="24" t="s">
        <v>178</v>
      </c>
      <c r="G9" s="24">
        <v>13000</v>
      </c>
      <c r="H9" s="48">
        <v>75000</v>
      </c>
      <c r="I9" s="41">
        <f>(H9-G9)/(G9*100%)</f>
        <v>4.7692307692307692</v>
      </c>
    </row>
    <row r="10" spans="1:12" x14ac:dyDescent="0.25">
      <c r="A10" s="83">
        <v>2</v>
      </c>
      <c r="B10" s="83" t="s">
        <v>170</v>
      </c>
      <c r="C10" s="22">
        <v>1</v>
      </c>
      <c r="D10" s="31" t="s">
        <v>172</v>
      </c>
      <c r="E10" s="24" t="s">
        <v>266</v>
      </c>
      <c r="F10" s="24" t="s">
        <v>173</v>
      </c>
      <c r="G10" s="24">
        <v>6600</v>
      </c>
      <c r="H10" s="48">
        <v>20000</v>
      </c>
      <c r="I10" s="41">
        <f>(H10-G10)/(G10*100%)</f>
        <v>2.0303030303030303</v>
      </c>
    </row>
    <row r="11" spans="1:12" x14ac:dyDescent="0.25">
      <c r="A11" s="85"/>
      <c r="B11" s="85"/>
      <c r="C11" s="71">
        <v>2</v>
      </c>
      <c r="D11" s="31" t="s">
        <v>264</v>
      </c>
      <c r="E11" s="24" t="s">
        <v>265</v>
      </c>
      <c r="F11" s="24" t="s">
        <v>176</v>
      </c>
      <c r="G11" s="24">
        <v>9800</v>
      </c>
      <c r="H11" s="48">
        <v>15000</v>
      </c>
      <c r="I11" s="41">
        <f>(H11-G11)/(G11*100%)</f>
        <v>0.53061224489795922</v>
      </c>
    </row>
    <row r="12" spans="1:12" x14ac:dyDescent="0.25">
      <c r="A12" s="22">
        <v>3</v>
      </c>
      <c r="B12" s="22" t="s">
        <v>171</v>
      </c>
      <c r="C12" s="22">
        <v>1</v>
      </c>
      <c r="D12" s="31" t="s">
        <v>61</v>
      </c>
      <c r="E12" s="24" t="s">
        <v>180</v>
      </c>
      <c r="F12" s="24" t="s">
        <v>173</v>
      </c>
      <c r="G12" s="24">
        <v>3000</v>
      </c>
      <c r="H12" s="48">
        <v>11000</v>
      </c>
      <c r="I12" s="41">
        <f>(H12-G12)/(G12*100%)</f>
        <v>2.6666666666666665</v>
      </c>
    </row>
    <row r="13" spans="1:12" x14ac:dyDescent="0.25">
      <c r="A13" s="22">
        <v>3</v>
      </c>
      <c r="B13" s="22" t="s">
        <v>177</v>
      </c>
      <c r="C13" s="22">
        <v>1</v>
      </c>
      <c r="D13" s="31" t="s">
        <v>175</v>
      </c>
      <c r="E13" s="32" t="s">
        <v>174</v>
      </c>
      <c r="F13" s="24" t="s">
        <v>176</v>
      </c>
      <c r="G13" s="24">
        <v>2000</v>
      </c>
      <c r="H13" s="48">
        <v>10000</v>
      </c>
      <c r="I13" s="41">
        <f>(H13-G13)/(G13*100%)</f>
        <v>4</v>
      </c>
    </row>
    <row r="14" spans="1:12" x14ac:dyDescent="0.25">
      <c r="A14" s="73">
        <v>4</v>
      </c>
      <c r="B14" s="73" t="s">
        <v>79</v>
      </c>
      <c r="C14" s="22">
        <v>1</v>
      </c>
      <c r="D14" s="31" t="s">
        <v>82</v>
      </c>
      <c r="E14" s="24" t="s">
        <v>179</v>
      </c>
      <c r="F14" s="24" t="s">
        <v>176</v>
      </c>
      <c r="G14" s="33">
        <v>2100</v>
      </c>
      <c r="H14" s="48">
        <v>9000</v>
      </c>
      <c r="I14" s="41">
        <f>(H14-G14)/(G14*100%)</f>
        <v>3.2857142857142856</v>
      </c>
    </row>
    <row r="15" spans="1:12" x14ac:dyDescent="0.25">
      <c r="A15" s="73"/>
      <c r="B15" s="73"/>
      <c r="C15" s="22">
        <v>2</v>
      </c>
      <c r="D15" s="31" t="s">
        <v>181</v>
      </c>
      <c r="E15" s="24" t="s">
        <v>174</v>
      </c>
      <c r="F15" s="24" t="s">
        <v>267</v>
      </c>
      <c r="G15" s="33">
        <v>5000</v>
      </c>
      <c r="H15" s="33">
        <v>15000</v>
      </c>
      <c r="I15" s="41">
        <f>(H15-G15)/(G15*100%)</f>
        <v>2</v>
      </c>
    </row>
    <row r="16" spans="1:12" x14ac:dyDescent="0.25">
      <c r="A16" s="22">
        <v>5</v>
      </c>
      <c r="B16" s="22" t="s">
        <v>97</v>
      </c>
      <c r="C16" s="22">
        <v>1</v>
      </c>
      <c r="D16" s="31" t="s">
        <v>182</v>
      </c>
      <c r="E16" s="24" t="s">
        <v>183</v>
      </c>
      <c r="F16" s="24" t="s">
        <v>184</v>
      </c>
      <c r="G16" s="34" t="s">
        <v>195</v>
      </c>
      <c r="H16" s="34" t="s">
        <v>195</v>
      </c>
      <c r="I16" s="34" t="s">
        <v>195</v>
      </c>
    </row>
    <row r="17" spans="1:9" x14ac:dyDescent="0.25">
      <c r="A17" s="74" t="s">
        <v>196</v>
      </c>
      <c r="B17" s="74"/>
      <c r="C17" s="74"/>
      <c r="D17" s="74"/>
      <c r="E17" s="74"/>
      <c r="F17" s="74"/>
      <c r="G17" s="29">
        <f>SUM(G9:G16)</f>
        <v>41500</v>
      </c>
      <c r="H17" s="29">
        <f>SUM(H9:H16)</f>
        <v>155000</v>
      </c>
      <c r="I17" s="41">
        <f t="shared" ref="I17" si="0">(H17-G17)/(G17*100%)</f>
        <v>2.7349397590361444</v>
      </c>
    </row>
    <row r="18" spans="1:9" x14ac:dyDescent="0.25">
      <c r="B18" s="16"/>
      <c r="D18" s="17"/>
    </row>
    <row r="19" spans="1:9" x14ac:dyDescent="0.25">
      <c r="B19" s="16"/>
      <c r="D19" s="17"/>
    </row>
    <row r="20" spans="1:9" x14ac:dyDescent="0.25">
      <c r="B20" s="16"/>
      <c r="D20" s="17"/>
    </row>
    <row r="21" spans="1:9" x14ac:dyDescent="0.25">
      <c r="B21" s="16"/>
    </row>
    <row r="22" spans="1:9" x14ac:dyDescent="0.25">
      <c r="B22" s="16"/>
    </row>
    <row r="23" spans="1:9" x14ac:dyDescent="0.25">
      <c r="B23" s="16"/>
    </row>
    <row r="24" spans="1:9" x14ac:dyDescent="0.25">
      <c r="D24" s="1"/>
    </row>
    <row r="25" spans="1:9" x14ac:dyDescent="0.25">
      <c r="B25" s="16"/>
    </row>
    <row r="26" spans="1:9" x14ac:dyDescent="0.25">
      <c r="B26" s="16"/>
    </row>
    <row r="28" spans="1:9" x14ac:dyDescent="0.25">
      <c r="B28" s="16"/>
      <c r="D28" s="17"/>
    </row>
    <row r="29" spans="1:9" x14ac:dyDescent="0.25">
      <c r="B29" s="16"/>
      <c r="D29" s="17"/>
    </row>
    <row r="30" spans="1:9" x14ac:dyDescent="0.25">
      <c r="B30" s="16"/>
      <c r="D30" s="17"/>
    </row>
    <row r="31" spans="1:9" x14ac:dyDescent="0.25">
      <c r="B31" s="16"/>
      <c r="D31" s="17"/>
    </row>
    <row r="32" spans="1:9" x14ac:dyDescent="0.25">
      <c r="B32" s="16"/>
      <c r="D32" s="17"/>
    </row>
    <row r="33" spans="2:4" x14ac:dyDescent="0.25">
      <c r="B33" s="16"/>
      <c r="D33" s="17"/>
    </row>
    <row r="34" spans="2:4" x14ac:dyDescent="0.25">
      <c r="B34" s="16"/>
      <c r="D34" s="17"/>
    </row>
    <row r="35" spans="2:4" x14ac:dyDescent="0.25">
      <c r="B35" s="16"/>
      <c r="D35" s="17"/>
    </row>
    <row r="36" spans="2:4" x14ac:dyDescent="0.25">
      <c r="B36" s="16"/>
      <c r="D36" s="17"/>
    </row>
    <row r="37" spans="2:4" x14ac:dyDescent="0.25">
      <c r="B37" s="16"/>
      <c r="D37" s="17"/>
    </row>
    <row r="38" spans="2:4" x14ac:dyDescent="0.25">
      <c r="B38" s="16"/>
      <c r="D38" s="17"/>
    </row>
    <row r="39" spans="2:4" x14ac:dyDescent="0.25">
      <c r="B39" s="16"/>
      <c r="D39" s="17"/>
    </row>
    <row r="40" spans="2:4" x14ac:dyDescent="0.25">
      <c r="B40" s="16"/>
    </row>
    <row r="41" spans="2:4" x14ac:dyDescent="0.25">
      <c r="B41" s="16"/>
    </row>
    <row r="42" spans="2:4" x14ac:dyDescent="0.25">
      <c r="B42" s="16"/>
      <c r="D42" s="17"/>
    </row>
    <row r="43" spans="2:4" x14ac:dyDescent="0.25">
      <c r="B43" s="16"/>
      <c r="D43" s="17"/>
    </row>
    <row r="44" spans="2:4" x14ac:dyDescent="0.25">
      <c r="B44" s="16"/>
      <c r="D44" s="17"/>
    </row>
    <row r="45" spans="2:4" x14ac:dyDescent="0.25">
      <c r="B45" s="16"/>
      <c r="D45" s="17"/>
    </row>
    <row r="46" spans="2:4" x14ac:dyDescent="0.25">
      <c r="B46" s="16"/>
    </row>
    <row r="47" spans="2:4" x14ac:dyDescent="0.25">
      <c r="B47" s="16"/>
    </row>
    <row r="48" spans="2:4" x14ac:dyDescent="0.25">
      <c r="B48" s="16"/>
    </row>
    <row r="49" spans="2:4" x14ac:dyDescent="0.25">
      <c r="B49" s="16"/>
    </row>
    <row r="50" spans="2:4" x14ac:dyDescent="0.25">
      <c r="B50" s="16"/>
      <c r="D50" s="17"/>
    </row>
    <row r="51" spans="2:4" x14ac:dyDescent="0.25">
      <c r="B51" s="16"/>
      <c r="D51" s="17"/>
    </row>
    <row r="52" spans="2:4" x14ac:dyDescent="0.25">
      <c r="B52" s="16"/>
    </row>
    <row r="53" spans="2:4" x14ac:dyDescent="0.25">
      <c r="B53" s="16"/>
    </row>
    <row r="54" spans="2:4" x14ac:dyDescent="0.25">
      <c r="B54" s="16"/>
      <c r="D54" s="17"/>
    </row>
    <row r="55" spans="2:4" x14ac:dyDescent="0.25">
      <c r="B55" s="16"/>
      <c r="D55" s="17"/>
    </row>
    <row r="56" spans="2:4" x14ac:dyDescent="0.25">
      <c r="B56" s="16"/>
      <c r="D56" s="17"/>
    </row>
    <row r="57" spans="2:4" x14ac:dyDescent="0.25">
      <c r="B57" s="16"/>
      <c r="D57" s="17"/>
    </row>
    <row r="58" spans="2:4" x14ac:dyDescent="0.25">
      <c r="B58" s="16"/>
    </row>
    <row r="59" spans="2:4" x14ac:dyDescent="0.25">
      <c r="B59" s="16"/>
    </row>
    <row r="61" spans="2:4" x14ac:dyDescent="0.25">
      <c r="B61" s="16"/>
    </row>
    <row r="62" spans="2:4" x14ac:dyDescent="0.25">
      <c r="B62" s="16"/>
    </row>
    <row r="63" spans="2:4" x14ac:dyDescent="0.25">
      <c r="B63" s="16"/>
    </row>
    <row r="64" spans="2:4" x14ac:dyDescent="0.25">
      <c r="B64" s="16"/>
    </row>
    <row r="65" spans="2:4" x14ac:dyDescent="0.25">
      <c r="B65" s="16"/>
      <c r="D65" s="1"/>
    </row>
    <row r="66" spans="2:4" x14ac:dyDescent="0.25">
      <c r="B66" s="16"/>
    </row>
    <row r="67" spans="2:4" x14ac:dyDescent="0.25">
      <c r="B67" s="16"/>
    </row>
    <row r="68" spans="2:4" x14ac:dyDescent="0.25">
      <c r="B68" s="16"/>
    </row>
    <row r="69" spans="2:4" x14ac:dyDescent="0.25">
      <c r="B69" s="16"/>
    </row>
    <row r="70" spans="2:4" x14ac:dyDescent="0.25">
      <c r="B70" s="16"/>
      <c r="D70" s="17"/>
    </row>
    <row r="71" spans="2:4" x14ac:dyDescent="0.25">
      <c r="B71" s="16"/>
      <c r="D71" s="17"/>
    </row>
    <row r="72" spans="2:4" x14ac:dyDescent="0.25">
      <c r="B72" s="16"/>
    </row>
    <row r="73" spans="2:4" x14ac:dyDescent="0.25">
      <c r="B73" s="16"/>
      <c r="D73" s="17"/>
    </row>
    <row r="74" spans="2:4" x14ac:dyDescent="0.25">
      <c r="B74" s="16"/>
      <c r="D74" s="17"/>
    </row>
    <row r="75" spans="2:4" x14ac:dyDescent="0.25">
      <c r="B75" s="16"/>
      <c r="D75" s="17"/>
    </row>
    <row r="76" spans="2:4" x14ac:dyDescent="0.25">
      <c r="B76" s="16"/>
      <c r="D76" s="17"/>
    </row>
    <row r="77" spans="2:4" x14ac:dyDescent="0.25">
      <c r="B77" s="16"/>
    </row>
    <row r="78" spans="2:4" x14ac:dyDescent="0.25">
      <c r="B78" s="16"/>
      <c r="D78" s="19"/>
    </row>
    <row r="79" spans="2:4" x14ac:dyDescent="0.25">
      <c r="B79" s="16"/>
      <c r="D79" s="19"/>
    </row>
    <row r="80" spans="2:4" x14ac:dyDescent="0.25">
      <c r="B80" s="16"/>
      <c r="D80" s="17"/>
    </row>
    <row r="81" spans="2:4" x14ac:dyDescent="0.25">
      <c r="B81" s="16"/>
      <c r="D81" s="17"/>
    </row>
  </sheetData>
  <mergeCells count="8">
    <mergeCell ref="A1:I1"/>
    <mergeCell ref="A17:F17"/>
    <mergeCell ref="B14:B15"/>
    <mergeCell ref="A14:A15"/>
    <mergeCell ref="A6:I6"/>
    <mergeCell ref="A2:I2"/>
    <mergeCell ref="B10:B11"/>
    <mergeCell ref="A10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7" workbookViewId="0">
      <selection activeCell="I22" sqref="I22"/>
    </sheetView>
  </sheetViews>
  <sheetFormatPr defaultRowHeight="15.75" x14ac:dyDescent="0.25"/>
  <cols>
    <col min="1" max="1" width="4.42578125" style="52" customWidth="1"/>
    <col min="2" max="2" width="18.28515625" style="1" customWidth="1"/>
    <col min="3" max="3" width="4.42578125" style="1" customWidth="1"/>
    <col min="4" max="4" width="27.5703125" style="1" customWidth="1"/>
    <col min="5" max="7" width="14.28515625" style="1" customWidth="1"/>
    <col min="8" max="9" width="21" style="1" customWidth="1"/>
    <col min="10" max="10" width="11.42578125" style="1" customWidth="1"/>
    <col min="11" max="16384" width="9.140625" style="1"/>
  </cols>
  <sheetData>
    <row r="1" spans="1:10" x14ac:dyDescent="0.25">
      <c r="A1" s="81" t="s">
        <v>18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x14ac:dyDescent="0.25">
      <c r="A2" s="81" t="s">
        <v>19</v>
      </c>
      <c r="B2" s="81"/>
      <c r="C2" s="81"/>
      <c r="D2" s="81"/>
      <c r="E2" s="81"/>
      <c r="F2" s="81"/>
      <c r="G2" s="81"/>
      <c r="H2" s="81"/>
      <c r="I2" s="81"/>
      <c r="J2" s="81"/>
    </row>
    <row r="6" spans="1:10" x14ac:dyDescent="0.25">
      <c r="A6" s="80" t="s">
        <v>215</v>
      </c>
      <c r="B6" s="80"/>
      <c r="C6" s="80"/>
      <c r="D6" s="80"/>
      <c r="E6" s="80"/>
      <c r="F6" s="80"/>
      <c r="G6" s="80"/>
      <c r="H6" s="80"/>
      <c r="I6" s="80"/>
      <c r="J6" s="80"/>
    </row>
    <row r="7" spans="1:10" x14ac:dyDescent="0.25">
      <c r="A7" s="82" t="s">
        <v>260</v>
      </c>
      <c r="B7" s="82"/>
      <c r="C7" s="82"/>
      <c r="D7" s="82"/>
      <c r="E7" s="82"/>
      <c r="F7" s="82"/>
      <c r="G7" s="82"/>
      <c r="H7" s="82"/>
      <c r="I7" s="82"/>
      <c r="J7" s="82"/>
    </row>
    <row r="8" spans="1:10" x14ac:dyDescent="0.25">
      <c r="A8" s="57"/>
      <c r="B8" s="58"/>
      <c r="C8" s="58"/>
      <c r="D8" s="58"/>
      <c r="E8" s="58"/>
      <c r="F8" s="58"/>
      <c r="G8" s="58"/>
      <c r="H8" s="58"/>
    </row>
    <row r="9" spans="1:10" s="56" customFormat="1" x14ac:dyDescent="0.25">
      <c r="A9" s="53" t="s">
        <v>2</v>
      </c>
      <c r="B9" s="53" t="s">
        <v>0</v>
      </c>
      <c r="C9" s="60" t="s">
        <v>2</v>
      </c>
      <c r="D9" s="53" t="s">
        <v>216</v>
      </c>
      <c r="E9" s="53" t="s">
        <v>3</v>
      </c>
      <c r="F9" s="54" t="s">
        <v>243</v>
      </c>
      <c r="G9" s="53" t="s">
        <v>4</v>
      </c>
      <c r="H9" s="53" t="s">
        <v>202</v>
      </c>
      <c r="I9" s="23" t="s">
        <v>203</v>
      </c>
      <c r="J9" s="59" t="s">
        <v>131</v>
      </c>
    </row>
    <row r="10" spans="1:10" x14ac:dyDescent="0.25">
      <c r="A10" s="73">
        <v>1</v>
      </c>
      <c r="B10" s="73" t="s">
        <v>217</v>
      </c>
      <c r="C10" s="60">
        <v>1</v>
      </c>
      <c r="D10" s="24" t="s">
        <v>218</v>
      </c>
      <c r="E10" s="24" t="s">
        <v>219</v>
      </c>
      <c r="F10" s="24" t="s">
        <v>244</v>
      </c>
      <c r="G10" s="24" t="s">
        <v>220</v>
      </c>
      <c r="H10" s="24">
        <v>4000</v>
      </c>
      <c r="I10" s="24">
        <v>15000</v>
      </c>
      <c r="J10" s="41">
        <f>(I10-H10)/(H10*100%)</f>
        <v>2.75</v>
      </c>
    </row>
    <row r="11" spans="1:10" x14ac:dyDescent="0.25">
      <c r="A11" s="73"/>
      <c r="B11" s="73"/>
      <c r="C11" s="60">
        <v>2</v>
      </c>
      <c r="D11" s="24" t="s">
        <v>221</v>
      </c>
      <c r="E11" s="24" t="s">
        <v>219</v>
      </c>
      <c r="F11" s="24" t="s">
        <v>245</v>
      </c>
      <c r="G11" s="24" t="s">
        <v>220</v>
      </c>
      <c r="H11" s="24">
        <v>10000</v>
      </c>
      <c r="I11" s="24">
        <v>25000</v>
      </c>
      <c r="J11" s="41">
        <f>(I11-H11)/(H11*100%)</f>
        <v>1.5</v>
      </c>
    </row>
    <row r="12" spans="1:10" x14ac:dyDescent="0.25">
      <c r="A12" s="73"/>
      <c r="B12" s="73"/>
      <c r="C12" s="62">
        <v>3</v>
      </c>
      <c r="D12" s="24" t="s">
        <v>259</v>
      </c>
      <c r="E12" s="24" t="s">
        <v>219</v>
      </c>
      <c r="F12" s="24" t="s">
        <v>244</v>
      </c>
      <c r="G12" s="24" t="s">
        <v>220</v>
      </c>
      <c r="H12" s="24">
        <v>6500</v>
      </c>
      <c r="I12" s="24">
        <v>15000</v>
      </c>
      <c r="J12" s="41">
        <f>(I12-H12)/(H12*100%)</f>
        <v>1.3076923076923077</v>
      </c>
    </row>
    <row r="13" spans="1:10" x14ac:dyDescent="0.25">
      <c r="A13" s="53">
        <v>2</v>
      </c>
      <c r="B13" s="53" t="s">
        <v>222</v>
      </c>
      <c r="C13" s="60">
        <v>1</v>
      </c>
      <c r="D13" s="24" t="s">
        <v>223</v>
      </c>
      <c r="E13" s="24" t="s">
        <v>224</v>
      </c>
      <c r="F13" s="24" t="s">
        <v>244</v>
      </c>
      <c r="G13" s="24" t="s">
        <v>220</v>
      </c>
      <c r="H13" s="24">
        <v>1140</v>
      </c>
      <c r="I13" s="24">
        <v>7500</v>
      </c>
      <c r="J13" s="41">
        <f t="shared" ref="J13:J38" si="0">(I13-H13)/(H13*100%)</f>
        <v>5.5789473684210522</v>
      </c>
    </row>
    <row r="14" spans="1:10" x14ac:dyDescent="0.25">
      <c r="A14" s="53">
        <v>3</v>
      </c>
      <c r="B14" s="53" t="s">
        <v>164</v>
      </c>
      <c r="C14" s="60">
        <v>1</v>
      </c>
      <c r="D14" s="24" t="s">
        <v>225</v>
      </c>
      <c r="E14" s="24" t="s">
        <v>226</v>
      </c>
      <c r="F14" s="24" t="s">
        <v>244</v>
      </c>
      <c r="G14" s="24" t="s">
        <v>220</v>
      </c>
      <c r="H14" s="24">
        <v>62</v>
      </c>
      <c r="I14" s="24">
        <v>250</v>
      </c>
      <c r="J14" s="41">
        <f t="shared" si="0"/>
        <v>3.032258064516129</v>
      </c>
    </row>
    <row r="15" spans="1:10" x14ac:dyDescent="0.25">
      <c r="A15" s="83">
        <v>4</v>
      </c>
      <c r="B15" s="83" t="s">
        <v>160</v>
      </c>
      <c r="C15" s="60">
        <v>1</v>
      </c>
      <c r="D15" s="24" t="s">
        <v>227</v>
      </c>
      <c r="E15" s="24" t="s">
        <v>235</v>
      </c>
      <c r="F15" s="24" t="s">
        <v>244</v>
      </c>
      <c r="G15" s="24" t="s">
        <v>220</v>
      </c>
      <c r="H15" s="24">
        <v>5.5</v>
      </c>
      <c r="I15" s="24">
        <v>100</v>
      </c>
      <c r="J15" s="41">
        <f t="shared" si="0"/>
        <v>17.181818181818183</v>
      </c>
    </row>
    <row r="16" spans="1:10" x14ac:dyDescent="0.25">
      <c r="A16" s="84"/>
      <c r="B16" s="84"/>
      <c r="C16" s="70">
        <v>2</v>
      </c>
      <c r="D16" s="67" t="s">
        <v>227</v>
      </c>
      <c r="E16" s="67" t="s">
        <v>261</v>
      </c>
      <c r="F16" s="67" t="s">
        <v>244</v>
      </c>
      <c r="G16" s="67" t="s">
        <v>220</v>
      </c>
      <c r="H16" s="67">
        <v>4.8</v>
      </c>
      <c r="I16" s="72">
        <v>20</v>
      </c>
      <c r="J16" s="69">
        <f t="shared" si="0"/>
        <v>3.1666666666666665</v>
      </c>
    </row>
    <row r="17" spans="1:10" x14ac:dyDescent="0.25">
      <c r="A17" s="84"/>
      <c r="B17" s="84"/>
      <c r="C17" s="64">
        <v>3</v>
      </c>
      <c r="D17" s="63" t="s">
        <v>161</v>
      </c>
      <c r="E17" s="67" t="s">
        <v>214</v>
      </c>
      <c r="F17" s="67" t="s">
        <v>246</v>
      </c>
      <c r="G17" s="67" t="s">
        <v>220</v>
      </c>
      <c r="H17" s="68">
        <v>12</v>
      </c>
      <c r="I17" s="1">
        <v>50</v>
      </c>
      <c r="J17" s="69">
        <f>(I17-H17)/(H17*100%)</f>
        <v>3.1666666666666665</v>
      </c>
    </row>
    <row r="18" spans="1:10" x14ac:dyDescent="0.25">
      <c r="A18" s="85"/>
      <c r="B18" s="85"/>
      <c r="C18" s="62">
        <v>4</v>
      </c>
      <c r="D18" s="24" t="s">
        <v>249</v>
      </c>
      <c r="E18" s="24" t="s">
        <v>250</v>
      </c>
      <c r="F18" s="24" t="s">
        <v>244</v>
      </c>
      <c r="G18" s="24" t="s">
        <v>220</v>
      </c>
      <c r="H18" s="24">
        <v>540</v>
      </c>
      <c r="I18" s="24">
        <v>1000</v>
      </c>
      <c r="J18" s="41">
        <f>(I18-H18)/(H18*100%)</f>
        <v>0.85185185185185186</v>
      </c>
    </row>
    <row r="19" spans="1:10" x14ac:dyDescent="0.25">
      <c r="A19" s="83">
        <v>5</v>
      </c>
      <c r="B19" s="83" t="s">
        <v>156</v>
      </c>
      <c r="C19" s="60">
        <v>1</v>
      </c>
      <c r="D19" s="24" t="s">
        <v>228</v>
      </c>
      <c r="E19" s="24" t="s">
        <v>229</v>
      </c>
      <c r="F19" s="24" t="s">
        <v>244</v>
      </c>
      <c r="G19" s="24" t="s">
        <v>220</v>
      </c>
      <c r="H19" s="24">
        <v>280</v>
      </c>
      <c r="I19" s="24">
        <v>1000</v>
      </c>
      <c r="J19" s="41">
        <f t="shared" si="0"/>
        <v>2.5714285714285716</v>
      </c>
    </row>
    <row r="20" spans="1:10" x14ac:dyDescent="0.25">
      <c r="A20" s="84"/>
      <c r="B20" s="84"/>
      <c r="C20" s="60">
        <v>1</v>
      </c>
      <c r="D20" s="24" t="s">
        <v>157</v>
      </c>
      <c r="E20" s="24" t="s">
        <v>158</v>
      </c>
      <c r="F20" s="24" t="s">
        <v>244</v>
      </c>
      <c r="G20" s="24" t="s">
        <v>230</v>
      </c>
      <c r="H20" s="24">
        <v>55</v>
      </c>
      <c r="I20" s="24">
        <v>100</v>
      </c>
      <c r="J20" s="41">
        <f t="shared" si="0"/>
        <v>0.81818181818181823</v>
      </c>
    </row>
    <row r="21" spans="1:10" x14ac:dyDescent="0.25">
      <c r="A21" s="84"/>
      <c r="B21" s="84"/>
      <c r="C21" s="60">
        <v>2</v>
      </c>
      <c r="D21" s="24" t="s">
        <v>236</v>
      </c>
      <c r="E21" s="24" t="s">
        <v>212</v>
      </c>
      <c r="F21" s="24" t="s">
        <v>246</v>
      </c>
      <c r="G21" s="24" t="s">
        <v>220</v>
      </c>
      <c r="H21" s="24">
        <v>450</v>
      </c>
      <c r="I21" s="24">
        <v>1000</v>
      </c>
      <c r="J21" s="41">
        <f t="shared" si="0"/>
        <v>1.2222222222222223</v>
      </c>
    </row>
    <row r="22" spans="1:10" x14ac:dyDescent="0.25">
      <c r="A22" s="84"/>
      <c r="B22" s="84"/>
      <c r="C22" s="60">
        <v>3</v>
      </c>
      <c r="D22" s="24" t="s">
        <v>213</v>
      </c>
      <c r="E22" s="24" t="s">
        <v>237</v>
      </c>
      <c r="F22" s="24" t="s">
        <v>246</v>
      </c>
      <c r="G22" s="24" t="s">
        <v>238</v>
      </c>
      <c r="H22" s="24">
        <v>15000</v>
      </c>
      <c r="I22" s="24">
        <v>30000</v>
      </c>
      <c r="J22" s="41">
        <f t="shared" si="0"/>
        <v>1</v>
      </c>
    </row>
    <row r="23" spans="1:10" x14ac:dyDescent="0.25">
      <c r="A23" s="84"/>
      <c r="B23" s="84"/>
      <c r="C23" s="60">
        <v>4</v>
      </c>
      <c r="D23" s="24" t="s">
        <v>239</v>
      </c>
      <c r="E23" s="24" t="s">
        <v>158</v>
      </c>
      <c r="F23" s="24" t="s">
        <v>246</v>
      </c>
      <c r="G23" s="24" t="s">
        <v>230</v>
      </c>
      <c r="H23" s="24">
        <v>28.5</v>
      </c>
      <c r="I23" s="24">
        <v>100</v>
      </c>
      <c r="J23" s="41">
        <f t="shared" si="0"/>
        <v>2.5087719298245612</v>
      </c>
    </row>
    <row r="24" spans="1:10" x14ac:dyDescent="0.25">
      <c r="A24" s="84"/>
      <c r="B24" s="84"/>
      <c r="C24" s="60">
        <v>2</v>
      </c>
      <c r="D24" s="24" t="s">
        <v>231</v>
      </c>
      <c r="E24" s="24" t="s">
        <v>232</v>
      </c>
      <c r="F24" s="24" t="s">
        <v>244</v>
      </c>
      <c r="G24" s="24" t="s">
        <v>233</v>
      </c>
      <c r="H24" s="24">
        <v>29000</v>
      </c>
      <c r="I24" s="24">
        <v>29000</v>
      </c>
      <c r="J24" s="41">
        <f t="shared" si="0"/>
        <v>0</v>
      </c>
    </row>
    <row r="25" spans="1:10" x14ac:dyDescent="0.25">
      <c r="A25" s="85"/>
      <c r="B25" s="85"/>
      <c r="C25" s="60">
        <v>3</v>
      </c>
      <c r="D25" s="24" t="s">
        <v>234</v>
      </c>
      <c r="E25" s="24" t="s">
        <v>232</v>
      </c>
      <c r="F25" s="24" t="s">
        <v>244</v>
      </c>
      <c r="G25" s="24" t="s">
        <v>233</v>
      </c>
      <c r="H25" s="24">
        <v>24000</v>
      </c>
      <c r="I25" s="24">
        <v>24000</v>
      </c>
      <c r="J25" s="41">
        <f t="shared" si="0"/>
        <v>0</v>
      </c>
    </row>
    <row r="26" spans="1:10" x14ac:dyDescent="0.25">
      <c r="A26" s="73">
        <v>6</v>
      </c>
      <c r="B26" s="73" t="s">
        <v>185</v>
      </c>
      <c r="C26" s="60">
        <v>1</v>
      </c>
      <c r="D26" s="31" t="s">
        <v>186</v>
      </c>
      <c r="E26" s="24" t="s">
        <v>187</v>
      </c>
      <c r="F26" s="24" t="s">
        <v>246</v>
      </c>
      <c r="G26" s="24" t="s">
        <v>188</v>
      </c>
      <c r="H26" s="24">
        <v>8500</v>
      </c>
      <c r="I26" s="48">
        <v>30000</v>
      </c>
      <c r="J26" s="41">
        <f t="shared" si="0"/>
        <v>2.5294117647058822</v>
      </c>
    </row>
    <row r="27" spans="1:10" x14ac:dyDescent="0.25">
      <c r="A27" s="73"/>
      <c r="B27" s="73"/>
      <c r="C27" s="60">
        <v>2</v>
      </c>
      <c r="D27" s="31" t="s">
        <v>189</v>
      </c>
      <c r="E27" s="24"/>
      <c r="F27" s="24" t="s">
        <v>246</v>
      </c>
      <c r="G27" s="24" t="s">
        <v>190</v>
      </c>
      <c r="H27" s="24">
        <v>5500</v>
      </c>
      <c r="I27" s="48">
        <v>10000</v>
      </c>
      <c r="J27" s="41">
        <f t="shared" si="0"/>
        <v>0.81818181818181823</v>
      </c>
    </row>
    <row r="28" spans="1:10" x14ac:dyDescent="0.25">
      <c r="A28" s="73">
        <v>7</v>
      </c>
      <c r="B28" s="73" t="s">
        <v>191</v>
      </c>
      <c r="C28" s="60">
        <v>1</v>
      </c>
      <c r="D28" s="73" t="s">
        <v>192</v>
      </c>
      <c r="E28" s="73"/>
      <c r="F28" s="86" t="s">
        <v>246</v>
      </c>
      <c r="G28" s="24" t="s">
        <v>204</v>
      </c>
      <c r="H28" s="24">
        <v>2350</v>
      </c>
      <c r="I28" s="48">
        <v>5000</v>
      </c>
      <c r="J28" s="41">
        <f t="shared" si="0"/>
        <v>1.1276595744680851</v>
      </c>
    </row>
    <row r="29" spans="1:10" x14ac:dyDescent="0.25">
      <c r="A29" s="73"/>
      <c r="B29" s="73"/>
      <c r="C29" s="60">
        <v>2</v>
      </c>
      <c r="D29" s="73"/>
      <c r="E29" s="73"/>
      <c r="F29" s="87"/>
      <c r="G29" s="24" t="s">
        <v>205</v>
      </c>
      <c r="H29" s="24">
        <v>575</v>
      </c>
      <c r="I29" s="48">
        <v>3500</v>
      </c>
      <c r="J29" s="41">
        <f t="shared" si="0"/>
        <v>5.0869565217391308</v>
      </c>
    </row>
    <row r="30" spans="1:10" x14ac:dyDescent="0.25">
      <c r="A30" s="73"/>
      <c r="B30" s="73"/>
      <c r="C30" s="60">
        <v>3</v>
      </c>
      <c r="D30" s="73"/>
      <c r="E30" s="73"/>
      <c r="F30" s="88"/>
      <c r="G30" s="24" t="s">
        <v>206</v>
      </c>
      <c r="H30" s="24">
        <v>580</v>
      </c>
      <c r="I30" s="48">
        <v>3500</v>
      </c>
      <c r="J30" s="41">
        <f t="shared" si="0"/>
        <v>5.0344827586206895</v>
      </c>
    </row>
    <row r="31" spans="1:10" x14ac:dyDescent="0.25">
      <c r="A31" s="62">
        <v>8</v>
      </c>
      <c r="B31" s="62" t="s">
        <v>247</v>
      </c>
      <c r="C31" s="62">
        <v>1</v>
      </c>
      <c r="D31" s="92" t="s">
        <v>192</v>
      </c>
      <c r="E31" s="93"/>
      <c r="F31" s="65" t="s">
        <v>244</v>
      </c>
      <c r="G31" s="24" t="s">
        <v>248</v>
      </c>
      <c r="H31" s="24">
        <v>190</v>
      </c>
      <c r="I31" s="48">
        <v>1000</v>
      </c>
      <c r="J31" s="41">
        <f t="shared" si="0"/>
        <v>4.2631578947368425</v>
      </c>
    </row>
    <row r="32" spans="1:10" x14ac:dyDescent="0.25">
      <c r="A32" s="73">
        <v>9</v>
      </c>
      <c r="B32" s="73" t="s">
        <v>193</v>
      </c>
      <c r="C32" s="60">
        <v>1</v>
      </c>
      <c r="D32" s="73" t="s">
        <v>192</v>
      </c>
      <c r="E32" s="73"/>
      <c r="F32" s="55" t="s">
        <v>246</v>
      </c>
      <c r="G32" s="24" t="s">
        <v>207</v>
      </c>
      <c r="H32" s="24">
        <v>900</v>
      </c>
      <c r="I32" s="48">
        <v>1000</v>
      </c>
      <c r="J32" s="41">
        <f t="shared" si="0"/>
        <v>0.1111111111111111</v>
      </c>
    </row>
    <row r="33" spans="1:10" x14ac:dyDescent="0.25">
      <c r="A33" s="73"/>
      <c r="B33" s="73"/>
      <c r="C33" s="60">
        <v>2</v>
      </c>
      <c r="D33" s="73"/>
      <c r="E33" s="73"/>
      <c r="F33" s="55" t="s">
        <v>245</v>
      </c>
      <c r="G33" s="55">
        <v>7.5</v>
      </c>
      <c r="H33" s="33">
        <v>10000</v>
      </c>
      <c r="I33" s="33">
        <v>15000</v>
      </c>
      <c r="J33" s="41">
        <f t="shared" si="0"/>
        <v>0.5</v>
      </c>
    </row>
    <row r="34" spans="1:10" x14ac:dyDescent="0.25">
      <c r="A34" s="73">
        <v>10</v>
      </c>
      <c r="B34" s="73" t="s">
        <v>252</v>
      </c>
      <c r="C34" s="62">
        <v>1</v>
      </c>
      <c r="D34" s="55" t="s">
        <v>251</v>
      </c>
      <c r="E34" s="55" t="s">
        <v>253</v>
      </c>
      <c r="F34" s="55" t="s">
        <v>244</v>
      </c>
      <c r="G34" s="66" t="s">
        <v>220</v>
      </c>
      <c r="H34" s="33">
        <v>3500</v>
      </c>
      <c r="I34" s="33">
        <v>10000</v>
      </c>
      <c r="J34" s="41">
        <f t="shared" si="0"/>
        <v>1.8571428571428572</v>
      </c>
    </row>
    <row r="35" spans="1:10" x14ac:dyDescent="0.25">
      <c r="A35" s="73"/>
      <c r="B35" s="73"/>
      <c r="C35" s="62">
        <v>2</v>
      </c>
      <c r="D35" s="55" t="s">
        <v>254</v>
      </c>
      <c r="E35" s="55" t="s">
        <v>255</v>
      </c>
      <c r="F35" s="55" t="s">
        <v>244</v>
      </c>
      <c r="G35" s="66" t="s">
        <v>220</v>
      </c>
      <c r="H35" s="33">
        <v>2700</v>
      </c>
      <c r="I35" s="33">
        <v>10000</v>
      </c>
      <c r="J35" s="41">
        <f t="shared" si="0"/>
        <v>2.7037037037037037</v>
      </c>
    </row>
    <row r="36" spans="1:10" x14ac:dyDescent="0.25">
      <c r="A36" s="73">
        <v>11</v>
      </c>
      <c r="B36" s="73" t="s">
        <v>256</v>
      </c>
      <c r="C36" s="62">
        <v>1</v>
      </c>
      <c r="D36" s="73" t="s">
        <v>192</v>
      </c>
      <c r="E36" s="73"/>
      <c r="F36" s="55" t="s">
        <v>244</v>
      </c>
      <c r="G36" s="66" t="s">
        <v>258</v>
      </c>
      <c r="H36" s="33">
        <v>60000</v>
      </c>
      <c r="I36" s="33">
        <v>75000</v>
      </c>
      <c r="J36" s="41">
        <f t="shared" si="0"/>
        <v>0.25</v>
      </c>
    </row>
    <row r="37" spans="1:10" x14ac:dyDescent="0.25">
      <c r="A37" s="73"/>
      <c r="B37" s="73"/>
      <c r="C37" s="62">
        <v>2</v>
      </c>
      <c r="D37" s="73"/>
      <c r="E37" s="73"/>
      <c r="F37" s="55" t="s">
        <v>244</v>
      </c>
      <c r="G37" s="66" t="s">
        <v>257</v>
      </c>
      <c r="H37" s="33">
        <v>73000</v>
      </c>
      <c r="I37" s="33">
        <v>90000</v>
      </c>
      <c r="J37" s="41">
        <f t="shared" si="0"/>
        <v>0.23287671232876711</v>
      </c>
    </row>
    <row r="38" spans="1:10" x14ac:dyDescent="0.25">
      <c r="A38" s="89" t="s">
        <v>196</v>
      </c>
      <c r="B38" s="90"/>
      <c r="C38" s="90"/>
      <c r="D38" s="90"/>
      <c r="E38" s="90"/>
      <c r="F38" s="90"/>
      <c r="G38" s="91"/>
      <c r="H38" s="29">
        <f>SUM(H10:H37)</f>
        <v>258872.8</v>
      </c>
      <c r="I38" s="29">
        <f>SUM(I10:I37)</f>
        <v>403120</v>
      </c>
      <c r="J38" s="61">
        <f t="shared" si="0"/>
        <v>0.55721265424563726</v>
      </c>
    </row>
  </sheetData>
  <mergeCells count="26">
    <mergeCell ref="F28:F30"/>
    <mergeCell ref="A38:G38"/>
    <mergeCell ref="D32:E33"/>
    <mergeCell ref="B32:B33"/>
    <mergeCell ref="A32:A33"/>
    <mergeCell ref="D31:E31"/>
    <mergeCell ref="A34:A35"/>
    <mergeCell ref="B34:B35"/>
    <mergeCell ref="D36:E37"/>
    <mergeCell ref="A36:A37"/>
    <mergeCell ref="B36:B37"/>
    <mergeCell ref="B26:B27"/>
    <mergeCell ref="A26:A27"/>
    <mergeCell ref="B28:B30"/>
    <mergeCell ref="A28:A30"/>
    <mergeCell ref="D28:E30"/>
    <mergeCell ref="A1:J1"/>
    <mergeCell ref="A2:J2"/>
    <mergeCell ref="A6:J6"/>
    <mergeCell ref="A7:J7"/>
    <mergeCell ref="B19:B25"/>
    <mergeCell ref="A19:A25"/>
    <mergeCell ref="B15:B18"/>
    <mergeCell ref="A15:A18"/>
    <mergeCell ref="A10:A12"/>
    <mergeCell ref="B10:B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</vt:lpstr>
      <vt:lpstr>SUE</vt:lpstr>
      <vt:lpstr>Inj</vt:lpstr>
      <vt:lpstr>1x Pakai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Jubaidz</dc:creator>
  <cp:lastModifiedBy>Jubaidz</cp:lastModifiedBy>
  <cp:lastPrinted>2018-07-17T18:52:00Z</cp:lastPrinted>
  <dcterms:created xsi:type="dcterms:W3CDTF">2018-06-13T21:26:04Z</dcterms:created>
  <dcterms:modified xsi:type="dcterms:W3CDTF">2019-01-08T11:48:05Z</dcterms:modified>
</cp:coreProperties>
</file>