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307fe951aeb2190/Dokumen/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43" i="1"/>
  <c r="C42" i="1"/>
  <c r="C41" i="1"/>
  <c r="H29" i="1" l="1"/>
  <c r="C36" i="1" s="1"/>
  <c r="E36" i="1" s="1"/>
  <c r="K18" i="1"/>
  <c r="F50" i="1" l="1"/>
  <c r="F49" i="1"/>
  <c r="F48" i="1"/>
  <c r="F47" i="1"/>
  <c r="F46" i="1"/>
  <c r="F45" i="1"/>
  <c r="F44" i="1"/>
  <c r="F43" i="1"/>
  <c r="F42" i="1"/>
  <c r="F41" i="1"/>
  <c r="C33" i="1"/>
  <c r="E33" i="1" s="1"/>
  <c r="C35" i="1"/>
  <c r="E35" i="1" s="1"/>
  <c r="C37" i="1"/>
  <c r="E37" i="1" s="1"/>
  <c r="C34" i="1"/>
  <c r="E34" i="1" s="1"/>
  <c r="D49" i="1" l="1"/>
  <c r="D48" i="1"/>
  <c r="D46" i="1"/>
  <c r="D42" i="1"/>
  <c r="D41" i="1"/>
  <c r="D50" i="1"/>
  <c r="D47" i="1"/>
  <c r="D45" i="1"/>
  <c r="D44" i="1"/>
  <c r="D43" i="1"/>
  <c r="E50" i="1"/>
  <c r="E49" i="1"/>
  <c r="E48" i="1"/>
  <c r="E47" i="1"/>
  <c r="E46" i="1"/>
  <c r="E45" i="1"/>
  <c r="E44" i="1"/>
  <c r="E43" i="1"/>
  <c r="E42" i="1"/>
  <c r="E41" i="1"/>
  <c r="C50" i="1"/>
  <c r="C49" i="1"/>
  <c r="C48" i="1"/>
  <c r="C47" i="1"/>
  <c r="H47" i="1" s="1"/>
  <c r="C46" i="1"/>
  <c r="C45" i="1"/>
  <c r="C44" i="1"/>
  <c r="H44" i="1" s="1"/>
  <c r="H43" i="1"/>
  <c r="G50" i="1"/>
  <c r="G49" i="1"/>
  <c r="G48" i="1"/>
  <c r="G47" i="1"/>
  <c r="G46" i="1"/>
  <c r="G45" i="1"/>
  <c r="G44" i="1"/>
  <c r="G43" i="1"/>
  <c r="G42" i="1"/>
  <c r="G41" i="1"/>
  <c r="H48" i="1" l="1"/>
  <c r="H45" i="1"/>
  <c r="H41" i="1"/>
  <c r="H49" i="1"/>
  <c r="H42" i="1"/>
  <c r="H46" i="1"/>
  <c r="H50" i="1"/>
  <c r="K42" i="1" l="1"/>
  <c r="K47" i="1"/>
  <c r="K49" i="1"/>
  <c r="K45" i="1"/>
  <c r="K50" i="1"/>
  <c r="K41" i="1"/>
  <c r="K44" i="1"/>
  <c r="K46" i="1"/>
  <c r="K48" i="1"/>
  <c r="K43" i="1"/>
  <c r="L45" i="1" l="1"/>
  <c r="L44" i="1"/>
  <c r="L43" i="1"/>
  <c r="L41" i="1"/>
  <c r="L49" i="1"/>
  <c r="L48" i="1"/>
  <c r="L47" i="1"/>
  <c r="L46" i="1"/>
  <c r="L50" i="1"/>
  <c r="L42" i="1"/>
</calcChain>
</file>

<file path=xl/sharedStrings.xml><?xml version="1.0" encoding="utf-8"?>
<sst xmlns="http://schemas.openxmlformats.org/spreadsheetml/2006/main" count="132" uniqueCount="72">
  <si>
    <t>Tabel Daftar Handphone 4-5 Jutaan Terbaik</t>
  </si>
  <si>
    <t>Skala &amp; Poin</t>
  </si>
  <si>
    <t>Nama HP</t>
  </si>
  <si>
    <t>RAM</t>
  </si>
  <si>
    <t>Processor (Antutu)</t>
  </si>
  <si>
    <t>Baterai</t>
  </si>
  <si>
    <t>Harga</t>
  </si>
  <si>
    <t>Ukuran Layar</t>
  </si>
  <si>
    <t>Poin</t>
  </si>
  <si>
    <t>Oppo Reno 6 5G</t>
  </si>
  <si>
    <t>12 GB</t>
  </si>
  <si>
    <t xml:space="preserve"> 4300 mAh</t>
  </si>
  <si>
    <t>7,9 jutaan</t>
  </si>
  <si>
    <t>Oppo Reno 6 Pro 5G</t>
  </si>
  <si>
    <t>10,9 jutaan</t>
  </si>
  <si>
    <t>OPPO Reno 7 5G</t>
  </si>
  <si>
    <t>8 GB</t>
  </si>
  <si>
    <t>4500 mAh</t>
  </si>
  <si>
    <t>7,4 jutaan</t>
  </si>
  <si>
    <t>Oppo Reno 8 5G</t>
  </si>
  <si>
    <t>8,4 jutaan</t>
  </si>
  <si>
    <t>Oppo Reno  8 Pro 5G</t>
  </si>
  <si>
    <t>4,5 jutaan</t>
  </si>
  <si>
    <t>Oppo Reno 10 5G</t>
  </si>
  <si>
    <t>5000 mAh</t>
  </si>
  <si>
    <t>5,9 jutaan</t>
  </si>
  <si>
    <t>Oppo Reno 10 Pro 5G</t>
  </si>
  <si>
    <t>4600 mAh</t>
  </si>
  <si>
    <t>Skala Processor</t>
  </si>
  <si>
    <t>Oppo Reno 10  Pro Plus 5G</t>
  </si>
  <si>
    <t>16GB</t>
  </si>
  <si>
    <t>4700 mAh</t>
  </si>
  <si>
    <t>&lt;400000</t>
  </si>
  <si>
    <t>Oppo Reno 8 T 5G</t>
  </si>
  <si>
    <t>4800 mAh</t>
  </si>
  <si>
    <t>6,4 jutaan</t>
  </si>
  <si>
    <t>&gt;=400000</t>
  </si>
  <si>
    <t>Oppo Reno 8 Z 5G</t>
  </si>
  <si>
    <t>&gt;=500000</t>
  </si>
  <si>
    <t>Kategori</t>
  </si>
  <si>
    <t>Benefit</t>
  </si>
  <si>
    <t>Cost</t>
  </si>
  <si>
    <t>&gt;=600000</t>
  </si>
  <si>
    <t>&gt;=900000</t>
  </si>
  <si>
    <t>Tabel Berdasarkan Skala Poin</t>
  </si>
  <si>
    <t>Skala Baterai</t>
  </si>
  <si>
    <t>&lt;4800</t>
  </si>
  <si>
    <t>Skala Harga</t>
  </si>
  <si>
    <t>Total</t>
  </si>
  <si>
    <t>Skala Ukuran Layar</t>
  </si>
  <si>
    <t>Bobot Kepentingan</t>
  </si>
  <si>
    <t>Perhitungan Bobot</t>
  </si>
  <si>
    <t>DIBULATKAN</t>
  </si>
  <si>
    <t>Perhitungan Metode WP (Weighted Product)</t>
  </si>
  <si>
    <t>Menghitung Nilai Vektor (Penentu)</t>
  </si>
  <si>
    <t>Total (S)</t>
  </si>
  <si>
    <t>Nilai Vektor (V)</t>
  </si>
  <si>
    <t>Rank</t>
  </si>
  <si>
    <t>Kesimpulan</t>
  </si>
  <si>
    <t>Skala RAM</t>
  </si>
  <si>
    <t>16 GB</t>
  </si>
  <si>
    <t>0-4 juta</t>
  </si>
  <si>
    <t>4-8 juta</t>
  </si>
  <si>
    <t>8-10 juta</t>
  </si>
  <si>
    <t>10-12 juta</t>
  </si>
  <si>
    <t>&lt;4500</t>
  </si>
  <si>
    <t>&lt;6,5</t>
  </si>
  <si>
    <t>&gt;=6,5</t>
  </si>
  <si>
    <t>&gt;=6,6</t>
  </si>
  <si>
    <t>&gt;=6,7</t>
  </si>
  <si>
    <t>Oppo Reno 10 Pro Plus 5G</t>
  </si>
  <si>
    <t xml:space="preserve">Berdasarkan perhitungan di atas sekarang hp oppo dengan series reno, yang terbaik adalah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</si>
</sst>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"/>
      <color theme="1"/>
      <name val="Calibri"/>
      <family val="2"/>
      <charset val="1"/>
      <scheme val="minor"/>
    </font>
    <font>
      <sz val="11"/>
      <color rgb="FF000000"/>
      <name val="Calibri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4" fontId="0" fillId="0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4"/>
  <sheetViews>
    <sheetView tabSelected="1" topLeftCell="B38" workbookViewId="0">
      <selection activeCell="G55" sqref="G55"/>
    </sheetView>
  </sheetViews>
  <sheetFormatPr defaultColWidth="8.7265625" defaultRowHeight="14.5"/>
  <cols>
    <col min="1" max="1" width="8.7265625" style="2"/>
    <col min="2" max="2" width="25.54296875" style="2" customWidth="1"/>
    <col min="3" max="3" width="17.6328125" style="2" customWidth="1"/>
    <col min="4" max="4" width="18" style="2" customWidth="1"/>
    <col min="5" max="5" width="9.90625" style="2" customWidth="1"/>
    <col min="6" max="6" width="10.453125" style="2" customWidth="1"/>
    <col min="7" max="7" width="12.90625" style="2" customWidth="1"/>
    <col min="8" max="8" width="12.7265625" style="2" customWidth="1"/>
    <col min="9" max="9" width="9" style="2" customWidth="1"/>
    <col min="10" max="10" width="8.7265625" style="2"/>
    <col min="11" max="11" width="20.08984375" style="2" customWidth="1"/>
    <col min="12" max="12" width="12" style="2" customWidth="1"/>
    <col min="13" max="16384" width="8.7265625" style="2"/>
  </cols>
  <sheetData>
    <row r="2" spans="2:12">
      <c r="B2" s="15" t="s">
        <v>0</v>
      </c>
      <c r="C2" s="15"/>
      <c r="D2" s="15"/>
      <c r="E2" s="15"/>
      <c r="F2" s="15"/>
      <c r="G2" s="15"/>
      <c r="H2" s="1"/>
      <c r="K2" s="16" t="s">
        <v>1</v>
      </c>
      <c r="L2" s="16"/>
    </row>
    <row r="3" spans="2:12"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1"/>
      <c r="K3" s="3" t="s">
        <v>59</v>
      </c>
      <c r="L3" s="3" t="s">
        <v>8</v>
      </c>
    </row>
    <row r="4" spans="2:12">
      <c r="B4" s="7" t="s">
        <v>9</v>
      </c>
      <c r="C4" s="4" t="s">
        <v>10</v>
      </c>
      <c r="D4" s="4">
        <v>430765</v>
      </c>
      <c r="E4" s="4" t="s">
        <v>11</v>
      </c>
      <c r="F4" s="4" t="s">
        <v>12</v>
      </c>
      <c r="G4" s="14">
        <v>6.4</v>
      </c>
      <c r="H4" s="1"/>
      <c r="K4" s="3" t="s">
        <v>16</v>
      </c>
      <c r="L4" s="3">
        <v>1</v>
      </c>
    </row>
    <row r="5" spans="2:12">
      <c r="B5" s="7" t="s">
        <v>13</v>
      </c>
      <c r="C5" s="4" t="s">
        <v>10</v>
      </c>
      <c r="D5" s="5">
        <v>671577</v>
      </c>
      <c r="E5" s="4" t="s">
        <v>11</v>
      </c>
      <c r="F5" s="4" t="s">
        <v>14</v>
      </c>
      <c r="G5" s="14">
        <v>6.5</v>
      </c>
      <c r="H5" s="1"/>
      <c r="K5" s="3" t="s">
        <v>10</v>
      </c>
      <c r="L5" s="3">
        <v>2</v>
      </c>
    </row>
    <row r="6" spans="2:12">
      <c r="B6" s="7" t="s">
        <v>15</v>
      </c>
      <c r="C6" s="4" t="s">
        <v>16</v>
      </c>
      <c r="D6" s="4">
        <v>479608</v>
      </c>
      <c r="E6" s="4" t="s">
        <v>17</v>
      </c>
      <c r="F6" s="4" t="s">
        <v>18</v>
      </c>
      <c r="G6" s="14">
        <v>6.4</v>
      </c>
      <c r="H6" s="1"/>
      <c r="K6" s="3" t="s">
        <v>60</v>
      </c>
      <c r="L6" s="3">
        <v>3</v>
      </c>
    </row>
    <row r="7" spans="2:12">
      <c r="B7" s="7" t="s">
        <v>19</v>
      </c>
      <c r="C7" s="4" t="s">
        <v>10</v>
      </c>
      <c r="D7" s="4">
        <v>699576</v>
      </c>
      <c r="E7" s="4" t="s">
        <v>17</v>
      </c>
      <c r="F7" s="4" t="s">
        <v>20</v>
      </c>
      <c r="G7" s="14">
        <v>6.4</v>
      </c>
      <c r="H7" s="1"/>
    </row>
    <row r="8" spans="2:12">
      <c r="B8" s="7" t="s">
        <v>21</v>
      </c>
      <c r="C8" s="4" t="s">
        <v>10</v>
      </c>
      <c r="D8" s="4">
        <v>718351</v>
      </c>
      <c r="E8" s="4" t="s">
        <v>17</v>
      </c>
      <c r="F8" s="4" t="s">
        <v>22</v>
      </c>
      <c r="G8" s="4">
        <v>6.7</v>
      </c>
      <c r="H8" s="1"/>
      <c r="K8" s="3" t="s">
        <v>28</v>
      </c>
      <c r="L8" s="3" t="s">
        <v>8</v>
      </c>
    </row>
    <row r="9" spans="2:12">
      <c r="B9" s="7" t="s">
        <v>23</v>
      </c>
      <c r="C9" s="4" t="s">
        <v>16</v>
      </c>
      <c r="D9" s="4">
        <v>566125</v>
      </c>
      <c r="E9" s="4" t="s">
        <v>24</v>
      </c>
      <c r="F9" s="4" t="s">
        <v>25</v>
      </c>
      <c r="G9" s="14">
        <v>6.7</v>
      </c>
      <c r="H9" s="1"/>
      <c r="K9" s="3" t="s">
        <v>32</v>
      </c>
      <c r="L9" s="3">
        <v>1</v>
      </c>
    </row>
    <row r="10" spans="2:12">
      <c r="B10" s="7" t="s">
        <v>26</v>
      </c>
      <c r="C10" s="4" t="s">
        <v>10</v>
      </c>
      <c r="D10" s="4">
        <v>571870</v>
      </c>
      <c r="E10" s="4" t="s">
        <v>27</v>
      </c>
      <c r="F10" s="4" t="s">
        <v>12</v>
      </c>
      <c r="G10" s="14">
        <v>6.7</v>
      </c>
      <c r="H10" s="1"/>
      <c r="K10" s="3" t="s">
        <v>36</v>
      </c>
      <c r="L10" s="3">
        <v>2</v>
      </c>
    </row>
    <row r="11" spans="2:12">
      <c r="B11" s="7" t="s">
        <v>29</v>
      </c>
      <c r="C11" s="4" t="s">
        <v>30</v>
      </c>
      <c r="D11" s="4">
        <v>1088377</v>
      </c>
      <c r="E11" s="4" t="s">
        <v>31</v>
      </c>
      <c r="F11" s="4" t="s">
        <v>14</v>
      </c>
      <c r="G11" s="14">
        <v>6.7</v>
      </c>
      <c r="H11" s="1"/>
      <c r="K11" s="3" t="s">
        <v>38</v>
      </c>
      <c r="L11" s="3">
        <v>3</v>
      </c>
    </row>
    <row r="12" spans="2:12">
      <c r="B12" s="7" t="s">
        <v>33</v>
      </c>
      <c r="C12" s="4" t="s">
        <v>16</v>
      </c>
      <c r="D12" s="4">
        <v>408678</v>
      </c>
      <c r="E12" s="4" t="s">
        <v>34</v>
      </c>
      <c r="F12" s="4" t="s">
        <v>35</v>
      </c>
      <c r="G12" s="14">
        <v>6.7</v>
      </c>
      <c r="H12" s="1"/>
      <c r="K12" s="3" t="s">
        <v>42</v>
      </c>
      <c r="L12" s="3">
        <v>4</v>
      </c>
    </row>
    <row r="13" spans="2:12">
      <c r="B13" s="7" t="s">
        <v>37</v>
      </c>
      <c r="C13" s="4" t="s">
        <v>16</v>
      </c>
      <c r="D13" s="4">
        <v>443987</v>
      </c>
      <c r="E13" s="4" t="s">
        <v>17</v>
      </c>
      <c r="F13" s="4" t="s">
        <v>25</v>
      </c>
      <c r="G13" s="14">
        <v>6.4</v>
      </c>
      <c r="H13" s="1"/>
      <c r="K13" s="3" t="s">
        <v>43</v>
      </c>
      <c r="L13" s="3">
        <v>5</v>
      </c>
    </row>
    <row r="14" spans="2:12">
      <c r="B14" s="8" t="s">
        <v>39</v>
      </c>
      <c r="C14" s="8" t="s">
        <v>40</v>
      </c>
      <c r="D14" s="8" t="s">
        <v>40</v>
      </c>
      <c r="E14" s="8" t="s">
        <v>40</v>
      </c>
      <c r="F14" s="8" t="s">
        <v>41</v>
      </c>
      <c r="G14" s="8" t="s">
        <v>40</v>
      </c>
    </row>
    <row r="15" spans="2:12">
      <c r="K15" s="3" t="s">
        <v>45</v>
      </c>
      <c r="L15" s="3" t="s">
        <v>8</v>
      </c>
    </row>
    <row r="16" spans="2:12">
      <c r="K16" s="3" t="s">
        <v>65</v>
      </c>
      <c r="L16" s="3">
        <v>1</v>
      </c>
    </row>
    <row r="17" spans="2:12">
      <c r="B17" s="15" t="s">
        <v>44</v>
      </c>
      <c r="C17" s="15"/>
      <c r="D17" s="15"/>
      <c r="E17" s="15"/>
      <c r="F17" s="15"/>
      <c r="G17" s="15"/>
      <c r="K17" s="3" t="s">
        <v>46</v>
      </c>
      <c r="L17" s="3">
        <v>2</v>
      </c>
    </row>
    <row r="18" spans="2:12"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1"/>
      <c r="K18" s="7">
        <f>5000</f>
        <v>5000</v>
      </c>
      <c r="L18" s="3">
        <v>3</v>
      </c>
    </row>
    <row r="19" spans="2:12">
      <c r="B19" s="7" t="s">
        <v>9</v>
      </c>
      <c r="C19" s="4">
        <v>2</v>
      </c>
      <c r="D19" s="4">
        <v>2</v>
      </c>
      <c r="E19" s="4">
        <v>1</v>
      </c>
      <c r="F19" s="4">
        <v>2</v>
      </c>
      <c r="G19" s="4">
        <v>1</v>
      </c>
      <c r="H19" s="1"/>
    </row>
    <row r="20" spans="2:12">
      <c r="B20" s="7" t="s">
        <v>13</v>
      </c>
      <c r="C20" s="4">
        <v>2</v>
      </c>
      <c r="D20" s="4">
        <v>4</v>
      </c>
      <c r="E20" s="4">
        <v>1</v>
      </c>
      <c r="F20" s="4">
        <v>4</v>
      </c>
      <c r="G20" s="4">
        <v>2</v>
      </c>
      <c r="K20" s="3" t="s">
        <v>47</v>
      </c>
      <c r="L20" s="3" t="s">
        <v>8</v>
      </c>
    </row>
    <row r="21" spans="2:12">
      <c r="B21" s="7" t="s">
        <v>15</v>
      </c>
      <c r="C21" s="4">
        <v>1</v>
      </c>
      <c r="D21" s="4">
        <v>2</v>
      </c>
      <c r="E21" s="4">
        <v>1</v>
      </c>
      <c r="F21" s="4">
        <v>2</v>
      </c>
      <c r="G21" s="4">
        <v>1</v>
      </c>
      <c r="K21" s="3" t="s">
        <v>61</v>
      </c>
      <c r="L21" s="3">
        <v>1</v>
      </c>
    </row>
    <row r="22" spans="2:12">
      <c r="B22" s="7" t="s">
        <v>19</v>
      </c>
      <c r="C22" s="4">
        <v>2</v>
      </c>
      <c r="D22" s="4">
        <v>4</v>
      </c>
      <c r="E22" s="4">
        <v>1</v>
      </c>
      <c r="F22" s="4">
        <v>3</v>
      </c>
      <c r="G22" s="4">
        <v>1</v>
      </c>
      <c r="K22" s="3" t="s">
        <v>62</v>
      </c>
      <c r="L22" s="3">
        <v>2</v>
      </c>
    </row>
    <row r="23" spans="2:12">
      <c r="B23" s="7" t="s">
        <v>21</v>
      </c>
      <c r="C23" s="4">
        <v>2</v>
      </c>
      <c r="D23" s="4">
        <v>4</v>
      </c>
      <c r="E23" s="4">
        <v>1</v>
      </c>
      <c r="F23" s="4">
        <v>2</v>
      </c>
      <c r="G23" s="4">
        <v>4</v>
      </c>
      <c r="K23" s="3" t="s">
        <v>63</v>
      </c>
      <c r="L23" s="3">
        <v>3</v>
      </c>
    </row>
    <row r="24" spans="2:12">
      <c r="B24" s="7" t="s">
        <v>23</v>
      </c>
      <c r="C24" s="4">
        <v>1</v>
      </c>
      <c r="D24" s="4">
        <v>3</v>
      </c>
      <c r="E24" s="4">
        <v>3</v>
      </c>
      <c r="F24" s="4">
        <v>2</v>
      </c>
      <c r="G24" s="4">
        <v>4</v>
      </c>
      <c r="K24" s="3" t="s">
        <v>64</v>
      </c>
      <c r="L24" s="3">
        <v>4</v>
      </c>
    </row>
    <row r="25" spans="2:12">
      <c r="B25" s="7" t="s">
        <v>26</v>
      </c>
      <c r="C25" s="4">
        <v>2</v>
      </c>
      <c r="D25" s="4">
        <v>3</v>
      </c>
      <c r="E25" s="4">
        <v>2</v>
      </c>
      <c r="F25" s="4">
        <v>2</v>
      </c>
      <c r="G25" s="4">
        <v>4</v>
      </c>
    </row>
    <row r="26" spans="2:12">
      <c r="B26" s="7" t="s">
        <v>29</v>
      </c>
      <c r="C26" s="4">
        <v>3</v>
      </c>
      <c r="D26" s="4">
        <v>5</v>
      </c>
      <c r="E26" s="4">
        <v>2</v>
      </c>
      <c r="F26" s="4">
        <v>4</v>
      </c>
      <c r="G26" s="4">
        <v>4</v>
      </c>
      <c r="K26" s="3" t="s">
        <v>49</v>
      </c>
      <c r="L26" s="3" t="s">
        <v>8</v>
      </c>
    </row>
    <row r="27" spans="2:12">
      <c r="B27" s="7" t="s">
        <v>33</v>
      </c>
      <c r="C27" s="4">
        <v>1</v>
      </c>
      <c r="D27" s="4">
        <v>2</v>
      </c>
      <c r="E27" s="4">
        <v>2</v>
      </c>
      <c r="F27" s="4">
        <v>2</v>
      </c>
      <c r="G27" s="4">
        <v>4</v>
      </c>
      <c r="K27" s="3" t="s">
        <v>66</v>
      </c>
      <c r="L27" s="3">
        <v>1</v>
      </c>
    </row>
    <row r="28" spans="2:12">
      <c r="B28" s="7" t="s">
        <v>37</v>
      </c>
      <c r="C28" s="4">
        <v>1</v>
      </c>
      <c r="D28" s="4">
        <v>2</v>
      </c>
      <c r="E28" s="4">
        <v>1</v>
      </c>
      <c r="F28" s="4">
        <v>2</v>
      </c>
      <c r="G28" s="4">
        <v>1</v>
      </c>
      <c r="H28" s="8" t="s">
        <v>48</v>
      </c>
      <c r="K28" s="3" t="s">
        <v>67</v>
      </c>
      <c r="L28" s="3">
        <v>2</v>
      </c>
    </row>
    <row r="29" spans="2:12">
      <c r="B29" s="6" t="s">
        <v>50</v>
      </c>
      <c r="C29" s="8">
        <v>3</v>
      </c>
      <c r="D29" s="8">
        <v>5</v>
      </c>
      <c r="E29" s="8">
        <v>4</v>
      </c>
      <c r="F29" s="8">
        <v>5</v>
      </c>
      <c r="G29" s="8">
        <v>2</v>
      </c>
      <c r="H29" s="9">
        <f>SUM(C29:G29)</f>
        <v>19</v>
      </c>
      <c r="K29" s="3" t="s">
        <v>68</v>
      </c>
      <c r="L29" s="3">
        <v>3</v>
      </c>
    </row>
    <row r="30" spans="2:12">
      <c r="K30" s="3" t="s">
        <v>69</v>
      </c>
      <c r="L30" s="3">
        <v>4</v>
      </c>
    </row>
    <row r="32" spans="2:12">
      <c r="B32" s="17" t="s">
        <v>51</v>
      </c>
      <c r="C32" s="17"/>
      <c r="D32" s="17"/>
      <c r="E32" s="17"/>
    </row>
    <row r="33" spans="2:12">
      <c r="B33" s="3" t="s">
        <v>3</v>
      </c>
      <c r="C33" s="3">
        <f>C29/H29</f>
        <v>0.15789473684210525</v>
      </c>
      <c r="D33" s="18" t="s">
        <v>52</v>
      </c>
      <c r="E33" s="3">
        <f t="shared" ref="E33:E37" si="0">ROUND(C33,3)</f>
        <v>0.158</v>
      </c>
    </row>
    <row r="34" spans="2:12">
      <c r="B34" s="3" t="s">
        <v>4</v>
      </c>
      <c r="C34" s="3">
        <f>D29/H29</f>
        <v>0.26315789473684209</v>
      </c>
      <c r="D34" s="18"/>
      <c r="E34" s="3">
        <f t="shared" si="0"/>
        <v>0.26300000000000001</v>
      </c>
    </row>
    <row r="35" spans="2:12">
      <c r="B35" s="3" t="s">
        <v>5</v>
      </c>
      <c r="C35" s="3">
        <f>E29/H29</f>
        <v>0.21052631578947367</v>
      </c>
      <c r="D35" s="18"/>
      <c r="E35" s="3">
        <f t="shared" si="0"/>
        <v>0.21099999999999999</v>
      </c>
      <c r="G35" s="10"/>
    </row>
    <row r="36" spans="2:12">
      <c r="B36" s="3" t="s">
        <v>6</v>
      </c>
      <c r="C36" s="3">
        <f>F29/H29</f>
        <v>0.26315789473684209</v>
      </c>
      <c r="D36" s="18"/>
      <c r="E36" s="3">
        <f t="shared" si="0"/>
        <v>0.26300000000000001</v>
      </c>
    </row>
    <row r="37" spans="2:12">
      <c r="B37" s="3" t="s">
        <v>7</v>
      </c>
      <c r="C37" s="3">
        <f>G29/H29</f>
        <v>0.10526315789473684</v>
      </c>
      <c r="D37" s="18"/>
      <c r="E37" s="3">
        <f t="shared" si="0"/>
        <v>0.105</v>
      </c>
    </row>
    <row r="39" spans="2:12">
      <c r="B39" s="17" t="s">
        <v>53</v>
      </c>
      <c r="C39" s="17"/>
      <c r="D39" s="17"/>
      <c r="E39" s="17"/>
      <c r="F39" s="17"/>
      <c r="G39" s="17"/>
      <c r="H39" s="17"/>
      <c r="K39" s="19" t="s">
        <v>54</v>
      </c>
      <c r="L39" s="19"/>
    </row>
    <row r="40" spans="2:12"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11" t="s">
        <v>55</v>
      </c>
      <c r="K40" s="11" t="s">
        <v>56</v>
      </c>
      <c r="L40" s="11" t="s">
        <v>57</v>
      </c>
    </row>
    <row r="41" spans="2:12">
      <c r="B41" s="3" t="s">
        <v>9</v>
      </c>
      <c r="C41" s="3">
        <f>POWER(C19,E33)</f>
        <v>1.1157393223249641</v>
      </c>
      <c r="D41" s="3">
        <f t="shared" ref="D41:D50" si="1">POWER(D19,$E$34)</f>
        <v>1.1999713823732154</v>
      </c>
      <c r="E41" s="3">
        <f t="shared" ref="E41:E50" si="2">POWER(E19,$E$35)</f>
        <v>1</v>
      </c>
      <c r="F41" s="3">
        <f t="shared" ref="F41:F50" si="3">POWER(F19,-$E$36)</f>
        <v>0.83335320715921846</v>
      </c>
      <c r="G41" s="3">
        <f t="shared" ref="G41:G50" si="4">POWER(G19,$E$37)</f>
        <v>1</v>
      </c>
      <c r="H41" s="12">
        <f t="shared" ref="H41:H50" si="5">C41*D41*E41*F41*G41</f>
        <v>1.1157393223249641</v>
      </c>
      <c r="K41" s="11">
        <f>H41/SUM($H$41:$H$50)</f>
        <v>8.3388473962664605E-2</v>
      </c>
      <c r="L41" s="11">
        <f>RANK(K41,$K$41:$K$50,0)</f>
        <v>8</v>
      </c>
    </row>
    <row r="42" spans="2:12">
      <c r="B42" s="3" t="s">
        <v>13</v>
      </c>
      <c r="C42" s="3">
        <f>POWER(C20,$E$33)</f>
        <v>1.1157393223249641</v>
      </c>
      <c r="D42" s="3">
        <f t="shared" si="1"/>
        <v>1.4399313185146858</v>
      </c>
      <c r="E42" s="3">
        <f t="shared" si="2"/>
        <v>1</v>
      </c>
      <c r="F42" s="3">
        <f t="shared" si="3"/>
        <v>0.69447756788255521</v>
      </c>
      <c r="G42" s="3">
        <f t="shared" si="4"/>
        <v>1.0754943904573782</v>
      </c>
      <c r="H42" s="12">
        <f t="shared" si="5"/>
        <v>1.1999713823732154</v>
      </c>
      <c r="K42" s="11">
        <f>H42/SUM($H$41:$H$50)</f>
        <v>8.9683835975646928E-2</v>
      </c>
      <c r="L42" s="11">
        <f>RANK(K42,$K$41:$K$50,0)</f>
        <v>7</v>
      </c>
    </row>
    <row r="43" spans="2:12">
      <c r="B43" s="3" t="s">
        <v>15</v>
      </c>
      <c r="C43" s="3">
        <f>POWER(C21,$E$33)</f>
        <v>1</v>
      </c>
      <c r="D43" s="3">
        <f t="shared" si="1"/>
        <v>1.1999713823732154</v>
      </c>
      <c r="E43" s="3">
        <f t="shared" si="2"/>
        <v>1</v>
      </c>
      <c r="F43" s="3">
        <f t="shared" si="3"/>
        <v>0.83335320715921846</v>
      </c>
      <c r="G43" s="3">
        <f t="shared" si="4"/>
        <v>1</v>
      </c>
      <c r="H43" s="12">
        <f t="shared" si="5"/>
        <v>0.99999999999999989</v>
      </c>
      <c r="K43" s="11">
        <f>H43/SUM($H$41:$H$50)</f>
        <v>7.4738312340646651E-2</v>
      </c>
      <c r="L43" s="11">
        <f>RANK(K43,$K$41:$K$50,0)</f>
        <v>9</v>
      </c>
    </row>
    <row r="44" spans="2:12">
      <c r="B44" s="3" t="s">
        <v>19</v>
      </c>
      <c r="C44" s="3">
        <f t="shared" ref="C42:C50" si="6">POWER(C22,$E$33)</f>
        <v>1.1157393223249641</v>
      </c>
      <c r="D44" s="3">
        <f t="shared" si="1"/>
        <v>1.4399313185146858</v>
      </c>
      <c r="E44" s="3">
        <f t="shared" si="2"/>
        <v>1</v>
      </c>
      <c r="F44" s="3">
        <f t="shared" si="3"/>
        <v>0.74906086886853485</v>
      </c>
      <c r="G44" s="3">
        <f t="shared" si="4"/>
        <v>1</v>
      </c>
      <c r="H44" s="12">
        <f t="shared" si="5"/>
        <v>1.2034321983354035</v>
      </c>
      <c r="K44" s="11">
        <f>H44/SUM($H$41:$H$50)</f>
        <v>8.9942491519982432E-2</v>
      </c>
      <c r="L44" s="11">
        <f>RANK(K44,$K$41:$K$50,0)</f>
        <v>6</v>
      </c>
    </row>
    <row r="45" spans="2:12">
      <c r="B45" s="3" t="s">
        <v>21</v>
      </c>
      <c r="C45" s="3">
        <f t="shared" si="6"/>
        <v>1.1157393223249641</v>
      </c>
      <c r="D45" s="3">
        <f t="shared" si="1"/>
        <v>1.4399313185146858</v>
      </c>
      <c r="E45" s="3">
        <f t="shared" si="2"/>
        <v>1</v>
      </c>
      <c r="F45" s="3">
        <f t="shared" si="3"/>
        <v>0.83335320715921846</v>
      </c>
      <c r="G45" s="3">
        <f t="shared" si="4"/>
        <v>1.1566881839052874</v>
      </c>
      <c r="H45" s="12">
        <f t="shared" si="5"/>
        <v>1.548638055706441</v>
      </c>
      <c r="K45" s="11">
        <f>H45/SUM($H$41:$H$50)</f>
        <v>0.11574259470999976</v>
      </c>
      <c r="L45" s="11">
        <f>RANK(K45,$K$41:$K$50,0)</f>
        <v>4</v>
      </c>
    </row>
    <row r="46" spans="2:12">
      <c r="B46" s="3" t="s">
        <v>23</v>
      </c>
      <c r="C46" s="3">
        <f t="shared" si="6"/>
        <v>1</v>
      </c>
      <c r="D46" s="3">
        <f t="shared" si="1"/>
        <v>1.3350049929994496</v>
      </c>
      <c r="E46" s="3">
        <f t="shared" si="2"/>
        <v>1.260876599441263</v>
      </c>
      <c r="F46" s="3">
        <f t="shared" si="3"/>
        <v>0.83335320715921846</v>
      </c>
      <c r="G46" s="3">
        <f t="shared" si="4"/>
        <v>1.1566881839052874</v>
      </c>
      <c r="H46" s="12">
        <f t="shared" si="5"/>
        <v>1.6225604468165091</v>
      </c>
      <c r="K46" s="11">
        <f>H46/SUM($H$41:$H$50)</f>
        <v>0.12126742946575146</v>
      </c>
      <c r="L46" s="11">
        <f>RANK(K46,$K$41:$K$50,0)</f>
        <v>3</v>
      </c>
    </row>
    <row r="47" spans="2:12">
      <c r="B47" s="3" t="s">
        <v>26</v>
      </c>
      <c r="C47" s="3">
        <f t="shared" si="6"/>
        <v>1.1157393223249641</v>
      </c>
      <c r="D47" s="3">
        <f t="shared" si="1"/>
        <v>1.3350049929994496</v>
      </c>
      <c r="E47" s="3">
        <f t="shared" si="2"/>
        <v>1.1574902169901224</v>
      </c>
      <c r="F47" s="3">
        <f t="shared" si="3"/>
        <v>0.83335320715921846</v>
      </c>
      <c r="G47" s="3">
        <f t="shared" si="4"/>
        <v>1.1566881839052874</v>
      </c>
      <c r="H47" s="12">
        <f t="shared" si="5"/>
        <v>1.661913319891569</v>
      </c>
      <c r="K47" s="11">
        <f>H47/SUM($H$41:$H$50)</f>
        <v>0.12420859678513711</v>
      </c>
      <c r="L47" s="11">
        <f>RANK(K47,$K$41:$K$50,0)</f>
        <v>2</v>
      </c>
    </row>
    <row r="48" spans="2:12">
      <c r="B48" s="3" t="s">
        <v>70</v>
      </c>
      <c r="C48" s="3">
        <f t="shared" si="6"/>
        <v>1.1895567296172431</v>
      </c>
      <c r="D48" s="3">
        <f t="shared" si="1"/>
        <v>1.5269651004071401</v>
      </c>
      <c r="E48" s="3">
        <f t="shared" si="2"/>
        <v>1.1574902169901224</v>
      </c>
      <c r="F48" s="3">
        <f t="shared" si="3"/>
        <v>0.69447756788255521</v>
      </c>
      <c r="G48" s="3">
        <f t="shared" si="4"/>
        <v>1.1566881839052874</v>
      </c>
      <c r="H48" s="12">
        <f t="shared" si="5"/>
        <v>1.6889084938021042</v>
      </c>
      <c r="K48" s="11">
        <f>H48/SUM($H$41:$H$50)</f>
        <v>0.12622617052455276</v>
      </c>
      <c r="L48" s="11">
        <f>RANK(K48,$K$41:$K$50,0)</f>
        <v>1</v>
      </c>
    </row>
    <row r="49" spans="2:12">
      <c r="B49" s="3" t="s">
        <v>33</v>
      </c>
      <c r="C49" s="3">
        <f t="shared" si="6"/>
        <v>1</v>
      </c>
      <c r="D49" s="3">
        <f t="shared" si="1"/>
        <v>1.1999713823732154</v>
      </c>
      <c r="E49" s="3">
        <f t="shared" si="2"/>
        <v>1.1574902169901224</v>
      </c>
      <c r="F49" s="3">
        <f t="shared" si="3"/>
        <v>0.83335320715921846</v>
      </c>
      <c r="G49" s="3">
        <f t="shared" si="4"/>
        <v>1.1566881839052874</v>
      </c>
      <c r="H49" s="12">
        <f t="shared" si="5"/>
        <v>1.3388552569784418</v>
      </c>
      <c r="K49" s="11">
        <f>H49/SUM($H$41:$H$50)</f>
        <v>0.10006378237497153</v>
      </c>
      <c r="L49" s="11">
        <f>RANK(K49,$K$41:$K$50,0)</f>
        <v>5</v>
      </c>
    </row>
    <row r="50" spans="2:12">
      <c r="B50" s="3" t="s">
        <v>37</v>
      </c>
      <c r="C50" s="3">
        <f t="shared" si="6"/>
        <v>1</v>
      </c>
      <c r="D50" s="3">
        <f t="shared" si="1"/>
        <v>1.1999713823732154</v>
      </c>
      <c r="E50" s="3">
        <f t="shared" si="2"/>
        <v>1</v>
      </c>
      <c r="F50" s="3">
        <f t="shared" si="3"/>
        <v>0.83335320715921846</v>
      </c>
      <c r="G50" s="3">
        <f t="shared" si="4"/>
        <v>1</v>
      </c>
      <c r="H50" s="12">
        <f t="shared" si="5"/>
        <v>0.99999999999999989</v>
      </c>
      <c r="K50" s="11">
        <f>H50/SUM($H$41:$H$50)</f>
        <v>7.4738312340646651E-2</v>
      </c>
      <c r="L50" s="11">
        <f>RANK(K50,$K$41:$K$50,0)</f>
        <v>9</v>
      </c>
    </row>
    <row r="52" spans="2:12">
      <c r="B52" s="2" t="s">
        <v>58</v>
      </c>
    </row>
    <row r="53" spans="2:12">
      <c r="B53" s="2" t="s">
        <v>71</v>
      </c>
    </row>
    <row r="54" spans="2:12">
      <c r="B54" s="13" t="s">
        <v>70</v>
      </c>
      <c r="C54" s="13">
        <f>MAX(K41:K50)</f>
        <v>0.12622617052455276</v>
      </c>
    </row>
  </sheetData>
  <mergeCells count="7">
    <mergeCell ref="B39:H39"/>
    <mergeCell ref="K39:L39"/>
    <mergeCell ref="B2:G2"/>
    <mergeCell ref="K2:L2"/>
    <mergeCell ref="B17:G17"/>
    <mergeCell ref="B32:E32"/>
    <mergeCell ref="D33:D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BruceWayne</dc:creator>
  <cp:lastModifiedBy>BruceWayne</cp:lastModifiedBy>
  <dcterms:created xsi:type="dcterms:W3CDTF">2023-10-30T15:09:19Z</dcterms:created>
  <dcterms:modified xsi:type="dcterms:W3CDTF">2023-10-31T06:57:03Z</dcterms:modified>
</cp:coreProperties>
</file>