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esm\Documents\Master Vehicle Engineering\Y2 Q4\"/>
    </mc:Choice>
  </mc:AlternateContent>
  <xr:revisionPtr revIDLastSave="0" documentId="13_ncr:1_{1A3A169B-8AA6-480C-B732-824E731BF0FD}" xr6:coauthVersionLast="47" xr6:coauthVersionMax="47" xr10:uidLastSave="{00000000-0000-0000-0000-000000000000}"/>
  <bookViews>
    <workbookView minimized="1" xWindow="3000" yWindow="3000" windowWidth="17280" windowHeight="8964" xr2:uid="{00000000-000D-0000-FFFF-FFFF00000000}"/>
  </bookViews>
  <sheets>
    <sheet name="Data_IER_2022" sheetId="1" r:id="rId1"/>
  </sheets>
  <definedNames>
    <definedName name="_xlnm._FilterDatabase" localSheetId="0" hidden="1">Data_IER_2022!$A$1:$D$285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X12" i="1" s="1"/>
  <c r="N2" i="1" a="1"/>
  <c r="N2" i="1" s="1"/>
  <c r="Y11" i="1" s="1"/>
  <c r="L2" i="1" a="1"/>
  <c r="L2" i="1" s="1"/>
  <c r="W13" i="1" s="1"/>
  <c r="J2" i="1" a="1"/>
  <c r="J2" i="1" s="1"/>
  <c r="U4" i="1" s="1"/>
  <c r="K2" i="1" a="1"/>
  <c r="K2" i="1" s="1"/>
  <c r="V14" i="1" s="1"/>
  <c r="I2" i="1" a="1"/>
  <c r="I2" i="1" s="1"/>
  <c r="T4" i="1" s="1"/>
  <c r="H2" i="1" a="1"/>
  <c r="H2" i="1" s="1"/>
  <c r="S7" i="1" s="1"/>
  <c r="G2" i="1" a="1"/>
  <c r="G2" i="1" s="1"/>
  <c r="R10" i="1" s="1"/>
  <c r="F2" i="1" a="1"/>
  <c r="F2" i="1" s="1"/>
  <c r="Q11" i="1" s="1"/>
  <c r="AO11" i="1" a="1"/>
  <c r="AO11" i="1" s="1"/>
  <c r="AP11" i="1" a="1"/>
  <c r="AP11" i="1" s="1"/>
  <c r="AN11" i="1" a="1"/>
  <c r="AN11" i="1" s="1"/>
  <c r="AO7" i="1" a="1"/>
  <c r="AO7" i="1" s="1"/>
  <c r="AP7" i="1" a="1"/>
  <c r="AP7" i="1" s="1"/>
  <c r="AN7" i="1" a="1"/>
  <c r="AN7" i="1" s="1"/>
  <c r="AO3" i="1" a="1"/>
  <c r="AO3" i="1" s="1"/>
  <c r="AP3" i="1" a="1"/>
  <c r="AP3" i="1" s="1"/>
  <c r="AN3" i="1" a="1"/>
  <c r="AN3" i="1" s="1"/>
  <c r="AO10" i="1" a="1"/>
  <c r="AO10" i="1" s="1"/>
  <c r="AP10" i="1" a="1"/>
  <c r="AP10" i="1" s="1"/>
  <c r="AN10" i="1" a="1"/>
  <c r="AN10" i="1" s="1"/>
  <c r="AO6" i="1" a="1"/>
  <c r="AO6" i="1" s="1"/>
  <c r="AP6" i="1" a="1"/>
  <c r="AP6" i="1" s="1"/>
  <c r="AN6" i="1" a="1"/>
  <c r="AN6" i="1" s="1"/>
  <c r="AO2" i="1" a="1"/>
  <c r="AO2" i="1" s="1"/>
  <c r="AP2" i="1" a="1"/>
  <c r="AP2" i="1" s="1"/>
  <c r="AN2" i="1" a="1"/>
  <c r="AN2" i="1" s="1"/>
  <c r="AN18" i="1" s="1"/>
  <c r="AN19" i="1" l="1"/>
  <c r="AN20" i="1"/>
  <c r="U3" i="1"/>
  <c r="T3" i="1"/>
  <c r="AM18" i="1"/>
  <c r="S3" i="1"/>
  <c r="AM19" i="1"/>
  <c r="R3" i="1"/>
  <c r="Y3" i="1"/>
  <c r="Q3" i="1"/>
  <c r="X3" i="1"/>
  <c r="AM20" i="1"/>
  <c r="W3" i="1"/>
  <c r="V3" i="1"/>
  <c r="Q10" i="1"/>
  <c r="R7" i="1"/>
  <c r="S4" i="1"/>
  <c r="W10" i="1"/>
  <c r="U9" i="1"/>
  <c r="Y7" i="1"/>
  <c r="W6" i="1"/>
  <c r="U5" i="1"/>
  <c r="W2" i="1"/>
  <c r="U14" i="1"/>
  <c r="V13" i="1"/>
  <c r="W12" i="1"/>
  <c r="X11" i="1"/>
  <c r="S9" i="1"/>
  <c r="Q7" i="1"/>
  <c r="R4" i="1"/>
  <c r="V10" i="1"/>
  <c r="T9" i="1"/>
  <c r="X7" i="1"/>
  <c r="V6" i="1"/>
  <c r="T5" i="1"/>
  <c r="V2" i="1"/>
  <c r="T14" i="1"/>
  <c r="U13" i="1"/>
  <c r="V12" i="1"/>
  <c r="W11" i="1"/>
  <c r="R9" i="1"/>
  <c r="S6" i="1"/>
  <c r="Q4" i="1"/>
  <c r="U10" i="1"/>
  <c r="Y8" i="1"/>
  <c r="W7" i="1"/>
  <c r="U6" i="1"/>
  <c r="Y4" i="1"/>
  <c r="U2" i="1"/>
  <c r="S14" i="1"/>
  <c r="T13" i="1"/>
  <c r="U12" i="1"/>
  <c r="V11" i="1"/>
  <c r="Q2" i="1"/>
  <c r="Q9" i="1"/>
  <c r="R6" i="1"/>
  <c r="T10" i="1"/>
  <c r="X8" i="1"/>
  <c r="V7" i="1"/>
  <c r="T6" i="1"/>
  <c r="X4" i="1"/>
  <c r="T2" i="1"/>
  <c r="R14" i="1"/>
  <c r="S13" i="1"/>
  <c r="T12" i="1"/>
  <c r="U11" i="1"/>
  <c r="S2" i="1"/>
  <c r="S8" i="1"/>
  <c r="Q6" i="1"/>
  <c r="Y9" i="1"/>
  <c r="W8" i="1"/>
  <c r="U7" i="1"/>
  <c r="Y5" i="1"/>
  <c r="W4" i="1"/>
  <c r="Y14" i="1"/>
  <c r="Q14" i="1"/>
  <c r="R13" i="1"/>
  <c r="S12" i="1"/>
  <c r="T11" i="1"/>
  <c r="R2" i="1"/>
  <c r="R8" i="1"/>
  <c r="S5" i="1"/>
  <c r="X9" i="1"/>
  <c r="V8" i="1"/>
  <c r="T7" i="1"/>
  <c r="X5" i="1"/>
  <c r="V4" i="1"/>
  <c r="X14" i="1"/>
  <c r="Y13" i="1"/>
  <c r="Q13" i="1"/>
  <c r="R12" i="1"/>
  <c r="S11" i="1"/>
  <c r="S10" i="1"/>
  <c r="Q8" i="1"/>
  <c r="R5" i="1"/>
  <c r="Y10" i="1"/>
  <c r="W9" i="1"/>
  <c r="U8" i="1"/>
  <c r="Y6" i="1"/>
  <c r="W5" i="1"/>
  <c r="Y2" i="1"/>
  <c r="W14" i="1"/>
  <c r="X13" i="1"/>
  <c r="Y12" i="1"/>
  <c r="Q12" i="1"/>
  <c r="R11" i="1"/>
  <c r="Q5" i="1"/>
  <c r="X10" i="1"/>
  <c r="V9" i="1"/>
  <c r="T8" i="1"/>
  <c r="X6" i="1"/>
  <c r="V5" i="1"/>
  <c r="X2" i="1"/>
  <c r="X15" i="1" l="1"/>
  <c r="R15" i="1"/>
  <c r="W15" i="1"/>
  <c r="AQ10" i="1" s="1"/>
  <c r="T15" i="1"/>
  <c r="AQ6" i="1" s="1"/>
  <c r="Q15" i="1"/>
  <c r="AQ2" i="1" s="1"/>
  <c r="U15" i="1"/>
  <c r="Y15" i="1"/>
  <c r="V15" i="1"/>
  <c r="S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<sst xmlns="http://schemas.openxmlformats.org/spreadsheetml/2006/main" count="40" uniqueCount="21">
  <si>
    <t>year</t>
  </si>
  <si>
    <t>attitu_1</t>
  </si>
  <si>
    <t>attitu_2</t>
  </si>
  <si>
    <t>attitu_tot</t>
  </si>
  <si>
    <t>mean</t>
  </si>
  <si>
    <t>std_dev</t>
  </si>
  <si>
    <t>att_1_2019</t>
  </si>
  <si>
    <t>att_2_2019</t>
  </si>
  <si>
    <t>att_tot_2019</t>
  </si>
  <si>
    <t>att_1_2020</t>
  </si>
  <si>
    <t>att_2_2020</t>
  </si>
  <si>
    <t>att_tot_2020</t>
  </si>
  <si>
    <t>Kolom1</t>
  </si>
  <si>
    <t>att_1_2021</t>
  </si>
  <si>
    <t>att_2_2021</t>
  </si>
  <si>
    <t>att_tot_2021</t>
  </si>
  <si>
    <t>n students</t>
  </si>
  <si>
    <t>95% CI</t>
  </si>
  <si>
    <t>from</t>
  </si>
  <si>
    <t>to</t>
  </si>
  <si>
    <t>To say  that the 2020 and 2021 means were significantly different with 95% confidence, they have to be less than the bottom end of the 95% confidence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</si>
</sst>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Data_IER_2022!$Q$2:$Q$14</c15:sqref>
                  </c15:fullRef>
                </c:ext>
              </c:extLst>
              <c:f>(Data_IER_2022!$Q$2,Data_IER_2022!$Q$4,Data_IER_2022!$Q$6,Data_IER_2022!$Q$8,Data_IER_2022!$Q$10,Data_IER_2022!$Q$12,Data_IER_2022!$Q$14)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3-4BBD-8BA5-F53633E2B7DC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Data_IER_2022!$R$2:$R$14</c15:sqref>
                  </c15:fullRef>
                </c:ext>
              </c:extLst>
              <c:f>(Data_IER_2022!$R$2,Data_IER_2022!$R$4,Data_IER_2022!$R$6,Data_IER_2022!$R$8,Data_IER_2022!$R$10,Data_IER_2022!$R$12,Data_IER_2022!$R$14)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13-4BBD-8BA5-F53633E2B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Attitu[1]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attitu_1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(Data_IER_2022!$AN$3,Data_IER_2022!$AN$7,Data_IER_2022!$AN$11)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(Data_IER_2022!$AN$3,Data_IER_2022!$AN$7,Data_IER_2022!$AN$11)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(Data_IER_2022!$AN$2,Data_IER_2022!$AN$6,Data_IER_2022!$AN$10)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71-4FE6-9543-06C1A2BD46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attitu_2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(Data_IER_2022!$AO$2,Data_IER_2022!$AO$6,Data_IER_2022!$AO$10)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371-4FE6-9543-06C1A2BD461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attitu_tot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(Data_IER_2022!$AP$2,Data_IER_2022!$AP$6,Data_IER_2022!$AP$10)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371-4FE6-9543-06C1A2BD4610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Attitu[2]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attitu_2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(Data_IER_2022!$AO$3,Data_IER_2022!$AO$7,Data_IER_2022!$AO$11)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(Data_IER_2022!$AO$3,Data_IER_2022!$AO$7,Data_IER_2022!$AO$11)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(Data_IER_2022!$AO$2,Data_IER_2022!$AO$6,Data_IER_2022!$AO$10)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360D-400F-8420-89F01DAB43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attitu_1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(Data_IER_2022!$AN$2,Data_IER_2022!$AN$6,Data_IER_2022!$AN$10)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60D-400F-8420-89F01DAB436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attitu_tot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(Data_IER_2022!$AP$2,Data_IER_2022!$AP$6,Data_IER_2022!$AP$10)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60D-400F-8420-89F01DAB4361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AttituTot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v>attitu_tot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(Data_IER_2022!$AP$3,Data_IER_2022!$AP$7,Data_IER_2022!$AP$11)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plus>
            <c:minus>
              <c:numRef>
                <c:f>(Data_IER_2022!$AP$3,Data_IER_2022!$AP$7,Data_IER_2022!$AP$11)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3"/>
              <c:pt idx="0">
                <c:v>2019</c:v>
              </c:pt>
              <c:pt idx="1">
                <c:v> 2020</c:v>
              </c:pt>
              <c:pt idx="2">
                <c:v> 2021</c:v>
              </c:pt>
            </c:strLit>
          </c:cat>
          <c:val>
            <c:numRef>
              <c:f>(Data_IER_2022!$AP$2,Data_IER_2022!$AP$6,Data_IER_2022!$AP$10)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5A85-4808-B81B-B3869D2172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6495679"/>
        <c:axId val="59649068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attitu_1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(Data_IER_2022!$AN$3,Data_IER_2022!$AN$7,Data_IER_2022!$AN$11)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>
                      <c:ext uri="{02D57815-91ED-43cb-92C2-25804820EDAC}">
                        <c15:formulaRef>
                          <c15:sqref>(Data_IER_2022!$AN$2,Data_IER_2022!$AN$6,Data_IER_2022!$AN$10)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A85-4808-B81B-B3869D21724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attitu_2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(Data_IER_2022!$AO$3,Data_IER_2022!$AO$7,Data_IER_2022!$AO$11)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(Data_IER_2022!$AO$3,Data_IER_2022!$AO$7,Data_IER_2022!$AO$11)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cat>
                  <c:strLit>
                    <c:ptCount val="3"/>
                    <c:pt idx="0">
                      <c:v>2019</c:v>
                    </c:pt>
                    <c:pt idx="1">
                      <c:v> 2020</c:v>
                    </c:pt>
                    <c:pt idx="2">
                      <c:v> 2021</c:v>
                    </c:pt>
                  </c:strLit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(Data_IER_2022!$AO$2,Data_IER_2022!$AO$6,Data_IER_2022!$AO$10)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5A85-4808-B81B-B3869D217246}"/>
                  </c:ext>
                </c:extLst>
              </c15:ser>
            </c15:filteredLineSeries>
          </c:ext>
        </c:extLst>
      </c:lineChart>
      <c:catAx>
        <c:axId val="596495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0687"/>
        <c:crosses val="autoZero"/>
        <c:auto val="1"/>
        <c:lblAlgn val="ctr"/>
        <c:lblOffset val="100"/>
        <c:noMultiLvlLbl val="0"/>
      </c:catAx>
      <c:valAx>
        <c:axId val="596490687"/>
        <c:scaling>
          <c:orientation val="minMax"/>
          <c:max val="7"/>
          <c:min val="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95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Data_IER_2022!$T$2:$T$14</c15:sqref>
                  </c15:fullRef>
                </c:ext>
              </c:extLst>
              <c:f>(Data_IER_2022!$T$2,Data_IER_2022!$T$4,Data_IER_2022!$T$6,Data_IER_2022!$T$8,Data_IER_2022!$T$10,Data_IER_2022!$T$12,Data_IER_2022!$T$14)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EC-4C62-BD0B-0B4BC471A5BD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Data_IER_2022!$U$2:$U$14</c15:sqref>
                  </c15:fullRef>
                </c:ext>
              </c:extLst>
              <c:f>(Data_IER_2022!$U$2,Data_IER_2022!$U$4,Data_IER_2022!$U$6,Data_IER_2022!$U$8,Data_IER_2022!$U$10,Data_IER_2022!$U$12,Data_IER_2022!$U$14)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EC-4C62-BD0B-0B4BC471A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Attitu[1]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Data_IER_2022!$W$2:$W$14</c15:sqref>
                  </c15:fullRef>
                </c:ext>
              </c:extLst>
              <c:f>(Data_IER_2022!$W$2,Data_IER_2022!$W$4,Data_IER_2022!$W$6,Data_IER_2022!$W$8,Data_IER_2022!$W$10,Data_IER_2022!$W$12,Data_IER_2022!$W$14)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D-41AB-931F-498EB7286442}"/>
            </c:ext>
          </c:extLst>
        </c:ser>
        <c:ser>
          <c:idx val="1"/>
          <c:order val="1"/>
          <c:tx>
            <c:v>Attitu[2]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Data_IER_2022!$P$2:$P$14</c15:sqref>
                  </c15:fullRef>
                </c:ext>
              </c:extLst>
              <c:f>(Data_IER_2022!$P$2,Data_IER_2022!$P$4,Data_IER_2022!$P$6,Data_IER_2022!$P$8,Data_IER_2022!$P$10,Data_IER_2022!$P$12,Data_IER_2022!$P$14)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Data_IER_2022!$X$2:$X$14</c15:sqref>
                  </c15:fullRef>
                </c:ext>
              </c:extLst>
              <c:f>(Data_IER_2022!$X$2,Data_IER_2022!$X$4,Data_IER_2022!$X$6,Data_IER_2022!$X$8,Data_IER_2022!$X$10,Data_IER_2022!$X$12,Data_IER_2022!$X$14)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CD-41AB-931F-498EB7286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5392079"/>
        <c:axId val="1315391247"/>
      </c:barChart>
      <c:catAx>
        <c:axId val="1315392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1247"/>
        <c:crosses val="autoZero"/>
        <c:auto val="1"/>
        <c:lblAlgn val="ctr"/>
        <c:lblOffset val="100"/>
        <c:noMultiLvlLbl val="0"/>
      </c:catAx>
      <c:valAx>
        <c:axId val="131539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Amount of students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5392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15</xdr:row>
      <xdr:rowOff>64770</xdr:rowOff>
    </xdr:from>
    <xdr:to>
      <xdr:col>20</xdr:col>
      <xdr:colOff>693420</xdr:colOff>
      <xdr:row>30</xdr:row>
      <xdr:rowOff>64770</xdr:rowOff>
    </xdr:to>
    <xdr:graphicFrame macro="">
      <xdr:nvGraphicFramePr>
        <xdr:cNvPr id="8" name="Grafiek 7">
          <a:extLst>
            <a:ext uri="{FF2B5EF4-FFF2-40B4-BE49-F238E27FC236}">
              <a16:creationId xmlns:a16="http://schemas.microsoft.com/office/drawing/2014/main" id="{82DB6EF3-775A-F2CD-C426-7D7F6823E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309649</xdr:colOff>
      <xdr:row>0</xdr:row>
      <xdr:rowOff>172836</xdr:rowOff>
    </xdr:from>
    <xdr:to>
      <xdr:col>36</xdr:col>
      <xdr:colOff>4849</xdr:colOff>
      <xdr:row>15</xdr:row>
      <xdr:rowOff>172836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42701861-AE3D-DD5B-4795-2A82C3D7A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28</xdr:col>
      <xdr:colOff>309649</xdr:colOff>
      <xdr:row>16</xdr:row>
      <xdr:rowOff>57497</xdr:rowOff>
    </xdr:from>
    <xdr:to>
      <xdr:col>36</xdr:col>
      <xdr:colOff>4849</xdr:colOff>
      <xdr:row>31</xdr:row>
      <xdr:rowOff>57496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2E064FAB-3A06-482E-867F-491BDCE286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309649</xdr:colOff>
      <xdr:row>31</xdr:row>
      <xdr:rowOff>127164</xdr:rowOff>
    </xdr:from>
    <xdr:to>
      <xdr:col>36</xdr:col>
      <xdr:colOff>4849</xdr:colOff>
      <xdr:row>46</xdr:row>
      <xdr:rowOff>127164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1090EF61-43F3-4262-8FD0-48626523E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740228</xdr:colOff>
      <xdr:row>15</xdr:row>
      <xdr:rowOff>87086</xdr:rowOff>
    </xdr:from>
    <xdr:to>
      <xdr:col>26</xdr:col>
      <xdr:colOff>116476</xdr:colOff>
      <xdr:row>30</xdr:row>
      <xdr:rowOff>87086</xdr:rowOff>
    </xdr:to>
    <xdr:graphicFrame macro="">
      <xdr:nvGraphicFramePr>
        <xdr:cNvPr id="9" name="Grafiek 8">
          <a:extLst>
            <a:ext uri="{FF2B5EF4-FFF2-40B4-BE49-F238E27FC236}">
              <a16:creationId xmlns:a16="http://schemas.microsoft.com/office/drawing/2014/main" id="{DD063241-C27B-4281-80EF-A48F8EBE23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381000</xdr:colOff>
      <xdr:row>30</xdr:row>
      <xdr:rowOff>141515</xdr:rowOff>
    </xdr:from>
    <xdr:to>
      <xdr:col>23</xdr:col>
      <xdr:colOff>497477</xdr:colOff>
      <xdr:row>45</xdr:row>
      <xdr:rowOff>141515</xdr:rowOff>
    </xdr:to>
    <xdr:graphicFrame macro="">
      <xdr:nvGraphicFramePr>
        <xdr:cNvPr id="10" name="Grafiek 9">
          <a:extLst>
            <a:ext uri="{FF2B5EF4-FFF2-40B4-BE49-F238E27FC236}">
              <a16:creationId xmlns:a16="http://schemas.microsoft.com/office/drawing/2014/main" id="{12AE8BBA-6751-4448-B09E-11920D0C84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2" displayName="Tabel2" ref="P1:Y15" totalsRowCount="1">
  <autoFilter ref="P1:Y14" xr:uid="{00000000-0009-0000-0100-000002000000}"/>
  <tableColumns count="10">
    <tableColumn id="1" xr3:uid="{00000000-0010-0000-0000-000001000000}" name="Kolom1"/>
    <tableColumn id="2" xr3:uid="{00000000-0010-0000-0000-000002000000}" name="att_1_2019" totalsRowFunction="custom">
      <calculatedColumnFormula>COUNTIF(_xlfn.ANCHORARRAY(F$2), $P2)</calculatedColumnFormula>
      <totalsRowFormula>SUM(Tabel2[att_1_2019])</totalsRowFormula>
    </tableColumn>
    <tableColumn id="3" xr3:uid="{00000000-0010-0000-0000-000003000000}" name="att_2_2019" totalsRowFunction="custom">
      <calculatedColumnFormula>COUNTIF(_xlfn.ANCHORARRAY(G$2), $P2)</calculatedColumnFormula>
      <totalsRowFormula>SUM(Tabel2[att_2_2019])</totalsRowFormula>
    </tableColumn>
    <tableColumn id="4" xr3:uid="{00000000-0010-0000-0000-000004000000}" name="att_tot_2019" totalsRowFunction="custom">
      <calculatedColumnFormula>COUNTIF(_xlfn.ANCHORARRAY(H$2), $P2)</calculatedColumnFormula>
      <totalsRowFormula>SUM(Tabel2[att_tot_2019])</totalsRowFormula>
    </tableColumn>
    <tableColumn id="5" xr3:uid="{00000000-0010-0000-0000-000005000000}" name="att_1_2020" totalsRowFunction="custom">
      <calculatedColumnFormula>COUNTIF(_xlfn.ANCHORARRAY(I$2), $P2)</calculatedColumnFormula>
      <totalsRowFormula>SUM(Tabel2[att_1_2020])</totalsRowFormula>
    </tableColumn>
    <tableColumn id="6" xr3:uid="{00000000-0010-0000-0000-000006000000}" name="att_2_2020" totalsRowFunction="custom">
      <calculatedColumnFormula>COUNTIF(_xlfn.ANCHORARRAY(J$2), $P2)</calculatedColumnFormula>
      <totalsRowFormula>SUM(Tabel2[att_2_2020])</totalsRowFormula>
    </tableColumn>
    <tableColumn id="7" xr3:uid="{00000000-0010-0000-0000-000007000000}" name="att_tot_2020" totalsRowFunction="custom">
      <calculatedColumnFormula>COUNTIF(_xlfn.ANCHORARRAY(K$2), $P2)</calculatedColumnFormula>
      <totalsRowFormula>SUM(Tabel2[att_tot_2020])</totalsRowFormula>
    </tableColumn>
    <tableColumn id="8" xr3:uid="{00000000-0010-0000-0000-000008000000}" name="att_1_2021" totalsRowFunction="custom">
      <calculatedColumnFormula>COUNTIF(_xlfn.ANCHORARRAY(L$2), $P2)</calculatedColumnFormula>
      <totalsRowFormula>SUM(Tabel2[att_1_2021])</totalsRowFormula>
    </tableColumn>
    <tableColumn id="9" xr3:uid="{00000000-0010-0000-0000-000009000000}" name="att_2_2021" totalsRowFunction="custom">
      <calculatedColumnFormula>COUNTIF(_xlfn.ANCHORARRAY(M$2), $P2)</calculatedColumnFormula>
      <totalsRowFormula>SUM(Tabel2[att_2_2021])</totalsRowFormula>
    </tableColumn>
    <tableColumn id="10" xr3:uid="{00000000-0010-0000-0000-00000A000000}" name="att_tot_2021" totalsRowFunction="custom">
      <calculatedColumnFormula>COUNTIF(_xlfn.ANCHORARRAY(N$2), $P2)</calculatedColumnFormula>
      <totalsRowFormula>SUM(Tabel2[att_tot_2021])</totalsRowFormula>
    </tableColumn>
  </tableColumns>
  <tableStyleInfo name="TableStyleLight7" showFirstColumn="1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91"/>
  <sheetViews>
    <sheetView tabSelected="1" zoomScale="85" zoomScaleNormal="85" workbookViewId="0">
      <selection activeCell="E10" sqref="E10"/>
    </sheetView>
  </sheetViews>
  <sheetFormatPr defaultRowHeight="14.4" x14ac:dyDescent="0.3"/>
  <cols>
    <col min="6" max="7" width="10.33203125" bestFit="1" customWidth="1"/>
    <col min="8" max="8" width="11.77734375" bestFit="1" customWidth="1"/>
    <col min="9" max="10" width="10.33203125" bestFit="1" customWidth="1"/>
    <col min="11" max="11" width="11.77734375" bestFit="1" customWidth="1"/>
    <col min="12" max="13" width="10.33203125" bestFit="1" customWidth="1"/>
    <col min="14" max="14" width="11.77734375" bestFit="1" customWidth="1"/>
    <col min="15" max="16" width="11.77734375" customWidth="1"/>
    <col min="17" max="18" width="12.21875" customWidth="1"/>
    <col min="19" max="19" width="13.6640625" customWidth="1"/>
    <col min="20" max="21" width="12.21875" customWidth="1"/>
    <col min="22" max="22" width="13.6640625" customWidth="1"/>
    <col min="23" max="24" width="13.21875" customWidth="1"/>
    <col min="25" max="25" width="14.6640625" customWidth="1"/>
    <col min="44" max="44" width="10" bestFit="1" customWidth="1"/>
    <col min="52" max="52" width="10" bestFit="1" customWidth="1"/>
    <col min="54" max="54" width="10" bestFit="1" customWidth="1"/>
  </cols>
  <sheetData>
    <row r="1" spans="1:43" ht="15" thickBot="1" x14ac:dyDescent="0.35">
      <c r="A1" t="s">
        <v>0</v>
      </c>
      <c r="B1" t="s">
        <v>1</v>
      </c>
      <c r="C1" t="s">
        <v>2</v>
      </c>
      <c r="D1" t="s">
        <v>3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9</v>
      </c>
      <c r="M1" t="s">
        <v>10</v>
      </c>
      <c r="N1" t="s">
        <v>11</v>
      </c>
      <c r="P1" t="s">
        <v>12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13</v>
      </c>
      <c r="X1" t="s">
        <v>14</v>
      </c>
      <c r="Y1" t="s">
        <v>15</v>
      </c>
      <c r="AN1" t="s">
        <v>1</v>
      </c>
      <c r="AO1" t="s">
        <v>2</v>
      </c>
      <c r="AP1" t="s">
        <v>3</v>
      </c>
      <c r="AQ1" t="s">
        <v>16</v>
      </c>
    </row>
    <row r="2" spans="1:43" x14ac:dyDescent="0.3">
      <c r="A2">
        <v>2019</v>
      </c>
      <c r="B2" s="1"/>
      <c r="C2" s="2"/>
      <c r="D2" s="3"/>
      <c r="F2" cm="1">
        <f t="array" ref="F2:F291">IF($A$2:$A$291=$AL$2,$B$2:$B$291, 0)</f>
        <v>0</v>
      </c>
      <c r="G2" cm="1">
        <f t="array" ref="G2:G291">IF($A$2:$A$291=$AL$2,$C$2:$C$291, 0)</f>
        <v>0</v>
      </c>
      <c r="H2" cm="1">
        <f t="array" ref="H2:H291">IF($A$2:$A$291=$AL$2,$D$2:$D$291, 0)</f>
        <v>0</v>
      </c>
      <c r="I2" cm="1">
        <f t="array" ref="I2:I291">IF($A$2:$A$291=$AL$6,B$2:B$291, 0)</f>
        <v>0</v>
      </c>
      <c r="J2" cm="1">
        <f t="array" ref="J2:J291">IF($A$2:$A$291=$AL$6,C$2:C$291, 0)</f>
        <v>0</v>
      </c>
      <c r="K2" cm="1">
        <f t="array" ref="K2:K291">IF($A$2:$A$291=$AL$6,D$2:D$291, 0)</f>
        <v>0</v>
      </c>
      <c r="L2" cm="1">
        <f t="array" ref="L2:L291">IF($A$2:$A$291=$AL$10,B$2:B$291, 0)</f>
        <v>0</v>
      </c>
      <c r="M2" cm="1">
        <f t="array" ref="M2:M291">IF($A$2:$A$291=$AL$10,C$2:C$291, 0)</f>
        <v>0</v>
      </c>
      <c r="N2" cm="1">
        <f t="array" ref="N2:N291">IF($A$2:$A$291=$AL$10,D$2:D$291, 0)</f>
        <v>0</v>
      </c>
      <c r="P2">
        <v>1</v>
      </c>
      <c r="Q2">
        <f>COUNTIF(_xlfn.ANCHORARRAY(F$2), $P2)</f>
        <v>0</v>
      </c>
      <c r="R2">
        <f t="shared" ref="R2:T10" si="0">COUNTIF(_xlfn.ANCHORARRAY(G$2), $P2)</f>
        <v>0</v>
      </c>
      <c r="S2">
        <f t="shared" si="0"/>
        <v>0</v>
      </c>
      <c r="T2">
        <f t="shared" si="0"/>
        <v>0</v>
      </c>
      <c r="U2">
        <f t="shared" ref="U2:U10" si="1">COUNTIF(_xlfn.ANCHORARRAY(J$2), $P2)</f>
        <v>0</v>
      </c>
      <c r="V2">
        <f t="shared" ref="V2:W10" si="2">COUNTIF(_xlfn.ANCHORARRAY(K$2), $P2)</f>
        <v>0</v>
      </c>
      <c r="W2">
        <f t="shared" si="2"/>
        <v>0</v>
      </c>
      <c r="X2">
        <f t="shared" ref="X2:X10" si="3">COUNTIF(_xlfn.ANCHORARRAY(M$2), $P2)</f>
        <v>0</v>
      </c>
      <c r="Y2">
        <f t="shared" ref="Y2:Y10" si="4">COUNTIF(_xlfn.ANCHORARRAY(N$2), $P2)</f>
        <v>0</v>
      </c>
      <c r="AL2">
        <v>2019</v>
      </c>
      <c r="AM2" t="s">
        <v>4</v>
      </c>
      <c r="AN2" cm="1">
        <f t="array" ref="AN2">AVERAGE(IF($A$2:$A$285=$AL2, B$2:B$285))</f>
        <v>0</v>
      </c>
      <c r="AO2" cm="1">
        <f t="array" ref="AO2">AVERAGE(IF($A$2:$A$285=$AL2, C$2:C$285))</f>
        <v>0</v>
      </c>
      <c r="AP2" cm="1">
        <f t="array" ref="AP2">AVERAGE(IF($A$2:$A$285=$AL2, D$2:D$285))</f>
        <v>0</v>
      </c>
      <c r="AQ2">
        <f>Tabel2[[#Totals],[att_1_2019]]</f>
        <v>0</v>
      </c>
    </row>
    <row r="3" spans="1:43" x14ac:dyDescent="0.3">
      <c r="A3">
        <v>2019</v>
      </c>
      <c r="B3" s="4"/>
      <c r="C3" s="5"/>
      <c r="D3" s="6"/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1.5</v>
      </c>
      <c r="Q3">
        <f t="shared" ref="Q3:Q10" si="5">COUNTIF(_xlfn.ANCHORARRAY(F$2), $P3)</f>
        <v>0</v>
      </c>
      <c r="R3">
        <f t="shared" ref="R3:R11" si="6">COUNTIF(_xlfn.ANCHORARRAY(G$2), $P3)</f>
        <v>0</v>
      </c>
      <c r="S3">
        <f t="shared" ref="S3:S11" si="7">COUNTIF(_xlfn.ANCHORARRAY(H$2), $P3)</f>
        <v>0</v>
      </c>
      <c r="T3">
        <f t="shared" si="0"/>
        <v>0</v>
      </c>
      <c r="U3">
        <f t="shared" si="1"/>
        <v>0</v>
      </c>
      <c r="V3">
        <f t="shared" si="2"/>
        <v>0</v>
      </c>
      <c r="W3">
        <f t="shared" si="2"/>
        <v>0</v>
      </c>
      <c r="X3">
        <f t="shared" si="3"/>
        <v>0</v>
      </c>
      <c r="Y3">
        <f t="shared" si="4"/>
        <v>0</v>
      </c>
      <c r="AM3" t="s">
        <v>5</v>
      </c>
      <c r="AN3" cm="1">
        <f t="array" ref="AN3">_xlfn.STDEV.S(IF($A$2:$A$285=$AL2, B$2:B$285))</f>
        <v>0</v>
      </c>
      <c r="AO3" cm="1">
        <f t="array" ref="AO3">_xlfn.STDEV.S(IF($A$2:$A$285=$AL2, C$2:C$285))</f>
        <v>0</v>
      </c>
      <c r="AP3" cm="1">
        <f t="array" ref="AP3">_xlfn.STDEV.S(IF($A$2:$A$285=$AL2, D$2:D$285))</f>
        <v>0</v>
      </c>
    </row>
    <row r="4" spans="1:43" x14ac:dyDescent="0.3">
      <c r="A4">
        <v>2019</v>
      </c>
      <c r="B4" s="4"/>
      <c r="C4" s="5"/>
      <c r="D4" s="6"/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2</v>
      </c>
      <c r="Q4">
        <f t="shared" si="5"/>
        <v>0</v>
      </c>
      <c r="R4">
        <f t="shared" si="6"/>
        <v>0</v>
      </c>
      <c r="S4">
        <f t="shared" si="7"/>
        <v>0</v>
      </c>
      <c r="T4">
        <f t="shared" si="0"/>
        <v>0</v>
      </c>
      <c r="U4">
        <f t="shared" si="1"/>
        <v>0</v>
      </c>
      <c r="V4">
        <f t="shared" si="2"/>
        <v>0</v>
      </c>
      <c r="W4">
        <f t="shared" si="2"/>
        <v>0</v>
      </c>
      <c r="X4">
        <f t="shared" si="3"/>
        <v>0</v>
      </c>
      <c r="Y4">
        <f t="shared" si="4"/>
        <v>0</v>
      </c>
    </row>
    <row r="5" spans="1:43" x14ac:dyDescent="0.3">
      <c r="A5">
        <v>2019</v>
      </c>
      <c r="B5" s="4"/>
      <c r="C5" s="5"/>
      <c r="D5" s="6"/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2.5</v>
      </c>
      <c r="Q5">
        <f t="shared" si="5"/>
        <v>0</v>
      </c>
      <c r="R5">
        <f t="shared" si="6"/>
        <v>0</v>
      </c>
      <c r="S5">
        <f t="shared" si="7"/>
        <v>0</v>
      </c>
      <c r="T5">
        <f t="shared" si="0"/>
        <v>0</v>
      </c>
      <c r="U5">
        <f t="shared" si="1"/>
        <v>0</v>
      </c>
      <c r="V5">
        <f t="shared" si="2"/>
        <v>0</v>
      </c>
      <c r="W5">
        <f t="shared" si="2"/>
        <v>0</v>
      </c>
      <c r="X5">
        <f t="shared" si="3"/>
        <v>0</v>
      </c>
      <c r="Y5">
        <f t="shared" si="4"/>
        <v>0</v>
      </c>
    </row>
    <row r="6" spans="1:43" x14ac:dyDescent="0.3">
      <c r="A6">
        <v>2019</v>
      </c>
      <c r="B6" s="4"/>
      <c r="C6" s="5"/>
      <c r="D6" s="6"/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3</v>
      </c>
      <c r="Q6">
        <f t="shared" si="5"/>
        <v>0</v>
      </c>
      <c r="R6">
        <f t="shared" si="6"/>
        <v>0</v>
      </c>
      <c r="S6">
        <f t="shared" si="7"/>
        <v>0</v>
      </c>
      <c r="T6">
        <f t="shared" si="0"/>
        <v>0</v>
      </c>
      <c r="U6">
        <f t="shared" si="1"/>
        <v>0</v>
      </c>
      <c r="V6">
        <f t="shared" si="2"/>
        <v>0</v>
      </c>
      <c r="W6">
        <f t="shared" si="2"/>
        <v>0</v>
      </c>
      <c r="X6">
        <f t="shared" si="3"/>
        <v>0</v>
      </c>
      <c r="Y6">
        <f t="shared" si="4"/>
        <v>0</v>
      </c>
      <c r="AL6">
        <v>2020</v>
      </c>
      <c r="AM6" t="s">
        <v>4</v>
      </c>
      <c r="AN6" cm="1">
        <f t="array" ref="AN6">AVERAGE(IF($A$2:$A$285=$AL6, B$2:B$285))</f>
        <v>0</v>
      </c>
      <c r="AO6" cm="1">
        <f t="array" ref="AO6">AVERAGE(IF($A$2:$A$285=$AL6, C$2:C$285))</f>
        <v>0</v>
      </c>
      <c r="AP6" cm="1">
        <f t="array" ref="AP6">AVERAGE(IF($A$2:$A$285=$AL6, D$2:D$285))</f>
        <v>0</v>
      </c>
      <c r="AQ6">
        <f>Tabel2[[#Totals],[att_1_2020]]</f>
        <v>0</v>
      </c>
    </row>
    <row r="7" spans="1:43" x14ac:dyDescent="0.3">
      <c r="A7">
        <v>2019</v>
      </c>
      <c r="B7" s="4"/>
      <c r="C7" s="5"/>
      <c r="D7" s="6"/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3.5</v>
      </c>
      <c r="Q7">
        <f t="shared" si="5"/>
        <v>0</v>
      </c>
      <c r="R7">
        <f t="shared" si="6"/>
        <v>0</v>
      </c>
      <c r="S7">
        <f t="shared" si="7"/>
        <v>0</v>
      </c>
      <c r="T7">
        <f t="shared" si="0"/>
        <v>0</v>
      </c>
      <c r="U7">
        <f t="shared" si="1"/>
        <v>0</v>
      </c>
      <c r="V7">
        <f t="shared" si="2"/>
        <v>0</v>
      </c>
      <c r="W7">
        <f t="shared" si="2"/>
        <v>0</v>
      </c>
      <c r="X7">
        <f t="shared" si="3"/>
        <v>0</v>
      </c>
      <c r="Y7">
        <f t="shared" si="4"/>
        <v>0</v>
      </c>
      <c r="AM7" t="s">
        <v>5</v>
      </c>
      <c r="AN7" cm="1">
        <f t="array" ref="AN7">_xlfn.STDEV.S(IF($A$2:$A$285=$AL6, B$2:B$285))</f>
        <v>0</v>
      </c>
      <c r="AO7" cm="1">
        <f t="array" ref="AO7">_xlfn.STDEV.S(IF($A$2:$A$285=$AL6, C$2:C$285))</f>
        <v>0</v>
      </c>
      <c r="AP7" cm="1">
        <f t="array" ref="AP7">_xlfn.STDEV.S(IF($A$2:$A$285=$AL6, D$2:D$285))</f>
        <v>0</v>
      </c>
    </row>
    <row r="8" spans="1:43" x14ac:dyDescent="0.3">
      <c r="A8">
        <v>2019</v>
      </c>
      <c r="B8" s="4"/>
      <c r="C8" s="5"/>
      <c r="D8" s="6"/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4</v>
      </c>
      <c r="Q8">
        <f t="shared" si="5"/>
        <v>0</v>
      </c>
      <c r="R8">
        <f t="shared" si="6"/>
        <v>0</v>
      </c>
      <c r="S8">
        <f t="shared" si="7"/>
        <v>0</v>
      </c>
      <c r="T8">
        <f t="shared" si="0"/>
        <v>0</v>
      </c>
      <c r="U8">
        <f t="shared" si="1"/>
        <v>0</v>
      </c>
      <c r="V8">
        <f t="shared" si="2"/>
        <v>0</v>
      </c>
      <c r="W8">
        <f t="shared" si="2"/>
        <v>0</v>
      </c>
      <c r="X8">
        <f t="shared" si="3"/>
        <v>0</v>
      </c>
      <c r="Y8">
        <f t="shared" si="4"/>
        <v>0</v>
      </c>
    </row>
    <row r="9" spans="1:43" x14ac:dyDescent="0.3">
      <c r="A9">
        <v>2019</v>
      </c>
      <c r="B9" s="4"/>
      <c r="C9" s="5"/>
      <c r="D9" s="6"/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4.5</v>
      </c>
      <c r="Q9">
        <f t="shared" si="5"/>
        <v>0</v>
      </c>
      <c r="R9">
        <f t="shared" si="6"/>
        <v>0</v>
      </c>
      <c r="S9">
        <f t="shared" si="7"/>
        <v>0</v>
      </c>
      <c r="T9">
        <f t="shared" si="0"/>
        <v>0</v>
      </c>
      <c r="U9">
        <f t="shared" si="1"/>
        <v>0</v>
      </c>
      <c r="V9">
        <f t="shared" si="2"/>
        <v>0</v>
      </c>
      <c r="W9">
        <f t="shared" si="2"/>
        <v>0</v>
      </c>
      <c r="X9">
        <f t="shared" si="3"/>
        <v>0</v>
      </c>
      <c r="Y9">
        <f t="shared" si="4"/>
        <v>0</v>
      </c>
    </row>
    <row r="10" spans="1:43" x14ac:dyDescent="0.3">
      <c r="A10">
        <v>2019</v>
      </c>
      <c r="B10" s="4"/>
      <c r="C10" s="5"/>
      <c r="D10" s="6"/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5</v>
      </c>
      <c r="Q10">
        <f t="shared" si="5"/>
        <v>0</v>
      </c>
      <c r="R10">
        <f t="shared" si="6"/>
        <v>0</v>
      </c>
      <c r="S10">
        <f t="shared" si="7"/>
        <v>0</v>
      </c>
      <c r="T10">
        <f t="shared" si="0"/>
        <v>0</v>
      </c>
      <c r="U10">
        <f t="shared" si="1"/>
        <v>0</v>
      </c>
      <c r="V10">
        <f t="shared" si="2"/>
        <v>0</v>
      </c>
      <c r="W10">
        <f t="shared" si="2"/>
        <v>0</v>
      </c>
      <c r="X10">
        <f t="shared" si="3"/>
        <v>0</v>
      </c>
      <c r="Y10">
        <f t="shared" si="4"/>
        <v>0</v>
      </c>
      <c r="AL10">
        <v>2021</v>
      </c>
      <c r="AM10" t="s">
        <v>4</v>
      </c>
      <c r="AN10" cm="1">
        <f t="array" ref="AN10">AVERAGE(IF($A$2:$A$285=$AL10, B$2:B$285))</f>
        <v>0</v>
      </c>
      <c r="AO10" cm="1">
        <f t="array" ref="AO10">AVERAGE(IF($A$2:$A$285=$AL10, C$2:C$285))</f>
        <v>0</v>
      </c>
      <c r="AP10" cm="1">
        <f t="array" ref="AP10">AVERAGE(IF($A$2:$A$285=$AL10, D$2:D$285))</f>
        <v>0</v>
      </c>
      <c r="AQ10">
        <f>Tabel2[[#Totals],[att_1_2021]]</f>
        <v>0</v>
      </c>
    </row>
    <row r="11" spans="1:43" x14ac:dyDescent="0.3">
      <c r="A11">
        <v>2019</v>
      </c>
      <c r="B11" s="4"/>
      <c r="C11" s="5"/>
      <c r="D11" s="6"/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5.5</v>
      </c>
      <c r="Q11">
        <f>COUNTIF(_xlfn.ANCHORARRAY(F$2), $P11)</f>
        <v>0</v>
      </c>
      <c r="R11">
        <f t="shared" si="6"/>
        <v>0</v>
      </c>
      <c r="S11">
        <f t="shared" si="7"/>
        <v>0</v>
      </c>
      <c r="T11">
        <f t="shared" ref="T11:T14" si="8">COUNTIF(_xlfn.ANCHORARRAY(I$2), $P11)</f>
        <v>0</v>
      </c>
      <c r="U11">
        <f t="shared" ref="U11:U14" si="9">COUNTIF(_xlfn.ANCHORARRAY(J$2), $P11)</f>
        <v>0</v>
      </c>
      <c r="V11">
        <f t="shared" ref="V11:V14" si="10">COUNTIF(_xlfn.ANCHORARRAY(K$2), $P11)</f>
        <v>0</v>
      </c>
      <c r="W11">
        <f t="shared" ref="W11:W14" si="11">COUNTIF(_xlfn.ANCHORARRAY(L$2), $P11)</f>
        <v>0</v>
      </c>
      <c r="X11">
        <f t="shared" ref="X11:X14" si="12">COUNTIF(_xlfn.ANCHORARRAY(M$2), $P11)</f>
        <v>0</v>
      </c>
      <c r="Y11">
        <f t="shared" ref="Y11:Y14" si="13">COUNTIF(_xlfn.ANCHORARRAY(N$2), $P11)</f>
        <v>0</v>
      </c>
      <c r="AM11" t="s">
        <v>5</v>
      </c>
      <c r="AN11" cm="1">
        <f t="array" ref="AN11">_xlfn.STDEV.S(IF($A$2:$A$285=$AL10, B$2:B$285))</f>
        <v>0</v>
      </c>
      <c r="AO11" cm="1">
        <f t="array" ref="AO11">_xlfn.STDEV.S(IF($A$2:$A$285=$AL10, C$2:C$285))</f>
        <v>0</v>
      </c>
      <c r="AP11" cm="1">
        <f t="array" ref="AP11">_xlfn.STDEV.S(IF($A$2:$A$285=$AL10, D$2:D$285))</f>
        <v>0</v>
      </c>
    </row>
    <row r="12" spans="1:43" x14ac:dyDescent="0.3">
      <c r="A12">
        <v>2019</v>
      </c>
      <c r="B12" s="4"/>
      <c r="C12" s="5"/>
      <c r="D12" s="6"/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6</v>
      </c>
      <c r="Q12">
        <f t="shared" ref="Q12:Q14" si="14">COUNTIF(_xlfn.ANCHORARRAY(F$2), $P12)</f>
        <v>0</v>
      </c>
      <c r="R12">
        <f t="shared" ref="R12:R14" si="15">COUNTIF(_xlfn.ANCHORARRAY(G$2), $P12)</f>
        <v>0</v>
      </c>
      <c r="S12">
        <f t="shared" ref="S12:S14" si="16">COUNTIF(_xlfn.ANCHORARRAY(H$2), $P12)</f>
        <v>0</v>
      </c>
      <c r="T12">
        <f t="shared" si="8"/>
        <v>0</v>
      </c>
      <c r="U12">
        <f t="shared" si="9"/>
        <v>0</v>
      </c>
      <c r="V12">
        <f t="shared" si="10"/>
        <v>0</v>
      </c>
      <c r="W12">
        <f t="shared" si="11"/>
        <v>0</v>
      </c>
      <c r="X12">
        <f t="shared" si="12"/>
        <v>0</v>
      </c>
      <c r="Y12">
        <f t="shared" si="13"/>
        <v>0</v>
      </c>
    </row>
    <row r="13" spans="1:43" x14ac:dyDescent="0.3">
      <c r="A13">
        <v>2019</v>
      </c>
      <c r="B13" s="4"/>
      <c r="C13" s="5"/>
      <c r="D13" s="6"/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6.5</v>
      </c>
      <c r="Q13">
        <f t="shared" si="14"/>
        <v>0</v>
      </c>
      <c r="R13">
        <f t="shared" si="15"/>
        <v>0</v>
      </c>
      <c r="S13">
        <f t="shared" si="16"/>
        <v>0</v>
      </c>
      <c r="T13">
        <f t="shared" si="8"/>
        <v>0</v>
      </c>
      <c r="U13">
        <f t="shared" si="9"/>
        <v>0</v>
      </c>
      <c r="V13">
        <f t="shared" si="10"/>
        <v>0</v>
      </c>
      <c r="W13">
        <f t="shared" si="11"/>
        <v>0</v>
      </c>
      <c r="X13">
        <f t="shared" si="12"/>
        <v>0</v>
      </c>
      <c r="Y13">
        <f t="shared" si="13"/>
        <v>0</v>
      </c>
    </row>
    <row r="14" spans="1:43" x14ac:dyDescent="0.3">
      <c r="A14">
        <v>2019</v>
      </c>
      <c r="B14" s="4"/>
      <c r="C14" s="5"/>
      <c r="D14" s="6"/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7</v>
      </c>
      <c r="Q14">
        <f t="shared" si="14"/>
        <v>0</v>
      </c>
      <c r="R14">
        <f t="shared" si="15"/>
        <v>0</v>
      </c>
      <c r="S14">
        <f t="shared" si="16"/>
        <v>0</v>
      </c>
      <c r="T14">
        <f t="shared" si="8"/>
        <v>0</v>
      </c>
      <c r="U14">
        <f t="shared" si="9"/>
        <v>0</v>
      </c>
      <c r="V14">
        <f t="shared" si="10"/>
        <v>0</v>
      </c>
      <c r="W14">
        <f t="shared" si="11"/>
        <v>0</v>
      </c>
      <c r="X14">
        <f t="shared" si="12"/>
        <v>0</v>
      </c>
      <c r="Y14">
        <f t="shared" si="13"/>
        <v>0</v>
      </c>
    </row>
    <row r="15" spans="1:43" x14ac:dyDescent="0.3">
      <c r="A15">
        <v>2019</v>
      </c>
      <c r="B15" s="4"/>
      <c r="C15" s="5"/>
      <c r="D15" s="6"/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Q15">
        <f>SUM(Tabel2[att_1_2019])</f>
        <v>0</v>
      </c>
      <c r="R15">
        <f>SUM(Tabel2[att_2_2019])</f>
        <v>0</v>
      </c>
      <c r="S15">
        <f>SUM(Tabel2[att_tot_2019])</f>
        <v>0</v>
      </c>
      <c r="T15">
        <f>SUM(Tabel2[att_1_2020])</f>
        <v>0</v>
      </c>
      <c r="U15">
        <f>SUM(Tabel2[att_2_2020])</f>
        <v>0</v>
      </c>
      <c r="V15">
        <f>SUM(Tabel2[att_tot_2020])</f>
        <v>0</v>
      </c>
      <c r="W15">
        <f>SUM(Tabel2[att_1_2021])</f>
        <v>0</v>
      </c>
      <c r="X15">
        <f>SUM(Tabel2[att_2_2021])</f>
        <v>0</v>
      </c>
      <c r="Y15">
        <f>SUM(Tabel2[att_tot_2021])</f>
        <v>0</v>
      </c>
    </row>
    <row r="16" spans="1:43" x14ac:dyDescent="0.3">
      <c r="A16">
        <v>2019</v>
      </c>
      <c r="B16" s="4"/>
      <c r="C16" s="5"/>
      <c r="D16" s="6"/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AM16" t="s">
        <v>17</v>
      </c>
    </row>
    <row r="17" spans="1:45" x14ac:dyDescent="0.3">
      <c r="A17">
        <v>2019</v>
      </c>
      <c r="B17" s="4"/>
      <c r="C17" s="5"/>
      <c r="D17" s="6"/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AM17" t="s">
        <v>18</v>
      </c>
      <c r="AN17" t="s">
        <v>19</v>
      </c>
    </row>
    <row r="18" spans="1:45" ht="14.4" customHeight="1" x14ac:dyDescent="0.3">
      <c r="A18">
        <v>2019</v>
      </c>
      <c r="B18" s="4"/>
      <c r="C18" s="5"/>
      <c r="D18" s="6"/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AK18">
        <v>2019</v>
      </c>
      <c r="AL18" t="s">
        <v>1</v>
      </c>
      <c r="AM18">
        <f>AN2-2*AN3</f>
        <v>0</v>
      </c>
      <c r="AN18">
        <f>AN2+2*AN3</f>
        <v>0</v>
      </c>
      <c r="AP18" s="10" t="s">
        <v>20</v>
      </c>
      <c r="AQ18" s="10"/>
      <c r="AR18" s="10"/>
      <c r="AS18" s="10"/>
    </row>
    <row r="19" spans="1:45" x14ac:dyDescent="0.3">
      <c r="A19">
        <v>2019</v>
      </c>
      <c r="B19" s="4"/>
      <c r="C19" s="5"/>
      <c r="D19" s="6"/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AL19" t="s">
        <v>2</v>
      </c>
      <c r="AM19">
        <f>AO2-2*AO3</f>
        <v>0</v>
      </c>
      <c r="AN19">
        <f>AO2+2*AO3</f>
        <v>0</v>
      </c>
      <c r="AP19" s="10"/>
      <c r="AQ19" s="10"/>
      <c r="AR19" s="10"/>
      <c r="AS19" s="10"/>
    </row>
    <row r="20" spans="1:45" x14ac:dyDescent="0.3">
      <c r="A20">
        <v>2019</v>
      </c>
      <c r="B20" s="4"/>
      <c r="C20" s="5"/>
      <c r="D20" s="6"/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AL20" t="s">
        <v>3</v>
      </c>
      <c r="AM20">
        <f>AP2 - 2*AP3</f>
        <v>0</v>
      </c>
      <c r="AN20">
        <f>AP2+2*AP3</f>
        <v>0</v>
      </c>
      <c r="AP20" s="10"/>
      <c r="AQ20" s="10"/>
      <c r="AR20" s="10"/>
      <c r="AS20" s="10"/>
    </row>
    <row r="21" spans="1:45" x14ac:dyDescent="0.3">
      <c r="A21">
        <v>2019</v>
      </c>
      <c r="B21" s="4"/>
      <c r="C21" s="5"/>
      <c r="D21" s="6"/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AP21" s="10"/>
      <c r="AQ21" s="10"/>
      <c r="AR21" s="10"/>
      <c r="AS21" s="10"/>
    </row>
    <row r="22" spans="1:45" x14ac:dyDescent="0.3">
      <c r="A22">
        <v>2019</v>
      </c>
      <c r="B22" s="4"/>
      <c r="C22" s="5"/>
      <c r="D22" s="6"/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AP22" s="10"/>
      <c r="AQ22" s="10"/>
      <c r="AR22" s="10"/>
      <c r="AS22" s="10"/>
    </row>
    <row r="23" spans="1:45" x14ac:dyDescent="0.3">
      <c r="A23">
        <v>2019</v>
      </c>
      <c r="B23" s="4"/>
      <c r="C23" s="5"/>
      <c r="D23" s="6"/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AP23" s="10"/>
      <c r="AQ23" s="10"/>
      <c r="AR23" s="10"/>
      <c r="AS23" s="10"/>
    </row>
    <row r="24" spans="1:45" x14ac:dyDescent="0.3">
      <c r="A24">
        <v>2019</v>
      </c>
      <c r="B24" s="4"/>
      <c r="C24" s="5"/>
      <c r="D24" s="6"/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AP24" s="10"/>
      <c r="AQ24" s="10"/>
      <c r="AR24" s="10"/>
      <c r="AS24" s="10"/>
    </row>
    <row r="25" spans="1:45" x14ac:dyDescent="0.3">
      <c r="A25">
        <v>2019</v>
      </c>
      <c r="B25" s="4"/>
      <c r="C25" s="5"/>
      <c r="D25" s="6"/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AP25" s="10"/>
      <c r="AQ25" s="10"/>
      <c r="AR25" s="10"/>
      <c r="AS25" s="10"/>
    </row>
    <row r="26" spans="1:45" x14ac:dyDescent="0.3">
      <c r="A26">
        <v>2019</v>
      </c>
      <c r="B26" s="4"/>
      <c r="C26" s="5"/>
      <c r="D26" s="6"/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45" x14ac:dyDescent="0.3">
      <c r="A27">
        <v>2019</v>
      </c>
      <c r="B27" s="4"/>
      <c r="C27" s="5"/>
      <c r="D27" s="6"/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45" x14ac:dyDescent="0.3">
      <c r="A28">
        <v>2019</v>
      </c>
      <c r="B28" s="4"/>
      <c r="C28" s="5"/>
      <c r="D28" s="6"/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45" x14ac:dyDescent="0.3">
      <c r="A29">
        <v>2019</v>
      </c>
      <c r="B29" s="4"/>
      <c r="C29" s="5"/>
      <c r="D29" s="6"/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45" x14ac:dyDescent="0.3">
      <c r="A30">
        <v>2019</v>
      </c>
      <c r="B30" s="4"/>
      <c r="C30" s="5"/>
      <c r="D30" s="6"/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45" x14ac:dyDescent="0.3">
      <c r="A31">
        <v>2019</v>
      </c>
      <c r="B31" s="4"/>
      <c r="C31" s="5"/>
      <c r="D31" s="6"/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45" x14ac:dyDescent="0.3">
      <c r="A32">
        <v>2019</v>
      </c>
      <c r="B32" s="4"/>
      <c r="C32" s="5"/>
      <c r="D32" s="6"/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2019</v>
      </c>
      <c r="B33" s="4"/>
      <c r="C33" s="5"/>
      <c r="D33" s="6"/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2019</v>
      </c>
      <c r="B34" s="4"/>
      <c r="C34" s="5"/>
      <c r="D34" s="6"/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2019</v>
      </c>
      <c r="B35" s="4"/>
      <c r="C35" s="5"/>
      <c r="D35" s="6"/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2019</v>
      </c>
      <c r="B36" s="4"/>
      <c r="C36" s="5"/>
      <c r="D36" s="6"/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2019</v>
      </c>
      <c r="B37" s="4"/>
      <c r="C37" s="5"/>
      <c r="D37" s="6"/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2019</v>
      </c>
      <c r="B38" s="4"/>
      <c r="C38" s="5"/>
      <c r="D38" s="6"/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2019</v>
      </c>
      <c r="B39" s="4"/>
      <c r="C39" s="5"/>
      <c r="D39" s="6"/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2019</v>
      </c>
      <c r="B40" s="4"/>
      <c r="C40" s="5"/>
      <c r="D40" s="6"/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2019</v>
      </c>
      <c r="B41" s="4"/>
      <c r="C41" s="5"/>
      <c r="D41" s="6"/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2019</v>
      </c>
      <c r="B42" s="4"/>
      <c r="C42" s="5"/>
      <c r="D42" s="6"/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2019</v>
      </c>
      <c r="B43" s="4"/>
      <c r="C43" s="5"/>
      <c r="D43" s="6"/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2019</v>
      </c>
      <c r="B44" s="4"/>
      <c r="C44" s="5"/>
      <c r="D44" s="6"/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2019</v>
      </c>
      <c r="B45" s="4"/>
      <c r="C45" s="5"/>
      <c r="D45" s="6"/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2019</v>
      </c>
      <c r="B46" s="4"/>
      <c r="C46" s="5"/>
      <c r="D46" s="6"/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2019</v>
      </c>
      <c r="B47" s="4"/>
      <c r="C47" s="5"/>
      <c r="D47" s="6"/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2019</v>
      </c>
      <c r="B48" s="4"/>
      <c r="C48" s="5"/>
      <c r="D48" s="6"/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2019</v>
      </c>
      <c r="B49" s="4"/>
      <c r="C49" s="5"/>
      <c r="D49" s="6"/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2019</v>
      </c>
      <c r="B50" s="4"/>
      <c r="C50" s="5"/>
      <c r="D50" s="6"/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2019</v>
      </c>
      <c r="B51" s="4"/>
      <c r="C51" s="5"/>
      <c r="D51" s="6"/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2019</v>
      </c>
      <c r="B52" s="4"/>
      <c r="C52" s="5"/>
      <c r="D52" s="6"/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2019</v>
      </c>
      <c r="B53" s="4"/>
      <c r="C53" s="5"/>
      <c r="D53" s="6"/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2019</v>
      </c>
      <c r="B54" s="4"/>
      <c r="C54" s="5"/>
      <c r="D54" s="6"/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2019</v>
      </c>
      <c r="B55" s="4"/>
      <c r="C55" s="5"/>
      <c r="D55" s="6"/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2019</v>
      </c>
      <c r="B56" s="4"/>
      <c r="C56" s="5"/>
      <c r="D56" s="6"/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2019</v>
      </c>
      <c r="B57" s="4"/>
      <c r="C57" s="5"/>
      <c r="D57" s="6"/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2019</v>
      </c>
      <c r="B58" s="4"/>
      <c r="C58" s="5"/>
      <c r="D58" s="6"/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2019</v>
      </c>
      <c r="B59" s="4"/>
      <c r="C59" s="5"/>
      <c r="D59" s="6"/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2019</v>
      </c>
      <c r="B60" s="4"/>
      <c r="C60" s="5"/>
      <c r="D60" s="6"/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2019</v>
      </c>
      <c r="B61" s="4"/>
      <c r="C61" s="5"/>
      <c r="D61" s="6"/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2019</v>
      </c>
      <c r="B62" s="4"/>
      <c r="C62" s="5"/>
      <c r="D62" s="6"/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2019</v>
      </c>
      <c r="B63" s="4"/>
      <c r="C63" s="5"/>
      <c r="D63" s="6"/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2019</v>
      </c>
      <c r="B64" s="4"/>
      <c r="C64" s="5"/>
      <c r="D64" s="6"/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2019</v>
      </c>
      <c r="B65" s="4"/>
      <c r="C65" s="5"/>
      <c r="D65" s="6"/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2019</v>
      </c>
      <c r="B66" s="4"/>
      <c r="C66" s="5"/>
      <c r="D66" s="6"/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2019</v>
      </c>
      <c r="B67" s="4"/>
      <c r="C67" s="5"/>
      <c r="D67" s="6"/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2019</v>
      </c>
      <c r="B68" s="4"/>
      <c r="C68" s="5"/>
      <c r="D68" s="6"/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2019</v>
      </c>
      <c r="B69" s="4"/>
      <c r="C69" s="5"/>
      <c r="D69" s="6"/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2019</v>
      </c>
      <c r="B70" s="4"/>
      <c r="C70" s="5"/>
      <c r="D70" s="6"/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2019</v>
      </c>
      <c r="B71" s="4"/>
      <c r="C71" s="5"/>
      <c r="D71" s="6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2019</v>
      </c>
      <c r="B72" s="4"/>
      <c r="C72" s="5"/>
      <c r="D72" s="6"/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2019</v>
      </c>
      <c r="B73" s="4"/>
      <c r="C73" s="5"/>
      <c r="D73" s="6"/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2019</v>
      </c>
      <c r="B74" s="4"/>
      <c r="C74" s="5"/>
      <c r="D74" s="6"/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2019</v>
      </c>
      <c r="B75" s="4"/>
      <c r="C75" s="5"/>
      <c r="D75" s="6"/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2019</v>
      </c>
      <c r="B76" s="4"/>
      <c r="C76" s="5"/>
      <c r="D76" s="6"/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2019</v>
      </c>
      <c r="B77" s="4"/>
      <c r="C77" s="5"/>
      <c r="D77" s="6"/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2019</v>
      </c>
      <c r="B78" s="4"/>
      <c r="C78" s="5"/>
      <c r="D78" s="6"/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2019</v>
      </c>
      <c r="B79" s="4"/>
      <c r="C79" s="5"/>
      <c r="D79" s="6"/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2019</v>
      </c>
      <c r="B80" s="4"/>
      <c r="C80" s="5"/>
      <c r="D80" s="6"/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2019</v>
      </c>
      <c r="B81" s="4"/>
      <c r="C81" s="5"/>
      <c r="D81" s="6"/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2019</v>
      </c>
      <c r="B82" s="4"/>
      <c r="C82" s="5"/>
      <c r="D82" s="6"/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2019</v>
      </c>
      <c r="B83" s="4"/>
      <c r="C83" s="5"/>
      <c r="D83" s="6"/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2019</v>
      </c>
      <c r="B84" s="4"/>
      <c r="C84" s="5"/>
      <c r="D84" s="6"/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2019</v>
      </c>
      <c r="B85" s="4"/>
      <c r="C85" s="5"/>
      <c r="D85" s="6"/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2019</v>
      </c>
      <c r="B86" s="4"/>
      <c r="C86" s="5"/>
      <c r="D86" s="6"/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2019</v>
      </c>
      <c r="B87" s="4"/>
      <c r="C87" s="5"/>
      <c r="D87" s="6"/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2019</v>
      </c>
      <c r="B88" s="4"/>
      <c r="C88" s="5"/>
      <c r="D88" s="6"/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2019</v>
      </c>
      <c r="B89" s="4"/>
      <c r="C89" s="5"/>
      <c r="D89" s="6"/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2019</v>
      </c>
      <c r="B90" s="4"/>
      <c r="C90" s="5"/>
      <c r="D90" s="6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2019</v>
      </c>
      <c r="B91" s="4"/>
      <c r="C91" s="5"/>
      <c r="D91" s="6"/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2019</v>
      </c>
      <c r="B92" s="4"/>
      <c r="C92" s="5"/>
      <c r="D92" s="6"/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2019</v>
      </c>
      <c r="B93" s="4"/>
      <c r="C93" s="5"/>
      <c r="D93" s="6"/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2019</v>
      </c>
      <c r="B94" s="4"/>
      <c r="C94" s="5"/>
      <c r="D94" s="6"/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2019</v>
      </c>
      <c r="B95" s="4"/>
      <c r="C95" s="5"/>
      <c r="D95" s="6"/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2020</v>
      </c>
      <c r="B96" s="4"/>
      <c r="C96" s="5"/>
      <c r="D96" s="6"/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2020</v>
      </c>
      <c r="B97" s="4"/>
      <c r="C97" s="5"/>
      <c r="D97" s="6"/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2020</v>
      </c>
      <c r="B98" s="4"/>
      <c r="C98" s="5"/>
      <c r="D98" s="6"/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2020</v>
      </c>
      <c r="B99" s="4"/>
      <c r="C99" s="5"/>
      <c r="D99" s="6"/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2020</v>
      </c>
      <c r="B100" s="4"/>
      <c r="C100" s="5"/>
      <c r="D100" s="6"/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2020</v>
      </c>
      <c r="B101" s="4"/>
      <c r="C101" s="5"/>
      <c r="D101" s="6"/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2020</v>
      </c>
      <c r="B102" s="4"/>
      <c r="C102" s="5"/>
      <c r="D102" s="6"/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2020</v>
      </c>
      <c r="B103" s="4"/>
      <c r="C103" s="5"/>
      <c r="D103" s="6"/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2020</v>
      </c>
      <c r="B104" s="4"/>
      <c r="C104" s="5"/>
      <c r="D104" s="6"/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2020</v>
      </c>
      <c r="B105" s="4"/>
      <c r="C105" s="5"/>
      <c r="D105" s="6"/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2020</v>
      </c>
      <c r="B106" s="4"/>
      <c r="C106" s="5"/>
      <c r="D106" s="6"/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2020</v>
      </c>
      <c r="B107" s="4"/>
      <c r="C107" s="5"/>
      <c r="D107" s="6"/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2020</v>
      </c>
      <c r="B108" s="4"/>
      <c r="C108" s="5"/>
      <c r="D108" s="6"/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2020</v>
      </c>
      <c r="B109" s="4"/>
      <c r="C109" s="5"/>
      <c r="D109" s="6"/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2020</v>
      </c>
      <c r="B110" s="4"/>
      <c r="C110" s="5"/>
      <c r="D110" s="6"/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2020</v>
      </c>
      <c r="B111" s="4"/>
      <c r="C111" s="5"/>
      <c r="D111" s="6"/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2020</v>
      </c>
      <c r="B112" s="4"/>
      <c r="C112" s="5"/>
      <c r="D112" s="6"/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2020</v>
      </c>
      <c r="B113" s="4"/>
      <c r="C113" s="5"/>
      <c r="D113" s="6"/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2020</v>
      </c>
      <c r="B114" s="4"/>
      <c r="C114" s="5"/>
      <c r="D114" s="6"/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2020</v>
      </c>
      <c r="B115" s="4"/>
      <c r="C115" s="5"/>
      <c r="D115" s="6"/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2020</v>
      </c>
      <c r="B116" s="4"/>
      <c r="C116" s="5"/>
      <c r="D116" s="6"/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2020</v>
      </c>
      <c r="B117" s="4"/>
      <c r="C117" s="5"/>
      <c r="D117" s="6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2020</v>
      </c>
      <c r="B118" s="4"/>
      <c r="C118" s="5"/>
      <c r="D118" s="6"/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2020</v>
      </c>
      <c r="B119" s="4"/>
      <c r="C119" s="5"/>
      <c r="D119" s="6"/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2020</v>
      </c>
      <c r="B120" s="4"/>
      <c r="C120" s="5"/>
      <c r="D120" s="6"/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2020</v>
      </c>
      <c r="B121" s="4"/>
      <c r="C121" s="5"/>
      <c r="D121" s="6"/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2020</v>
      </c>
      <c r="B122" s="4"/>
      <c r="C122" s="5"/>
      <c r="D122" s="6"/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2020</v>
      </c>
      <c r="B123" s="4"/>
      <c r="C123" s="5"/>
      <c r="D123" s="6"/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2020</v>
      </c>
      <c r="B124" s="4"/>
      <c r="C124" s="5"/>
      <c r="D124" s="6"/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2020</v>
      </c>
      <c r="B125" s="4"/>
      <c r="C125" s="5"/>
      <c r="D125" s="6"/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2020</v>
      </c>
      <c r="B126" s="4"/>
      <c r="C126" s="5"/>
      <c r="D126" s="6"/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2020</v>
      </c>
      <c r="B127" s="4"/>
      <c r="C127" s="5"/>
      <c r="D127" s="6"/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2020</v>
      </c>
      <c r="B128" s="4"/>
      <c r="C128" s="5"/>
      <c r="D128" s="6"/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2020</v>
      </c>
      <c r="B129" s="4"/>
      <c r="C129" s="5"/>
      <c r="D129" s="6"/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2020</v>
      </c>
      <c r="B130" s="4"/>
      <c r="C130" s="5"/>
      <c r="D130" s="6"/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2020</v>
      </c>
      <c r="B131" s="4"/>
      <c r="C131" s="5"/>
      <c r="D131" s="6"/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2020</v>
      </c>
      <c r="B132" s="4"/>
      <c r="C132" s="5"/>
      <c r="D132" s="6"/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2020</v>
      </c>
      <c r="B133" s="4"/>
      <c r="C133" s="5"/>
      <c r="D133" s="6"/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2020</v>
      </c>
      <c r="B134" s="4"/>
      <c r="C134" s="5"/>
      <c r="D134" s="6"/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2020</v>
      </c>
      <c r="B135" s="4"/>
      <c r="C135" s="5"/>
      <c r="D135" s="6"/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2020</v>
      </c>
      <c r="B136" s="4"/>
      <c r="C136" s="5"/>
      <c r="D136" s="6"/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2020</v>
      </c>
      <c r="B137" s="4"/>
      <c r="C137" s="5"/>
      <c r="D137" s="6"/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2020</v>
      </c>
      <c r="B138" s="4"/>
      <c r="C138" s="5"/>
      <c r="D138" s="6"/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2020</v>
      </c>
      <c r="B139" s="4"/>
      <c r="C139" s="5"/>
      <c r="D139" s="6"/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2020</v>
      </c>
      <c r="B140" s="4"/>
      <c r="C140" s="5"/>
      <c r="D140" s="6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2020</v>
      </c>
      <c r="B141" s="4"/>
      <c r="C141" s="5"/>
      <c r="D141" s="6"/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2020</v>
      </c>
      <c r="B142" s="4"/>
      <c r="C142" s="5"/>
      <c r="D142" s="6"/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2020</v>
      </c>
      <c r="B143" s="4"/>
      <c r="C143" s="5"/>
      <c r="D143" s="6"/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2020</v>
      </c>
      <c r="B144" s="4"/>
      <c r="C144" s="5"/>
      <c r="D144" s="6"/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2020</v>
      </c>
      <c r="B145" s="4"/>
      <c r="C145" s="5"/>
      <c r="D145" s="6"/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2020</v>
      </c>
      <c r="B146" s="4"/>
      <c r="C146" s="5"/>
      <c r="D146" s="6"/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2020</v>
      </c>
      <c r="B147" s="4"/>
      <c r="C147" s="5"/>
      <c r="D147" s="6"/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2020</v>
      </c>
      <c r="B148" s="4"/>
      <c r="C148" s="5"/>
      <c r="D148" s="6"/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2020</v>
      </c>
      <c r="B149" s="4"/>
      <c r="C149" s="5"/>
      <c r="D149" s="6"/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2020</v>
      </c>
      <c r="B150" s="4"/>
      <c r="C150" s="5"/>
      <c r="D150" s="6"/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2020</v>
      </c>
      <c r="B151" s="4"/>
      <c r="C151" s="5"/>
      <c r="D151" s="6"/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2020</v>
      </c>
      <c r="B152" s="4"/>
      <c r="C152" s="5"/>
      <c r="D152" s="6"/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2020</v>
      </c>
      <c r="B153" s="4"/>
      <c r="C153" s="5"/>
      <c r="D153" s="6"/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2020</v>
      </c>
      <c r="B154" s="4"/>
      <c r="C154" s="5"/>
      <c r="D154" s="6"/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2020</v>
      </c>
      <c r="B155" s="4"/>
      <c r="C155" s="5"/>
      <c r="D155" s="6"/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2020</v>
      </c>
      <c r="B156" s="4"/>
      <c r="C156" s="5"/>
      <c r="D156" s="6"/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2020</v>
      </c>
      <c r="B157" s="4"/>
      <c r="C157" s="5"/>
      <c r="D157" s="6"/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2020</v>
      </c>
      <c r="B158" s="4"/>
      <c r="C158" s="5"/>
      <c r="D158" s="6"/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2020</v>
      </c>
      <c r="B159" s="4"/>
      <c r="C159" s="5"/>
      <c r="D159" s="6"/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2020</v>
      </c>
      <c r="B160" s="4"/>
      <c r="C160" s="5"/>
      <c r="D160" s="6"/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2020</v>
      </c>
      <c r="B161" s="4"/>
      <c r="C161" s="5"/>
      <c r="D161" s="6"/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2020</v>
      </c>
      <c r="B162" s="4"/>
      <c r="C162" s="5"/>
      <c r="D162" s="6"/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2020</v>
      </c>
      <c r="B163" s="4"/>
      <c r="C163" s="5"/>
      <c r="D163" s="6"/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2020</v>
      </c>
      <c r="B164" s="4"/>
      <c r="C164" s="5"/>
      <c r="D164" s="6"/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2020</v>
      </c>
      <c r="B165" s="4"/>
      <c r="C165" s="5"/>
      <c r="D165" s="6"/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2020</v>
      </c>
      <c r="B166" s="4"/>
      <c r="C166" s="5"/>
      <c r="D166" s="6"/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2020</v>
      </c>
      <c r="B167" s="4"/>
      <c r="C167" s="5"/>
      <c r="D167" s="6"/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2020</v>
      </c>
      <c r="B168" s="4"/>
      <c r="C168" s="5"/>
      <c r="D168" s="6"/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2020</v>
      </c>
      <c r="B169" s="4"/>
      <c r="C169" s="5"/>
      <c r="D169" s="6"/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2020</v>
      </c>
      <c r="B170" s="4"/>
      <c r="C170" s="5"/>
      <c r="D170" s="6"/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2020</v>
      </c>
      <c r="B171" s="4"/>
      <c r="C171" s="5"/>
      <c r="D171" s="6"/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2020</v>
      </c>
      <c r="B172" s="4"/>
      <c r="C172" s="5"/>
      <c r="D172" s="6"/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2020</v>
      </c>
      <c r="B173" s="4"/>
      <c r="C173" s="5"/>
      <c r="D173" s="6"/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2020</v>
      </c>
      <c r="B174" s="4"/>
      <c r="C174" s="5"/>
      <c r="D174" s="6"/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2020</v>
      </c>
      <c r="B175" s="4"/>
      <c r="C175" s="5"/>
      <c r="D175" s="6"/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2020</v>
      </c>
      <c r="B176" s="4"/>
      <c r="C176" s="5"/>
      <c r="D176" s="6"/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2020</v>
      </c>
      <c r="B177" s="4"/>
      <c r="C177" s="5"/>
      <c r="D177" s="6"/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2020</v>
      </c>
      <c r="B178" s="4"/>
      <c r="C178" s="5"/>
      <c r="D178" s="6"/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2020</v>
      </c>
      <c r="B179" s="4"/>
      <c r="C179" s="5"/>
      <c r="D179" s="6"/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2020</v>
      </c>
      <c r="B180" s="4"/>
      <c r="C180" s="5"/>
      <c r="D180" s="6"/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2020</v>
      </c>
      <c r="B181" s="4"/>
      <c r="C181" s="5"/>
      <c r="D181" s="6"/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2020</v>
      </c>
      <c r="B182" s="4"/>
      <c r="C182" s="5"/>
      <c r="D182" s="6"/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2020</v>
      </c>
      <c r="B183" s="4"/>
      <c r="C183" s="5"/>
      <c r="D183" s="6"/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2020</v>
      </c>
      <c r="B184" s="4"/>
      <c r="C184" s="5"/>
      <c r="D184" s="6"/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2020</v>
      </c>
      <c r="B185" s="4"/>
      <c r="C185" s="5"/>
      <c r="D185" s="6"/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2020</v>
      </c>
      <c r="B186" s="4"/>
      <c r="C186" s="5"/>
      <c r="D186" s="6"/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2020</v>
      </c>
      <c r="B187" s="4"/>
      <c r="C187" s="5"/>
      <c r="D187" s="6"/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2020</v>
      </c>
      <c r="B188" s="4"/>
      <c r="C188" s="5"/>
      <c r="D188" s="6"/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2020</v>
      </c>
      <c r="B189" s="4"/>
      <c r="C189" s="5"/>
      <c r="D189" s="6"/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2020</v>
      </c>
      <c r="B190" s="4"/>
      <c r="C190" s="5"/>
      <c r="D190" s="6"/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2020</v>
      </c>
      <c r="B191" s="4"/>
      <c r="C191" s="5"/>
      <c r="D191" s="6"/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2020</v>
      </c>
      <c r="B192" s="4"/>
      <c r="C192" s="5"/>
      <c r="D192" s="6"/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2020</v>
      </c>
      <c r="B193" s="4"/>
      <c r="C193" s="5"/>
      <c r="D193" s="6"/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2020</v>
      </c>
      <c r="B194" s="4"/>
      <c r="C194" s="5"/>
      <c r="D194" s="6"/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2021</v>
      </c>
      <c r="B195" s="4"/>
      <c r="C195" s="5"/>
      <c r="D195" s="6"/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2021</v>
      </c>
      <c r="B196" s="4"/>
      <c r="C196" s="5"/>
      <c r="D196" s="6"/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2021</v>
      </c>
      <c r="B197" s="4"/>
      <c r="C197" s="5"/>
      <c r="D197" s="6"/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2021</v>
      </c>
      <c r="B198" s="4"/>
      <c r="C198" s="5"/>
      <c r="D198" s="6"/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2021</v>
      </c>
      <c r="B199" s="4"/>
      <c r="C199" s="5"/>
      <c r="D199" s="6"/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2021</v>
      </c>
      <c r="B200" s="4"/>
      <c r="C200" s="5"/>
      <c r="D200" s="6"/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2021</v>
      </c>
      <c r="B201" s="4"/>
      <c r="C201" s="5"/>
      <c r="D201" s="6"/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2021</v>
      </c>
      <c r="B202" s="4"/>
      <c r="C202" s="5"/>
      <c r="D202" s="6"/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2021</v>
      </c>
      <c r="B203" s="4"/>
      <c r="C203" s="5"/>
      <c r="D203" s="6"/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2021</v>
      </c>
      <c r="B204" s="4"/>
      <c r="C204" s="5"/>
      <c r="D204" s="6"/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2021</v>
      </c>
      <c r="B205" s="4"/>
      <c r="C205" s="5"/>
      <c r="D205" s="6"/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2021</v>
      </c>
      <c r="B206" s="4"/>
      <c r="C206" s="5"/>
      <c r="D206" s="6"/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2021</v>
      </c>
      <c r="B207" s="4"/>
      <c r="C207" s="5"/>
      <c r="D207" s="6"/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2021</v>
      </c>
      <c r="B208" s="4"/>
      <c r="C208" s="5"/>
      <c r="D208" s="6"/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2021</v>
      </c>
      <c r="B209" s="4"/>
      <c r="C209" s="5"/>
      <c r="D209" s="6"/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2021</v>
      </c>
      <c r="B210" s="4"/>
      <c r="C210" s="5"/>
      <c r="D210" s="6"/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2021</v>
      </c>
      <c r="B211" s="4"/>
      <c r="C211" s="5"/>
      <c r="D211" s="6"/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2021</v>
      </c>
      <c r="B212" s="4"/>
      <c r="C212" s="5"/>
      <c r="D212" s="6"/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2021</v>
      </c>
      <c r="B213" s="4"/>
      <c r="C213" s="5"/>
      <c r="D213" s="6"/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2021</v>
      </c>
      <c r="B214" s="4"/>
      <c r="C214" s="5"/>
      <c r="D214" s="6"/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2021</v>
      </c>
      <c r="B215" s="4"/>
      <c r="C215" s="5"/>
      <c r="D215" s="6"/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2021</v>
      </c>
      <c r="B216" s="4"/>
      <c r="C216" s="5"/>
      <c r="D216" s="6"/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2021</v>
      </c>
      <c r="B217" s="4"/>
      <c r="C217" s="5"/>
      <c r="D217" s="6"/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2021</v>
      </c>
      <c r="B218" s="4"/>
      <c r="C218" s="5"/>
      <c r="D218" s="6"/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2021</v>
      </c>
      <c r="B219" s="4"/>
      <c r="C219" s="5"/>
      <c r="D219" s="6"/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2021</v>
      </c>
      <c r="B220" s="4"/>
      <c r="C220" s="5"/>
      <c r="D220" s="6"/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2021</v>
      </c>
      <c r="B221" s="4"/>
      <c r="C221" s="5"/>
      <c r="D221" s="6"/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2021</v>
      </c>
      <c r="B222" s="4"/>
      <c r="C222" s="5"/>
      <c r="D222" s="6"/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2021</v>
      </c>
      <c r="B223" s="4"/>
      <c r="C223" s="5"/>
      <c r="D223" s="6"/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2021</v>
      </c>
      <c r="B224" s="4"/>
      <c r="C224" s="5"/>
      <c r="D224" s="6"/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2021</v>
      </c>
      <c r="B225" s="4"/>
      <c r="C225" s="5"/>
      <c r="D225" s="6"/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2021</v>
      </c>
      <c r="B226" s="4"/>
      <c r="C226" s="5"/>
      <c r="D226" s="6"/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2021</v>
      </c>
      <c r="B227" s="4"/>
      <c r="C227" s="5"/>
      <c r="D227" s="6"/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2021</v>
      </c>
      <c r="B228" s="4"/>
      <c r="C228" s="5"/>
      <c r="D228" s="6"/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2021</v>
      </c>
      <c r="B229" s="4"/>
      <c r="C229" s="5"/>
      <c r="D229" s="6"/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2021</v>
      </c>
      <c r="B230" s="4"/>
      <c r="C230" s="5"/>
      <c r="D230" s="6"/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2021</v>
      </c>
      <c r="B231" s="4"/>
      <c r="C231" s="5"/>
      <c r="D231" s="6"/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2021</v>
      </c>
      <c r="B232" s="4"/>
      <c r="C232" s="5"/>
      <c r="D232" s="6"/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2021</v>
      </c>
      <c r="B233" s="4"/>
      <c r="C233" s="5"/>
      <c r="D233" s="6"/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2021</v>
      </c>
      <c r="B234" s="4"/>
      <c r="C234" s="5"/>
      <c r="D234" s="6"/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2021</v>
      </c>
      <c r="B235" s="4"/>
      <c r="C235" s="5"/>
      <c r="D235" s="6"/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2021</v>
      </c>
      <c r="B236" s="4"/>
      <c r="C236" s="5"/>
      <c r="D236" s="6"/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2021</v>
      </c>
      <c r="B237" s="4"/>
      <c r="C237" s="5"/>
      <c r="D237" s="6"/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2021</v>
      </c>
      <c r="B238" s="4"/>
      <c r="C238" s="5"/>
      <c r="D238" s="6"/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2021</v>
      </c>
      <c r="B239" s="4"/>
      <c r="C239" s="5"/>
      <c r="D239" s="6"/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2021</v>
      </c>
      <c r="B240" s="4"/>
      <c r="C240" s="5"/>
      <c r="D240" s="6"/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2021</v>
      </c>
      <c r="B241" s="4"/>
      <c r="C241" s="5"/>
      <c r="D241" s="6"/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2021</v>
      </c>
      <c r="B242" s="4"/>
      <c r="C242" s="5"/>
      <c r="D242" s="6"/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2021</v>
      </c>
      <c r="B243" s="4"/>
      <c r="C243" s="5"/>
      <c r="D243" s="6"/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2021</v>
      </c>
      <c r="B244" s="4"/>
      <c r="C244" s="5"/>
      <c r="D244" s="6"/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2021</v>
      </c>
      <c r="B245" s="4"/>
      <c r="C245" s="5"/>
      <c r="D245" s="6"/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2021</v>
      </c>
      <c r="B246" s="4"/>
      <c r="C246" s="5"/>
      <c r="D246" s="6"/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2021</v>
      </c>
      <c r="B247" s="4"/>
      <c r="C247" s="5"/>
      <c r="D247" s="6"/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2021</v>
      </c>
      <c r="B248" s="4"/>
      <c r="C248" s="5"/>
      <c r="D248" s="6"/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2021</v>
      </c>
      <c r="B249" s="4"/>
      <c r="C249" s="5"/>
      <c r="D249" s="6"/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2021</v>
      </c>
      <c r="B250" s="4"/>
      <c r="C250" s="5"/>
      <c r="D250" s="6"/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2021</v>
      </c>
      <c r="B251" s="4"/>
      <c r="C251" s="5"/>
      <c r="D251" s="6"/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2021</v>
      </c>
      <c r="B252" s="4"/>
      <c r="C252" s="5"/>
      <c r="D252" s="6"/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2021</v>
      </c>
      <c r="B253" s="4"/>
      <c r="C253" s="5"/>
      <c r="D253" s="6"/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2021</v>
      </c>
      <c r="B254" s="4"/>
      <c r="C254" s="5"/>
      <c r="D254" s="6"/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2021</v>
      </c>
      <c r="B255" s="4"/>
      <c r="C255" s="5"/>
      <c r="D255" s="6"/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2021</v>
      </c>
      <c r="B256" s="4"/>
      <c r="C256" s="5"/>
      <c r="D256" s="6"/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2021</v>
      </c>
      <c r="B257" s="4"/>
      <c r="C257" s="5"/>
      <c r="D257" s="6"/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2021</v>
      </c>
      <c r="B258" s="4"/>
      <c r="C258" s="5"/>
      <c r="D258" s="6"/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2021</v>
      </c>
      <c r="B259" s="4"/>
      <c r="C259" s="5"/>
      <c r="D259" s="6"/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2021</v>
      </c>
      <c r="B260" s="4"/>
      <c r="C260" s="5"/>
      <c r="D260" s="6"/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2021</v>
      </c>
      <c r="B261" s="4"/>
      <c r="C261" s="5"/>
      <c r="D261" s="6"/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2021</v>
      </c>
      <c r="B262" s="4"/>
      <c r="C262" s="5"/>
      <c r="D262" s="6"/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2021</v>
      </c>
      <c r="B263" s="4"/>
      <c r="C263" s="5"/>
      <c r="D263" s="6"/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2021</v>
      </c>
      <c r="B264" s="4"/>
      <c r="C264" s="5"/>
      <c r="D264" s="6"/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2021</v>
      </c>
      <c r="B265" s="4"/>
      <c r="C265" s="5"/>
      <c r="D265" s="6"/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2021</v>
      </c>
      <c r="B266" s="4"/>
      <c r="C266" s="5"/>
      <c r="D266" s="6"/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2021</v>
      </c>
      <c r="B267" s="4"/>
      <c r="C267" s="5"/>
      <c r="D267" s="6"/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2021</v>
      </c>
      <c r="B268" s="4"/>
      <c r="C268" s="5"/>
      <c r="D268" s="6"/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2021</v>
      </c>
      <c r="B269" s="4"/>
      <c r="C269" s="5"/>
      <c r="D269" s="6"/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2021</v>
      </c>
      <c r="B270" s="4"/>
      <c r="C270" s="5"/>
      <c r="D270" s="6"/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2021</v>
      </c>
      <c r="B271" s="4"/>
      <c r="C271" s="5"/>
      <c r="D271" s="6"/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2021</v>
      </c>
      <c r="B272" s="4"/>
      <c r="C272" s="5"/>
      <c r="D272" s="6"/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2021</v>
      </c>
      <c r="B273" s="4"/>
      <c r="C273" s="5"/>
      <c r="D273" s="6"/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2021</v>
      </c>
      <c r="B274" s="4"/>
      <c r="C274" s="5"/>
      <c r="D274" s="6"/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2021</v>
      </c>
      <c r="B275" s="4"/>
      <c r="C275" s="5"/>
      <c r="D275" s="6"/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2021</v>
      </c>
      <c r="B276" s="4"/>
      <c r="C276" s="5"/>
      <c r="D276" s="6"/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2021</v>
      </c>
      <c r="B277" s="4"/>
      <c r="C277" s="5"/>
      <c r="D277" s="6"/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2021</v>
      </c>
      <c r="B278" s="4"/>
      <c r="C278" s="5"/>
      <c r="D278" s="6"/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2021</v>
      </c>
      <c r="B279" s="4"/>
      <c r="C279" s="5"/>
      <c r="D279" s="6"/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2021</v>
      </c>
      <c r="B280" s="4"/>
      <c r="C280" s="5"/>
      <c r="D280" s="6"/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2021</v>
      </c>
      <c r="B281" s="4"/>
      <c r="C281" s="5"/>
      <c r="D281" s="6"/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2021</v>
      </c>
      <c r="B282" s="4"/>
      <c r="C282" s="5"/>
      <c r="D282" s="6"/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2021</v>
      </c>
      <c r="B283" s="4"/>
      <c r="C283" s="5"/>
      <c r="D283" s="6"/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2021</v>
      </c>
      <c r="B284" s="4"/>
      <c r="C284" s="5"/>
      <c r="D284" s="6"/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2021</v>
      </c>
      <c r="B285" s="4"/>
      <c r="C285" s="5"/>
      <c r="D285" s="6"/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2021</v>
      </c>
      <c r="B286" s="4"/>
      <c r="C286" s="5"/>
      <c r="D286" s="6"/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2021</v>
      </c>
      <c r="B287" s="4"/>
      <c r="C287" s="5"/>
      <c r="D287" s="6"/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2021</v>
      </c>
      <c r="B288" s="4"/>
      <c r="C288" s="5"/>
      <c r="D288" s="6"/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2021</v>
      </c>
      <c r="B289" s="4"/>
      <c r="C289" s="5"/>
      <c r="D289" s="6"/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2021</v>
      </c>
      <c r="B290" s="4"/>
      <c r="C290" s="5"/>
      <c r="D290" s="6"/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ht="15" thickBot="1" x14ac:dyDescent="0.35">
      <c r="A291">
        <v>2021</v>
      </c>
      <c r="B291" s="7"/>
      <c r="C291" s="8"/>
      <c r="D291" s="9"/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</sheetData>
  <autoFilter ref="A1:D285" xr:uid="{00000000-0009-0000-0000-000000000000}"/>
  <mergeCells count="1">
    <mergeCell ref="AP18:AS25"/>
  </mergeCells>
  <phoneticPr fontId="18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Data_IER_2022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Ries Meijssen</dc:creator>
  <cp:lastModifiedBy>Ries Meijssen</cp:lastModifiedBy>
  <dcterms:created xsi:type="dcterms:W3CDTF">2022-05-12T07:04:21Z</dcterms:created>
  <dcterms:modified xsi:type="dcterms:W3CDTF">2022-05-23T14:31:05Z</dcterms:modified>
</cp:coreProperties>
</file>