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X:\FlightStream\Code Testing\FlightStream_installation_2024_2_Ticket_144\gt-validation\"/>
    </mc:Choice>
  </mc:AlternateContent>
  <xr:revisionPtr revIDLastSave="0" documentId="13_ncr:1_{3A38ED08-80A5-4B74-89D6-DF2E6FE10ED6}" xr6:coauthVersionLast="47" xr6:coauthVersionMax="47" xr10:uidLastSave="{00000000-0000-0000-0000-000000000000}"/>
  <bookViews>
    <workbookView xWindow="-108" yWindow="-108" windowWidth="23256" windowHeight="12456" activeTab="1" xr2:uid="{C86AA7B9-B37A-4A2C-BEB5-69060854C159}"/>
  </bookViews>
  <sheets>
    <sheet name="Sheet1" sheetId="1" r:id="rId1"/>
    <sheet name="resul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0" i="2" l="1"/>
  <c r="P10" i="2"/>
  <c r="Q10" i="2"/>
  <c r="O11" i="2"/>
  <c r="P11" i="2"/>
  <c r="Q11" i="2"/>
  <c r="O12" i="2"/>
  <c r="P12" i="2"/>
  <c r="Q12" i="2"/>
  <c r="O13" i="2"/>
  <c r="P13" i="2"/>
  <c r="Q13" i="2"/>
  <c r="O14" i="2"/>
  <c r="P14" i="2"/>
  <c r="Q14" i="2"/>
  <c r="O15" i="2"/>
  <c r="P15" i="2"/>
  <c r="Q15" i="2"/>
  <c r="O16" i="2"/>
  <c r="P16" i="2"/>
  <c r="Q16" i="2"/>
  <c r="O17" i="2"/>
  <c r="P17" i="2"/>
  <c r="Q17" i="2"/>
  <c r="O18" i="2"/>
  <c r="P18" i="2"/>
  <c r="Q18" i="2"/>
  <c r="O19" i="2"/>
  <c r="P19" i="2"/>
  <c r="Q19" i="2"/>
  <c r="O20" i="2"/>
  <c r="P20" i="2"/>
  <c r="Q20" i="2"/>
  <c r="O21" i="2"/>
  <c r="P21" i="2"/>
  <c r="Q21" i="2"/>
  <c r="O22" i="2"/>
  <c r="P22" i="2"/>
  <c r="Q22" i="2"/>
  <c r="O23" i="2"/>
  <c r="P23" i="2"/>
  <c r="Q23" i="2"/>
  <c r="O24" i="2"/>
  <c r="P24" i="2"/>
  <c r="Q24" i="2"/>
  <c r="O25" i="2"/>
  <c r="P25" i="2"/>
  <c r="Q25" i="2"/>
  <c r="O26" i="2"/>
  <c r="P26" i="2"/>
  <c r="Q26" i="2"/>
  <c r="O27" i="2"/>
  <c r="P27" i="2"/>
  <c r="Q27" i="2"/>
  <c r="O28" i="2"/>
  <c r="P28" i="2"/>
  <c r="Q28" i="2"/>
  <c r="O29" i="2"/>
  <c r="P29" i="2"/>
  <c r="Q29" i="2"/>
  <c r="O30" i="2"/>
  <c r="P30" i="2"/>
  <c r="Q30" i="2"/>
  <c r="O31" i="2"/>
  <c r="P31" i="2"/>
  <c r="Q31" i="2"/>
  <c r="O32" i="2"/>
  <c r="P32" i="2"/>
  <c r="Q32" i="2"/>
  <c r="O33" i="2"/>
  <c r="P33" i="2"/>
  <c r="Q33" i="2"/>
  <c r="O34" i="2"/>
  <c r="P34" i="2"/>
  <c r="Q34" i="2"/>
  <c r="O35" i="2"/>
  <c r="P35" i="2"/>
  <c r="Q35" i="2"/>
  <c r="O36" i="2"/>
  <c r="P36" i="2"/>
  <c r="Q36" i="2"/>
  <c r="O37" i="2"/>
  <c r="P37" i="2"/>
  <c r="Q37" i="2"/>
  <c r="O38" i="2"/>
  <c r="P38" i="2"/>
  <c r="Q38" i="2"/>
  <c r="O39" i="2"/>
  <c r="P39" i="2"/>
  <c r="Q39" i="2"/>
  <c r="O40" i="2"/>
  <c r="P40" i="2"/>
  <c r="Q40" i="2"/>
  <c r="O41" i="2"/>
  <c r="P41" i="2"/>
  <c r="Q41" i="2"/>
  <c r="O42" i="2"/>
  <c r="P42" i="2"/>
  <c r="Q42" i="2"/>
  <c r="O43" i="2"/>
  <c r="P43" i="2"/>
  <c r="Q43" i="2"/>
  <c r="O44" i="2"/>
  <c r="P44" i="2"/>
  <c r="Q44" i="2"/>
  <c r="O45" i="2"/>
  <c r="P45" i="2"/>
  <c r="Q45" i="2"/>
  <c r="O46" i="2"/>
  <c r="P46" i="2"/>
  <c r="Q46" i="2"/>
  <c r="O47" i="2"/>
  <c r="P47" i="2"/>
  <c r="Q47" i="2"/>
  <c r="O48" i="2"/>
  <c r="P48" i="2"/>
  <c r="Q48" i="2"/>
  <c r="O49" i="2"/>
  <c r="P49" i="2"/>
  <c r="Q49" i="2"/>
  <c r="O50" i="2"/>
  <c r="P50" i="2"/>
  <c r="Q50" i="2"/>
  <c r="S3" i="1"/>
  <c r="S2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3" i="1"/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3" i="1"/>
  <c r="P4" i="1" l="1"/>
  <c r="P5" i="1" s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B8" i="1"/>
  <c r="B7" i="1"/>
  <c r="B6" i="1"/>
  <c r="F4" i="1"/>
  <c r="J4" i="1" s="1"/>
  <c r="F5" i="1"/>
  <c r="J5" i="1" s="1"/>
  <c r="F6" i="1"/>
  <c r="J6" i="1" s="1"/>
  <c r="F7" i="1"/>
  <c r="J7" i="1" s="1"/>
  <c r="F8" i="1"/>
  <c r="J8" i="1" s="1"/>
  <c r="F9" i="1"/>
  <c r="J9" i="1" s="1"/>
  <c r="F10" i="1"/>
  <c r="J10" i="1" s="1"/>
  <c r="F11" i="1"/>
  <c r="J11" i="1" s="1"/>
  <c r="F12" i="1"/>
  <c r="J12" i="1" s="1"/>
  <c r="F13" i="1"/>
  <c r="J13" i="1" s="1"/>
  <c r="F14" i="1"/>
  <c r="J14" i="1" s="1"/>
  <c r="F15" i="1"/>
  <c r="J15" i="1" s="1"/>
  <c r="F16" i="1"/>
  <c r="J16" i="1" s="1"/>
  <c r="F17" i="1"/>
  <c r="J17" i="1" s="1"/>
  <c r="F18" i="1"/>
  <c r="J18" i="1" s="1"/>
  <c r="F19" i="1"/>
  <c r="J19" i="1" s="1"/>
  <c r="F3" i="1"/>
  <c r="J3" i="1" s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3" i="1"/>
  <c r="K4" i="1" l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L4" i="1" l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</calcChain>
</file>

<file path=xl/sharedStrings.xml><?xml version="1.0" encoding="utf-8"?>
<sst xmlns="http://schemas.openxmlformats.org/spreadsheetml/2006/main" count="32" uniqueCount="29">
  <si>
    <t>w</t>
  </si>
  <si>
    <t>L</t>
  </si>
  <si>
    <t>E</t>
  </si>
  <si>
    <t>I</t>
  </si>
  <si>
    <t>N/m</t>
  </si>
  <si>
    <t>m</t>
  </si>
  <si>
    <t>Vx</t>
  </si>
  <si>
    <t>x</t>
  </si>
  <si>
    <t>Mx</t>
  </si>
  <si>
    <t>dx</t>
  </si>
  <si>
    <t>delta_max</t>
  </si>
  <si>
    <t>Vmax</t>
  </si>
  <si>
    <t>Mmax</t>
  </si>
  <si>
    <t>Analytical Equations</t>
  </si>
  <si>
    <t>M/EI = v"</t>
  </si>
  <si>
    <t>v'</t>
  </si>
  <si>
    <t>Moment</t>
  </si>
  <si>
    <t>slope</t>
  </si>
  <si>
    <t>deflection</t>
  </si>
  <si>
    <t>v</t>
  </si>
  <si>
    <t>Reference</t>
  </si>
  <si>
    <t>FS</t>
  </si>
  <si>
    <t>FZ</t>
  </si>
  <si>
    <t>Cantilever beam with point load</t>
  </si>
  <si>
    <t>P</t>
  </si>
  <si>
    <t>max def</t>
  </si>
  <si>
    <t>N</t>
  </si>
  <si>
    <t>INVISCID</t>
  </si>
  <si>
    <t>VISCOUS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</si>
</sst>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"/>
    <numFmt numFmtId="165" formatCode="_(* #,##0_);_(* \(#,##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  <xf numFmtId="2" fontId="0" fillId="0" borderId="0" xfId="2" applyNumberFormat="1" applyFont="1"/>
    <xf numFmtId="165" fontId="0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Sheet1!$P$3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Sheet1!$G$3:$G$19</c:f>
              <c:numCache>
                <c:formatCode>0.00</c:formatCode>
                <c:ptCount val="17"/>
                <c:pt idx="0">
                  <c:v>0</c:v>
                </c:pt>
                <c:pt idx="1">
                  <c:v>-0.17068749999999999</c:v>
                </c:pt>
                <c:pt idx="2">
                  <c:v>-0.34166666666666667</c:v>
                </c:pt>
                <c:pt idx="3">
                  <c:v>-0.51368749999999996</c:v>
                </c:pt>
                <c:pt idx="4">
                  <c:v>-0.68799999999999994</c:v>
                </c:pt>
                <c:pt idx="5">
                  <c:v>-0.86635416666666665</c:v>
                </c:pt>
                <c:pt idx="6">
                  <c:v>-1.0509999999999999</c:v>
                </c:pt>
                <c:pt idx="7">
                  <c:v>-1.2446874999999999</c:v>
                </c:pt>
                <c:pt idx="8">
                  <c:v>-1.4506666666666665</c:v>
                </c:pt>
                <c:pt idx="9">
                  <c:v>-1.6726874999999999</c:v>
                </c:pt>
                <c:pt idx="10">
                  <c:v>-1.915</c:v>
                </c:pt>
                <c:pt idx="11">
                  <c:v>-2.1823541666666664</c:v>
                </c:pt>
                <c:pt idx="12">
                  <c:v>-2.48</c:v>
                </c:pt>
                <c:pt idx="13">
                  <c:v>-2.8136874999999999</c:v>
                </c:pt>
                <c:pt idx="14">
                  <c:v>-3.1896666666666667</c:v>
                </c:pt>
                <c:pt idx="15">
                  <c:v>-3.6146875000000001</c:v>
                </c:pt>
                <c:pt idx="16">
                  <c:v>-4.0960000000000001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C29-443D-A2C9-733874DFC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8080176"/>
        <c:axId val="1608081616"/>
      </c:scatterChart>
      <c:valAx>
        <c:axId val="1608080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8081616"/>
        <c:crosses val="autoZero"/>
        <c:crossBetween val="midCat"/>
      </c:valAx>
      <c:valAx>
        <c:axId val="160808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8080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Aeroelastic</a:t>
            </a:r>
            <a:r>
              <a:rPr lang="en-US" baseline="0"/>
              <a:t> Verification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results!$A$1</c:f>
              <c:strCache>
                <c:ptCount val="1"/>
                <c:pt idx="0">
                  <c:v>Reference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numRef>
              <c:f>results!$A$2:$A$7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</c:numCache>
            </c:numRef>
          </c:xVal>
          <c:yVal>
            <c:numRef>
              <c:f>results!$B$2:$B$7</c:f>
              <c:numCache>
                <c:formatCode>General</c:formatCode>
                <c:ptCount val="6"/>
                <c:pt idx="0">
                  <c:v>0</c:v>
                </c:pt>
                <c:pt idx="1">
                  <c:v>0.1</c:v>
                </c:pt>
                <c:pt idx="2">
                  <c:v>0.36</c:v>
                </c:pt>
                <c:pt idx="3">
                  <c:v>1.1200000000000001</c:v>
                </c:pt>
                <c:pt idx="4">
                  <c:v>2.1</c:v>
                </c:pt>
                <c:pt idx="5">
                  <c:v>3.3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5B2-4AC5-928E-120DCAC6FDE1}"/>
            </c:ext>
          </c:extLst>
        </c:ser>
        <c:ser>
          <c:idx val="0"/>
          <c:order val="1"/>
          <c:tx>
            <c:strRef>
              <c:f>results!$A$9</c:f>
              <c:strCache>
                <c:ptCount val="1"/>
                <c:pt idx="0">
                  <c:v>FS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results!$A$10:$A$50</c:f>
              <c:numCache>
                <c:formatCode>General</c:formatCode>
                <c:ptCount val="41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3.2</c:v>
                </c:pt>
                <c:pt idx="9">
                  <c:v>3.6</c:v>
                </c:pt>
                <c:pt idx="10">
                  <c:v>4</c:v>
                </c:pt>
                <c:pt idx="11">
                  <c:v>4.4000000000000004</c:v>
                </c:pt>
                <c:pt idx="12">
                  <c:v>4.8</c:v>
                </c:pt>
                <c:pt idx="13">
                  <c:v>5.2</c:v>
                </c:pt>
                <c:pt idx="14">
                  <c:v>5.6</c:v>
                </c:pt>
                <c:pt idx="15">
                  <c:v>6</c:v>
                </c:pt>
                <c:pt idx="16">
                  <c:v>6.4</c:v>
                </c:pt>
                <c:pt idx="17">
                  <c:v>6.8</c:v>
                </c:pt>
                <c:pt idx="18">
                  <c:v>7.2</c:v>
                </c:pt>
                <c:pt idx="19">
                  <c:v>7.6</c:v>
                </c:pt>
                <c:pt idx="20">
                  <c:v>8</c:v>
                </c:pt>
                <c:pt idx="21">
                  <c:v>8.4</c:v>
                </c:pt>
                <c:pt idx="22">
                  <c:v>8.8000000000000007</c:v>
                </c:pt>
                <c:pt idx="23">
                  <c:v>9.1999999999999993</c:v>
                </c:pt>
                <c:pt idx="24">
                  <c:v>9.6</c:v>
                </c:pt>
                <c:pt idx="25">
                  <c:v>10</c:v>
                </c:pt>
                <c:pt idx="26">
                  <c:v>10.4</c:v>
                </c:pt>
                <c:pt idx="27">
                  <c:v>10.8</c:v>
                </c:pt>
                <c:pt idx="28">
                  <c:v>11.2</c:v>
                </c:pt>
                <c:pt idx="29">
                  <c:v>11.6</c:v>
                </c:pt>
                <c:pt idx="30">
                  <c:v>12</c:v>
                </c:pt>
                <c:pt idx="31">
                  <c:v>12.4</c:v>
                </c:pt>
                <c:pt idx="32">
                  <c:v>12.8</c:v>
                </c:pt>
                <c:pt idx="33">
                  <c:v>13.2</c:v>
                </c:pt>
                <c:pt idx="34">
                  <c:v>13.6</c:v>
                </c:pt>
                <c:pt idx="35">
                  <c:v>14</c:v>
                </c:pt>
                <c:pt idx="36">
                  <c:v>14.4</c:v>
                </c:pt>
                <c:pt idx="37">
                  <c:v>14.8</c:v>
                </c:pt>
                <c:pt idx="38">
                  <c:v>15.2</c:v>
                </c:pt>
                <c:pt idx="39">
                  <c:v>15.6</c:v>
                </c:pt>
                <c:pt idx="40">
                  <c:v>16</c:v>
                </c:pt>
              </c:numCache>
            </c:numRef>
          </c:xVal>
          <c:yVal>
            <c:numRef>
              <c:f>results!$D$9:$D$49</c:f>
              <c:numCache>
                <c:formatCode>General</c:formatCode>
                <c:ptCount val="41"/>
                <c:pt idx="1">
                  <c:v>0</c:v>
                </c:pt>
                <c:pt idx="2">
                  <c:v>4.5236758463675902E-3</c:v>
                </c:pt>
                <c:pt idx="3">
                  <c:v>1.77355745189549E-2</c:v>
                </c:pt>
                <c:pt idx="4">
                  <c:v>3.9104023380713698E-2</c:v>
                </c:pt>
                <c:pt idx="5">
                  <c:v>6.8110321899066198E-2</c:v>
                </c:pt>
                <c:pt idx="6">
                  <c:v>0.104251644956845</c:v>
                </c:pt>
                <c:pt idx="7">
                  <c:v>0.147042994298935</c:v>
                </c:pt>
                <c:pt idx="8">
                  <c:v>0.19601854470868299</c:v>
                </c:pt>
                <c:pt idx="9">
                  <c:v>0.25073243832994502</c:v>
                </c:pt>
                <c:pt idx="10">
                  <c:v>0.31075932947540702</c:v>
                </c:pt>
                <c:pt idx="11">
                  <c:v>0.37569447651239302</c:v>
                </c:pt>
                <c:pt idx="12">
                  <c:v>0.44515358400284799</c:v>
                </c:pt>
                <c:pt idx="13">
                  <c:v>0.51877252632235704</c:v>
                </c:pt>
                <c:pt idx="14">
                  <c:v>0.59620662425625204</c:v>
                </c:pt>
                <c:pt idx="15">
                  <c:v>0.67713065895300395</c:v>
                </c:pt>
                <c:pt idx="16">
                  <c:v>0.76123750444407001</c:v>
                </c:pt>
                <c:pt idx="17">
                  <c:v>0.84823859050929795</c:v>
                </c:pt>
                <c:pt idx="18">
                  <c:v>0.93786234206991304</c:v>
                </c:pt>
                <c:pt idx="19">
                  <c:v>1.0298548335559301</c:v>
                </c:pt>
                <c:pt idx="20">
                  <c:v>1.12397882651654</c:v>
                </c:pt>
                <c:pt idx="21">
                  <c:v>1.22001319525333</c:v>
                </c:pt>
                <c:pt idx="22">
                  <c:v>1.3177523224459</c:v>
                </c:pt>
                <c:pt idx="23">
                  <c:v>1.41700473392558</c:v>
                </c:pt>
                <c:pt idx="24">
                  <c:v>1.51759314165551</c:v>
                </c:pt>
                <c:pt idx="25">
                  <c:v>1.6193526334853401</c:v>
                </c:pt>
                <c:pt idx="26">
                  <c:v>1.7221300436768101</c:v>
                </c:pt>
                <c:pt idx="27">
                  <c:v>1.82578333301991</c:v>
                </c:pt>
                <c:pt idx="28">
                  <c:v>1.9301817636313101</c:v>
                </c:pt>
                <c:pt idx="29">
                  <c:v>2.03520549775563</c:v>
                </c:pt>
                <c:pt idx="30">
                  <c:v>2.14074565550409</c:v>
                </c:pt>
                <c:pt idx="31">
                  <c:v>2.2467051716431201</c:v>
                </c:pt>
                <c:pt idx="32">
                  <c:v>2.35299773451744</c:v>
                </c:pt>
                <c:pt idx="33">
                  <c:v>2.4595484630849</c:v>
                </c:pt>
                <c:pt idx="34">
                  <c:v>2.5662927508767801</c:v>
                </c:pt>
                <c:pt idx="35">
                  <c:v>2.6731767028844602</c:v>
                </c:pt>
                <c:pt idx="36">
                  <c:v>2.7801554474293999</c:v>
                </c:pt>
                <c:pt idx="37">
                  <c:v>2.8871931385829002</c:v>
                </c:pt>
                <c:pt idx="38">
                  <c:v>2.9942612867729599</c:v>
                </c:pt>
                <c:pt idx="39">
                  <c:v>3.1013409009364001</c:v>
                </c:pt>
                <c:pt idx="40">
                  <c:v>3.2084221337326402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5B2-4AC5-928E-120DCAC6FD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5177584"/>
        <c:axId val="172517566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FS - viscous</c:v>
                </c:tx>
                <c:spPr>
                  <a:ln w="19050"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results!$A$10:$A$50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0</c:v>
                      </c:pt>
                      <c:pt idx="1">
                        <c:v>0.4</c:v>
                      </c:pt>
                      <c:pt idx="2">
                        <c:v>0.8</c:v>
                      </c:pt>
                      <c:pt idx="3">
                        <c:v>1.2</c:v>
                      </c:pt>
                      <c:pt idx="4">
                        <c:v>1.6</c:v>
                      </c:pt>
                      <c:pt idx="5">
                        <c:v>2</c:v>
                      </c:pt>
                      <c:pt idx="6">
                        <c:v>2.4</c:v>
                      </c:pt>
                      <c:pt idx="7">
                        <c:v>2.8</c:v>
                      </c:pt>
                      <c:pt idx="8">
                        <c:v>3.2</c:v>
                      </c:pt>
                      <c:pt idx="9">
                        <c:v>3.6</c:v>
                      </c:pt>
                      <c:pt idx="10">
                        <c:v>4</c:v>
                      </c:pt>
                      <c:pt idx="11">
                        <c:v>4.4000000000000004</c:v>
                      </c:pt>
                      <c:pt idx="12">
                        <c:v>4.8</c:v>
                      </c:pt>
                      <c:pt idx="13">
                        <c:v>5.2</c:v>
                      </c:pt>
                      <c:pt idx="14">
                        <c:v>5.6</c:v>
                      </c:pt>
                      <c:pt idx="15">
                        <c:v>6</c:v>
                      </c:pt>
                      <c:pt idx="16">
                        <c:v>6.4</c:v>
                      </c:pt>
                      <c:pt idx="17">
                        <c:v>6.8</c:v>
                      </c:pt>
                      <c:pt idx="18">
                        <c:v>7.2</c:v>
                      </c:pt>
                      <c:pt idx="19">
                        <c:v>7.6</c:v>
                      </c:pt>
                      <c:pt idx="20">
                        <c:v>8</c:v>
                      </c:pt>
                      <c:pt idx="21">
                        <c:v>8.4</c:v>
                      </c:pt>
                      <c:pt idx="22">
                        <c:v>8.8000000000000007</c:v>
                      </c:pt>
                      <c:pt idx="23">
                        <c:v>9.1999999999999993</c:v>
                      </c:pt>
                      <c:pt idx="24">
                        <c:v>9.6</c:v>
                      </c:pt>
                      <c:pt idx="25">
                        <c:v>10</c:v>
                      </c:pt>
                      <c:pt idx="26">
                        <c:v>10.4</c:v>
                      </c:pt>
                      <c:pt idx="27">
                        <c:v>10.8</c:v>
                      </c:pt>
                      <c:pt idx="28">
                        <c:v>11.2</c:v>
                      </c:pt>
                      <c:pt idx="29">
                        <c:v>11.6</c:v>
                      </c:pt>
                      <c:pt idx="30">
                        <c:v>12</c:v>
                      </c:pt>
                      <c:pt idx="31">
                        <c:v>12.4</c:v>
                      </c:pt>
                      <c:pt idx="32">
                        <c:v>12.8</c:v>
                      </c:pt>
                      <c:pt idx="33">
                        <c:v>13.2</c:v>
                      </c:pt>
                      <c:pt idx="34">
                        <c:v>13.6</c:v>
                      </c:pt>
                      <c:pt idx="35">
                        <c:v>14</c:v>
                      </c:pt>
                      <c:pt idx="36">
                        <c:v>14.4</c:v>
                      </c:pt>
                      <c:pt idx="37">
                        <c:v>14.8</c:v>
                      </c:pt>
                      <c:pt idx="38">
                        <c:v>15.2</c:v>
                      </c:pt>
                      <c:pt idx="39">
                        <c:v>15.6</c:v>
                      </c:pt>
                      <c:pt idx="40">
                        <c:v>16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results!$Q$10:$Q$50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0</c:v>
                      </c:pt>
                      <c:pt idx="1">
                        <c:v>4.6047180136771348E-3</c:v>
                      </c:pt>
                      <c:pt idx="2">
                        <c:v>1.8056774328457301E-2</c:v>
                      </c:pt>
                      <c:pt idx="3">
                        <c:v>3.9818212185330354E-2</c:v>
                      </c:pt>
                      <c:pt idx="4">
                        <c:v>6.936236264192655E-2</c:v>
                      </c:pt>
                      <c:pt idx="5">
                        <c:v>0.10617736165282055</c:v>
                      </c:pt>
                      <c:pt idx="6">
                        <c:v>0.149768744688489</c:v>
                      </c:pt>
                      <c:pt idx="7">
                        <c:v>0.19966109888144448</c:v>
                      </c:pt>
                      <c:pt idx="8">
                        <c:v>0.25539938598522549</c:v>
                      </c:pt>
                      <c:pt idx="9">
                        <c:v>0.3165495675195345</c:v>
                      </c:pt>
                      <c:pt idx="10">
                        <c:v>0.38269898732922147</c:v>
                      </c:pt>
                      <c:pt idx="11">
                        <c:v>0.45345627965519597</c:v>
                      </c:pt>
                      <c:pt idx="12">
                        <c:v>0.52845103603416099</c:v>
                      </c:pt>
                      <c:pt idx="13">
                        <c:v>0.60733306527830555</c:v>
                      </c:pt>
                      <c:pt idx="14">
                        <c:v>0.68977186111440658</c:v>
                      </c:pt>
                      <c:pt idx="15">
                        <c:v>0.77545624206356889</c:v>
                      </c:pt>
                      <c:pt idx="16">
                        <c:v>0.86409327564970895</c:v>
                      </c:pt>
                      <c:pt idx="17">
                        <c:v>0.955408039898485</c:v>
                      </c:pt>
                      <c:pt idx="18">
                        <c:v>1.0491430603305181</c:v>
                      </c:pt>
                      <c:pt idx="19">
                        <c:v>1.145057892828734</c:v>
                      </c:pt>
                      <c:pt idx="20">
                        <c:v>1.2429281940165275</c:v>
                      </c:pt>
                      <c:pt idx="21">
                        <c:v>1.3425450482417935</c:v>
                      </c:pt>
                      <c:pt idx="22">
                        <c:v>1.4437142437124488</c:v>
                      </c:pt>
                      <c:pt idx="23">
                        <c:v>1.5462555055279852</c:v>
                      </c:pt>
                      <c:pt idx="24">
                        <c:v>1.6500004889319049</c:v>
                      </c:pt>
                      <c:pt idx="25">
                        <c:v>1.7547932740283649</c:v>
                      </c:pt>
                      <c:pt idx="26">
                        <c:v>1.860488988430065</c:v>
                      </c:pt>
                      <c:pt idx="27">
                        <c:v>1.9669545126817101</c:v>
                      </c:pt>
                      <c:pt idx="28">
                        <c:v>2.0740682366796599</c:v>
                      </c:pt>
                      <c:pt idx="29">
                        <c:v>2.1817200090652</c:v>
                      </c:pt>
                      <c:pt idx="30">
                        <c:v>2.2898107888225052</c:v>
                      </c:pt>
                      <c:pt idx="31">
                        <c:v>2.3982530249499852</c:v>
                      </c:pt>
                      <c:pt idx="32">
                        <c:v>2.50697020401604</c:v>
                      </c:pt>
                      <c:pt idx="33">
                        <c:v>2.615895751443555</c:v>
                      </c:pt>
                      <c:pt idx="34">
                        <c:v>2.7249745489266548</c:v>
                      </c:pt>
                      <c:pt idx="35">
                        <c:v>2.8341600328399998</c:v>
                      </c:pt>
                      <c:pt idx="36">
                        <c:v>2.9434147704318949</c:v>
                      </c:pt>
                      <c:pt idx="37">
                        <c:v>3.052709999296995</c:v>
                      </c:pt>
                      <c:pt idx="38">
                        <c:v>3.1620245298823448</c:v>
                      </c:pt>
                      <c:pt idx="39">
                        <c:v>3.2713453708924147</c:v>
                      </c:pt>
                      <c:pt idx="40">
                        <c:v>3.3806663685807501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42DD-42B8-ABE0-BB2779DBE4CA}"/>
                  </c:ext>
                </c:extLst>
              </c15:ser>
            </c15:filteredScatterSeries>
          </c:ext>
        </c:extLst>
      </c:scatterChart>
      <c:valAx>
        <c:axId val="1725177584"/>
        <c:scaling>
          <c:orientation val="minMax"/>
          <c:max val="1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Span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25175664"/>
        <c:crosses val="autoZero"/>
        <c:crossBetween val="midCat"/>
      </c:valAx>
      <c:valAx>
        <c:axId val="1725175664"/>
        <c:scaling>
          <c:orientation val="minMax"/>
          <c:max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Deflection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25177584"/>
        <c:crosses val="autoZero"/>
        <c:crossBetween val="midCat"/>
      </c:valAx>
      <c:spPr>
        <a:noFill/>
      </c:spPr>
    </c:plotArea>
    <c:legend>
      <c:legendPos val="r"/>
      <c:overlay val="0"/>
    </c:legend>
    <c:plotVisOnly val="1"/>
    <c:dispBlanksAs val="gap"/>
    <c:showDLblsOverMax val="0"/>
    <c:extLst/>
  </c:chart>
  <c:spPr>
    <a:solidFill>
      <a:sysClr val="window" lastClr="FFFFFF"/>
    </a:solidFill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</xdr:colOff>
      <xdr:row>18</xdr:row>
      <xdr:rowOff>161926</xdr:rowOff>
    </xdr:from>
    <xdr:to>
      <xdr:col>15</xdr:col>
      <xdr:colOff>241934</xdr:colOff>
      <xdr:row>34</xdr:row>
      <xdr:rowOff>7621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8957C4-A383-B5B4-9E6A-E8F7A84E17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99060</xdr:colOff>
      <xdr:row>1</xdr:row>
      <xdr:rowOff>160019</xdr:rowOff>
    </xdr:from>
    <xdr:to>
      <xdr:col>11</xdr:col>
      <xdr:colOff>560074</xdr:colOff>
      <xdr:row>15</xdr:row>
      <xdr:rowOff>179102</xdr:rowOff>
    </xdr:to>
    <xdr:pic>
      <xdr:nvPicPr>
        <xdr:cNvPr id="3" name="Picture 2" descr="A graph with a line&#10;&#10;Description automatically generated">
          <a:extLst>
            <a:ext uri="{FF2B5EF4-FFF2-40B4-BE49-F238E27FC236}">
              <a16:creationId xmlns:a16="http://schemas.microsoft.com/office/drawing/2014/main" id="{AEC7586B-9164-B25A-9945-1D832EDCA8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7060" y="342899"/>
          <a:ext cx="4114800" cy="2572731"/>
        </a:xfrm>
        <a:prstGeom prst="rect">
          <a:avLst/>
        </a:prstGeom>
      </xdr:spPr>
    </xdr:pic>
    <xdr:clientData/>
  </xdr:twoCellAnchor>
  <xdr:twoCellAnchor>
    <xdr:from>
      <xdr:col>4</xdr:col>
      <xdr:colOff>472664</xdr:colOff>
      <xdr:row>0</xdr:row>
      <xdr:rowOff>0</xdr:rowOff>
    </xdr:from>
    <xdr:to>
      <xdr:col>13</xdr:col>
      <xdr:colOff>118334</xdr:colOff>
      <xdr:row>16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DB342D-F7BD-D7CD-0A5F-936F4C694C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D8AB3-9DFB-486C-871D-9DF392FF6BA1}">
  <dimension ref="A1:T41"/>
  <sheetViews>
    <sheetView workbookViewId="0">
      <selection activeCell="R3" sqref="R3"/>
    </sheetView>
  </sheetViews>
  <sheetFormatPr defaultRowHeight="14.4" x14ac:dyDescent="0.3"/>
  <cols>
    <col min="2" max="2" width="10.21875" bestFit="1" customWidth="1"/>
    <col min="12" max="12" width="10.21875" bestFit="1" customWidth="1"/>
  </cols>
  <sheetData>
    <row r="1" spans="1:20" x14ac:dyDescent="0.3">
      <c r="D1" t="s">
        <v>13</v>
      </c>
      <c r="J1" t="s">
        <v>16</v>
      </c>
      <c r="K1" t="s">
        <v>17</v>
      </c>
      <c r="L1" t="s">
        <v>18</v>
      </c>
      <c r="R1" t="s">
        <v>23</v>
      </c>
    </row>
    <row r="2" spans="1:20" x14ac:dyDescent="0.3">
      <c r="A2" t="s">
        <v>0</v>
      </c>
      <c r="B2">
        <v>10</v>
      </c>
      <c r="C2" t="s">
        <v>4</v>
      </c>
      <c r="D2" t="s">
        <v>7</v>
      </c>
      <c r="E2" t="s">
        <v>6</v>
      </c>
      <c r="F2" t="s">
        <v>8</v>
      </c>
      <c r="G2" t="s">
        <v>9</v>
      </c>
      <c r="I2" t="s">
        <v>9</v>
      </c>
      <c r="J2" t="s">
        <v>14</v>
      </c>
      <c r="K2" t="s">
        <v>15</v>
      </c>
      <c r="L2" t="s">
        <v>19</v>
      </c>
      <c r="N2" t="s">
        <v>22</v>
      </c>
      <c r="P2" t="s">
        <v>18</v>
      </c>
      <c r="R2" t="s">
        <v>24</v>
      </c>
      <c r="S2">
        <f>B2</f>
        <v>10</v>
      </c>
      <c r="T2" t="s">
        <v>26</v>
      </c>
    </row>
    <row r="3" spans="1:20" x14ac:dyDescent="0.3">
      <c r="A3" t="s">
        <v>1</v>
      </c>
      <c r="B3">
        <v>16</v>
      </c>
      <c r="C3" t="s">
        <v>5</v>
      </c>
      <c r="D3">
        <v>0</v>
      </c>
      <c r="E3">
        <f>D3*$B$2</f>
        <v>0</v>
      </c>
      <c r="F3">
        <f>$B$2*D3^2/2</f>
        <v>0</v>
      </c>
      <c r="G3" s="2">
        <f>$B$2/(48*$B$4*$B$5) * (D3^4 - 4*$B$3^3*D3-3*D3^4)</f>
        <v>0</v>
      </c>
      <c r="I3">
        <v>0</v>
      </c>
      <c r="J3" s="3">
        <f>-F3/($B$4*$B$5)</f>
        <v>0</v>
      </c>
      <c r="K3">
        <v>0</v>
      </c>
      <c r="L3">
        <v>0</v>
      </c>
      <c r="N3">
        <v>11.311470588235199</v>
      </c>
      <c r="O3" s="1">
        <f>(3*$B$3-D3)*D3^2/(6*$B$4*$B$5)*N3</f>
        <v>0</v>
      </c>
      <c r="R3" t="s">
        <v>25</v>
      </c>
      <c r="S3" s="4">
        <f>S2*B3^3/(3*B4*B5)</f>
        <v>0.68266666666666664</v>
      </c>
      <c r="T3" t="s">
        <v>5</v>
      </c>
    </row>
    <row r="4" spans="1:20" x14ac:dyDescent="0.3">
      <c r="A4" t="s">
        <v>2</v>
      </c>
      <c r="B4" s="5">
        <v>20000</v>
      </c>
      <c r="D4">
        <v>1</v>
      </c>
      <c r="E4">
        <f t="shared" ref="E4:E19" si="0">D4*$B$2</f>
        <v>10</v>
      </c>
      <c r="F4">
        <f t="shared" ref="F4:F19" si="1">$B$2*D4^2/2</f>
        <v>5</v>
      </c>
      <c r="G4" s="2">
        <f t="shared" ref="G4:G19" si="2">$B$2/(48*$B$4*$B$5) * (D4^4 - 4*$B$3^3*D4-3*D4^4)</f>
        <v>-0.17068749999999999</v>
      </c>
      <c r="I4">
        <v>1</v>
      </c>
      <c r="J4" s="3">
        <f t="shared" ref="J4:J19" si="3">-F4/($B$4*$B$5)</f>
        <v>-2.5000000000000001E-4</v>
      </c>
      <c r="K4">
        <f>(J4+J3)/2*I4+K3</f>
        <v>-1.25E-4</v>
      </c>
      <c r="L4">
        <f>(K4+K3)/2*I4+L3</f>
        <v>-6.2500000000000001E-5</v>
      </c>
      <c r="N4">
        <v>11.0761764705882</v>
      </c>
      <c r="O4" s="1">
        <f t="shared" ref="O4:O19" si="4">(3*$B$3-D4)*D4^2/(6*$B$4*$B$5)*N4</f>
        <v>4.3381691176470451E-3</v>
      </c>
      <c r="P4" s="1">
        <f>(O4+O3)/2*I4+P3</f>
        <v>2.1690845588235226E-3</v>
      </c>
    </row>
    <row r="5" spans="1:20" x14ac:dyDescent="0.3">
      <c r="A5" t="s">
        <v>3</v>
      </c>
      <c r="B5">
        <v>1</v>
      </c>
      <c r="D5">
        <v>2</v>
      </c>
      <c r="E5">
        <f t="shared" si="0"/>
        <v>20</v>
      </c>
      <c r="F5">
        <f t="shared" si="1"/>
        <v>20</v>
      </c>
      <c r="G5" s="2">
        <f t="shared" si="2"/>
        <v>-0.34166666666666667</v>
      </c>
      <c r="I5">
        <v>1</v>
      </c>
      <c r="J5" s="3">
        <f t="shared" si="3"/>
        <v>-1E-3</v>
      </c>
      <c r="K5">
        <f t="shared" ref="K5:K19" si="5">(J5+J4)/2*I5+K4</f>
        <v>-7.5000000000000002E-4</v>
      </c>
      <c r="L5">
        <f t="shared" ref="L5:L19" si="6">(K5+K4)/2*I5+L4</f>
        <v>-5.0000000000000001E-4</v>
      </c>
      <c r="N5">
        <v>10.938053993250801</v>
      </c>
      <c r="O5" s="1">
        <f t="shared" si="4"/>
        <v>1.6771682789651229E-2</v>
      </c>
      <c r="P5" s="1">
        <f t="shared" ref="P5:P19" si="7">(O5+O4)/2*I5+P4</f>
        <v>1.2724010512472659E-2</v>
      </c>
    </row>
    <row r="6" spans="1:20" x14ac:dyDescent="0.3">
      <c r="A6" t="s">
        <v>10</v>
      </c>
      <c r="B6" s="2">
        <f>B2*B3^4/(8*B4*B5)</f>
        <v>4.0960000000000001</v>
      </c>
      <c r="D6">
        <v>3</v>
      </c>
      <c r="E6">
        <f t="shared" si="0"/>
        <v>30</v>
      </c>
      <c r="F6">
        <f t="shared" si="1"/>
        <v>45</v>
      </c>
      <c r="G6" s="2">
        <f t="shared" si="2"/>
        <v>-0.51368749999999996</v>
      </c>
      <c r="I6">
        <v>1</v>
      </c>
      <c r="J6" s="3">
        <f t="shared" si="3"/>
        <v>-2.2499999999999998E-3</v>
      </c>
      <c r="K6">
        <f t="shared" si="5"/>
        <v>-2.3749999999999999E-3</v>
      </c>
      <c r="L6">
        <f t="shared" si="6"/>
        <v>-2.0625000000000001E-3</v>
      </c>
      <c r="N6">
        <v>10.7940719910011</v>
      </c>
      <c r="O6" s="1">
        <f t="shared" si="4"/>
        <v>3.6429992969628712E-2</v>
      </c>
      <c r="P6" s="1">
        <f t="shared" si="7"/>
        <v>3.932484839211263E-2</v>
      </c>
    </row>
    <row r="7" spans="1:20" x14ac:dyDescent="0.3">
      <c r="A7" t="s">
        <v>11</v>
      </c>
      <c r="B7">
        <f>B2*B3</f>
        <v>160</v>
      </c>
      <c r="D7">
        <v>4</v>
      </c>
      <c r="E7">
        <f t="shared" si="0"/>
        <v>40</v>
      </c>
      <c r="F7">
        <f t="shared" si="1"/>
        <v>80</v>
      </c>
      <c r="G7" s="2">
        <f t="shared" si="2"/>
        <v>-0.68799999999999994</v>
      </c>
      <c r="I7">
        <v>1</v>
      </c>
      <c r="J7" s="3">
        <f t="shared" si="3"/>
        <v>-4.0000000000000001E-3</v>
      </c>
      <c r="K7">
        <f t="shared" si="5"/>
        <v>-5.4999999999999997E-3</v>
      </c>
      <c r="L7">
        <f t="shared" si="6"/>
        <v>-6.0000000000000001E-3</v>
      </c>
      <c r="N7">
        <v>10.2679628587507</v>
      </c>
      <c r="O7" s="1">
        <f t="shared" si="4"/>
        <v>6.0238715438004103E-2</v>
      </c>
      <c r="P7" s="1">
        <f t="shared" si="7"/>
        <v>8.7659202595929034E-2</v>
      </c>
    </row>
    <row r="8" spans="1:20" x14ac:dyDescent="0.3">
      <c r="A8" t="s">
        <v>12</v>
      </c>
      <c r="B8">
        <f>B2*B3^2/2</f>
        <v>1280</v>
      </c>
      <c r="D8">
        <v>5</v>
      </c>
      <c r="E8">
        <f t="shared" si="0"/>
        <v>50</v>
      </c>
      <c r="F8">
        <f t="shared" si="1"/>
        <v>125</v>
      </c>
      <c r="G8" s="2">
        <f t="shared" si="2"/>
        <v>-0.86635416666666665</v>
      </c>
      <c r="I8">
        <v>1</v>
      </c>
      <c r="J8" s="3">
        <f t="shared" si="3"/>
        <v>-6.2500000000000003E-3</v>
      </c>
      <c r="K8">
        <f t="shared" si="5"/>
        <v>-1.0624999999999999E-2</v>
      </c>
      <c r="L8">
        <f t="shared" si="6"/>
        <v>-1.40625E-2</v>
      </c>
      <c r="N8">
        <v>9.8994083239595003</v>
      </c>
      <c r="O8" s="1">
        <f t="shared" si="4"/>
        <v>8.8682199568803854E-2</v>
      </c>
      <c r="P8" s="1">
        <f t="shared" si="7"/>
        <v>0.16211966009933301</v>
      </c>
    </row>
    <row r="9" spans="1:20" x14ac:dyDescent="0.3">
      <c r="D9">
        <v>6</v>
      </c>
      <c r="E9">
        <f t="shared" si="0"/>
        <v>60</v>
      </c>
      <c r="F9">
        <f t="shared" si="1"/>
        <v>180</v>
      </c>
      <c r="G9" s="2">
        <f t="shared" si="2"/>
        <v>-1.0509999999999999</v>
      </c>
      <c r="I9">
        <v>1</v>
      </c>
      <c r="J9" s="3">
        <f t="shared" si="3"/>
        <v>-8.9999999999999993E-3</v>
      </c>
      <c r="K9">
        <f t="shared" si="5"/>
        <v>-1.8249999999999999E-2</v>
      </c>
      <c r="L9">
        <f t="shared" si="6"/>
        <v>-2.8499999999999998E-2</v>
      </c>
      <c r="N9">
        <v>9.3882722159730001</v>
      </c>
      <c r="O9" s="1">
        <f t="shared" si="4"/>
        <v>0.1182922299212598</v>
      </c>
      <c r="P9" s="1">
        <f t="shared" si="7"/>
        <v>0.26560687484436485</v>
      </c>
    </row>
    <row r="10" spans="1:20" x14ac:dyDescent="0.3">
      <c r="D10">
        <v>7</v>
      </c>
      <c r="E10">
        <f t="shared" si="0"/>
        <v>70</v>
      </c>
      <c r="F10">
        <f t="shared" si="1"/>
        <v>245</v>
      </c>
      <c r="G10" s="2">
        <f t="shared" si="2"/>
        <v>-1.2446874999999999</v>
      </c>
      <c r="I10">
        <v>1</v>
      </c>
      <c r="J10" s="3">
        <f t="shared" si="3"/>
        <v>-1.225E-2</v>
      </c>
      <c r="K10">
        <f t="shared" si="5"/>
        <v>-2.8874999999999998E-2</v>
      </c>
      <c r="L10">
        <f t="shared" si="6"/>
        <v>-5.2062499999999998E-2</v>
      </c>
      <c r="N10">
        <v>8.8443993250843604</v>
      </c>
      <c r="O10" s="1">
        <f t="shared" si="4"/>
        <v>0.148069985367454</v>
      </c>
      <c r="P10" s="1">
        <f t="shared" si="7"/>
        <v>0.39878798248872172</v>
      </c>
    </row>
    <row r="11" spans="1:20" x14ac:dyDescent="0.3">
      <c r="D11">
        <v>8</v>
      </c>
      <c r="E11">
        <f t="shared" si="0"/>
        <v>80</v>
      </c>
      <c r="F11">
        <f t="shared" si="1"/>
        <v>320</v>
      </c>
      <c r="G11" s="2">
        <f t="shared" si="2"/>
        <v>-1.4506666666666665</v>
      </c>
      <c r="I11">
        <v>1</v>
      </c>
      <c r="J11" s="3">
        <f t="shared" si="3"/>
        <v>-1.6E-2</v>
      </c>
      <c r="K11">
        <f t="shared" si="5"/>
        <v>-4.2999999999999997E-2</v>
      </c>
      <c r="L11">
        <f t="shared" si="6"/>
        <v>-8.7999999999999995E-2</v>
      </c>
      <c r="N11">
        <v>8.0389999999999997</v>
      </c>
      <c r="O11" s="1">
        <f t="shared" si="4"/>
        <v>0.17149866666666666</v>
      </c>
      <c r="P11" s="1">
        <f t="shared" si="7"/>
        <v>0.5585723085057821</v>
      </c>
    </row>
    <row r="12" spans="1:20" x14ac:dyDescent="0.3">
      <c r="D12">
        <v>9</v>
      </c>
      <c r="E12">
        <f t="shared" si="0"/>
        <v>90</v>
      </c>
      <c r="F12">
        <f t="shared" si="1"/>
        <v>405</v>
      </c>
      <c r="G12" s="2">
        <f t="shared" si="2"/>
        <v>-1.6726874999999999</v>
      </c>
      <c r="I12">
        <v>1</v>
      </c>
      <c r="J12" s="3">
        <f t="shared" si="3"/>
        <v>-2.0250000000000001E-2</v>
      </c>
      <c r="K12">
        <f t="shared" si="5"/>
        <v>-6.1124999999999999E-2</v>
      </c>
      <c r="L12">
        <f t="shared" si="6"/>
        <v>-0.14006249999999998</v>
      </c>
      <c r="N12">
        <v>6.5966777091521598</v>
      </c>
      <c r="O12" s="1">
        <f t="shared" si="4"/>
        <v>0.17365754069343062</v>
      </c>
      <c r="P12" s="1">
        <f t="shared" si="7"/>
        <v>0.73115041218583077</v>
      </c>
    </row>
    <row r="13" spans="1:20" x14ac:dyDescent="0.3">
      <c r="D13">
        <v>10</v>
      </c>
      <c r="E13">
        <f t="shared" si="0"/>
        <v>100</v>
      </c>
      <c r="F13">
        <f t="shared" si="1"/>
        <v>500</v>
      </c>
      <c r="G13" s="2">
        <f t="shared" si="2"/>
        <v>-1.915</v>
      </c>
      <c r="I13">
        <v>1</v>
      </c>
      <c r="J13" s="3">
        <f t="shared" si="3"/>
        <v>-2.5000000000000001E-2</v>
      </c>
      <c r="K13">
        <f t="shared" si="5"/>
        <v>-8.3749999999999991E-2</v>
      </c>
      <c r="L13">
        <f t="shared" si="6"/>
        <v>-0.21249999999999997</v>
      </c>
      <c r="N13">
        <v>5.9808439079169</v>
      </c>
      <c r="O13" s="1">
        <f t="shared" si="4"/>
        <v>0.18939339041736852</v>
      </c>
      <c r="P13" s="1">
        <f t="shared" si="7"/>
        <v>0.91267587774123027</v>
      </c>
    </row>
    <row r="14" spans="1:20" x14ac:dyDescent="0.3">
      <c r="D14">
        <v>11</v>
      </c>
      <c r="E14">
        <f t="shared" si="0"/>
        <v>110</v>
      </c>
      <c r="F14">
        <f t="shared" si="1"/>
        <v>605</v>
      </c>
      <c r="G14" s="2">
        <f t="shared" si="2"/>
        <v>-2.1823541666666664</v>
      </c>
      <c r="I14">
        <v>1</v>
      </c>
      <c r="J14" s="3">
        <f t="shared" si="3"/>
        <v>-3.0249999999999999E-2</v>
      </c>
      <c r="K14">
        <f t="shared" si="5"/>
        <v>-0.11137499999999999</v>
      </c>
      <c r="L14">
        <f t="shared" si="6"/>
        <v>-0.31006249999999996</v>
      </c>
      <c r="N14">
        <v>5.3018644067796599</v>
      </c>
      <c r="O14" s="1">
        <f t="shared" si="4"/>
        <v>0.19780372457627113</v>
      </c>
      <c r="P14" s="1">
        <f t="shared" si="7"/>
        <v>1.10627443523805</v>
      </c>
    </row>
    <row r="15" spans="1:20" x14ac:dyDescent="0.3">
      <c r="D15">
        <v>12</v>
      </c>
      <c r="E15">
        <f t="shared" si="0"/>
        <v>120</v>
      </c>
      <c r="F15">
        <f t="shared" si="1"/>
        <v>720</v>
      </c>
      <c r="G15" s="2">
        <f t="shared" si="2"/>
        <v>-2.48</v>
      </c>
      <c r="I15">
        <v>1</v>
      </c>
      <c r="J15" s="3">
        <f t="shared" si="3"/>
        <v>-3.5999999999999997E-2</v>
      </c>
      <c r="K15">
        <f t="shared" si="5"/>
        <v>-0.14449999999999999</v>
      </c>
      <c r="L15">
        <f t="shared" si="6"/>
        <v>-0.43799999999999994</v>
      </c>
      <c r="N15">
        <v>5.2677528089887602</v>
      </c>
      <c r="O15" s="1">
        <f t="shared" si="4"/>
        <v>0.22756692134831447</v>
      </c>
      <c r="P15" s="1">
        <f t="shared" si="7"/>
        <v>1.3189597582003429</v>
      </c>
    </row>
    <row r="16" spans="1:20" x14ac:dyDescent="0.3">
      <c r="D16">
        <v>13</v>
      </c>
      <c r="E16">
        <f t="shared" si="0"/>
        <v>130</v>
      </c>
      <c r="F16">
        <f t="shared" si="1"/>
        <v>845</v>
      </c>
      <c r="G16" s="2">
        <f t="shared" si="2"/>
        <v>-2.8136874999999999</v>
      </c>
      <c r="I16">
        <v>1</v>
      </c>
      <c r="J16" s="3">
        <f t="shared" si="3"/>
        <v>-4.2250000000000003E-2</v>
      </c>
      <c r="K16">
        <f t="shared" si="5"/>
        <v>-0.18362499999999998</v>
      </c>
      <c r="L16">
        <f t="shared" si="6"/>
        <v>-0.60206249999999994</v>
      </c>
      <c r="N16">
        <v>5.5383146067415696</v>
      </c>
      <c r="O16" s="1">
        <f t="shared" si="4"/>
        <v>0.27299275749063651</v>
      </c>
      <c r="P16" s="1">
        <f t="shared" si="7"/>
        <v>1.5692395976198186</v>
      </c>
    </row>
    <row r="17" spans="2:16" x14ac:dyDescent="0.3">
      <c r="D17">
        <v>14</v>
      </c>
      <c r="E17">
        <f t="shared" si="0"/>
        <v>140</v>
      </c>
      <c r="F17">
        <f t="shared" si="1"/>
        <v>980</v>
      </c>
      <c r="G17" s="2">
        <f t="shared" si="2"/>
        <v>-3.1896666666666667</v>
      </c>
      <c r="I17">
        <v>1</v>
      </c>
      <c r="J17" s="3">
        <f t="shared" si="3"/>
        <v>-4.9000000000000002E-2</v>
      </c>
      <c r="K17">
        <f t="shared" si="5"/>
        <v>-0.22924999999999998</v>
      </c>
      <c r="L17">
        <f t="shared" si="6"/>
        <v>-0.8085</v>
      </c>
      <c r="N17">
        <v>5.1634576271186399</v>
      </c>
      <c r="O17" s="1">
        <f t="shared" si="4"/>
        <v>0.28674401355932178</v>
      </c>
      <c r="P17" s="1">
        <f t="shared" si="7"/>
        <v>1.8491079831447976</v>
      </c>
    </row>
    <row r="18" spans="2:16" x14ac:dyDescent="0.3">
      <c r="D18">
        <v>15</v>
      </c>
      <c r="E18">
        <f t="shared" si="0"/>
        <v>150</v>
      </c>
      <c r="F18">
        <f t="shared" si="1"/>
        <v>1125</v>
      </c>
      <c r="G18" s="2">
        <f t="shared" si="2"/>
        <v>-3.6146875000000001</v>
      </c>
      <c r="I18">
        <v>1</v>
      </c>
      <c r="J18" s="3">
        <f t="shared" si="3"/>
        <v>-5.6250000000000001E-2</v>
      </c>
      <c r="K18">
        <f t="shared" si="5"/>
        <v>-0.28187499999999999</v>
      </c>
      <c r="L18">
        <f t="shared" si="6"/>
        <v>-1.0640624999999999</v>
      </c>
      <c r="N18">
        <v>2.56549152542373</v>
      </c>
      <c r="O18" s="1">
        <f t="shared" si="4"/>
        <v>0.15873978813559331</v>
      </c>
      <c r="P18" s="1">
        <f t="shared" si="7"/>
        <v>2.0718498839922552</v>
      </c>
    </row>
    <row r="19" spans="2:16" x14ac:dyDescent="0.3">
      <c r="D19">
        <v>16</v>
      </c>
      <c r="E19">
        <f t="shared" si="0"/>
        <v>160</v>
      </c>
      <c r="F19">
        <f t="shared" si="1"/>
        <v>1280</v>
      </c>
      <c r="G19" s="2">
        <f t="shared" si="2"/>
        <v>-4.0960000000000001</v>
      </c>
      <c r="I19">
        <v>1</v>
      </c>
      <c r="J19" s="3">
        <f t="shared" si="3"/>
        <v>-6.4000000000000001E-2</v>
      </c>
      <c r="K19">
        <f t="shared" si="5"/>
        <v>-0.34199999999999997</v>
      </c>
      <c r="L19">
        <f t="shared" si="6"/>
        <v>-1.3759999999999999</v>
      </c>
      <c r="N19">
        <v>0</v>
      </c>
      <c r="O19" s="1">
        <f t="shared" si="4"/>
        <v>0</v>
      </c>
      <c r="P19" s="1">
        <f t="shared" si="7"/>
        <v>2.1512197780600517</v>
      </c>
    </row>
    <row r="21" spans="2:16" x14ac:dyDescent="0.3">
      <c r="B21">
        <v>0</v>
      </c>
      <c r="C21">
        <v>11.311470588235199</v>
      </c>
    </row>
    <row r="22" spans="2:16" x14ac:dyDescent="0.3">
      <c r="B22">
        <v>0.8</v>
      </c>
      <c r="C22">
        <v>11.1938235294117</v>
      </c>
    </row>
    <row r="23" spans="2:16" x14ac:dyDescent="0.3">
      <c r="B23">
        <v>1.6</v>
      </c>
      <c r="C23">
        <v>11.0761764705882</v>
      </c>
    </row>
    <row r="24" spans="2:16" x14ac:dyDescent="0.3">
      <c r="B24">
        <v>2.4</v>
      </c>
      <c r="C24">
        <v>10.938053993250801</v>
      </c>
    </row>
    <row r="25" spans="2:16" x14ac:dyDescent="0.3">
      <c r="B25">
        <v>3.2</v>
      </c>
      <c r="C25">
        <v>10.7940719910011</v>
      </c>
    </row>
    <row r="26" spans="2:16" x14ac:dyDescent="0.3">
      <c r="B26">
        <v>4</v>
      </c>
      <c r="C26">
        <v>10.5650928531232</v>
      </c>
    </row>
    <row r="27" spans="2:16" x14ac:dyDescent="0.3">
      <c r="B27">
        <v>4.8</v>
      </c>
      <c r="C27">
        <v>10.2679628587507</v>
      </c>
    </row>
    <row r="28" spans="2:16" x14ac:dyDescent="0.3">
      <c r="B28">
        <v>5.6</v>
      </c>
      <c r="C28">
        <v>9.8994083239595003</v>
      </c>
    </row>
    <row r="29" spans="2:16" x14ac:dyDescent="0.3">
      <c r="B29">
        <v>6.4</v>
      </c>
      <c r="C29">
        <v>9.3882722159730001</v>
      </c>
    </row>
    <row r="30" spans="2:16" x14ac:dyDescent="0.3">
      <c r="B30">
        <v>7.2</v>
      </c>
      <c r="C30">
        <v>8.8443993250843604</v>
      </c>
    </row>
    <row r="31" spans="2:16" x14ac:dyDescent="0.3">
      <c r="B31">
        <v>8</v>
      </c>
      <c r="C31">
        <v>8.0389999999999997</v>
      </c>
    </row>
    <row r="32" spans="2:16" x14ac:dyDescent="0.3">
      <c r="B32">
        <v>8.8000000000000007</v>
      </c>
      <c r="C32">
        <v>7.2336006749156301</v>
      </c>
    </row>
    <row r="33" spans="2:3" x14ac:dyDescent="0.3">
      <c r="B33">
        <v>9.6</v>
      </c>
      <c r="C33">
        <v>6.5966777091521598</v>
      </c>
    </row>
    <row r="34" spans="2:3" x14ac:dyDescent="0.3">
      <c r="B34">
        <v>10.4</v>
      </c>
      <c r="C34">
        <v>5.9808439079169</v>
      </c>
    </row>
    <row r="35" spans="2:3" x14ac:dyDescent="0.3">
      <c r="B35">
        <v>11.2</v>
      </c>
      <c r="C35">
        <v>5.5852542372881304</v>
      </c>
    </row>
    <row r="36" spans="2:3" x14ac:dyDescent="0.3">
      <c r="B36">
        <v>12</v>
      </c>
      <c r="C36">
        <v>5.3018644067796599</v>
      </c>
    </row>
    <row r="37" spans="2:3" x14ac:dyDescent="0.3">
      <c r="B37">
        <v>12.8</v>
      </c>
      <c r="C37">
        <v>5.2677528089887602</v>
      </c>
    </row>
    <row r="38" spans="2:3" x14ac:dyDescent="0.3">
      <c r="B38">
        <v>13.6</v>
      </c>
      <c r="C38">
        <v>5.5383146067415696</v>
      </c>
    </row>
    <row r="39" spans="2:3" x14ac:dyDescent="0.3">
      <c r="B39">
        <v>14.4</v>
      </c>
      <c r="C39">
        <v>5.1634576271186399</v>
      </c>
    </row>
    <row r="40" spans="2:3" x14ac:dyDescent="0.3">
      <c r="B40">
        <v>15.2</v>
      </c>
      <c r="C40">
        <v>2.56549152542373</v>
      </c>
    </row>
    <row r="41" spans="2:3" x14ac:dyDescent="0.3">
      <c r="B41">
        <v>16</v>
      </c>
      <c r="C41">
        <v>-3.24745762711851E-2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43C6E-59B9-454D-A9AB-BF1DE6A4BCBB}">
  <dimension ref="A1:Y50"/>
  <sheetViews>
    <sheetView tabSelected="1" zoomScale="85" zoomScaleNormal="85" workbookViewId="0">
      <selection activeCell="L23" sqref="L23"/>
    </sheetView>
  </sheetViews>
  <sheetFormatPr defaultRowHeight="14.4" x14ac:dyDescent="0.3"/>
  <sheetData>
    <row r="1" spans="1:25" x14ac:dyDescent="0.3">
      <c r="A1" t="s">
        <v>20</v>
      </c>
    </row>
    <row r="2" spans="1:25" x14ac:dyDescent="0.3">
      <c r="A2">
        <v>0</v>
      </c>
      <c r="B2">
        <v>0</v>
      </c>
    </row>
    <row r="3" spans="1:25" x14ac:dyDescent="0.3">
      <c r="A3">
        <v>2</v>
      </c>
      <c r="B3">
        <v>0.1</v>
      </c>
    </row>
    <row r="4" spans="1:25" x14ac:dyDescent="0.3">
      <c r="A4">
        <v>4</v>
      </c>
      <c r="B4">
        <v>0.36</v>
      </c>
    </row>
    <row r="5" spans="1:25" x14ac:dyDescent="0.3">
      <c r="A5">
        <v>8</v>
      </c>
      <c r="B5">
        <v>1.1200000000000001</v>
      </c>
    </row>
    <row r="6" spans="1:25" x14ac:dyDescent="0.3">
      <c r="A6">
        <v>12</v>
      </c>
      <c r="B6">
        <v>2.1</v>
      </c>
    </row>
    <row r="7" spans="1:25" x14ac:dyDescent="0.3">
      <c r="A7">
        <v>16</v>
      </c>
      <c r="B7">
        <v>3.3</v>
      </c>
    </row>
    <row r="9" spans="1:25" x14ac:dyDescent="0.3">
      <c r="A9" t="s">
        <v>21</v>
      </c>
      <c r="B9" t="s">
        <v>27</v>
      </c>
      <c r="O9" t="s">
        <v>28</v>
      </c>
    </row>
    <row r="10" spans="1:25" x14ac:dyDescent="0.3">
      <c r="A10">
        <v>0</v>
      </c>
      <c r="B10">
        <v>0</v>
      </c>
      <c r="C10" s="1">
        <v>0</v>
      </c>
      <c r="D10">
        <v>0</v>
      </c>
      <c r="O10">
        <f>(S10+W10)/2</f>
        <v>0</v>
      </c>
      <c r="P10">
        <f t="shared" ref="P10:Q25" si="0">(T10+X10)/2</f>
        <v>0</v>
      </c>
      <c r="Q10">
        <f t="shared" si="0"/>
        <v>0</v>
      </c>
      <c r="S10">
        <v>0</v>
      </c>
      <c r="T10" s="1">
        <v>0</v>
      </c>
      <c r="U10" s="1">
        <v>0</v>
      </c>
      <c r="W10">
        <v>0</v>
      </c>
      <c r="X10">
        <v>0</v>
      </c>
      <c r="Y10">
        <v>0</v>
      </c>
    </row>
    <row r="11" spans="1:25" x14ac:dyDescent="0.3">
      <c r="A11">
        <v>0.4</v>
      </c>
      <c r="B11" s="1">
        <v>1.6786113598011099E-7</v>
      </c>
      <c r="C11" s="1">
        <v>-2.5581896780590899E-5</v>
      </c>
      <c r="D11">
        <v>4.5236758463675902E-3</v>
      </c>
      <c r="O11">
        <f t="shared" ref="O11:O50" si="1">(S11+W11)/2</f>
        <v>2.0327599053900514E-8</v>
      </c>
      <c r="P11">
        <f t="shared" si="0"/>
        <v>-2.8740596014903402E-5</v>
      </c>
      <c r="Q11">
        <f t="shared" si="0"/>
        <v>4.6047180136771348E-3</v>
      </c>
      <c r="S11" s="1">
        <v>-6.0985664428189398E-7</v>
      </c>
      <c r="T11" s="1">
        <v>-1.33524313207789E-5</v>
      </c>
      <c r="U11">
        <v>3.2681799009082199E-3</v>
      </c>
      <c r="W11" s="1">
        <v>6.5051184238969501E-7</v>
      </c>
      <c r="X11" s="1">
        <v>-4.4128760709027903E-5</v>
      </c>
      <c r="Y11">
        <v>5.9412561264460496E-3</v>
      </c>
    </row>
    <row r="12" spans="1:25" x14ac:dyDescent="0.3">
      <c r="A12">
        <v>0.8</v>
      </c>
      <c r="B12" s="1">
        <v>6.4619379236496001E-7</v>
      </c>
      <c r="C12" s="1">
        <v>-2.4394537682281801E-4</v>
      </c>
      <c r="D12">
        <v>1.77355745189549E-2</v>
      </c>
      <c r="O12">
        <f t="shared" si="1"/>
        <v>6.3751668840849965E-8</v>
      </c>
      <c r="P12">
        <f t="shared" si="0"/>
        <v>-2.74511000868865E-4</v>
      </c>
      <c r="Q12">
        <f t="shared" si="0"/>
        <v>1.8056774328457301E-2</v>
      </c>
      <c r="S12" s="1">
        <v>-2.4216479602310102E-6</v>
      </c>
      <c r="T12" s="1">
        <v>-1.2672997177032199E-4</v>
      </c>
      <c r="U12">
        <v>1.2788342532191301E-2</v>
      </c>
      <c r="W12" s="1">
        <v>2.5491512979127101E-6</v>
      </c>
      <c r="X12">
        <v>-4.2229202996740801E-4</v>
      </c>
      <c r="Y12">
        <v>2.3325206124723299E-2</v>
      </c>
    </row>
    <row r="13" spans="1:25" x14ac:dyDescent="0.3">
      <c r="A13">
        <v>1.2</v>
      </c>
      <c r="B13" s="1">
        <v>1.39960019707781E-6</v>
      </c>
      <c r="C13">
        <v>-8.1587886025485902E-4</v>
      </c>
      <c r="D13">
        <v>3.9104023380713698E-2</v>
      </c>
      <c r="O13">
        <f t="shared" si="1"/>
        <v>1.0670609639745524E-7</v>
      </c>
      <c r="P13">
        <f t="shared" si="0"/>
        <v>-9.1950846014701596E-4</v>
      </c>
      <c r="Q13">
        <f t="shared" si="0"/>
        <v>3.9818212185330354E-2</v>
      </c>
      <c r="S13" s="1">
        <v>-5.4044029575016298E-6</v>
      </c>
      <c r="T13" s="1">
        <v>-4.2195922650706198E-4</v>
      </c>
      <c r="U13">
        <v>2.8141380076761299E-2</v>
      </c>
      <c r="W13" s="1">
        <v>5.6178151502965402E-6</v>
      </c>
      <c r="X13">
        <v>-1.4170576937869699E-3</v>
      </c>
      <c r="Y13">
        <v>5.1495044293899402E-2</v>
      </c>
    </row>
    <row r="14" spans="1:25" x14ac:dyDescent="0.3">
      <c r="A14">
        <v>1.6</v>
      </c>
      <c r="B14" s="1">
        <v>2.3960396576962202E-6</v>
      </c>
      <c r="C14">
        <v>-1.87157106773627E-3</v>
      </c>
      <c r="D14">
        <v>6.8110321899066198E-2</v>
      </c>
      <c r="O14">
        <f t="shared" si="1"/>
        <v>1.292548195476054E-7</v>
      </c>
      <c r="P14">
        <f t="shared" si="0"/>
        <v>-2.1124597867637446E-3</v>
      </c>
      <c r="Q14">
        <f t="shared" si="0"/>
        <v>6.936236264192655E-2</v>
      </c>
      <c r="S14" s="1">
        <v>-9.5221223595943293E-6</v>
      </c>
      <c r="T14" s="1">
        <v>-9.6369645541199902E-4</v>
      </c>
      <c r="U14">
        <v>4.8921301154562197E-2</v>
      </c>
      <c r="W14" s="1">
        <v>9.7806319986895401E-6</v>
      </c>
      <c r="X14">
        <v>-3.2612231181154902E-3</v>
      </c>
      <c r="Y14">
        <v>8.9803424129290904E-2</v>
      </c>
    </row>
    <row r="15" spans="1:25" x14ac:dyDescent="0.3">
      <c r="A15">
        <v>2</v>
      </c>
      <c r="B15" s="1">
        <v>3.60680710286264E-6</v>
      </c>
      <c r="C15">
        <v>-3.5139575550451299E-3</v>
      </c>
      <c r="D15">
        <v>0.104251644956845</v>
      </c>
      <c r="O15">
        <f t="shared" si="1"/>
        <v>1.149250914062997E-7</v>
      </c>
      <c r="P15">
        <f t="shared" si="0"/>
        <v>-3.9721231949506851E-3</v>
      </c>
      <c r="Q15">
        <f t="shared" si="0"/>
        <v>0.10617736165282055</v>
      </c>
      <c r="S15" s="1">
        <v>-1.4734647006704801E-5</v>
      </c>
      <c r="T15" s="1">
        <v>-1.8015694100992901E-3</v>
      </c>
      <c r="U15">
        <v>7.4737643945073096E-2</v>
      </c>
      <c r="W15" s="1">
        <v>1.49644971895174E-5</v>
      </c>
      <c r="X15">
        <v>-6.1426769798020803E-3</v>
      </c>
      <c r="Y15">
        <v>0.137617079360568</v>
      </c>
    </row>
    <row r="16" spans="1:25" x14ac:dyDescent="0.3">
      <c r="A16">
        <v>2.4</v>
      </c>
      <c r="B16" s="1">
        <v>5.0063916800166403E-6</v>
      </c>
      <c r="C16">
        <v>-5.8218646166727202E-3</v>
      </c>
      <c r="D16">
        <v>0.147042994298935</v>
      </c>
      <c r="O16">
        <f t="shared" si="1"/>
        <v>5.0431301965799159E-8</v>
      </c>
      <c r="P16">
        <f t="shared" si="0"/>
        <v>-6.5906124863485144E-3</v>
      </c>
      <c r="Q16">
        <f t="shared" si="0"/>
        <v>0.149768744688489</v>
      </c>
      <c r="S16" s="1">
        <v>-2.0998552604584401E-5</v>
      </c>
      <c r="T16" s="1">
        <v>-2.9721780647727299E-3</v>
      </c>
      <c r="U16">
        <v>0.105217042433389</v>
      </c>
      <c r="W16" s="1">
        <v>2.1099415208515999E-5</v>
      </c>
      <c r="X16">
        <v>-1.0209046907924299E-2</v>
      </c>
      <c r="Y16">
        <v>0.19432044694358899</v>
      </c>
    </row>
    <row r="17" spans="1:25" x14ac:dyDescent="0.3">
      <c r="A17">
        <v>2.8</v>
      </c>
      <c r="B17" s="1">
        <v>6.5722839269940102E-6</v>
      </c>
      <c r="C17">
        <v>-8.8529356987674893E-3</v>
      </c>
      <c r="D17">
        <v>0.19601854470868299</v>
      </c>
      <c r="O17">
        <f t="shared" si="1"/>
        <v>-7.4659945083901334E-8</v>
      </c>
      <c r="P17">
        <f t="shared" si="0"/>
        <v>-1.0036485147422121E-2</v>
      </c>
      <c r="Q17">
        <f t="shared" si="0"/>
        <v>0.19966109888144448</v>
      </c>
      <c r="S17" s="1">
        <v>-2.8267982580501401E-5</v>
      </c>
      <c r="T17" s="1">
        <v>-4.5009302169340404E-3</v>
      </c>
      <c r="U17">
        <v>0.14000415151488499</v>
      </c>
      <c r="W17" s="1">
        <v>2.8118662690333599E-5</v>
      </c>
      <c r="X17">
        <v>-1.55720400779102E-2</v>
      </c>
      <c r="Y17">
        <v>0.25931804624800397</v>
      </c>
    </row>
    <row r="18" spans="1:25" x14ac:dyDescent="0.3">
      <c r="A18">
        <v>3.2</v>
      </c>
      <c r="B18" s="1">
        <v>8.2847611124111306E-6</v>
      </c>
      <c r="C18">
        <v>-1.2646325180495599E-2</v>
      </c>
      <c r="D18">
        <v>0.25073243832994502</v>
      </c>
      <c r="O18">
        <f t="shared" si="1"/>
        <v>-2.6827108534514864E-7</v>
      </c>
      <c r="P18">
        <f t="shared" si="0"/>
        <v>-1.4357642473011446E-2</v>
      </c>
      <c r="Q18">
        <f t="shared" si="0"/>
        <v>0.25539938598522549</v>
      </c>
      <c r="S18" s="1">
        <v>-3.6495427846586598E-5</v>
      </c>
      <c r="T18" s="1">
        <v>-6.4037092812277898E-3</v>
      </c>
      <c r="U18">
        <v>0.178762143618832</v>
      </c>
      <c r="W18" s="1">
        <v>3.5958885675896301E-5</v>
      </c>
      <c r="X18">
        <v>-2.2311575664795101E-2</v>
      </c>
      <c r="Y18">
        <v>0.33203662835161901</v>
      </c>
    </row>
    <row r="19" spans="1:25" x14ac:dyDescent="0.3">
      <c r="A19">
        <v>3.6</v>
      </c>
      <c r="B19" s="1">
        <v>1.01266692611625E-5</v>
      </c>
      <c r="C19">
        <v>-1.7225186335567799E-2</v>
      </c>
      <c r="D19">
        <v>0.31075932947540702</v>
      </c>
      <c r="O19">
        <f t="shared" si="1"/>
        <v>-5.3622485946185034E-7</v>
      </c>
      <c r="P19">
        <f t="shared" si="0"/>
        <v>-1.9583969534834395E-2</v>
      </c>
      <c r="Q19">
        <f t="shared" si="0"/>
        <v>0.3165495675195345</v>
      </c>
      <c r="S19" s="1">
        <v>-4.56324823212061E-5</v>
      </c>
      <c r="T19" s="1">
        <v>-8.6883825109856892E-3</v>
      </c>
      <c r="U19">
        <v>0.22117292953779499</v>
      </c>
      <c r="W19" s="1">
        <v>4.4560032602282399E-5</v>
      </c>
      <c r="X19">
        <v>-3.0479556558683101E-2</v>
      </c>
      <c r="Y19">
        <v>0.41192620550127401</v>
      </c>
    </row>
    <row r="20" spans="1:25" x14ac:dyDescent="0.3">
      <c r="A20">
        <v>4</v>
      </c>
      <c r="B20" s="1">
        <v>1.20831789548687E-5</v>
      </c>
      <c r="C20">
        <v>-2.2598924359306698E-2</v>
      </c>
      <c r="D20">
        <v>0.37569447651239302</v>
      </c>
      <c r="O20">
        <f t="shared" si="1"/>
        <v>-8.8259451922855146E-7</v>
      </c>
      <c r="P20">
        <f t="shared" si="0"/>
        <v>-2.5729785207534602E-2</v>
      </c>
      <c r="Q20">
        <f t="shared" si="0"/>
        <v>0.38269898732922147</v>
      </c>
      <c r="S20" s="1">
        <v>-5.5630480474859702E-5</v>
      </c>
      <c r="T20" s="1">
        <v>-1.13561271495698E-2</v>
      </c>
      <c r="U20">
        <v>0.26693690890666</v>
      </c>
      <c r="W20" s="1">
        <v>5.3865291436402599E-5</v>
      </c>
      <c r="X20">
        <v>-4.0103443265499403E-2</v>
      </c>
      <c r="Y20">
        <v>0.49846106575178301</v>
      </c>
    </row>
    <row r="21" spans="1:25" x14ac:dyDescent="0.3">
      <c r="A21">
        <v>4.4000000000000004</v>
      </c>
      <c r="B21" s="1">
        <v>1.41414806268422E-5</v>
      </c>
      <c r="C21">
        <v>-2.8765235191396399E-2</v>
      </c>
      <c r="D21">
        <v>0.44515358400284799</v>
      </c>
      <c r="O21">
        <f t="shared" si="1"/>
        <v>-1.3100503523994005E-6</v>
      </c>
      <c r="P21">
        <f t="shared" si="0"/>
        <v>-3.2796034743036051E-2</v>
      </c>
      <c r="Q21">
        <f t="shared" si="0"/>
        <v>0.45345627965519597</v>
      </c>
      <c r="S21" s="1">
        <v>-6.6441085298955097E-5</v>
      </c>
      <c r="T21" s="1">
        <v>-1.44026195741395E-2</v>
      </c>
      <c r="U21">
        <v>0.31577268812881198</v>
      </c>
      <c r="W21" s="1">
        <v>6.3820984594156296E-5</v>
      </c>
      <c r="X21">
        <v>-5.1189449911932597E-2</v>
      </c>
      <c r="Y21">
        <v>0.59113987118157996</v>
      </c>
    </row>
    <row r="22" spans="1:25" x14ac:dyDescent="0.3">
      <c r="A22">
        <v>4.8</v>
      </c>
      <c r="B22" s="1">
        <v>1.6290432790597199E-5</v>
      </c>
      <c r="C22">
        <v>-3.5711956429127799E-2</v>
      </c>
      <c r="D22">
        <v>0.51877252632235704</v>
      </c>
      <c r="O22">
        <f t="shared" si="1"/>
        <v>-1.8200628353091532E-6</v>
      </c>
      <c r="P22">
        <f t="shared" si="0"/>
        <v>-4.0772301702618551E-2</v>
      </c>
      <c r="Q22">
        <f t="shared" si="0"/>
        <v>0.52845103603416099</v>
      </c>
      <c r="S22" s="1">
        <v>-7.8016679662738003E-5</v>
      </c>
      <c r="T22" s="1">
        <v>-1.7819007539175102E-2</v>
      </c>
      <c r="U22">
        <v>0.36741607061862103</v>
      </c>
      <c r="W22" s="1">
        <v>7.4376553992119696E-5</v>
      </c>
      <c r="X22">
        <v>-6.3725595866061996E-2</v>
      </c>
      <c r="Y22">
        <v>0.68948600144970096</v>
      </c>
    </row>
    <row r="23" spans="1:25" x14ac:dyDescent="0.3">
      <c r="A23">
        <v>5.2</v>
      </c>
      <c r="B23" s="1">
        <v>1.85202747687029E-5</v>
      </c>
      <c r="C23">
        <v>-4.3418671056780302E-2</v>
      </c>
      <c r="D23">
        <v>0.59620662425625204</v>
      </c>
      <c r="O23">
        <f t="shared" si="1"/>
        <v>-2.4131306922346482E-6</v>
      </c>
      <c r="P23">
        <f t="shared" si="0"/>
        <v>-4.9638537180708653E-2</v>
      </c>
      <c r="Q23">
        <f t="shared" si="0"/>
        <v>0.60733306527830555</v>
      </c>
      <c r="S23" s="1">
        <v>-9.0310735696871595E-5</v>
      </c>
      <c r="T23" s="1">
        <v>-2.1592792278724099E-2</v>
      </c>
      <c r="U23">
        <v>0.42161936666266597</v>
      </c>
      <c r="W23" s="1">
        <v>8.5484474312402299E-5</v>
      </c>
      <c r="X23">
        <v>-7.7684282082693207E-2</v>
      </c>
      <c r="Y23">
        <v>0.79304676389394502</v>
      </c>
    </row>
    <row r="24" spans="1:25" x14ac:dyDescent="0.3">
      <c r="A24">
        <v>5.6</v>
      </c>
      <c r="B24" s="1">
        <v>2.08227046011933E-5</v>
      </c>
      <c r="C24">
        <v>-5.1858300889359103E-2</v>
      </c>
      <c r="D24">
        <v>0.67713065895300395</v>
      </c>
      <c r="O24">
        <f t="shared" si="1"/>
        <v>-3.0886667392496006E-6</v>
      </c>
      <c r="P24">
        <f t="shared" si="0"/>
        <v>-5.93666975204288E-2</v>
      </c>
      <c r="Q24">
        <f t="shared" si="0"/>
        <v>0.68977186111440658</v>
      </c>
      <c r="S24">
        <v>-1.03277736776175E-4</v>
      </c>
      <c r="T24" s="1">
        <v>-2.5708572108931699E-2</v>
      </c>
      <c r="U24">
        <v>0.478150493296287</v>
      </c>
      <c r="W24" s="1">
        <v>9.7100403297675802E-5</v>
      </c>
      <c r="X24">
        <v>-9.3024822931925905E-2</v>
      </c>
      <c r="Y24">
        <v>0.90139322893252605</v>
      </c>
    </row>
    <row r="25" spans="1:25" x14ac:dyDescent="0.3">
      <c r="A25">
        <v>6</v>
      </c>
      <c r="B25" s="1">
        <v>2.3191110658751699E-5</v>
      </c>
      <c r="C25">
        <v>-6.0998280697253902E-2</v>
      </c>
      <c r="D25">
        <v>0.76123750444407001</v>
      </c>
      <c r="O25">
        <f t="shared" si="1"/>
        <v>-3.8447218381414982E-6</v>
      </c>
      <c r="P25">
        <f t="shared" si="0"/>
        <v>-6.9922286842404799E-2</v>
      </c>
      <c r="Q25">
        <f t="shared" si="0"/>
        <v>0.77545624206356889</v>
      </c>
      <c r="S25">
        <v>-1.1687289923264E-4</v>
      </c>
      <c r="T25" s="1">
        <v>-3.0148704814888599E-2</v>
      </c>
      <c r="U25">
        <v>0.53679222532367799</v>
      </c>
      <c r="W25">
        <v>1.09183455556357E-4</v>
      </c>
      <c r="X25">
        <v>-0.109695868869921</v>
      </c>
      <c r="Y25">
        <v>1.0141202588034599</v>
      </c>
    </row>
    <row r="26" spans="1:25" x14ac:dyDescent="0.3">
      <c r="A26">
        <v>6.4</v>
      </c>
      <c r="B26" s="1">
        <v>2.5620781125603099E-5</v>
      </c>
      <c r="C26">
        <v>-7.0801975455516697E-2</v>
      </c>
      <c r="D26">
        <v>0.84823859050929795</v>
      </c>
      <c r="O26">
        <f t="shared" si="1"/>
        <v>-4.6779186778324924E-6</v>
      </c>
      <c r="P26">
        <f t="shared" ref="P26:P50" si="2">(T26+X26)/2</f>
        <v>-8.1265537624996886E-2</v>
      </c>
      <c r="Q26">
        <f t="shared" ref="Q26:Q50" si="3">(U26+Y26)/2</f>
        <v>0.86409327564970895</v>
      </c>
      <c r="S26">
        <v>-1.3105205660933299E-4</v>
      </c>
      <c r="T26" s="1">
        <v>-3.48939271466258E-2</v>
      </c>
      <c r="U26">
        <v>0.59734174103325799</v>
      </c>
      <c r="W26">
        <v>1.21696219253668E-4</v>
      </c>
      <c r="X26">
        <v>-0.12763714810336799</v>
      </c>
      <c r="Y26">
        <v>1.1308448102661599</v>
      </c>
    </row>
    <row r="27" spans="1:25" x14ac:dyDescent="0.3">
      <c r="A27">
        <v>6.8</v>
      </c>
      <c r="B27" s="1">
        <v>2.8108622910360201E-5</v>
      </c>
      <c r="C27">
        <v>-8.1229541031302796E-2</v>
      </c>
      <c r="D27">
        <v>0.93786234206991304</v>
      </c>
      <c r="O27">
        <f t="shared" si="1"/>
        <v>-5.5834948732384884E-6</v>
      </c>
      <c r="P27">
        <f t="shared" si="2"/>
        <v>-9.3352755535422494E-2</v>
      </c>
      <c r="Q27">
        <f t="shared" si="3"/>
        <v>0.955408039898485</v>
      </c>
      <c r="S27">
        <v>-1.4577165378690699E-4</v>
      </c>
      <c r="T27" s="1">
        <v>-3.9923800856191002E-2</v>
      </c>
      <c r="U27">
        <v>0.65960955129811005</v>
      </c>
      <c r="W27">
        <v>1.3460466404043001E-4</v>
      </c>
      <c r="X27">
        <v>-0.146781710214654</v>
      </c>
      <c r="Y27">
        <v>1.25120652849886</v>
      </c>
    </row>
    <row r="28" spans="1:25" x14ac:dyDescent="0.3">
      <c r="A28">
        <v>7.2</v>
      </c>
      <c r="B28" s="1">
        <v>3.0652789396360999E-5</v>
      </c>
      <c r="C28">
        <v>-9.2239165881878998E-2</v>
      </c>
      <c r="D28">
        <v>1.0298548335559301</v>
      </c>
      <c r="O28">
        <f t="shared" si="1"/>
        <v>-6.5557503938975126E-6</v>
      </c>
      <c r="P28">
        <f t="shared" si="2"/>
        <v>-0.10613735783410311</v>
      </c>
      <c r="Q28">
        <f t="shared" si="3"/>
        <v>1.0491430603305181</v>
      </c>
      <c r="S28">
        <v>-1.6098919888809501E-4</v>
      </c>
      <c r="T28" s="1">
        <v>-4.5217303133456198E-2</v>
      </c>
      <c r="U28">
        <v>0.72341978066960599</v>
      </c>
      <c r="W28">
        <v>1.4787769810029999E-4</v>
      </c>
      <c r="X28">
        <v>-0.16705741253475001</v>
      </c>
      <c r="Y28">
        <v>1.37486633999143</v>
      </c>
    </row>
    <row r="29" spans="1:25" x14ac:dyDescent="0.3">
      <c r="A29">
        <v>7.6</v>
      </c>
      <c r="B29" s="1">
        <v>3.3252271260000999E-5</v>
      </c>
      <c r="C29">
        <v>-0.10378784008098201</v>
      </c>
      <c r="D29">
        <v>1.12397882651654</v>
      </c>
      <c r="O29">
        <f t="shared" si="1"/>
        <v>-7.5882933344480089E-6</v>
      </c>
      <c r="P29">
        <f t="shared" si="2"/>
        <v>-0.11957092366483305</v>
      </c>
      <c r="Q29">
        <f t="shared" si="3"/>
        <v>1.145057892828734</v>
      </c>
      <c r="S29">
        <v>-1.76663406128005E-4</v>
      </c>
      <c r="T29" s="1">
        <v>-5.0753188855709098E-2</v>
      </c>
      <c r="U29">
        <v>0.78860939103624805</v>
      </c>
      <c r="W29">
        <v>1.6148681945910899E-4</v>
      </c>
      <c r="X29">
        <v>-0.188388658473957</v>
      </c>
      <c r="Y29">
        <v>1.5015063946212199</v>
      </c>
    </row>
    <row r="30" spans="1:25" x14ac:dyDescent="0.3">
      <c r="A30">
        <v>8</v>
      </c>
      <c r="B30" s="1">
        <v>3.5906586921599502E-5</v>
      </c>
      <c r="C30">
        <v>-0.115832098994541</v>
      </c>
      <c r="D30">
        <v>1.22001319525333</v>
      </c>
      <c r="O30">
        <f t="shared" si="1"/>
        <v>-8.6743609012715061E-6</v>
      </c>
      <c r="P30">
        <f t="shared" si="2"/>
        <v>-0.1336039422466804</v>
      </c>
      <c r="Q30">
        <f t="shared" si="3"/>
        <v>1.2429281940165275</v>
      </c>
      <c r="S30">
        <v>-1.92754298839812E-4</v>
      </c>
      <c r="T30" s="1">
        <v>-5.6510343985976798E-2</v>
      </c>
      <c r="U30">
        <v>0.855027725017945</v>
      </c>
      <c r="W30">
        <v>1.7540557703726899E-4</v>
      </c>
      <c r="X30">
        <v>-0.21069754050738401</v>
      </c>
      <c r="Y30">
        <v>1.6308286630151101</v>
      </c>
    </row>
    <row r="31" spans="1:25" x14ac:dyDescent="0.3">
      <c r="A31">
        <v>8.4</v>
      </c>
      <c r="B31" s="1">
        <v>3.8615490675696101E-5</v>
      </c>
      <c r="C31">
        <v>-0.12832865720577499</v>
      </c>
      <c r="D31">
        <v>1.3177523224459</v>
      </c>
      <c r="O31">
        <f t="shared" si="1"/>
        <v>-9.8070348774970047E-6</v>
      </c>
      <c r="P31">
        <f t="shared" si="2"/>
        <v>-0.14818656713083606</v>
      </c>
      <c r="Q31">
        <f t="shared" si="3"/>
        <v>1.3425450482417935</v>
      </c>
      <c r="S31">
        <v>-2.0922316183278101E-4</v>
      </c>
      <c r="T31" s="1">
        <v>-6.2468015435645098E-2</v>
      </c>
      <c r="U31">
        <v>0.92253566115681696</v>
      </c>
      <c r="W31">
        <v>1.89609092077787E-4</v>
      </c>
      <c r="X31">
        <v>-0.23390511882602699</v>
      </c>
      <c r="Y31">
        <v>1.7625544353267699</v>
      </c>
    </row>
    <row r="32" spans="1:25" x14ac:dyDescent="0.3">
      <c r="A32">
        <v>8.8000000000000007</v>
      </c>
      <c r="B32" s="1">
        <v>4.1378643452705E-5</v>
      </c>
      <c r="C32">
        <v>-0.14123474948793799</v>
      </c>
      <c r="D32">
        <v>1.41700473392558</v>
      </c>
      <c r="O32">
        <f t="shared" si="1"/>
        <v>-1.0979599894356498E-5</v>
      </c>
      <c r="P32">
        <f t="shared" si="2"/>
        <v>-0.16326917102976846</v>
      </c>
      <c r="Q32">
        <f t="shared" si="3"/>
        <v>1.4437142437124488</v>
      </c>
      <c r="S32">
        <v>-2.26032742141308E-4</v>
      </c>
      <c r="T32" s="1">
        <v>-6.8606136610864898E-2</v>
      </c>
      <c r="U32">
        <v>0.99100561685266797</v>
      </c>
      <c r="W32">
        <v>2.04073542352595E-4</v>
      </c>
      <c r="X32">
        <v>-0.25793220544867201</v>
      </c>
      <c r="Y32">
        <v>1.8964228705722299</v>
      </c>
    </row>
    <row r="33" spans="1:25" x14ac:dyDescent="0.3">
      <c r="A33">
        <v>9.1999999999999993</v>
      </c>
      <c r="B33" s="1">
        <v>4.41952934501511E-5</v>
      </c>
      <c r="C33">
        <v>-0.15450873109353599</v>
      </c>
      <c r="D33">
        <v>1.51759314165551</v>
      </c>
      <c r="O33">
        <f t="shared" si="1"/>
        <v>-1.2185693539054006E-5</v>
      </c>
      <c r="P33">
        <f t="shared" si="2"/>
        <v>-0.17880297386138549</v>
      </c>
      <c r="Q33">
        <f t="shared" si="3"/>
        <v>1.5462555055279852</v>
      </c>
      <c r="S33">
        <v>-2.4314746143461801E-4</v>
      </c>
      <c r="T33" s="1">
        <v>-7.4905264504926003E-2</v>
      </c>
      <c r="U33">
        <v>1.06031963310355</v>
      </c>
      <c r="W33">
        <v>2.1877607435651E-4</v>
      </c>
      <c r="X33">
        <v>-0.28270068321784497</v>
      </c>
      <c r="Y33">
        <v>2.0321913779524201</v>
      </c>
    </row>
    <row r="34" spans="1:25" x14ac:dyDescent="0.3">
      <c r="A34">
        <v>9.6</v>
      </c>
      <c r="B34" s="1">
        <v>4.7063908799603402E-5</v>
      </c>
      <c r="C34">
        <v>-0.168110126922208</v>
      </c>
      <c r="D34">
        <v>1.6193526334853401</v>
      </c>
      <c r="O34">
        <f t="shared" si="1"/>
        <v>-1.3419901551123999E-5</v>
      </c>
      <c r="P34">
        <f t="shared" si="2"/>
        <v>-0.19473992977262364</v>
      </c>
      <c r="Q34">
        <f t="shared" si="3"/>
        <v>1.6500004889319049</v>
      </c>
      <c r="S34">
        <v>-2.6053410519052999E-4</v>
      </c>
      <c r="T34" s="1">
        <v>-8.1346783995681293E-2</v>
      </c>
      <c r="U34">
        <v>1.1303692341123699</v>
      </c>
      <c r="W34">
        <v>2.3369430208828199E-4</v>
      </c>
      <c r="X34">
        <v>-0.30813307554956598</v>
      </c>
      <c r="Y34">
        <v>2.1696317437514399</v>
      </c>
    </row>
    <row r="35" spans="1:25" x14ac:dyDescent="0.3">
      <c r="A35">
        <v>10</v>
      </c>
      <c r="B35" s="1">
        <v>4.9981936808594601E-5</v>
      </c>
      <c r="C35">
        <v>-0.18199988548097801</v>
      </c>
      <c r="D35">
        <v>1.7221300436768101</v>
      </c>
      <c r="O35">
        <f t="shared" si="1"/>
        <v>-1.4677762757761E-5</v>
      </c>
      <c r="P35">
        <f t="shared" si="2"/>
        <v>-0.21103362294594757</v>
      </c>
      <c r="Q35">
        <f t="shared" si="3"/>
        <v>1.7547932740283649</v>
      </c>
      <c r="S35">
        <v>-2.78162098777556E-4</v>
      </c>
      <c r="T35" s="1">
        <v>-8.7912820819946197E-2</v>
      </c>
      <c r="U35">
        <v>1.2010538679837199</v>
      </c>
      <c r="W35">
        <v>2.48806573262034E-4</v>
      </c>
      <c r="X35">
        <v>-0.33415442507194898</v>
      </c>
      <c r="Y35">
        <v>2.3085326800730099</v>
      </c>
    </row>
    <row r="36" spans="1:25" x14ac:dyDescent="0.3">
      <c r="A36">
        <v>10.4</v>
      </c>
      <c r="B36" s="1">
        <v>5.2945721937577301E-5</v>
      </c>
      <c r="C36">
        <v>-0.19614059480735899</v>
      </c>
      <c r="D36">
        <v>1.82578333301991</v>
      </c>
      <c r="O36">
        <f t="shared" si="1"/>
        <v>-1.5956040446491989E-5</v>
      </c>
      <c r="P36">
        <f t="shared" si="2"/>
        <v>-0.22763924385171125</v>
      </c>
      <c r="Q36">
        <f t="shared" si="3"/>
        <v>1.860488988430065</v>
      </c>
      <c r="S36">
        <v>-2.96003741797826E-4</v>
      </c>
      <c r="T36" s="1">
        <v>-9.4586379472814494E-2</v>
      </c>
      <c r="U36">
        <v>1.2722807600933399</v>
      </c>
      <c r="W36">
        <v>2.6409166090484202E-4</v>
      </c>
      <c r="X36">
        <v>-0.36069210823060799</v>
      </c>
      <c r="Y36">
        <v>2.44869721676679</v>
      </c>
    </row>
    <row r="37" spans="1:25" x14ac:dyDescent="0.3">
      <c r="A37">
        <v>10.8</v>
      </c>
      <c r="B37" s="1">
        <v>5.5950560313460097E-5</v>
      </c>
      <c r="C37">
        <v>-0.21049687190359601</v>
      </c>
      <c r="D37">
        <v>1.9301817636313101</v>
      </c>
      <c r="O37">
        <f t="shared" si="1"/>
        <v>-1.7252770471229504E-5</v>
      </c>
      <c r="P37">
        <f t="shared" si="2"/>
        <v>-0.24451427856295799</v>
      </c>
      <c r="Q37">
        <f t="shared" si="3"/>
        <v>1.9669545126817101</v>
      </c>
      <c r="S37">
        <v>-3.14034488848326E-4</v>
      </c>
      <c r="T37" s="1">
        <v>-0.101351522664829</v>
      </c>
      <c r="U37">
        <v>1.34396509364089</v>
      </c>
      <c r="W37">
        <v>2.79528947905867E-4</v>
      </c>
      <c r="X37">
        <v>-0.38767703446108698</v>
      </c>
      <c r="Y37">
        <v>2.5899439317225301</v>
      </c>
    </row>
    <row r="38" spans="1:25" x14ac:dyDescent="0.3">
      <c r="A38">
        <v>11.2</v>
      </c>
      <c r="B38" s="1">
        <v>5.8991121851289697E-5</v>
      </c>
      <c r="C38">
        <v>-0.22503552441168101</v>
      </c>
      <c r="D38">
        <v>2.03520549775563</v>
      </c>
      <c r="O38">
        <f t="shared" si="1"/>
        <v>-1.8566978533159502E-5</v>
      </c>
      <c r="P38">
        <f t="shared" si="2"/>
        <v>-0.261618880026527</v>
      </c>
      <c r="Q38">
        <f t="shared" si="3"/>
        <v>2.0740682366796599</v>
      </c>
      <c r="S38">
        <v>-3.3223260755686399E-4</v>
      </c>
      <c r="T38" s="1">
        <v>-0.10819337011899</v>
      </c>
      <c r="U38">
        <v>1.4160293219672999</v>
      </c>
      <c r="W38">
        <v>2.9509865049054499E-4</v>
      </c>
      <c r="X38">
        <v>-0.41504438993406401</v>
      </c>
      <c r="Y38">
        <v>2.7321071513920199</v>
      </c>
    </row>
    <row r="39" spans="1:25" x14ac:dyDescent="0.3">
      <c r="A39">
        <v>11.6</v>
      </c>
      <c r="B39" s="1">
        <v>6.2062417984156106E-5</v>
      </c>
      <c r="C39">
        <v>-0.23972581710256299</v>
      </c>
      <c r="D39">
        <v>2.14074565550409</v>
      </c>
      <c r="O39">
        <f t="shared" si="1"/>
        <v>-1.9898008911795501E-5</v>
      </c>
      <c r="P39">
        <f t="shared" si="2"/>
        <v>-0.27891612615964351</v>
      </c>
      <c r="Q39">
        <f t="shared" si="3"/>
        <v>2.1817200090652</v>
      </c>
      <c r="S39">
        <v>-3.5057829744466503E-4</v>
      </c>
      <c r="T39" s="1">
        <v>-0.11509826822828</v>
      </c>
      <c r="U39">
        <v>1.4884035358880501</v>
      </c>
      <c r="W39">
        <v>3.1078227962107402E-4</v>
      </c>
      <c r="X39">
        <v>-0.442733984091007</v>
      </c>
      <c r="Y39">
        <v>2.8750364822423502</v>
      </c>
    </row>
    <row r="40" spans="1:25" x14ac:dyDescent="0.3">
      <c r="A40">
        <v>12</v>
      </c>
      <c r="B40" s="1">
        <v>6.5160757892754394E-5</v>
      </c>
      <c r="C40">
        <v>-0.254539926997216</v>
      </c>
      <c r="D40">
        <v>2.2467051716431201</v>
      </c>
      <c r="O40">
        <f t="shared" si="1"/>
        <v>-2.124468572579501E-5</v>
      </c>
      <c r="P40">
        <f t="shared" si="2"/>
        <v>-0.29637222340385549</v>
      </c>
      <c r="Q40">
        <f t="shared" si="3"/>
        <v>2.2898107888225052</v>
      </c>
      <c r="S40">
        <v>-3.6905248181707401E-4</v>
      </c>
      <c r="T40" s="1">
        <v>-0.122053773079514</v>
      </c>
      <c r="U40">
        <v>1.5610249057421499</v>
      </c>
      <c r="W40">
        <v>3.2656311036548399E-4</v>
      </c>
      <c r="X40">
        <v>-0.47069067372819701</v>
      </c>
      <c r="Y40">
        <v>3.0185966719028601</v>
      </c>
    </row>
    <row r="41" spans="1:25" x14ac:dyDescent="0.3">
      <c r="A41">
        <v>12.4</v>
      </c>
      <c r="B41" s="1">
        <v>6.82838823474201E-5</v>
      </c>
      <c r="C41">
        <v>-0.26945280777187602</v>
      </c>
      <c r="D41">
        <v>2.35299773451744</v>
      </c>
      <c r="O41">
        <f t="shared" si="1"/>
        <v>-2.2605007555017001E-5</v>
      </c>
      <c r="P41">
        <f t="shared" si="2"/>
        <v>-0.31395679004700899</v>
      </c>
      <c r="Q41">
        <f t="shared" si="3"/>
        <v>2.3982530249499852</v>
      </c>
      <c r="S41">
        <v>-3.87636371728457E-4</v>
      </c>
      <c r="T41" s="1">
        <v>-0.12904889268056699</v>
      </c>
      <c r="U41">
        <v>1.6338385858425</v>
      </c>
      <c r="W41">
        <v>3.42426356618423E-4</v>
      </c>
      <c r="X41">
        <v>-0.49886468741345102</v>
      </c>
      <c r="Y41">
        <v>3.1626674640574701</v>
      </c>
    </row>
    <row r="42" spans="1:25" x14ac:dyDescent="0.3">
      <c r="A42">
        <v>12.8</v>
      </c>
      <c r="B42" s="1">
        <v>7.1430312481595204E-5</v>
      </c>
      <c r="C42">
        <v>-0.28444251824105798</v>
      </c>
      <c r="D42">
        <v>2.4595484630849</v>
      </c>
      <c r="O42">
        <f t="shared" si="1"/>
        <v>-2.39760758738085E-5</v>
      </c>
      <c r="P42">
        <f t="shared" si="2"/>
        <v>-0.33164295300906599</v>
      </c>
      <c r="Q42">
        <f t="shared" si="3"/>
        <v>2.50697020401604</v>
      </c>
      <c r="S42">
        <v>-4.0631109916149598E-4</v>
      </c>
      <c r="T42" s="1">
        <v>-0.13607392519272299</v>
      </c>
      <c r="U42">
        <v>1.7067966204903799</v>
      </c>
      <c r="W42">
        <v>3.5835894741387898E-4</v>
      </c>
      <c r="X42">
        <v>-0.52721198082540899</v>
      </c>
      <c r="Y42">
        <v>3.3071437875416998</v>
      </c>
    </row>
    <row r="43" spans="1:25" x14ac:dyDescent="0.3">
      <c r="A43">
        <v>13.2</v>
      </c>
      <c r="B43" s="1">
        <v>7.4598517352964796E-5</v>
      </c>
      <c r="C43">
        <v>-0.29948998548118</v>
      </c>
      <c r="D43">
        <v>2.5662927508767801</v>
      </c>
      <c r="O43">
        <f t="shared" si="1"/>
        <v>-2.5354618092791523E-5</v>
      </c>
      <c r="P43">
        <f t="shared" si="2"/>
        <v>-0.34940695642561703</v>
      </c>
      <c r="Q43">
        <f t="shared" si="3"/>
        <v>2.615895751443555</v>
      </c>
      <c r="S43">
        <v>-4.2505805718850802E-4</v>
      </c>
      <c r="T43">
        <v>-0.14312071510343999</v>
      </c>
      <c r="U43">
        <v>1.7798589956486199</v>
      </c>
      <c r="W43">
        <v>3.7434882100292497E-4</v>
      </c>
      <c r="X43">
        <v>-0.55569319774779402</v>
      </c>
      <c r="Y43">
        <v>3.4519325072384901</v>
      </c>
    </row>
    <row r="44" spans="1:25" x14ac:dyDescent="0.3">
      <c r="A44">
        <v>13.6</v>
      </c>
      <c r="B44" s="1">
        <v>7.7786390912709202E-5</v>
      </c>
      <c r="C44">
        <v>-0.31457921540586498</v>
      </c>
      <c r="D44">
        <v>2.6731767028844602</v>
      </c>
      <c r="O44">
        <f t="shared" si="1"/>
        <v>-2.6737200051755013E-5</v>
      </c>
      <c r="P44">
        <f t="shared" si="2"/>
        <v>-0.36722882990337052</v>
      </c>
      <c r="Q44">
        <f t="shared" si="3"/>
        <v>2.7249745489266548</v>
      </c>
      <c r="S44">
        <v>-4.4385944321260302E-4</v>
      </c>
      <c r="T44">
        <v>-0.150182680020714</v>
      </c>
      <c r="U44">
        <v>1.85299371822562</v>
      </c>
      <c r="W44">
        <v>3.9038504310909299E-4</v>
      </c>
      <c r="X44">
        <v>-0.58427497978602705</v>
      </c>
      <c r="Y44">
        <v>3.5969553796276901</v>
      </c>
    </row>
    <row r="45" spans="1:25" x14ac:dyDescent="0.3">
      <c r="A45">
        <v>14</v>
      </c>
      <c r="B45" s="1">
        <v>8.0990886188597502E-5</v>
      </c>
      <c r="C45">
        <v>-0.32969683035998598</v>
      </c>
      <c r="D45">
        <v>2.7801554474293999</v>
      </c>
      <c r="O45">
        <f t="shared" si="1"/>
        <v>-2.8120867003573503E-5</v>
      </c>
      <c r="P45">
        <f t="shared" si="2"/>
        <v>-0.38509146667698552</v>
      </c>
      <c r="Q45">
        <f t="shared" si="3"/>
        <v>2.8341600328399998</v>
      </c>
      <c r="S45">
        <v>-4.6269905431805999E-4</v>
      </c>
      <c r="T45">
        <v>-0.15725456079542199</v>
      </c>
      <c r="U45">
        <v>1.9261753548714</v>
      </c>
      <c r="W45">
        <v>4.0645732031091298E-4</v>
      </c>
      <c r="X45">
        <v>-0.61292837255854904</v>
      </c>
      <c r="Y45">
        <v>3.7421447108086001</v>
      </c>
    </row>
    <row r="46" spans="1:25" x14ac:dyDescent="0.3">
      <c r="A46">
        <v>14.4</v>
      </c>
      <c r="B46" s="1">
        <v>8.4207901023708296E-5</v>
      </c>
      <c r="C46">
        <v>-0.34483211679718101</v>
      </c>
      <c r="D46">
        <v>2.8871931385829002</v>
      </c>
      <c r="O46">
        <f t="shared" si="1"/>
        <v>-2.9503575261336483E-5</v>
      </c>
      <c r="P46">
        <f t="shared" si="2"/>
        <v>-0.40298088899929901</v>
      </c>
      <c r="Q46">
        <f t="shared" si="3"/>
        <v>2.9434147704318949</v>
      </c>
      <c r="S46">
        <v>-4.8156337570138999E-4</v>
      </c>
      <c r="T46">
        <v>-0.16433239045032899</v>
      </c>
      <c r="U46">
        <v>1.99938489114478</v>
      </c>
      <c r="W46">
        <v>4.2255622517871702E-4</v>
      </c>
      <c r="X46">
        <v>-0.64162938754826904</v>
      </c>
      <c r="Y46">
        <v>3.88744464971901</v>
      </c>
    </row>
    <row r="47" spans="1:25" x14ac:dyDescent="0.3">
      <c r="A47">
        <v>14.8</v>
      </c>
      <c r="B47" s="1">
        <v>8.7432800133527494E-5</v>
      </c>
      <c r="C47">
        <v>-0.35997654651227801</v>
      </c>
      <c r="D47">
        <v>2.9942612867729599</v>
      </c>
      <c r="O47">
        <f t="shared" si="1"/>
        <v>-3.0884323736658504E-5</v>
      </c>
      <c r="P47">
        <f t="shared" si="2"/>
        <v>-0.42088619238200597</v>
      </c>
      <c r="Q47">
        <f t="shared" si="3"/>
        <v>3.052709999296995</v>
      </c>
      <c r="S47">
        <v>-5.0044203732986698E-4</v>
      </c>
      <c r="T47">
        <v>-0.17141333649934201</v>
      </c>
      <c r="U47">
        <v>2.0726088672214802</v>
      </c>
      <c r="W47">
        <v>4.3867338985654998E-4</v>
      </c>
      <c r="X47">
        <v>-0.67035904826466997</v>
      </c>
      <c r="Y47">
        <v>4.0328111313725099</v>
      </c>
    </row>
    <row r="48" spans="1:25" x14ac:dyDescent="0.3">
      <c r="A48">
        <v>15.2</v>
      </c>
      <c r="B48" s="1">
        <v>9.06615542717931E-5</v>
      </c>
      <c r="C48">
        <v>-0.37512442047442202</v>
      </c>
      <c r="D48">
        <v>3.1013409009364001</v>
      </c>
      <c r="O48">
        <f t="shared" si="1"/>
        <v>-3.2263028006859485E-5</v>
      </c>
      <c r="P48">
        <f t="shared" si="2"/>
        <v>-0.43879922138750249</v>
      </c>
      <c r="Q48">
        <f t="shared" si="3"/>
        <v>3.1620245298823448</v>
      </c>
      <c r="S48">
        <v>-5.1932774911903599E-4</v>
      </c>
      <c r="T48">
        <v>-0.178495515828337</v>
      </c>
      <c r="U48">
        <v>2.1458384133437902</v>
      </c>
      <c r="W48">
        <v>4.5480169310531702E-4</v>
      </c>
      <c r="X48">
        <v>-0.69910292694666798</v>
      </c>
      <c r="Y48">
        <v>4.1782106464208999</v>
      </c>
    </row>
    <row r="49" spans="1:25" x14ac:dyDescent="0.3">
      <c r="A49">
        <v>15.6</v>
      </c>
      <c r="B49" s="1">
        <v>9.3891633830800006E-5</v>
      </c>
      <c r="C49">
        <v>-0.39027278538336202</v>
      </c>
      <c r="D49">
        <v>3.2084221337326402</v>
      </c>
      <c r="O49">
        <f t="shared" si="1"/>
        <v>-3.3640184042850035E-5</v>
      </c>
      <c r="P49">
        <f t="shared" si="2"/>
        <v>-0.4567148976825135</v>
      </c>
      <c r="Q49">
        <f t="shared" si="3"/>
        <v>3.2713453708924147</v>
      </c>
      <c r="S49">
        <v>-5.3821609800961605E-4</v>
      </c>
      <c r="T49">
        <v>-0.185577885634953</v>
      </c>
      <c r="U49">
        <v>2.2190686845959502</v>
      </c>
      <c r="W49">
        <v>4.7093572992391598E-4</v>
      </c>
      <c r="X49">
        <v>-0.72785190973007396</v>
      </c>
      <c r="Y49">
        <v>4.3236220571888797</v>
      </c>
    </row>
    <row r="50" spans="1:25" x14ac:dyDescent="0.3">
      <c r="A50">
        <v>16</v>
      </c>
      <c r="B50" s="1">
        <v>9.7121971781021098E-5</v>
      </c>
      <c r="C50">
        <v>-0.40542082965466397</v>
      </c>
      <c r="D50">
        <v>3.3155022994703001</v>
      </c>
      <c r="O50">
        <f t="shared" si="1"/>
        <v>-3.5016677871371982E-5</v>
      </c>
      <c r="P50">
        <f t="shared" si="2"/>
        <v>-0.47463067710617896</v>
      </c>
      <c r="Q50">
        <f t="shared" si="3"/>
        <v>3.3806663685807501</v>
      </c>
      <c r="S50">
        <v>-5.5710519383129695E-4</v>
      </c>
      <c r="T50">
        <v>-0.19266020386677399</v>
      </c>
      <c r="U50">
        <v>2.2922986778488399</v>
      </c>
      <c r="W50">
        <v>4.8707183808855298E-4</v>
      </c>
      <c r="X50">
        <v>-0.75660115034558395</v>
      </c>
      <c r="Y50">
        <v>4.4690340593126603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Enriquez</dc:creator>
  <cp:lastModifiedBy>Daniel Enriquez</cp:lastModifiedBy>
  <dcterms:created xsi:type="dcterms:W3CDTF">2024-06-18T18:51:12Z</dcterms:created>
  <dcterms:modified xsi:type="dcterms:W3CDTF">2024-06-20T17:02:05Z</dcterms:modified>
</cp:coreProperties>
</file>