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X:\FlightStream\Code Testing\aeroelastic-validation\"/>
    </mc:Choice>
  </mc:AlternateContent>
  <xr:revisionPtr revIDLastSave="0" documentId="13_ncr:1_{C583F146-474F-4A1A-A230-BED715F277A3}" xr6:coauthVersionLast="47" xr6:coauthVersionMax="47" xr10:uidLastSave="{00000000-0000-0000-0000-000000000000}"/>
  <bookViews>
    <workbookView xWindow="750" yWindow="735" windowWidth="21990" windowHeight="12315" activeTab="1" xr2:uid="{C86AA7B9-B37A-4A2C-BEB5-69060854C159}"/>
  </bookViews>
  <sheets>
    <sheet name="Sheet1" sheetId="1" r:id="rId1"/>
    <sheet name="results" sheetId="2" r:id="rId2"/>
    <sheet name="ref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P4" i="1" l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B8" i="1"/>
  <c r="B7" i="1"/>
  <c r="B6" i="1"/>
  <c r="F4" i="1"/>
  <c r="J4" i="1" s="1"/>
  <c r="F5" i="1"/>
  <c r="J5" i="1" s="1"/>
  <c r="F6" i="1"/>
  <c r="J6" i="1" s="1"/>
  <c r="F7" i="1"/>
  <c r="J7" i="1" s="1"/>
  <c r="F8" i="1"/>
  <c r="J8" i="1" s="1"/>
  <c r="F9" i="1"/>
  <c r="J9" i="1" s="1"/>
  <c r="F10" i="1"/>
  <c r="J10" i="1" s="1"/>
  <c r="F11" i="1"/>
  <c r="J11" i="1" s="1"/>
  <c r="F12" i="1"/>
  <c r="J12" i="1" s="1"/>
  <c r="F13" i="1"/>
  <c r="J13" i="1" s="1"/>
  <c r="F14" i="1"/>
  <c r="J14" i="1" s="1"/>
  <c r="F15" i="1"/>
  <c r="J15" i="1" s="1"/>
  <c r="F16" i="1"/>
  <c r="J16" i="1" s="1"/>
  <c r="F17" i="1"/>
  <c r="J17" i="1" s="1"/>
  <c r="F18" i="1"/>
  <c r="J18" i="1" s="1"/>
  <c r="F19" i="1"/>
  <c r="J19" i="1" s="1"/>
  <c r="F3" i="1"/>
  <c r="J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</calcChain>
</file>

<file path=xl/sharedStrings.xml><?xml version="1.0" encoding="utf-8"?>
<sst xmlns="http://schemas.openxmlformats.org/spreadsheetml/2006/main" count="42" uniqueCount="36">
  <si>
    <t>w</t>
  </si>
  <si>
    <t>L</t>
  </si>
  <si>
    <t>E</t>
  </si>
  <si>
    <t>I</t>
  </si>
  <si>
    <t>N/m</t>
  </si>
  <si>
    <t>m</t>
  </si>
  <si>
    <t>Vx</t>
  </si>
  <si>
    <t>x</t>
  </si>
  <si>
    <t>Mx</t>
  </si>
  <si>
    <t>dx</t>
  </si>
  <si>
    <t>delta_max</t>
  </si>
  <si>
    <t>Vmax</t>
  </si>
  <si>
    <t>Mmax</t>
  </si>
  <si>
    <t>Analytical Equations</t>
  </si>
  <si>
    <t>M/EI = v"</t>
  </si>
  <si>
    <t>v'</t>
  </si>
  <si>
    <t>Moment</t>
  </si>
  <si>
    <t>slope</t>
  </si>
  <si>
    <t>deflection</t>
  </si>
  <si>
    <t>v</t>
  </si>
  <si>
    <t>FS</t>
  </si>
  <si>
    <t>FZ</t>
  </si>
  <si>
    <t>Cantilever beam with point load</t>
  </si>
  <si>
    <t>P</t>
  </si>
  <si>
    <t>max def</t>
  </si>
  <si>
    <t>N</t>
  </si>
  <si>
    <t>INVISCID</t>
  </si>
  <si>
    <t>Aoa 4deg</t>
  </si>
  <si>
    <t>Ref</t>
  </si>
  <si>
    <t>AOA 4deg</t>
  </si>
  <si>
    <t>AOA 2deg</t>
  </si>
  <si>
    <t>dy</t>
  </si>
  <si>
    <t>dz</t>
  </si>
  <si>
    <t>Aoa 2deg</t>
  </si>
  <si>
    <t>Twist</t>
  </si>
  <si>
    <t>Deflection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</si>
</sst>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2" fontId="0" fillId="0" borderId="0" xfId="2" applyNumberFormat="1" applyFont="1"/>
    <xf numFmtId="165" fontId="0" fillId="0" borderId="0" xfId="1" applyNumberFormat="1" applyFont="1"/>
    <xf numFmtId="43" fontId="0" fillId="0" borderId="0" xfId="1" applyFont="1"/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Sheet1!$G$3:$G$19</c:f>
              <c:numCache>
                <c:formatCode>0.00</c:formatCode>
                <c:ptCount val="17"/>
                <c:pt idx="0">
                  <c:v>0</c:v>
                </c:pt>
                <c:pt idx="1">
                  <c:v>-0.17068749999999999</c:v>
                </c:pt>
                <c:pt idx="2">
                  <c:v>-0.34166666666666667</c:v>
                </c:pt>
                <c:pt idx="3">
                  <c:v>-0.51368749999999996</c:v>
                </c:pt>
                <c:pt idx="4">
                  <c:v>-0.68799999999999994</c:v>
                </c:pt>
                <c:pt idx="5">
                  <c:v>-0.86635416666666665</c:v>
                </c:pt>
                <c:pt idx="6">
                  <c:v>-1.0509999999999999</c:v>
                </c:pt>
                <c:pt idx="7">
                  <c:v>-1.2446874999999999</c:v>
                </c:pt>
                <c:pt idx="8">
                  <c:v>-1.4506666666666665</c:v>
                </c:pt>
                <c:pt idx="9">
                  <c:v>-1.6726874999999999</c:v>
                </c:pt>
                <c:pt idx="10">
                  <c:v>-1.915</c:v>
                </c:pt>
                <c:pt idx="11">
                  <c:v>-2.1823541666666664</c:v>
                </c:pt>
                <c:pt idx="12">
                  <c:v>-2.48</c:v>
                </c:pt>
                <c:pt idx="13">
                  <c:v>-2.8136874999999999</c:v>
                </c:pt>
                <c:pt idx="14">
                  <c:v>-3.1896666666666667</c:v>
                </c:pt>
                <c:pt idx="15">
                  <c:v>-3.6146875000000001</c:v>
                </c:pt>
                <c:pt idx="16">
                  <c:v>-4.0960000000000001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29-443D-A2C9-733874DFC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080176"/>
        <c:axId val="1608081616"/>
      </c:scatterChart>
      <c:valAx>
        <c:axId val="160808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81616"/>
        <c:crosses val="autoZero"/>
        <c:crossBetween val="midCat"/>
      </c:valAx>
      <c:valAx>
        <c:axId val="16080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8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Aeroelastic</a:t>
            </a:r>
            <a:r>
              <a:rPr lang="en-US" baseline="0"/>
              <a:t> Verification</a:t>
            </a:r>
          </a:p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aseline="0"/>
              <a:t>AoA = 2 deg</a:t>
            </a:r>
            <a:endParaRPr lang="en-US"/>
          </a:p>
        </c:rich>
      </c:tx>
      <c:layout>
        <c:manualLayout>
          <c:xMode val="edge"/>
          <c:yMode val="edge"/>
          <c:x val="0.33362628282589257"/>
          <c:y val="4.008819402685909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31438812691047"/>
          <c:y val="0.22153153968998149"/>
          <c:w val="0.84464859466827369"/>
          <c:h val="0.5989020665115917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ref!$D$2</c:f>
              <c:strCache>
                <c:ptCount val="1"/>
                <c:pt idx="0">
                  <c:v>Ref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ref!$D$3:$D$8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ref!$E$3:$E$8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0.36</c:v>
                </c:pt>
                <c:pt idx="3">
                  <c:v>1.1200000000000001</c:v>
                </c:pt>
                <c:pt idx="4">
                  <c:v>2.1</c:v>
                </c:pt>
                <c:pt idx="5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B2-4AC5-928E-120DCAC6FDE1}"/>
            </c:ext>
          </c:extLst>
        </c:ser>
        <c:ser>
          <c:idx val="0"/>
          <c:order val="1"/>
          <c:tx>
            <c:strRef>
              <c:f>results!$A$9</c:f>
              <c:strCache>
                <c:ptCount val="1"/>
                <c:pt idx="0">
                  <c:v>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results!$A$10:$A$50</c:f>
              <c:numCache>
                <c:formatCode>General</c:formatCode>
                <c:ptCount val="41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</c:v>
                </c:pt>
                <c:pt idx="13">
                  <c:v>10.4</c:v>
                </c:pt>
                <c:pt idx="14">
                  <c:v>11.2</c:v>
                </c:pt>
                <c:pt idx="15">
                  <c:v>12</c:v>
                </c:pt>
                <c:pt idx="16">
                  <c:v>12.8</c:v>
                </c:pt>
                <c:pt idx="17">
                  <c:v>13.6</c:v>
                </c:pt>
                <c:pt idx="18">
                  <c:v>14.4</c:v>
                </c:pt>
                <c:pt idx="19">
                  <c:v>15.2</c:v>
                </c:pt>
                <c:pt idx="20">
                  <c:v>16</c:v>
                </c:pt>
                <c:pt idx="22">
                  <c:v>0</c:v>
                </c:pt>
                <c:pt idx="23">
                  <c:v>0.8</c:v>
                </c:pt>
                <c:pt idx="24">
                  <c:v>1.6</c:v>
                </c:pt>
                <c:pt idx="25">
                  <c:v>2.4</c:v>
                </c:pt>
                <c:pt idx="26">
                  <c:v>3.2</c:v>
                </c:pt>
                <c:pt idx="27">
                  <c:v>4</c:v>
                </c:pt>
                <c:pt idx="28">
                  <c:v>4.8</c:v>
                </c:pt>
                <c:pt idx="29">
                  <c:v>5.6</c:v>
                </c:pt>
                <c:pt idx="30">
                  <c:v>6.4</c:v>
                </c:pt>
                <c:pt idx="31">
                  <c:v>7.2</c:v>
                </c:pt>
                <c:pt idx="32">
                  <c:v>8</c:v>
                </c:pt>
                <c:pt idx="33">
                  <c:v>8.8000000000000007</c:v>
                </c:pt>
                <c:pt idx="34">
                  <c:v>9.6</c:v>
                </c:pt>
                <c:pt idx="35">
                  <c:v>10.4</c:v>
                </c:pt>
                <c:pt idx="36">
                  <c:v>11.2</c:v>
                </c:pt>
                <c:pt idx="37">
                  <c:v>12</c:v>
                </c:pt>
                <c:pt idx="38">
                  <c:v>12.8</c:v>
                </c:pt>
                <c:pt idx="39">
                  <c:v>13.6</c:v>
                </c:pt>
                <c:pt idx="40">
                  <c:v>14.4</c:v>
                </c:pt>
              </c:numCache>
            </c:numRef>
          </c:xVal>
          <c:yVal>
            <c:numRef>
              <c:f>results!$D$10:$D$50</c:f>
              <c:numCache>
                <c:formatCode>General</c:formatCode>
                <c:ptCount val="41"/>
                <c:pt idx="0">
                  <c:v>0</c:v>
                </c:pt>
                <c:pt idx="1">
                  <c:v>1.52229081652894E-2</c:v>
                </c:pt>
                <c:pt idx="2">
                  <c:v>5.8794619629050901E-2</c:v>
                </c:pt>
                <c:pt idx="3">
                  <c:v>0.12761794469860199</c:v>
                </c:pt>
                <c:pt idx="4">
                  <c:v>0.218719975132522</c:v>
                </c:pt>
                <c:pt idx="5">
                  <c:v>0.32929469495258401</c:v>
                </c:pt>
                <c:pt idx="6">
                  <c:v>0.45672974013745099</c:v>
                </c:pt>
                <c:pt idx="7">
                  <c:v>0.59861927812176696</c:v>
                </c:pt>
                <c:pt idx="8">
                  <c:v>0.75276652122152998</c:v>
                </c:pt>
                <c:pt idx="9">
                  <c:v>0.91718006723999701</c:v>
                </c:pt>
                <c:pt idx="10">
                  <c:v>1.09006893300272</c:v>
                </c:pt>
                <c:pt idx="11">
                  <c:v>1.2698376201896</c:v>
                </c:pt>
                <c:pt idx="12">
                  <c:v>1.4550778418480199</c:v>
                </c:pt>
                <c:pt idx="13">
                  <c:v>1.64455671459667</c:v>
                </c:pt>
                <c:pt idx="14">
                  <c:v>1.8372076894893301</c:v>
                </c:pt>
                <c:pt idx="15">
                  <c:v>2.03212310302664</c:v>
                </c:pt>
                <c:pt idx="16">
                  <c:v>2.2285522640490898</c:v>
                </c:pt>
                <c:pt idx="17">
                  <c:v>2.4259027053465299</c:v>
                </c:pt>
                <c:pt idx="18">
                  <c:v>2.62373754254914</c:v>
                </c:pt>
                <c:pt idx="19">
                  <c:v>2.8217677312916498</c:v>
                </c:pt>
                <c:pt idx="20">
                  <c:v>3.0198378859530801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B2-4AC5-928E-120DCAC6F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77584"/>
        <c:axId val="172517566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FS - viscous</c:v>
                </c:tx>
                <c:spPr>
                  <a:ln w="19050"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results!$A$10:$A$50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2">
                        <c:v>0</c:v>
                      </c:pt>
                      <c:pt idx="23">
                        <c:v>0.8</c:v>
                      </c:pt>
                      <c:pt idx="24">
                        <c:v>1.6</c:v>
                      </c:pt>
                      <c:pt idx="25">
                        <c:v>2.4</c:v>
                      </c:pt>
                      <c:pt idx="26">
                        <c:v>3.2</c:v>
                      </c:pt>
                      <c:pt idx="27">
                        <c:v>4</c:v>
                      </c:pt>
                      <c:pt idx="28">
                        <c:v>4.8</c:v>
                      </c:pt>
                      <c:pt idx="29">
                        <c:v>5.6</c:v>
                      </c:pt>
                      <c:pt idx="30">
                        <c:v>6.4</c:v>
                      </c:pt>
                      <c:pt idx="31">
                        <c:v>7.2</c:v>
                      </c:pt>
                      <c:pt idx="32">
                        <c:v>8</c:v>
                      </c:pt>
                      <c:pt idx="33">
                        <c:v>8.8000000000000007</c:v>
                      </c:pt>
                      <c:pt idx="34">
                        <c:v>9.6</c:v>
                      </c:pt>
                      <c:pt idx="35">
                        <c:v>10.4</c:v>
                      </c:pt>
                      <c:pt idx="36">
                        <c:v>11.2</c:v>
                      </c:pt>
                      <c:pt idx="37">
                        <c:v>12</c:v>
                      </c:pt>
                      <c:pt idx="38">
                        <c:v>12.8</c:v>
                      </c:pt>
                      <c:pt idx="39">
                        <c:v>13.6</c:v>
                      </c:pt>
                      <c:pt idx="40">
                        <c:v>14.4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results!$Q$10:$Q$50</c15:sqref>
                        </c15:formulaRef>
                      </c:ext>
                    </c:extLst>
                    <c:numCache>
                      <c:formatCode>General</c:formatCode>
                      <c:ptCount val="41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2DD-42B8-ABE0-BB2779DBE4CA}"/>
                  </c:ext>
                </c:extLst>
              </c15:ser>
            </c15:filteredScatterSeries>
          </c:ext>
        </c:extLst>
      </c:scatterChart>
      <c:valAx>
        <c:axId val="172517758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Span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5175664"/>
        <c:crosses val="autoZero"/>
        <c:crossBetween val="midCat"/>
      </c:valAx>
      <c:valAx>
        <c:axId val="1725175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Deflection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5177584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13721675727544322"/>
          <c:y val="0.25230816322370597"/>
          <c:w val="0.22442793957460336"/>
          <c:h val="0.15683317618727979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  <c:extLst/>
  </c:chart>
  <c:spPr>
    <a:solidFill>
      <a:sysClr val="window" lastClr="FFFFFF"/>
    </a:solidFill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Aeroelastic Verification</a:t>
            </a:r>
          </a:p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AoA = 4 deg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31438812691047"/>
          <c:y val="0.22153153968998149"/>
          <c:w val="0.84464859466827369"/>
          <c:h val="0.5989020665115917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ref!$D$2</c:f>
              <c:strCache>
                <c:ptCount val="1"/>
                <c:pt idx="0">
                  <c:v>Ref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ref!$A$3:$A$12</c:f>
              <c:numCache>
                <c:formatCode>General</c:formatCode>
                <c:ptCount val="10"/>
                <c:pt idx="0">
                  <c:v>-4.12792215182822E-2</c:v>
                </c:pt>
                <c:pt idx="1">
                  <c:v>0.97226133372156498</c:v>
                </c:pt>
                <c:pt idx="2">
                  <c:v>2.5319831520932499</c:v>
                </c:pt>
                <c:pt idx="3">
                  <c:v>3.9542834498500699</c:v>
                </c:pt>
                <c:pt idx="4">
                  <c:v>6.0191775713012303</c:v>
                </c:pt>
                <c:pt idx="5">
                  <c:v>8.2222589541873194</c:v>
                </c:pt>
                <c:pt idx="6">
                  <c:v>10.058374599819301</c:v>
                </c:pt>
                <c:pt idx="7">
                  <c:v>11.894522419435299</c:v>
                </c:pt>
                <c:pt idx="8">
                  <c:v>13.294717045226999</c:v>
                </c:pt>
                <c:pt idx="9">
                  <c:v>14.878436365825101</c:v>
                </c:pt>
              </c:numCache>
            </c:numRef>
          </c:xVal>
          <c:yVal>
            <c:numRef>
              <c:f>ref!$B$3:$B$12</c:f>
              <c:numCache>
                <c:formatCode>General</c:formatCode>
                <c:ptCount val="10"/>
                <c:pt idx="0">
                  <c:v>-1.3206213922409799E-2</c:v>
                </c:pt>
                <c:pt idx="1">
                  <c:v>2.2230882386255101E-2</c:v>
                </c:pt>
                <c:pt idx="2">
                  <c:v>0.29485525930018702</c:v>
                </c:pt>
                <c:pt idx="3">
                  <c:v>0.64569217835701398</c:v>
                </c:pt>
                <c:pt idx="4">
                  <c:v>1.2896323492249999</c:v>
                </c:pt>
                <c:pt idx="5">
                  <c:v>2.24497847895613</c:v>
                </c:pt>
                <c:pt idx="6">
                  <c:v>3.1502370887477702</c:v>
                </c:pt>
                <c:pt idx="7">
                  <c:v>4.07186622379177</c:v>
                </c:pt>
                <c:pt idx="8">
                  <c:v>4.8417275927974703</c:v>
                </c:pt>
                <c:pt idx="9">
                  <c:v>5.6579144046009802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01-409C-A414-B05CAEE2247E}"/>
            </c:ext>
          </c:extLst>
        </c:ser>
        <c:ser>
          <c:idx val="0"/>
          <c:order val="1"/>
          <c:tx>
            <c:strRef>
              <c:f>results!$A$9</c:f>
              <c:strCache>
                <c:ptCount val="1"/>
                <c:pt idx="0">
                  <c:v>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results!$A$10:$A$30</c:f>
              <c:numCache>
                <c:formatCode>General</c:formatCode>
                <c:ptCount val="21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</c:v>
                </c:pt>
                <c:pt idx="13">
                  <c:v>10.4</c:v>
                </c:pt>
                <c:pt idx="14">
                  <c:v>11.2</c:v>
                </c:pt>
                <c:pt idx="15">
                  <c:v>12</c:v>
                </c:pt>
                <c:pt idx="16">
                  <c:v>12.8</c:v>
                </c:pt>
                <c:pt idx="17">
                  <c:v>13.6</c:v>
                </c:pt>
                <c:pt idx="18">
                  <c:v>14.4</c:v>
                </c:pt>
                <c:pt idx="19">
                  <c:v>15.2</c:v>
                </c:pt>
                <c:pt idx="20">
                  <c:v>16</c:v>
                </c:pt>
              </c:numCache>
            </c:numRef>
          </c:xVal>
          <c:yVal>
            <c:numRef>
              <c:f>results!$H$10:$H$30</c:f>
              <c:numCache>
                <c:formatCode>General</c:formatCode>
                <c:ptCount val="21"/>
                <c:pt idx="0">
                  <c:v>0</c:v>
                </c:pt>
                <c:pt idx="1">
                  <c:v>2.2236776394171799E-2</c:v>
                </c:pt>
                <c:pt idx="2">
                  <c:v>8.5692982888841598E-2</c:v>
                </c:pt>
                <c:pt idx="3">
                  <c:v>0.18556286268028699</c:v>
                </c:pt>
                <c:pt idx="4">
                  <c:v>0.317261808763734</c:v>
                </c:pt>
                <c:pt idx="5">
                  <c:v>0.47651221626479501</c:v>
                </c:pt>
                <c:pt idx="6">
                  <c:v>0.65938971311209704</c:v>
                </c:pt>
                <c:pt idx="7">
                  <c:v>0.86233858551540499</c:v>
                </c:pt>
                <c:pt idx="8">
                  <c:v>1.0821662564191199</c:v>
                </c:pt>
                <c:pt idx="9">
                  <c:v>1.3160271285820899</c:v>
                </c:pt>
                <c:pt idx="10">
                  <c:v>1.5614026285259099</c:v>
                </c:pt>
                <c:pt idx="11">
                  <c:v>1.81608020329011</c:v>
                </c:pt>
                <c:pt idx="12">
                  <c:v>2.0781297706473199</c:v>
                </c:pt>
                <c:pt idx="13">
                  <c:v>2.3458802448156399</c:v>
                </c:pt>
                <c:pt idx="14">
                  <c:v>2.6178995827337599</c:v>
                </c:pt>
                <c:pt idx="15">
                  <c:v>2.8929778973195699</c:v>
                </c:pt>
                <c:pt idx="16">
                  <c:v>3.1701184272443101</c:v>
                </c:pt>
                <c:pt idx="17">
                  <c:v>3.4485329631513602</c:v>
                </c:pt>
                <c:pt idx="18">
                  <c:v>3.7276335449978699</c:v>
                </c:pt>
                <c:pt idx="19">
                  <c:v>4.0070227160949603</c:v>
                </c:pt>
                <c:pt idx="20">
                  <c:v>4.2864752491438303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E01-409C-A414-B05CAEE22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77584"/>
        <c:axId val="1725175664"/>
        <c:extLst/>
      </c:scatterChart>
      <c:valAx>
        <c:axId val="1725177584"/>
        <c:scaling>
          <c:orientation val="minMax"/>
          <c:max val="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Span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5175664"/>
        <c:crosses val="autoZero"/>
        <c:crossBetween val="midCat"/>
      </c:valAx>
      <c:valAx>
        <c:axId val="1725175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Deflection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5177584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22584771793635589"/>
          <c:y val="0.23573842742543119"/>
          <c:w val="0.22442793957460336"/>
          <c:h val="0.15683317618727979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  <c:extLst/>
  </c:chart>
  <c:spPr>
    <a:solidFill>
      <a:sysClr val="window" lastClr="FFFFFF"/>
    </a:solidFill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Aeroelastic Verification</a:t>
            </a:r>
          </a:p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AoA = 2 deg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31438812691047"/>
          <c:y val="0.22153153968998149"/>
          <c:w val="0.84464859466827369"/>
          <c:h val="0.59890206651159172"/>
        </c:manualLayout>
      </c:layout>
      <c:scatterChart>
        <c:scatterStyle val="smoothMarker"/>
        <c:varyColors val="0"/>
        <c:ser>
          <c:idx val="1"/>
          <c:order val="0"/>
          <c:tx>
            <c:v>FS</c:v>
          </c:tx>
          <c:spPr>
            <a:ln w="19050"/>
          </c:spPr>
          <c:marker>
            <c:symbol val="none"/>
          </c:marker>
          <c:xVal>
            <c:numRef>
              <c:f>results!$A$32:$A$52</c:f>
              <c:numCache>
                <c:formatCode>General</c:formatCode>
                <c:ptCount val="21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</c:v>
                </c:pt>
                <c:pt idx="13">
                  <c:v>10.4</c:v>
                </c:pt>
                <c:pt idx="14">
                  <c:v>11.2</c:v>
                </c:pt>
                <c:pt idx="15">
                  <c:v>12</c:v>
                </c:pt>
                <c:pt idx="16">
                  <c:v>12.8</c:v>
                </c:pt>
                <c:pt idx="17">
                  <c:v>13.6</c:v>
                </c:pt>
                <c:pt idx="18">
                  <c:v>14.4</c:v>
                </c:pt>
                <c:pt idx="19">
                  <c:v>15.2</c:v>
                </c:pt>
                <c:pt idx="20">
                  <c:v>16</c:v>
                </c:pt>
              </c:numCache>
            </c:numRef>
          </c:xVal>
          <c:yVal>
            <c:numRef>
              <c:f>results!$B$32:$B$52</c:f>
              <c:numCache>
                <c:formatCode>General</c:formatCode>
                <c:ptCount val="21"/>
                <c:pt idx="0">
                  <c:v>0</c:v>
                </c:pt>
                <c:pt idx="1">
                  <c:v>0.121112208800688</c:v>
                </c:pt>
                <c:pt idx="2">
                  <c:v>0.23674200743144599</c:v>
                </c:pt>
                <c:pt idx="3">
                  <c:v>0.34682894671435299</c:v>
                </c:pt>
                <c:pt idx="4">
                  <c:v>0.45110521140783399</c:v>
                </c:pt>
                <c:pt idx="5">
                  <c:v>0.54922983551371196</c:v>
                </c:pt>
                <c:pt idx="6">
                  <c:v>0.64136879392397095</c:v>
                </c:pt>
                <c:pt idx="7">
                  <c:v>0.72766093101344098</c:v>
                </c:pt>
                <c:pt idx="8">
                  <c:v>0.80807479126091597</c:v>
                </c:pt>
                <c:pt idx="9">
                  <c:v>0.882130293324491</c:v>
                </c:pt>
                <c:pt idx="10">
                  <c:v>0.94979327386641399</c:v>
                </c:pt>
                <c:pt idx="11">
                  <c:v>1.0111281340443901</c:v>
                </c:pt>
                <c:pt idx="12">
                  <c:v>1.06619149482134</c:v>
                </c:pt>
                <c:pt idx="13">
                  <c:v>1.11529279948687</c:v>
                </c:pt>
                <c:pt idx="14">
                  <c:v>1.1587038175075799</c:v>
                </c:pt>
                <c:pt idx="15">
                  <c:v>1.19661164757681</c:v>
                </c:pt>
                <c:pt idx="16">
                  <c:v>1.2275124140657201</c:v>
                </c:pt>
                <c:pt idx="17">
                  <c:v>1.2507102953773701</c:v>
                </c:pt>
                <c:pt idx="18">
                  <c:v>1.26641876091773</c:v>
                </c:pt>
                <c:pt idx="19">
                  <c:v>1.27610150169517</c:v>
                </c:pt>
                <c:pt idx="20">
                  <c:v>1.2806102200038401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31-4476-A31B-9D1E53A9C1EB}"/>
            </c:ext>
          </c:extLst>
        </c:ser>
        <c:ser>
          <c:idx val="0"/>
          <c:order val="1"/>
          <c:tx>
            <c:v>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ref!$D$11:$D$23</c:f>
              <c:numCache>
                <c:formatCode>General</c:formatCode>
                <c:ptCount val="13"/>
                <c:pt idx="0">
                  <c:v>9.0503407430189108E-3</c:v>
                </c:pt>
                <c:pt idx="1">
                  <c:v>1.2850844003816</c:v>
                </c:pt>
                <c:pt idx="2">
                  <c:v>2.7872134610488302</c:v>
                </c:pt>
                <c:pt idx="3">
                  <c:v>4.8499375478499802</c:v>
                </c:pt>
                <c:pt idx="4">
                  <c:v>6.2639306507864996</c:v>
                </c:pt>
                <c:pt idx="5">
                  <c:v>7.7786576720166796</c:v>
                </c:pt>
                <c:pt idx="6">
                  <c:v>9.3781294392458996</c:v>
                </c:pt>
                <c:pt idx="7">
                  <c:v>10.8403459995743</c:v>
                </c:pt>
                <c:pt idx="8">
                  <c:v>12.2160262303473</c:v>
                </c:pt>
                <c:pt idx="9">
                  <c:v>13.337024327234101</c:v>
                </c:pt>
                <c:pt idx="10">
                  <c:v>14.4569346769617</c:v>
                </c:pt>
                <c:pt idx="11">
                  <c:v>15.941183449358199</c:v>
                </c:pt>
              </c:numCache>
            </c:numRef>
          </c:xVal>
          <c:yVal>
            <c:numRef>
              <c:f>ref!$E$11:$E$23</c:f>
              <c:numCache>
                <c:formatCode>General</c:formatCode>
                <c:ptCount val="13"/>
                <c:pt idx="0">
                  <c:v>1.3595239862023101E-2</c:v>
                </c:pt>
                <c:pt idx="1">
                  <c:v>0.12799904733255299</c:v>
                </c:pt>
                <c:pt idx="2">
                  <c:v>0.378244879079218</c:v>
                </c:pt>
                <c:pt idx="3">
                  <c:v>0.65853332758652094</c:v>
                </c:pt>
                <c:pt idx="4">
                  <c:v>0.82877055688833201</c:v>
                </c:pt>
                <c:pt idx="5">
                  <c:v>0.97632825792049205</c:v>
                </c:pt>
                <c:pt idx="6">
                  <c:v>1.1238619645300201</c:v>
                </c:pt>
                <c:pt idx="7">
                  <c:v>1.23217278828076</c:v>
                </c:pt>
                <c:pt idx="8">
                  <c:v>1.29822623452415</c:v>
                </c:pt>
                <c:pt idx="9">
                  <c:v>1.3537813210529199</c:v>
                </c:pt>
                <c:pt idx="10">
                  <c:v>1.3836655746241999</c:v>
                </c:pt>
                <c:pt idx="11">
                  <c:v>1.4119366031806799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31-4476-A31B-9D1E53A9C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77584"/>
        <c:axId val="1725175664"/>
        <c:extLst/>
      </c:scatterChart>
      <c:valAx>
        <c:axId val="172517758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Span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5175664"/>
        <c:crosses val="autoZero"/>
        <c:crossBetween val="midCat"/>
      </c:valAx>
      <c:valAx>
        <c:axId val="17251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Twist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5177584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13721675727544322"/>
          <c:y val="0.25230816322370597"/>
          <c:w val="0.22442793957460336"/>
          <c:h val="0.15683317618727979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  <c:extLst/>
  </c:chart>
  <c:spPr>
    <a:solidFill>
      <a:sysClr val="window" lastClr="FFFFFF"/>
    </a:solidFill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Aeroelastic Verification</a:t>
            </a:r>
          </a:p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AoA = 4 deg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31438812691047"/>
          <c:y val="0.22153153968998149"/>
          <c:w val="0.84464859466827369"/>
          <c:h val="0.59890206651159172"/>
        </c:manualLayout>
      </c:layout>
      <c:scatterChart>
        <c:scatterStyle val="smoothMarker"/>
        <c:varyColors val="0"/>
        <c:ser>
          <c:idx val="1"/>
          <c:order val="0"/>
          <c:tx>
            <c:v>FS</c:v>
          </c:tx>
          <c:spPr>
            <a:ln w="19050"/>
          </c:spPr>
          <c:marker>
            <c:symbol val="none"/>
          </c:marker>
          <c:xVal>
            <c:numRef>
              <c:f>results!$A$32:$A$52</c:f>
              <c:numCache>
                <c:formatCode>General</c:formatCode>
                <c:ptCount val="21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</c:v>
                </c:pt>
                <c:pt idx="13">
                  <c:v>10.4</c:v>
                </c:pt>
                <c:pt idx="14">
                  <c:v>11.2</c:v>
                </c:pt>
                <c:pt idx="15">
                  <c:v>12</c:v>
                </c:pt>
                <c:pt idx="16">
                  <c:v>12.8</c:v>
                </c:pt>
                <c:pt idx="17">
                  <c:v>13.6</c:v>
                </c:pt>
                <c:pt idx="18">
                  <c:v>14.4</c:v>
                </c:pt>
                <c:pt idx="19">
                  <c:v>15.2</c:v>
                </c:pt>
                <c:pt idx="20">
                  <c:v>16</c:v>
                </c:pt>
              </c:numCache>
            </c:numRef>
          </c:xVal>
          <c:yVal>
            <c:numRef>
              <c:f>results!$G$32:$G$52</c:f>
              <c:numCache>
                <c:formatCode>General</c:formatCode>
                <c:ptCount val="21"/>
                <c:pt idx="0">
                  <c:v>0</c:v>
                </c:pt>
                <c:pt idx="1">
                  <c:v>0.183826801802213</c:v>
                </c:pt>
                <c:pt idx="2">
                  <c:v>0.358466596235756</c:v>
                </c:pt>
                <c:pt idx="3">
                  <c:v>0.52288719395111505</c:v>
                </c:pt>
                <c:pt idx="4">
                  <c:v>0.676423506863436</c:v>
                </c:pt>
                <c:pt idx="5">
                  <c:v>0.81880108205295399</c:v>
                </c:pt>
                <c:pt idx="6">
                  <c:v>0.95048867561770001</c:v>
                </c:pt>
                <c:pt idx="7">
                  <c:v>1.0718734971899999</c:v>
                </c:pt>
                <c:pt idx="8">
                  <c:v>1.18319854354126</c:v>
                </c:pt>
                <c:pt idx="9">
                  <c:v>1.28436885935884</c:v>
                </c:pt>
                <c:pt idx="10">
                  <c:v>1.3754444533291099</c:v>
                </c:pt>
                <c:pt idx="11">
                  <c:v>1.4565918308490799</c:v>
                </c:pt>
                <c:pt idx="12">
                  <c:v>1.52812592799955</c:v>
                </c:pt>
                <c:pt idx="13">
                  <c:v>1.5909761029377101</c:v>
                </c:pt>
                <c:pt idx="14">
                  <c:v>1.6459282789019101</c:v>
                </c:pt>
                <c:pt idx="15">
                  <c:v>1.69317336461257</c:v>
                </c:pt>
                <c:pt idx="16">
                  <c:v>1.73158663482304</c:v>
                </c:pt>
                <c:pt idx="17">
                  <c:v>1.76026871102969</c:v>
                </c:pt>
                <c:pt idx="18">
                  <c:v>1.7794003182414599</c:v>
                </c:pt>
                <c:pt idx="19">
                  <c:v>1.7907950005144899</c:v>
                </c:pt>
                <c:pt idx="20">
                  <c:v>1.79613841725821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8B-449E-AE07-B6D522EFACC7}"/>
            </c:ext>
          </c:extLst>
        </c:ser>
        <c:ser>
          <c:idx val="0"/>
          <c:order val="1"/>
          <c:tx>
            <c:v>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ref!$A$16:$A$25</c:f>
              <c:numCache>
                <c:formatCode>General</c:formatCode>
                <c:ptCount val="10"/>
                <c:pt idx="0">
                  <c:v>1.54854755588633E-2</c:v>
                </c:pt>
                <c:pt idx="1">
                  <c:v>1.1560491462640601</c:v>
                </c:pt>
                <c:pt idx="2">
                  <c:v>2.4356553226027202</c:v>
                </c:pt>
                <c:pt idx="3">
                  <c:v>5.3798744792978503</c:v>
                </c:pt>
                <c:pt idx="4">
                  <c:v>7.1370372303449301</c:v>
                </c:pt>
                <c:pt idx="5">
                  <c:v>9.2794064808742398</c:v>
                </c:pt>
                <c:pt idx="6">
                  <c:v>10.882186483793999</c:v>
                </c:pt>
                <c:pt idx="7">
                  <c:v>12.731390689804099</c:v>
                </c:pt>
                <c:pt idx="8">
                  <c:v>14.7190504178098</c:v>
                </c:pt>
                <c:pt idx="9">
                  <c:v>15.8746638648787</c:v>
                </c:pt>
              </c:numCache>
            </c:numRef>
          </c:xVal>
          <c:yVal>
            <c:numRef>
              <c:f>ref!$B$16:$B$25</c:f>
              <c:numCache>
                <c:formatCode>General</c:formatCode>
                <c:ptCount val="10"/>
                <c:pt idx="0">
                  <c:v>2.7460962940605901E-2</c:v>
                </c:pt>
                <c:pt idx="1">
                  <c:v>0.235436224908529</c:v>
                </c:pt>
                <c:pt idx="2">
                  <c:v>0.61650490577626804</c:v>
                </c:pt>
                <c:pt idx="3">
                  <c:v>1.30407738047961</c:v>
                </c:pt>
                <c:pt idx="4">
                  <c:v>1.6599910515252101</c:v>
                </c:pt>
                <c:pt idx="5">
                  <c:v>2.0320702216997799</c:v>
                </c:pt>
                <c:pt idx="6">
                  <c:v>2.2451471732880002</c:v>
                </c:pt>
                <c:pt idx="7">
                  <c:v>2.4195206476789499</c:v>
                </c:pt>
                <c:pt idx="8">
                  <c:v>2.5002951937688902</c:v>
                </c:pt>
                <c:pt idx="9">
                  <c:v>2.5460422855145799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8B-449E-AE07-B6D522EFA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77584"/>
        <c:axId val="1725175664"/>
        <c:extLst/>
      </c:scatterChart>
      <c:valAx>
        <c:axId val="1725177584"/>
        <c:scaling>
          <c:orientation val="minMax"/>
          <c:max val="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Span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5175664"/>
        <c:crosses val="autoZero"/>
        <c:crossBetween val="midCat"/>
      </c:valAx>
      <c:valAx>
        <c:axId val="1725175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Deflection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5177584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22584771793635589"/>
          <c:y val="0.23573842742543119"/>
          <c:w val="0.22442793957460336"/>
          <c:h val="0.15683317618727979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  <c:extLst/>
  </c:chart>
  <c:spPr>
    <a:solidFill>
      <a:sysClr val="window" lastClr="FFFFFF"/>
    </a:solidFill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18</xdr:row>
      <xdr:rowOff>161926</xdr:rowOff>
    </xdr:from>
    <xdr:to>
      <xdr:col>15</xdr:col>
      <xdr:colOff>241934</xdr:colOff>
      <xdr:row>34</xdr:row>
      <xdr:rowOff>7621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8957C4-A383-B5B4-9E6A-E8F7A84E1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190317</xdr:colOff>
      <xdr:row>0</xdr:row>
      <xdr:rowOff>0</xdr:rowOff>
    </xdr:from>
    <xdr:to>
      <xdr:col>17</xdr:col>
      <xdr:colOff>447356</xdr:colOff>
      <xdr:row>16</xdr:row>
      <xdr:rowOff>120015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B342D-F7BD-D7CD-0A5F-936F4C694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441714</xdr:colOff>
      <xdr:row>0</xdr:row>
      <xdr:rowOff>0</xdr:rowOff>
    </xdr:from>
    <xdr:to>
      <xdr:col>26</xdr:col>
      <xdr:colOff>42535</xdr:colOff>
      <xdr:row>16</xdr:row>
      <xdr:rowOff>125731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2A8E5D-4DC7-4A07-80AF-D8B594032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197302</xdr:colOff>
      <xdr:row>16</xdr:row>
      <xdr:rowOff>118382</xdr:rowOff>
    </xdr:from>
    <xdr:to>
      <xdr:col>17</xdr:col>
      <xdr:colOff>437659</xdr:colOff>
      <xdr:row>33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3D4C92-D8B1-BE47-8E78-A867F32E5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442231</xdr:colOff>
      <xdr:row>16</xdr:row>
      <xdr:rowOff>118382</xdr:rowOff>
    </xdr:from>
    <xdr:to>
      <xdr:col>26</xdr:col>
      <xdr:colOff>43052</xdr:colOff>
      <xdr:row>33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4F3AA9-8A35-F145-A578-4C0146C7B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187643</xdr:colOff>
      <xdr:row>0</xdr:row>
      <xdr:rowOff>0</xdr:rowOff>
    </xdr:from>
    <xdr:to>
      <xdr:col>19</xdr:col>
      <xdr:colOff>402497</xdr:colOff>
      <xdr:row>15</xdr:row>
      <xdr:rowOff>68014</xdr:rowOff>
    </xdr:to>
    <xdr:pic>
      <xdr:nvPicPr>
        <xdr:cNvPr id="2" name="Picture 1" descr="A graph of a line graph&#10;&#10;Description automatically generated">
          <a:extLst>
            <a:ext uri="{FF2B5EF4-FFF2-40B4-BE49-F238E27FC236}">
              <a16:creationId xmlns:a16="http://schemas.microsoft.com/office/drawing/2014/main" id="{AAC57E5B-5F40-FCA2-11E0-212C7311B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2443" y="0"/>
          <a:ext cx="3872454" cy="2925514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0</xdr:row>
      <xdr:rowOff>0</xdr:rowOff>
    </xdr:from>
    <xdr:to>
      <xdr:col>13</xdr:col>
      <xdr:colOff>199213</xdr:colOff>
      <xdr:row>14</xdr:row>
      <xdr:rowOff>11466</xdr:rowOff>
    </xdr:to>
    <xdr:pic>
      <xdr:nvPicPr>
        <xdr:cNvPr id="3" name="Picture 2" descr="A graph with a line&#10;&#10;Description automatically generated">
          <a:extLst>
            <a:ext uri="{FF2B5EF4-FFF2-40B4-BE49-F238E27FC236}">
              <a16:creationId xmlns:a16="http://schemas.microsoft.com/office/drawing/2014/main" id="{05BF3A47-5F6D-4984-AD64-89055CD77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90975" y="0"/>
          <a:ext cx="4133038" cy="2678466"/>
        </a:xfrm>
        <a:prstGeom prst="rect">
          <a:avLst/>
        </a:prstGeom>
      </xdr:spPr>
    </xdr:pic>
    <xdr:clientData/>
  </xdr:twoCellAnchor>
  <xdr:twoCellAnchor editAs="oneCell">
    <xdr:from>
      <xdr:col>6</xdr:col>
      <xdr:colOff>561976</xdr:colOff>
      <xdr:row>14</xdr:row>
      <xdr:rowOff>9525</xdr:rowOff>
    </xdr:from>
    <xdr:to>
      <xdr:col>12</xdr:col>
      <xdr:colOff>576410</xdr:colOff>
      <xdr:row>27</xdr:row>
      <xdr:rowOff>141513</xdr:rowOff>
    </xdr:to>
    <xdr:pic>
      <xdr:nvPicPr>
        <xdr:cNvPr id="4" name="Picture 3" descr="A graph of a line&#10;&#10;Description automatically generated">
          <a:extLst>
            <a:ext uri="{FF2B5EF4-FFF2-40B4-BE49-F238E27FC236}">
              <a16:creationId xmlns:a16="http://schemas.microsoft.com/office/drawing/2014/main" id="{F1416F40-A55A-42B9-A3E6-43AB29444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19576" y="2676525"/>
          <a:ext cx="3672034" cy="2608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D8AB3-9DFB-486C-871D-9DF392FF6BA1}">
  <dimension ref="A1:T41"/>
  <sheetViews>
    <sheetView topLeftCell="A25" workbookViewId="0">
      <selection activeCell="R3" sqref="R3"/>
    </sheetView>
  </sheetViews>
  <sheetFormatPr defaultRowHeight="15" x14ac:dyDescent="0.25"/>
  <cols>
    <col min="2" max="2" width="10.28515625" bestFit="1" customWidth="1"/>
    <col min="12" max="12" width="10.28515625" bestFit="1" customWidth="1"/>
  </cols>
  <sheetData>
    <row r="1" spans="1:20" x14ac:dyDescent="0.25">
      <c r="D1" t="s">
        <v>13</v>
      </c>
      <c r="J1" t="s">
        <v>16</v>
      </c>
      <c r="K1" t="s">
        <v>17</v>
      </c>
      <c r="L1" t="s">
        <v>18</v>
      </c>
      <c r="R1" t="s">
        <v>22</v>
      </c>
    </row>
    <row r="2" spans="1:20" x14ac:dyDescent="0.25">
      <c r="A2" t="s">
        <v>0</v>
      </c>
      <c r="B2">
        <v>10</v>
      </c>
      <c r="C2" t="s">
        <v>4</v>
      </c>
      <c r="D2" t="s">
        <v>7</v>
      </c>
      <c r="E2" t="s">
        <v>6</v>
      </c>
      <c r="F2" t="s">
        <v>8</v>
      </c>
      <c r="G2" t="s">
        <v>9</v>
      </c>
      <c r="I2" t="s">
        <v>9</v>
      </c>
      <c r="J2" t="s">
        <v>14</v>
      </c>
      <c r="K2" t="s">
        <v>15</v>
      </c>
      <c r="L2" t="s">
        <v>19</v>
      </c>
      <c r="N2" t="s">
        <v>21</v>
      </c>
      <c r="P2" t="s">
        <v>18</v>
      </c>
      <c r="R2" t="s">
        <v>23</v>
      </c>
      <c r="S2">
        <f>B2</f>
        <v>10</v>
      </c>
      <c r="T2" t="s">
        <v>25</v>
      </c>
    </row>
    <row r="3" spans="1:20" x14ac:dyDescent="0.25">
      <c r="A3" t="s">
        <v>1</v>
      </c>
      <c r="B3">
        <v>16</v>
      </c>
      <c r="C3" t="s">
        <v>5</v>
      </c>
      <c r="D3">
        <v>0</v>
      </c>
      <c r="E3">
        <f>D3*$B$2</f>
        <v>0</v>
      </c>
      <c r="F3">
        <f>$B$2*D3^2/2</f>
        <v>0</v>
      </c>
      <c r="G3" s="2">
        <f>$B$2/(48*$B$4*$B$5) * (D3^4 - 4*$B$3^3*D3-3*D3^4)</f>
        <v>0</v>
      </c>
      <c r="I3">
        <v>0</v>
      </c>
      <c r="J3" s="3">
        <f>-F3/($B$4*$B$5)</f>
        <v>0</v>
      </c>
      <c r="K3">
        <v>0</v>
      </c>
      <c r="L3">
        <v>0</v>
      </c>
      <c r="N3">
        <v>11.311470588235199</v>
      </c>
      <c r="O3" s="1">
        <f>(3*$B$3-D3)*D3^2/(6*$B$4*$B$5)*N3</f>
        <v>0</v>
      </c>
      <c r="R3" t="s">
        <v>24</v>
      </c>
      <c r="S3" s="4">
        <f>S2*B3^3/(3*B4*B5)</f>
        <v>0.68266666666666664</v>
      </c>
      <c r="T3" t="s">
        <v>5</v>
      </c>
    </row>
    <row r="4" spans="1:20" x14ac:dyDescent="0.25">
      <c r="A4" t="s">
        <v>2</v>
      </c>
      <c r="B4" s="5">
        <v>20000</v>
      </c>
      <c r="D4">
        <v>1</v>
      </c>
      <c r="E4">
        <f t="shared" ref="E4:E19" si="0">D4*$B$2</f>
        <v>10</v>
      </c>
      <c r="F4">
        <f t="shared" ref="F4:F19" si="1">$B$2*D4^2/2</f>
        <v>5</v>
      </c>
      <c r="G4" s="2">
        <f t="shared" ref="G4:G19" si="2">$B$2/(48*$B$4*$B$5) * (D4^4 - 4*$B$3^3*D4-3*D4^4)</f>
        <v>-0.17068749999999999</v>
      </c>
      <c r="I4">
        <v>1</v>
      </c>
      <c r="J4" s="3">
        <f t="shared" ref="J4:J19" si="3">-F4/($B$4*$B$5)</f>
        <v>-2.5000000000000001E-4</v>
      </c>
      <c r="K4">
        <f>(J4+J3)/2*I4+K3</f>
        <v>-1.25E-4</v>
      </c>
      <c r="L4">
        <f>(K4+K3)/2*I4+L3</f>
        <v>-6.2500000000000001E-5</v>
      </c>
      <c r="N4">
        <v>11.0761764705882</v>
      </c>
      <c r="O4" s="1">
        <f t="shared" ref="O4:O19" si="4">(3*$B$3-D4)*D4^2/(6*$B$4*$B$5)*N4</f>
        <v>4.3381691176470451E-3</v>
      </c>
      <c r="P4" s="1">
        <f>(O4+O3)/2*I4+P3</f>
        <v>2.1690845588235226E-3</v>
      </c>
    </row>
    <row r="5" spans="1:20" x14ac:dyDescent="0.25">
      <c r="A5" t="s">
        <v>3</v>
      </c>
      <c r="B5">
        <v>1</v>
      </c>
      <c r="D5">
        <v>2</v>
      </c>
      <c r="E5">
        <f t="shared" si="0"/>
        <v>20</v>
      </c>
      <c r="F5">
        <f t="shared" si="1"/>
        <v>20</v>
      </c>
      <c r="G5" s="2">
        <f t="shared" si="2"/>
        <v>-0.34166666666666667</v>
      </c>
      <c r="I5">
        <v>1</v>
      </c>
      <c r="J5" s="3">
        <f t="shared" si="3"/>
        <v>-1E-3</v>
      </c>
      <c r="K5">
        <f t="shared" ref="K5:K19" si="5">(J5+J4)/2*I5+K4</f>
        <v>-7.5000000000000002E-4</v>
      </c>
      <c r="L5">
        <f t="shared" ref="L5:L19" si="6">(K5+K4)/2*I5+L4</f>
        <v>-5.0000000000000001E-4</v>
      </c>
      <c r="N5">
        <v>10.938053993250801</v>
      </c>
      <c r="O5" s="1">
        <f t="shared" si="4"/>
        <v>1.6771682789651229E-2</v>
      </c>
      <c r="P5" s="1">
        <f t="shared" ref="P5:P19" si="7">(O5+O4)/2*I5+P4</f>
        <v>1.2724010512472659E-2</v>
      </c>
    </row>
    <row r="6" spans="1:20" x14ac:dyDescent="0.25">
      <c r="A6" t="s">
        <v>10</v>
      </c>
      <c r="B6" s="2">
        <f>B2*B3^4/(8*B4*B5)</f>
        <v>4.0960000000000001</v>
      </c>
      <c r="D6">
        <v>3</v>
      </c>
      <c r="E6">
        <f t="shared" si="0"/>
        <v>30</v>
      </c>
      <c r="F6">
        <f t="shared" si="1"/>
        <v>45</v>
      </c>
      <c r="G6" s="2">
        <f t="shared" si="2"/>
        <v>-0.51368749999999996</v>
      </c>
      <c r="I6">
        <v>1</v>
      </c>
      <c r="J6" s="3">
        <f t="shared" si="3"/>
        <v>-2.2499999999999998E-3</v>
      </c>
      <c r="K6">
        <f t="shared" si="5"/>
        <v>-2.3749999999999999E-3</v>
      </c>
      <c r="L6">
        <f t="shared" si="6"/>
        <v>-2.0625000000000001E-3</v>
      </c>
      <c r="N6">
        <v>10.7940719910011</v>
      </c>
      <c r="O6" s="1">
        <f t="shared" si="4"/>
        <v>3.6429992969628712E-2</v>
      </c>
      <c r="P6" s="1">
        <f t="shared" si="7"/>
        <v>3.932484839211263E-2</v>
      </c>
    </row>
    <row r="7" spans="1:20" x14ac:dyDescent="0.25">
      <c r="A7" t="s">
        <v>11</v>
      </c>
      <c r="B7">
        <f>B2*B3</f>
        <v>160</v>
      </c>
      <c r="D7">
        <v>4</v>
      </c>
      <c r="E7">
        <f t="shared" si="0"/>
        <v>40</v>
      </c>
      <c r="F7">
        <f t="shared" si="1"/>
        <v>80</v>
      </c>
      <c r="G7" s="2">
        <f t="shared" si="2"/>
        <v>-0.68799999999999994</v>
      </c>
      <c r="I7">
        <v>1</v>
      </c>
      <c r="J7" s="3">
        <f t="shared" si="3"/>
        <v>-4.0000000000000001E-3</v>
      </c>
      <c r="K7">
        <f t="shared" si="5"/>
        <v>-5.4999999999999997E-3</v>
      </c>
      <c r="L7">
        <f t="shared" si="6"/>
        <v>-6.0000000000000001E-3</v>
      </c>
      <c r="N7">
        <v>10.2679628587507</v>
      </c>
      <c r="O7" s="1">
        <f t="shared" si="4"/>
        <v>6.0238715438004103E-2</v>
      </c>
      <c r="P7" s="1">
        <f t="shared" si="7"/>
        <v>8.7659202595929034E-2</v>
      </c>
    </row>
    <row r="8" spans="1:20" x14ac:dyDescent="0.25">
      <c r="A8" t="s">
        <v>12</v>
      </c>
      <c r="B8">
        <f>B2*B3^2/2</f>
        <v>1280</v>
      </c>
      <c r="D8">
        <v>5</v>
      </c>
      <c r="E8">
        <f t="shared" si="0"/>
        <v>50</v>
      </c>
      <c r="F8">
        <f t="shared" si="1"/>
        <v>125</v>
      </c>
      <c r="G8" s="2">
        <f t="shared" si="2"/>
        <v>-0.86635416666666665</v>
      </c>
      <c r="I8">
        <v>1</v>
      </c>
      <c r="J8" s="3">
        <f t="shared" si="3"/>
        <v>-6.2500000000000003E-3</v>
      </c>
      <c r="K8">
        <f t="shared" si="5"/>
        <v>-1.0624999999999999E-2</v>
      </c>
      <c r="L8">
        <f t="shared" si="6"/>
        <v>-1.40625E-2</v>
      </c>
      <c r="N8">
        <v>9.8994083239595003</v>
      </c>
      <c r="O8" s="1">
        <f t="shared" si="4"/>
        <v>8.8682199568803854E-2</v>
      </c>
      <c r="P8" s="1">
        <f t="shared" si="7"/>
        <v>0.16211966009933301</v>
      </c>
    </row>
    <row r="9" spans="1:20" x14ac:dyDescent="0.25">
      <c r="D9">
        <v>6</v>
      </c>
      <c r="E9">
        <f t="shared" si="0"/>
        <v>60</v>
      </c>
      <c r="F9">
        <f t="shared" si="1"/>
        <v>180</v>
      </c>
      <c r="G9" s="2">
        <f t="shared" si="2"/>
        <v>-1.0509999999999999</v>
      </c>
      <c r="I9">
        <v>1</v>
      </c>
      <c r="J9" s="3">
        <f t="shared" si="3"/>
        <v>-8.9999999999999993E-3</v>
      </c>
      <c r="K9">
        <f t="shared" si="5"/>
        <v>-1.8249999999999999E-2</v>
      </c>
      <c r="L9">
        <f t="shared" si="6"/>
        <v>-2.8499999999999998E-2</v>
      </c>
      <c r="N9">
        <v>9.3882722159730001</v>
      </c>
      <c r="O9" s="1">
        <f t="shared" si="4"/>
        <v>0.1182922299212598</v>
      </c>
      <c r="P9" s="1">
        <f t="shared" si="7"/>
        <v>0.26560687484436485</v>
      </c>
    </row>
    <row r="10" spans="1:20" x14ac:dyDescent="0.25">
      <c r="D10">
        <v>7</v>
      </c>
      <c r="E10">
        <f t="shared" si="0"/>
        <v>70</v>
      </c>
      <c r="F10">
        <f t="shared" si="1"/>
        <v>245</v>
      </c>
      <c r="G10" s="2">
        <f t="shared" si="2"/>
        <v>-1.2446874999999999</v>
      </c>
      <c r="I10">
        <v>1</v>
      </c>
      <c r="J10" s="3">
        <f t="shared" si="3"/>
        <v>-1.225E-2</v>
      </c>
      <c r="K10">
        <f t="shared" si="5"/>
        <v>-2.8874999999999998E-2</v>
      </c>
      <c r="L10">
        <f t="shared" si="6"/>
        <v>-5.2062499999999998E-2</v>
      </c>
      <c r="N10">
        <v>8.8443993250843604</v>
      </c>
      <c r="O10" s="1">
        <f t="shared" si="4"/>
        <v>0.148069985367454</v>
      </c>
      <c r="P10" s="1">
        <f t="shared" si="7"/>
        <v>0.39878798248872172</v>
      </c>
    </row>
    <row r="11" spans="1:20" x14ac:dyDescent="0.25">
      <c r="D11">
        <v>8</v>
      </c>
      <c r="E11">
        <f t="shared" si="0"/>
        <v>80</v>
      </c>
      <c r="F11">
        <f t="shared" si="1"/>
        <v>320</v>
      </c>
      <c r="G11" s="2">
        <f t="shared" si="2"/>
        <v>-1.4506666666666665</v>
      </c>
      <c r="I11">
        <v>1</v>
      </c>
      <c r="J11" s="3">
        <f t="shared" si="3"/>
        <v>-1.6E-2</v>
      </c>
      <c r="K11">
        <f t="shared" si="5"/>
        <v>-4.2999999999999997E-2</v>
      </c>
      <c r="L11">
        <f t="shared" si="6"/>
        <v>-8.7999999999999995E-2</v>
      </c>
      <c r="N11">
        <v>8.0389999999999997</v>
      </c>
      <c r="O11" s="1">
        <f t="shared" si="4"/>
        <v>0.17149866666666666</v>
      </c>
      <c r="P11" s="1">
        <f t="shared" si="7"/>
        <v>0.5585723085057821</v>
      </c>
    </row>
    <row r="12" spans="1:20" x14ac:dyDescent="0.25">
      <c r="D12">
        <v>9</v>
      </c>
      <c r="E12">
        <f t="shared" si="0"/>
        <v>90</v>
      </c>
      <c r="F12">
        <f t="shared" si="1"/>
        <v>405</v>
      </c>
      <c r="G12" s="2">
        <f t="shared" si="2"/>
        <v>-1.6726874999999999</v>
      </c>
      <c r="I12">
        <v>1</v>
      </c>
      <c r="J12" s="3">
        <f t="shared" si="3"/>
        <v>-2.0250000000000001E-2</v>
      </c>
      <c r="K12">
        <f t="shared" si="5"/>
        <v>-6.1124999999999999E-2</v>
      </c>
      <c r="L12">
        <f t="shared" si="6"/>
        <v>-0.14006249999999998</v>
      </c>
      <c r="N12">
        <v>6.5966777091521598</v>
      </c>
      <c r="O12" s="1">
        <f t="shared" si="4"/>
        <v>0.17365754069343062</v>
      </c>
      <c r="P12" s="1">
        <f t="shared" si="7"/>
        <v>0.73115041218583077</v>
      </c>
    </row>
    <row r="13" spans="1:20" x14ac:dyDescent="0.25">
      <c r="D13">
        <v>10</v>
      </c>
      <c r="E13">
        <f t="shared" si="0"/>
        <v>100</v>
      </c>
      <c r="F13">
        <f t="shared" si="1"/>
        <v>500</v>
      </c>
      <c r="G13" s="2">
        <f t="shared" si="2"/>
        <v>-1.915</v>
      </c>
      <c r="I13">
        <v>1</v>
      </c>
      <c r="J13" s="3">
        <f t="shared" si="3"/>
        <v>-2.5000000000000001E-2</v>
      </c>
      <c r="K13">
        <f t="shared" si="5"/>
        <v>-8.3749999999999991E-2</v>
      </c>
      <c r="L13">
        <f t="shared" si="6"/>
        <v>-0.21249999999999997</v>
      </c>
      <c r="N13">
        <v>5.9808439079169</v>
      </c>
      <c r="O13" s="1">
        <f t="shared" si="4"/>
        <v>0.18939339041736852</v>
      </c>
      <c r="P13" s="1">
        <f t="shared" si="7"/>
        <v>0.91267587774123027</v>
      </c>
    </row>
    <row r="14" spans="1:20" x14ac:dyDescent="0.25">
      <c r="D14">
        <v>11</v>
      </c>
      <c r="E14">
        <f t="shared" si="0"/>
        <v>110</v>
      </c>
      <c r="F14">
        <f t="shared" si="1"/>
        <v>605</v>
      </c>
      <c r="G14" s="2">
        <f t="shared" si="2"/>
        <v>-2.1823541666666664</v>
      </c>
      <c r="I14">
        <v>1</v>
      </c>
      <c r="J14" s="3">
        <f t="shared" si="3"/>
        <v>-3.0249999999999999E-2</v>
      </c>
      <c r="K14">
        <f t="shared" si="5"/>
        <v>-0.11137499999999999</v>
      </c>
      <c r="L14">
        <f t="shared" si="6"/>
        <v>-0.31006249999999996</v>
      </c>
      <c r="N14">
        <v>5.3018644067796599</v>
      </c>
      <c r="O14" s="1">
        <f t="shared" si="4"/>
        <v>0.19780372457627113</v>
      </c>
      <c r="P14" s="1">
        <f t="shared" si="7"/>
        <v>1.10627443523805</v>
      </c>
    </row>
    <row r="15" spans="1:20" x14ac:dyDescent="0.25">
      <c r="D15">
        <v>12</v>
      </c>
      <c r="E15">
        <f t="shared" si="0"/>
        <v>120</v>
      </c>
      <c r="F15">
        <f t="shared" si="1"/>
        <v>720</v>
      </c>
      <c r="G15" s="2">
        <f t="shared" si="2"/>
        <v>-2.48</v>
      </c>
      <c r="I15">
        <v>1</v>
      </c>
      <c r="J15" s="3">
        <f t="shared" si="3"/>
        <v>-3.5999999999999997E-2</v>
      </c>
      <c r="K15">
        <f t="shared" si="5"/>
        <v>-0.14449999999999999</v>
      </c>
      <c r="L15">
        <f t="shared" si="6"/>
        <v>-0.43799999999999994</v>
      </c>
      <c r="N15">
        <v>5.2677528089887602</v>
      </c>
      <c r="O15" s="1">
        <f t="shared" si="4"/>
        <v>0.22756692134831447</v>
      </c>
      <c r="P15" s="1">
        <f t="shared" si="7"/>
        <v>1.3189597582003429</v>
      </c>
    </row>
    <row r="16" spans="1:20" x14ac:dyDescent="0.25">
      <c r="D16">
        <v>13</v>
      </c>
      <c r="E16">
        <f t="shared" si="0"/>
        <v>130</v>
      </c>
      <c r="F16">
        <f t="shared" si="1"/>
        <v>845</v>
      </c>
      <c r="G16" s="2">
        <f t="shared" si="2"/>
        <v>-2.8136874999999999</v>
      </c>
      <c r="I16">
        <v>1</v>
      </c>
      <c r="J16" s="3">
        <f t="shared" si="3"/>
        <v>-4.2250000000000003E-2</v>
      </c>
      <c r="K16">
        <f t="shared" si="5"/>
        <v>-0.18362499999999998</v>
      </c>
      <c r="L16">
        <f t="shared" si="6"/>
        <v>-0.60206249999999994</v>
      </c>
      <c r="N16">
        <v>5.5383146067415696</v>
      </c>
      <c r="O16" s="1">
        <f t="shared" si="4"/>
        <v>0.27299275749063651</v>
      </c>
      <c r="P16" s="1">
        <f t="shared" si="7"/>
        <v>1.5692395976198186</v>
      </c>
    </row>
    <row r="17" spans="2:16" x14ac:dyDescent="0.25">
      <c r="D17">
        <v>14</v>
      </c>
      <c r="E17">
        <f t="shared" si="0"/>
        <v>140</v>
      </c>
      <c r="F17">
        <f t="shared" si="1"/>
        <v>980</v>
      </c>
      <c r="G17" s="2">
        <f t="shared" si="2"/>
        <v>-3.1896666666666667</v>
      </c>
      <c r="I17">
        <v>1</v>
      </c>
      <c r="J17" s="3">
        <f t="shared" si="3"/>
        <v>-4.9000000000000002E-2</v>
      </c>
      <c r="K17">
        <f t="shared" si="5"/>
        <v>-0.22924999999999998</v>
      </c>
      <c r="L17">
        <f t="shared" si="6"/>
        <v>-0.8085</v>
      </c>
      <c r="N17">
        <v>5.1634576271186399</v>
      </c>
      <c r="O17" s="1">
        <f t="shared" si="4"/>
        <v>0.28674401355932178</v>
      </c>
      <c r="P17" s="1">
        <f t="shared" si="7"/>
        <v>1.8491079831447976</v>
      </c>
    </row>
    <row r="18" spans="2:16" x14ac:dyDescent="0.25">
      <c r="D18">
        <v>15</v>
      </c>
      <c r="E18">
        <f t="shared" si="0"/>
        <v>150</v>
      </c>
      <c r="F18">
        <f t="shared" si="1"/>
        <v>1125</v>
      </c>
      <c r="G18" s="2">
        <f t="shared" si="2"/>
        <v>-3.6146875000000001</v>
      </c>
      <c r="I18">
        <v>1</v>
      </c>
      <c r="J18" s="3">
        <f t="shared" si="3"/>
        <v>-5.6250000000000001E-2</v>
      </c>
      <c r="K18">
        <f t="shared" si="5"/>
        <v>-0.28187499999999999</v>
      </c>
      <c r="L18">
        <f t="shared" si="6"/>
        <v>-1.0640624999999999</v>
      </c>
      <c r="N18">
        <v>2.56549152542373</v>
      </c>
      <c r="O18" s="1">
        <f t="shared" si="4"/>
        <v>0.15873978813559331</v>
      </c>
      <c r="P18" s="1">
        <f t="shared" si="7"/>
        <v>2.0718498839922552</v>
      </c>
    </row>
    <row r="19" spans="2:16" x14ac:dyDescent="0.25">
      <c r="D19">
        <v>16</v>
      </c>
      <c r="E19">
        <f t="shared" si="0"/>
        <v>160</v>
      </c>
      <c r="F19">
        <f t="shared" si="1"/>
        <v>1280</v>
      </c>
      <c r="G19" s="2">
        <f t="shared" si="2"/>
        <v>-4.0960000000000001</v>
      </c>
      <c r="I19">
        <v>1</v>
      </c>
      <c r="J19" s="3">
        <f t="shared" si="3"/>
        <v>-6.4000000000000001E-2</v>
      </c>
      <c r="K19">
        <f t="shared" si="5"/>
        <v>-0.34199999999999997</v>
      </c>
      <c r="L19">
        <f t="shared" si="6"/>
        <v>-1.3759999999999999</v>
      </c>
      <c r="N19">
        <v>0</v>
      </c>
      <c r="O19" s="1">
        <f t="shared" si="4"/>
        <v>0</v>
      </c>
      <c r="P19" s="1">
        <f t="shared" si="7"/>
        <v>2.1512197780600517</v>
      </c>
    </row>
    <row r="21" spans="2:16" x14ac:dyDescent="0.25">
      <c r="B21">
        <v>0</v>
      </c>
      <c r="C21">
        <v>11.311470588235199</v>
      </c>
    </row>
    <row r="22" spans="2:16" x14ac:dyDescent="0.25">
      <c r="B22">
        <v>0.8</v>
      </c>
      <c r="C22">
        <v>11.1938235294117</v>
      </c>
    </row>
    <row r="23" spans="2:16" x14ac:dyDescent="0.25">
      <c r="B23">
        <v>1.6</v>
      </c>
      <c r="C23">
        <v>11.0761764705882</v>
      </c>
    </row>
    <row r="24" spans="2:16" x14ac:dyDescent="0.25">
      <c r="B24">
        <v>2.4</v>
      </c>
      <c r="C24">
        <v>10.938053993250801</v>
      </c>
    </row>
    <row r="25" spans="2:16" x14ac:dyDescent="0.25">
      <c r="B25">
        <v>3.2</v>
      </c>
      <c r="C25">
        <v>10.7940719910011</v>
      </c>
    </row>
    <row r="26" spans="2:16" x14ac:dyDescent="0.25">
      <c r="B26">
        <v>4</v>
      </c>
      <c r="C26">
        <v>10.5650928531232</v>
      </c>
    </row>
    <row r="27" spans="2:16" x14ac:dyDescent="0.25">
      <c r="B27">
        <v>4.8</v>
      </c>
      <c r="C27">
        <v>10.2679628587507</v>
      </c>
    </row>
    <row r="28" spans="2:16" x14ac:dyDescent="0.25">
      <c r="B28">
        <v>5.6</v>
      </c>
      <c r="C28">
        <v>9.8994083239595003</v>
      </c>
    </row>
    <row r="29" spans="2:16" x14ac:dyDescent="0.25">
      <c r="B29">
        <v>6.4</v>
      </c>
      <c r="C29">
        <v>9.3882722159730001</v>
      </c>
    </row>
    <row r="30" spans="2:16" x14ac:dyDescent="0.25">
      <c r="B30">
        <v>7.2</v>
      </c>
      <c r="C30">
        <v>8.8443993250843604</v>
      </c>
    </row>
    <row r="31" spans="2:16" x14ac:dyDescent="0.25">
      <c r="B31">
        <v>8</v>
      </c>
      <c r="C31">
        <v>8.0389999999999997</v>
      </c>
    </row>
    <row r="32" spans="2:16" x14ac:dyDescent="0.25">
      <c r="B32">
        <v>8.8000000000000007</v>
      </c>
      <c r="C32">
        <v>7.2336006749156301</v>
      </c>
    </row>
    <row r="33" spans="2:3" x14ac:dyDescent="0.25">
      <c r="B33">
        <v>9.6</v>
      </c>
      <c r="C33">
        <v>6.5966777091521598</v>
      </c>
    </row>
    <row r="34" spans="2:3" x14ac:dyDescent="0.25">
      <c r="B34">
        <v>10.4</v>
      </c>
      <c r="C34">
        <v>5.9808439079169</v>
      </c>
    </row>
    <row r="35" spans="2:3" x14ac:dyDescent="0.25">
      <c r="B35">
        <v>11.2</v>
      </c>
      <c r="C35">
        <v>5.5852542372881304</v>
      </c>
    </row>
    <row r="36" spans="2:3" x14ac:dyDescent="0.25">
      <c r="B36">
        <v>12</v>
      </c>
      <c r="C36">
        <v>5.3018644067796599</v>
      </c>
    </row>
    <row r="37" spans="2:3" x14ac:dyDescent="0.25">
      <c r="B37">
        <v>12.8</v>
      </c>
      <c r="C37">
        <v>5.2677528089887602</v>
      </c>
    </row>
    <row r="38" spans="2:3" x14ac:dyDescent="0.25">
      <c r="B38">
        <v>13.6</v>
      </c>
      <c r="C38">
        <v>5.5383146067415696</v>
      </c>
    </row>
    <row r="39" spans="2:3" x14ac:dyDescent="0.25">
      <c r="B39">
        <v>14.4</v>
      </c>
      <c r="C39">
        <v>5.1634576271186399</v>
      </c>
    </row>
    <row r="40" spans="2:3" x14ac:dyDescent="0.25">
      <c r="B40">
        <v>15.2</v>
      </c>
      <c r="C40">
        <v>2.56549152542373</v>
      </c>
    </row>
    <row r="41" spans="2:3" x14ac:dyDescent="0.25">
      <c r="B41">
        <v>16</v>
      </c>
      <c r="C41">
        <v>-3.24745762711851E-2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3C6E-59B9-454D-A9AB-BF1DE6A4BCBB}">
  <dimension ref="A8:X52"/>
  <sheetViews>
    <sheetView tabSelected="1" zoomScale="70" zoomScaleNormal="70" workbookViewId="0">
      <selection activeCell="AD21" sqref="AD21"/>
    </sheetView>
  </sheetViews>
  <sheetFormatPr defaultRowHeight="15" x14ac:dyDescent="0.25"/>
  <cols>
    <col min="19" max="19" width="9.5703125" customWidth="1"/>
  </cols>
  <sheetData>
    <row r="8" spans="1:24" x14ac:dyDescent="0.25">
      <c r="A8" t="s">
        <v>30</v>
      </c>
      <c r="C8" t="s">
        <v>26</v>
      </c>
      <c r="F8" t="s">
        <v>29</v>
      </c>
    </row>
    <row r="9" spans="1:24" x14ac:dyDescent="0.25">
      <c r="A9" t="s">
        <v>20</v>
      </c>
      <c r="B9" t="s">
        <v>9</v>
      </c>
      <c r="C9" t="s">
        <v>31</v>
      </c>
      <c r="D9" t="s">
        <v>32</v>
      </c>
    </row>
    <row r="10" spans="1:24" x14ac:dyDescent="0.25">
      <c r="A10">
        <v>0</v>
      </c>
      <c r="B10">
        <v>0</v>
      </c>
      <c r="C10" s="1">
        <v>0</v>
      </c>
      <c r="D10">
        <v>0</v>
      </c>
      <c r="F10">
        <v>0</v>
      </c>
      <c r="G10">
        <v>0</v>
      </c>
      <c r="H10">
        <v>0</v>
      </c>
      <c r="T10" s="1"/>
      <c r="U10" s="1"/>
    </row>
    <row r="11" spans="1:24" x14ac:dyDescent="0.25">
      <c r="A11">
        <v>0.8</v>
      </c>
      <c r="B11" s="1">
        <v>1.4639522007504999E-6</v>
      </c>
      <c r="C11" s="1">
        <v>-1.44875917128528E-4</v>
      </c>
      <c r="D11">
        <v>1.52229081652894E-2</v>
      </c>
      <c r="F11" s="1">
        <v>-2.5374906972101602E-6</v>
      </c>
      <c r="G11">
        <v>-3.0919726465772302E-4</v>
      </c>
      <c r="H11">
        <v>2.2236776394171799E-2</v>
      </c>
      <c r="S11" s="1"/>
      <c r="T11" s="1"/>
      <c r="W11" s="1"/>
      <c r="X11" s="1"/>
    </row>
    <row r="12" spans="1:24" x14ac:dyDescent="0.25">
      <c r="A12">
        <v>1.6</v>
      </c>
      <c r="B12" s="1">
        <v>5.68669899012257E-6</v>
      </c>
      <c r="C12" s="1">
        <v>-1.3341531520476499E-3</v>
      </c>
      <c r="D12">
        <v>5.8794619629050901E-2</v>
      </c>
      <c r="F12" s="1">
        <v>-9.7730276188245208E-6</v>
      </c>
      <c r="G12">
        <v>-2.83594111590645E-3</v>
      </c>
      <c r="H12">
        <v>8.5692982888841598E-2</v>
      </c>
      <c r="S12" s="1"/>
      <c r="T12" s="1"/>
      <c r="W12" s="1"/>
    </row>
    <row r="13" spans="1:24" x14ac:dyDescent="0.25">
      <c r="A13">
        <v>2.4</v>
      </c>
      <c r="B13" s="1">
        <v>1.24167781141997E-5</v>
      </c>
      <c r="C13">
        <v>-4.3116031161152197E-3</v>
      </c>
      <c r="D13">
        <v>0.12761794469860199</v>
      </c>
      <c r="F13" s="1">
        <v>-2.11536592799561E-5</v>
      </c>
      <c r="G13">
        <v>-9.1320753200743107E-3</v>
      </c>
      <c r="H13">
        <v>0.18556286268028699</v>
      </c>
      <c r="S13" s="1"/>
      <c r="T13" s="1"/>
      <c r="W13" s="1"/>
    </row>
    <row r="14" spans="1:24" x14ac:dyDescent="0.25">
      <c r="A14">
        <v>3.2</v>
      </c>
      <c r="B14" s="1">
        <v>2.1413408952177E-5</v>
      </c>
      <c r="C14">
        <v>-9.5516454563384593E-3</v>
      </c>
      <c r="D14">
        <v>0.218719975132522</v>
      </c>
      <c r="F14" s="1">
        <v>-3.6148235485980203E-5</v>
      </c>
      <c r="G14">
        <v>-2.01637165570673E-2</v>
      </c>
      <c r="H14">
        <v>0.317261808763734</v>
      </c>
      <c r="S14" s="1"/>
      <c r="T14" s="1"/>
      <c r="W14" s="1"/>
    </row>
    <row r="15" spans="1:24" x14ac:dyDescent="0.25">
      <c r="A15">
        <v>4</v>
      </c>
      <c r="B15" s="1">
        <v>3.2448545118006803E-5</v>
      </c>
      <c r="C15">
        <v>-1.7309141601740199E-2</v>
      </c>
      <c r="D15">
        <v>0.32929469495258401</v>
      </c>
      <c r="F15" s="1">
        <v>-5.4259638261521797E-5</v>
      </c>
      <c r="G15">
        <v>-3.6429384425780503E-2</v>
      </c>
      <c r="H15">
        <v>0.47651221626479501</v>
      </c>
      <c r="S15" s="1"/>
      <c r="T15" s="1"/>
      <c r="W15" s="1"/>
    </row>
    <row r="16" spans="1:24" x14ac:dyDescent="0.25">
      <c r="A16">
        <v>4.8</v>
      </c>
      <c r="B16" s="1">
        <v>4.5308132536726901E-5</v>
      </c>
      <c r="C16">
        <v>-2.7665326498208399E-2</v>
      </c>
      <c r="D16">
        <v>0.45672974013745099</v>
      </c>
      <c r="F16" s="1">
        <v>-7.5031644483679796E-5</v>
      </c>
      <c r="G16">
        <v>-5.80657812433516E-2</v>
      </c>
      <c r="H16">
        <v>0.65938971311209704</v>
      </c>
      <c r="S16" s="1"/>
      <c r="T16" s="1"/>
      <c r="W16" s="1"/>
    </row>
    <row r="17" spans="1:24" x14ac:dyDescent="0.25">
      <c r="A17">
        <v>5.6</v>
      </c>
      <c r="B17" s="1">
        <v>5.9789468160249797E-5</v>
      </c>
      <c r="C17">
        <v>-4.05686975006984E-2</v>
      </c>
      <c r="D17">
        <v>0.59861927812176696</v>
      </c>
      <c r="F17" s="1">
        <v>-9.8054199126828098E-5</v>
      </c>
      <c r="G17">
        <v>-8.4939105353966093E-2</v>
      </c>
      <c r="H17">
        <v>0.86233858551540499</v>
      </c>
      <c r="S17" s="1"/>
      <c r="T17" s="1"/>
      <c r="W17" s="1"/>
    </row>
    <row r="18" spans="1:24" x14ac:dyDescent="0.25">
      <c r="A18">
        <v>6.4</v>
      </c>
      <c r="B18" s="1">
        <v>7.5699323157593995E-5</v>
      </c>
      <c r="C18">
        <v>-5.5870332459149699E-2</v>
      </c>
      <c r="D18">
        <v>0.75276652122152998</v>
      </c>
      <c r="F18">
        <v>-1.22965171149985E-4</v>
      </c>
      <c r="G18">
        <v>-0.116721569905346</v>
      </c>
      <c r="H18">
        <v>1.0821662564191199</v>
      </c>
      <c r="S18" s="1"/>
      <c r="T18" s="1"/>
      <c r="W18" s="1"/>
    </row>
    <row r="19" spans="1:24" x14ac:dyDescent="0.25">
      <c r="A19">
        <v>7.2</v>
      </c>
      <c r="B19" s="1">
        <v>9.2857815735641005E-5</v>
      </c>
      <c r="C19">
        <v>-7.3353833700738197E-2</v>
      </c>
      <c r="D19">
        <v>0.91718006723999701</v>
      </c>
      <c r="F19">
        <v>-1.49444961043574E-4</v>
      </c>
      <c r="G19">
        <v>-0.15295474213945501</v>
      </c>
      <c r="H19">
        <v>1.3160271285820899</v>
      </c>
      <c r="S19" s="1"/>
      <c r="T19" s="1"/>
      <c r="W19" s="1"/>
    </row>
    <row r="20" spans="1:24" x14ac:dyDescent="0.25">
      <c r="A20">
        <v>8</v>
      </c>
      <c r="B20" s="1">
        <v>1.11100080246126E-4</v>
      </c>
      <c r="C20">
        <v>-9.2760818282588503E-2</v>
      </c>
      <c r="D20">
        <v>1.09006893300272</v>
      </c>
      <c r="F20">
        <v>-1.77209073260071E-4</v>
      </c>
      <c r="G20">
        <v>-0.193101819160166</v>
      </c>
      <c r="H20">
        <v>1.5614026285259099</v>
      </c>
      <c r="S20" s="6"/>
      <c r="T20" s="1"/>
      <c r="W20" s="1"/>
    </row>
    <row r="21" spans="1:24" x14ac:dyDescent="0.25">
      <c r="A21">
        <v>8.8000000000000007</v>
      </c>
      <c r="B21" s="1">
        <v>1.3027520059987101E-4</v>
      </c>
      <c r="C21">
        <v>-0.11381246759107801</v>
      </c>
      <c r="D21">
        <v>1.2698376201896</v>
      </c>
      <c r="F21">
        <v>-2.06003226301336E-4</v>
      </c>
      <c r="G21">
        <v>-0.23659022952067901</v>
      </c>
      <c r="H21">
        <v>1.81608020329011</v>
      </c>
      <c r="S21" s="6"/>
      <c r="T21" s="1"/>
      <c r="W21" s="1"/>
    </row>
    <row r="22" spans="1:24" x14ac:dyDescent="0.25">
      <c r="A22">
        <v>9.6</v>
      </c>
      <c r="B22" s="1">
        <v>1.50242485193561E-4</v>
      </c>
      <c r="C22">
        <v>-0.13622650802705399</v>
      </c>
      <c r="D22">
        <v>1.4550778418480199</v>
      </c>
      <c r="F22">
        <v>-2.35603643556977E-4</v>
      </c>
      <c r="G22">
        <v>-0.28284461291079299</v>
      </c>
      <c r="H22">
        <v>2.0781297706473199</v>
      </c>
      <c r="S22" s="6"/>
      <c r="T22" s="1"/>
      <c r="W22" s="1"/>
    </row>
    <row r="23" spans="1:24" x14ac:dyDescent="0.25">
      <c r="A23">
        <v>10.4</v>
      </c>
      <c r="B23" s="1">
        <v>1.7086525751170201E-4</v>
      </c>
      <c r="C23">
        <v>-0.15972965215795201</v>
      </c>
      <c r="D23">
        <v>1.64455671459667</v>
      </c>
      <c r="F23">
        <v>-2.6582144994378602E-4</v>
      </c>
      <c r="G23">
        <v>-0.33131153382106998</v>
      </c>
      <c r="H23">
        <v>2.3458802448156399</v>
      </c>
      <c r="S23" s="6"/>
      <c r="T23" s="1"/>
      <c r="W23" s="1"/>
    </row>
    <row r="24" spans="1:24" x14ac:dyDescent="0.25">
      <c r="A24">
        <v>11.2</v>
      </c>
      <c r="B24" s="1">
        <v>1.9200677757794999E-4</v>
      </c>
      <c r="C24">
        <v>-0.18406735956248499</v>
      </c>
      <c r="D24">
        <v>1.8372076894893301</v>
      </c>
      <c r="F24">
        <v>-2.96506739701261E-4</v>
      </c>
      <c r="G24">
        <v>-0.38147812251979801</v>
      </c>
      <c r="H24">
        <v>2.6178995827337599</v>
      </c>
      <c r="S24" s="6"/>
      <c r="T24" s="1"/>
      <c r="W24" s="1"/>
    </row>
    <row r="25" spans="1:24" x14ac:dyDescent="0.25">
      <c r="A25">
        <v>12</v>
      </c>
      <c r="B25" s="1">
        <v>2.1353239004604399E-4</v>
      </c>
      <c r="C25">
        <v>-0.209011146793214</v>
      </c>
      <c r="D25">
        <v>2.03212310302664</v>
      </c>
      <c r="F25">
        <v>-3.2754644150998402E-4</v>
      </c>
      <c r="G25">
        <v>-0.43288557595864702</v>
      </c>
      <c r="H25">
        <v>2.8929778973195699</v>
      </c>
      <c r="S25" s="6"/>
      <c r="T25" s="1"/>
    </row>
    <row r="26" spans="1:24" x14ac:dyDescent="0.25">
      <c r="A26">
        <v>12.8</v>
      </c>
      <c r="B26" s="1">
        <v>2.3532258441485399E-4</v>
      </c>
      <c r="C26">
        <v>-0.234364923587881</v>
      </c>
      <c r="D26">
        <v>2.2285522640490898</v>
      </c>
      <c r="F26">
        <v>-3.5884894979039698E-4</v>
      </c>
      <c r="G26">
        <v>-0.48514038958924</v>
      </c>
      <c r="H26">
        <v>3.1701184272443101</v>
      </c>
      <c r="S26" s="6"/>
      <c r="T26" s="1"/>
      <c r="X26" s="1"/>
    </row>
    <row r="27" spans="1:24" x14ac:dyDescent="0.25">
      <c r="A27">
        <v>13.6</v>
      </c>
      <c r="B27" s="1">
        <v>2.5728324706472601E-4</v>
      </c>
      <c r="C27">
        <v>-0.259970120529261</v>
      </c>
      <c r="D27">
        <v>2.4259027053465299</v>
      </c>
      <c r="F27">
        <v>-3.9033070006991099E-4</v>
      </c>
      <c r="G27">
        <v>-0.53792294194759405</v>
      </c>
      <c r="H27">
        <v>3.4485329631513602</v>
      </c>
      <c r="S27" s="6"/>
      <c r="T27" s="1"/>
    </row>
    <row r="28" spans="1:24" x14ac:dyDescent="0.25">
      <c r="A28">
        <v>14.4</v>
      </c>
      <c r="B28" s="1">
        <v>2.7934568154652198E-4</v>
      </c>
      <c r="C28">
        <v>-0.28570809298996402</v>
      </c>
      <c r="D28">
        <v>2.62373754254914</v>
      </c>
      <c r="F28">
        <v>-4.2191566096803099E-4</v>
      </c>
      <c r="G28">
        <v>-0.59099094150593701</v>
      </c>
      <c r="H28">
        <v>3.7276335449978699</v>
      </c>
      <c r="S28" s="6"/>
    </row>
    <row r="29" spans="1:24" x14ac:dyDescent="0.25">
      <c r="A29">
        <v>15.2</v>
      </c>
      <c r="B29" s="1">
        <v>3.01457663244587E-4</v>
      </c>
      <c r="C29">
        <v>-0.31149971921362402</v>
      </c>
      <c r="D29">
        <v>2.8217677312916498</v>
      </c>
      <c r="F29">
        <v>-4.5354624216926E-4</v>
      </c>
      <c r="G29">
        <v>-0.64417920627303904</v>
      </c>
      <c r="H29">
        <v>4.0070227160949603</v>
      </c>
      <c r="S29" s="6"/>
      <c r="T29" s="1"/>
    </row>
    <row r="30" spans="1:24" x14ac:dyDescent="0.25">
      <c r="A30">
        <v>16</v>
      </c>
      <c r="B30" s="1">
        <v>3.2358365791022002E-4</v>
      </c>
      <c r="C30">
        <v>-0.33730232924014603</v>
      </c>
      <c r="D30">
        <v>3.0198378859530801</v>
      </c>
      <c r="F30">
        <v>-4.8519013347831898E-4</v>
      </c>
      <c r="G30">
        <v>-0.69739391414422303</v>
      </c>
      <c r="H30">
        <v>4.2864752491438303</v>
      </c>
      <c r="S30" s="6"/>
      <c r="T30" s="1"/>
    </row>
    <row r="31" spans="1:24" x14ac:dyDescent="0.25">
      <c r="B31" s="1"/>
      <c r="S31" s="6"/>
      <c r="T31" s="1"/>
      <c r="X31" s="1"/>
    </row>
    <row r="32" spans="1:24" x14ac:dyDescent="0.25">
      <c r="A32">
        <v>0</v>
      </c>
      <c r="B32">
        <v>0</v>
      </c>
      <c r="G32">
        <v>0</v>
      </c>
      <c r="S32" s="6"/>
      <c r="T32" s="1"/>
    </row>
    <row r="33" spans="1:24" x14ac:dyDescent="0.25">
      <c r="A33">
        <v>0.8</v>
      </c>
      <c r="B33">
        <v>0.121112208800688</v>
      </c>
      <c r="G33">
        <v>0.183826801802213</v>
      </c>
      <c r="S33" s="6"/>
      <c r="T33" s="1"/>
    </row>
    <row r="34" spans="1:24" x14ac:dyDescent="0.25">
      <c r="A34">
        <v>1.6</v>
      </c>
      <c r="B34">
        <v>0.23674200743144599</v>
      </c>
      <c r="G34">
        <v>0.358466596235756</v>
      </c>
      <c r="S34" s="6"/>
      <c r="T34" s="1"/>
    </row>
    <row r="35" spans="1:24" x14ac:dyDescent="0.25">
      <c r="A35">
        <v>2.4</v>
      </c>
      <c r="B35">
        <v>0.34682894671435299</v>
      </c>
      <c r="G35">
        <v>0.52288719395111505</v>
      </c>
      <c r="S35" s="6"/>
      <c r="T35" s="1"/>
    </row>
    <row r="36" spans="1:24" x14ac:dyDescent="0.25">
      <c r="A36">
        <v>3.2</v>
      </c>
      <c r="B36">
        <v>0.45110521140783399</v>
      </c>
      <c r="G36">
        <v>0.676423506863436</v>
      </c>
      <c r="S36" s="6"/>
      <c r="T36" s="1"/>
      <c r="X36" s="1"/>
    </row>
    <row r="37" spans="1:24" x14ac:dyDescent="0.25">
      <c r="A37">
        <v>4</v>
      </c>
      <c r="B37">
        <v>0.54922983551371196</v>
      </c>
      <c r="G37">
        <v>0.81880108205295399</v>
      </c>
      <c r="S37" s="6"/>
      <c r="T37" s="1"/>
    </row>
    <row r="38" spans="1:24" x14ac:dyDescent="0.25">
      <c r="A38">
        <v>4.8</v>
      </c>
      <c r="B38">
        <v>0.64136879392397095</v>
      </c>
      <c r="G38">
        <v>0.95048867561770001</v>
      </c>
      <c r="S38" s="6"/>
      <c r="T38" s="1"/>
    </row>
    <row r="39" spans="1:24" x14ac:dyDescent="0.25">
      <c r="A39">
        <v>5.6</v>
      </c>
      <c r="B39">
        <v>0.72766093101344098</v>
      </c>
      <c r="G39">
        <v>1.0718734971899999</v>
      </c>
      <c r="S39" s="6"/>
      <c r="T39" s="1"/>
    </row>
    <row r="40" spans="1:24" x14ac:dyDescent="0.25">
      <c r="A40">
        <v>6.4</v>
      </c>
      <c r="B40">
        <v>0.80807479126091597</v>
      </c>
      <c r="G40">
        <v>1.18319854354126</v>
      </c>
      <c r="S40" s="6"/>
      <c r="T40" s="1"/>
    </row>
    <row r="41" spans="1:24" x14ac:dyDescent="0.25">
      <c r="A41">
        <v>7.2</v>
      </c>
      <c r="B41">
        <v>0.882130293324491</v>
      </c>
      <c r="G41">
        <v>1.28436885935884</v>
      </c>
      <c r="T41" s="1"/>
      <c r="X41" s="1"/>
    </row>
    <row r="42" spans="1:24" x14ac:dyDescent="0.25">
      <c r="A42">
        <v>8</v>
      </c>
      <c r="B42">
        <v>0.94979327386641399</v>
      </c>
      <c r="G42">
        <v>1.3754444533291099</v>
      </c>
      <c r="T42" s="1"/>
    </row>
    <row r="43" spans="1:24" x14ac:dyDescent="0.25">
      <c r="A43">
        <v>8.8000000000000007</v>
      </c>
      <c r="B43">
        <v>1.0111281340443901</v>
      </c>
      <c r="G43">
        <v>1.4565918308490799</v>
      </c>
    </row>
    <row r="44" spans="1:24" x14ac:dyDescent="0.25">
      <c r="A44">
        <v>9.6</v>
      </c>
      <c r="B44">
        <v>1.06619149482134</v>
      </c>
      <c r="G44">
        <v>1.52812592799955</v>
      </c>
    </row>
    <row r="45" spans="1:24" x14ac:dyDescent="0.25">
      <c r="A45">
        <v>10.4</v>
      </c>
      <c r="B45">
        <v>1.11529279948687</v>
      </c>
      <c r="G45">
        <v>1.5909761029377101</v>
      </c>
    </row>
    <row r="46" spans="1:24" x14ac:dyDescent="0.25">
      <c r="A46">
        <v>11.2</v>
      </c>
      <c r="B46">
        <v>1.1587038175075799</v>
      </c>
      <c r="G46">
        <v>1.6459282789019101</v>
      </c>
    </row>
    <row r="47" spans="1:24" x14ac:dyDescent="0.25">
      <c r="A47">
        <v>12</v>
      </c>
      <c r="B47">
        <v>1.19661164757681</v>
      </c>
      <c r="G47">
        <v>1.69317336461257</v>
      </c>
    </row>
    <row r="48" spans="1:24" x14ac:dyDescent="0.25">
      <c r="A48">
        <v>12.8</v>
      </c>
      <c r="B48">
        <v>1.2275124140657201</v>
      </c>
      <c r="G48">
        <v>1.73158663482304</v>
      </c>
    </row>
    <row r="49" spans="1:7" x14ac:dyDescent="0.25">
      <c r="A49">
        <v>13.6</v>
      </c>
      <c r="B49">
        <v>1.2507102953773701</v>
      </c>
      <c r="G49">
        <v>1.76026871102969</v>
      </c>
    </row>
    <row r="50" spans="1:7" x14ac:dyDescent="0.25">
      <c r="A50">
        <v>14.4</v>
      </c>
      <c r="B50">
        <v>1.26641876091773</v>
      </c>
      <c r="G50">
        <v>1.7794003182414599</v>
      </c>
    </row>
    <row r="51" spans="1:7" x14ac:dyDescent="0.25">
      <c r="A51">
        <v>15.2</v>
      </c>
      <c r="B51">
        <v>1.27610150169517</v>
      </c>
      <c r="G51">
        <v>1.7907950005144899</v>
      </c>
    </row>
    <row r="52" spans="1:7" x14ac:dyDescent="0.25">
      <c r="A52">
        <v>16</v>
      </c>
      <c r="B52">
        <v>1.2806102200038401</v>
      </c>
      <c r="G52">
        <v>1.79613841725821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EE99-9432-4D7C-8D25-44082359D017}">
  <dimension ref="A1:E25"/>
  <sheetViews>
    <sheetView workbookViewId="0">
      <selection activeCell="D23" sqref="D23:E23"/>
    </sheetView>
  </sheetViews>
  <sheetFormatPr defaultRowHeight="15" x14ac:dyDescent="0.25"/>
  <sheetData>
    <row r="1" spans="1:5" x14ac:dyDescent="0.25">
      <c r="A1" t="s">
        <v>27</v>
      </c>
      <c r="D1" t="s">
        <v>33</v>
      </c>
      <c r="E1" t="s">
        <v>35</v>
      </c>
    </row>
    <row r="2" spans="1:5" x14ac:dyDescent="0.25">
      <c r="A2" t="s">
        <v>28</v>
      </c>
      <c r="D2" t="s">
        <v>28</v>
      </c>
    </row>
    <row r="3" spans="1:5" x14ac:dyDescent="0.25">
      <c r="A3">
        <v>-4.12792215182822E-2</v>
      </c>
      <c r="B3">
        <v>-1.3206213922409799E-2</v>
      </c>
      <c r="D3">
        <v>0</v>
      </c>
      <c r="E3">
        <v>0</v>
      </c>
    </row>
    <row r="4" spans="1:5" x14ac:dyDescent="0.25">
      <c r="A4">
        <v>0.97226133372156498</v>
      </c>
      <c r="B4">
        <v>2.2230882386255101E-2</v>
      </c>
      <c r="D4">
        <v>2</v>
      </c>
      <c r="E4">
        <v>0.1</v>
      </c>
    </row>
    <row r="5" spans="1:5" x14ac:dyDescent="0.25">
      <c r="A5">
        <v>2.5319831520932499</v>
      </c>
      <c r="B5">
        <v>0.29485525930018702</v>
      </c>
      <c r="D5">
        <v>4</v>
      </c>
      <c r="E5">
        <v>0.36</v>
      </c>
    </row>
    <row r="6" spans="1:5" x14ac:dyDescent="0.25">
      <c r="A6">
        <v>3.9542834498500699</v>
      </c>
      <c r="B6">
        <v>0.64569217835701398</v>
      </c>
      <c r="D6">
        <v>8</v>
      </c>
      <c r="E6">
        <v>1.1200000000000001</v>
      </c>
    </row>
    <row r="7" spans="1:5" x14ac:dyDescent="0.25">
      <c r="A7">
        <v>6.0191775713012303</v>
      </c>
      <c r="B7">
        <v>1.2896323492249999</v>
      </c>
      <c r="D7">
        <v>12</v>
      </c>
      <c r="E7">
        <v>2.1</v>
      </c>
    </row>
    <row r="8" spans="1:5" x14ac:dyDescent="0.25">
      <c r="A8">
        <v>8.2222589541873194</v>
      </c>
      <c r="B8">
        <v>2.24497847895613</v>
      </c>
      <c r="D8">
        <v>16</v>
      </c>
      <c r="E8">
        <v>3.3</v>
      </c>
    </row>
    <row r="9" spans="1:5" x14ac:dyDescent="0.25">
      <c r="A9">
        <v>10.058374599819301</v>
      </c>
      <c r="B9">
        <v>3.1502370887477702</v>
      </c>
    </row>
    <row r="10" spans="1:5" x14ac:dyDescent="0.25">
      <c r="A10">
        <v>11.894522419435299</v>
      </c>
      <c r="B10">
        <v>4.07186622379177</v>
      </c>
      <c r="D10" t="s">
        <v>34</v>
      </c>
    </row>
    <row r="11" spans="1:5" x14ac:dyDescent="0.25">
      <c r="A11">
        <v>13.294717045226999</v>
      </c>
      <c r="B11">
        <v>4.8417275927974703</v>
      </c>
      <c r="D11">
        <v>9.0503407430189108E-3</v>
      </c>
      <c r="E11">
        <v>1.3595239862023101E-2</v>
      </c>
    </row>
    <row r="12" spans="1:5" x14ac:dyDescent="0.25">
      <c r="A12">
        <v>14.878436365825101</v>
      </c>
      <c r="B12">
        <v>5.6579144046009802</v>
      </c>
      <c r="D12">
        <v>1.2850844003816</v>
      </c>
      <c r="E12">
        <v>0.12799904733255299</v>
      </c>
    </row>
    <row r="13" spans="1:5" x14ac:dyDescent="0.25">
      <c r="D13">
        <v>2.7872134610488302</v>
      </c>
      <c r="E13">
        <v>0.378244879079218</v>
      </c>
    </row>
    <row r="14" spans="1:5" x14ac:dyDescent="0.25">
      <c r="D14">
        <v>4.8499375478499802</v>
      </c>
      <c r="E14">
        <v>0.65853332758652094</v>
      </c>
    </row>
    <row r="15" spans="1:5" x14ac:dyDescent="0.25">
      <c r="A15" s="7" t="s">
        <v>34</v>
      </c>
      <c r="D15">
        <v>6.2639306507864996</v>
      </c>
      <c r="E15">
        <v>0.82877055688833201</v>
      </c>
    </row>
    <row r="16" spans="1:5" x14ac:dyDescent="0.25">
      <c r="A16">
        <v>1.54854755588633E-2</v>
      </c>
      <c r="B16">
        <v>2.7460962940605901E-2</v>
      </c>
      <c r="D16">
        <v>7.7786576720166796</v>
      </c>
      <c r="E16">
        <v>0.97632825792049205</v>
      </c>
    </row>
    <row r="17" spans="1:5" x14ac:dyDescent="0.25">
      <c r="A17">
        <v>1.1560491462640601</v>
      </c>
      <c r="B17">
        <v>0.235436224908529</v>
      </c>
      <c r="D17">
        <v>9.3781294392458996</v>
      </c>
      <c r="E17">
        <v>1.1238619645300201</v>
      </c>
    </row>
    <row r="18" spans="1:5" x14ac:dyDescent="0.25">
      <c r="A18">
        <v>2.4356553226027202</v>
      </c>
      <c r="B18">
        <v>0.61650490577626804</v>
      </c>
      <c r="D18">
        <v>10.8403459995743</v>
      </c>
      <c r="E18">
        <v>1.23217278828076</v>
      </c>
    </row>
    <row r="19" spans="1:5" x14ac:dyDescent="0.25">
      <c r="A19">
        <v>5.3798744792978503</v>
      </c>
      <c r="B19">
        <v>1.30407738047961</v>
      </c>
      <c r="D19">
        <v>12.2160262303473</v>
      </c>
      <c r="E19">
        <v>1.29822623452415</v>
      </c>
    </row>
    <row r="20" spans="1:5" x14ac:dyDescent="0.25">
      <c r="A20">
        <v>7.1370372303449301</v>
      </c>
      <c r="B20">
        <v>1.6599910515252101</v>
      </c>
      <c r="D20">
        <v>13.337024327234101</v>
      </c>
      <c r="E20">
        <v>1.3537813210529199</v>
      </c>
    </row>
    <row r="21" spans="1:5" x14ac:dyDescent="0.25">
      <c r="A21">
        <v>9.2794064808742398</v>
      </c>
      <c r="B21">
        <v>2.0320702216997799</v>
      </c>
      <c r="D21">
        <v>14.4569346769617</v>
      </c>
      <c r="E21">
        <v>1.3836655746241999</v>
      </c>
    </row>
    <row r="22" spans="1:5" x14ac:dyDescent="0.25">
      <c r="A22">
        <v>10.882186483793999</v>
      </c>
      <c r="B22">
        <v>2.2451471732880002</v>
      </c>
      <c r="D22">
        <v>15.941183449358199</v>
      </c>
      <c r="E22">
        <v>1.4119366031806799</v>
      </c>
    </row>
    <row r="23" spans="1:5" x14ac:dyDescent="0.25">
      <c r="A23">
        <v>12.731390689804099</v>
      </c>
      <c r="B23">
        <v>2.4195206476789499</v>
      </c>
    </row>
    <row r="24" spans="1:5" x14ac:dyDescent="0.25">
      <c r="A24">
        <v>14.7190504178098</v>
      </c>
      <c r="B24">
        <v>2.5002951937688902</v>
      </c>
    </row>
    <row r="25" spans="1:5" x14ac:dyDescent="0.25">
      <c r="A25">
        <v>15.8746638648787</v>
      </c>
      <c r="B25">
        <v>2.5460422855145799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results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Enriquez</dc:creator>
  <cp:lastModifiedBy>Daniel Enriquez</cp:lastModifiedBy>
  <dcterms:created xsi:type="dcterms:W3CDTF">2024-06-18T18:51:12Z</dcterms:created>
  <dcterms:modified xsi:type="dcterms:W3CDTF">2024-07-06T00:21:40Z</dcterms:modified>
</cp:coreProperties>
</file>