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4NM20AI042_Excel\04-10\"/>
    </mc:Choice>
  </mc:AlternateContent>
  <xr:revisionPtr revIDLastSave="0" documentId="8_{D5352B4C-78E7-4562-9F65-7FAE1A33ABEB}" xr6:coauthVersionLast="46" xr6:coauthVersionMax="46" xr10:uidLastSave="{00000000-0000-0000-0000-000000000000}"/>
  <bookViews>
    <workbookView xWindow="-120" yWindow="-120" windowWidth="20730" windowHeight="11160" activeTab="1" xr2:uid="{FC8B7532-64BB-4220-9A37-816EDA612E94}"/>
  </bookViews>
  <sheets>
    <sheet name="Pract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32" i="2"/>
  <c r="D33" i="2"/>
  <c r="E33" i="2"/>
  <c r="D32" i="2"/>
  <c r="E32" i="2"/>
  <c r="C33" i="2"/>
  <c r="D27" i="2"/>
  <c r="D29" i="2" s="1"/>
  <c r="D30" i="2" s="1"/>
  <c r="E27" i="2"/>
  <c r="E29" i="2" s="1"/>
  <c r="E30" i="2" s="1"/>
  <c r="C27" i="2"/>
  <c r="C29" i="2" s="1"/>
  <c r="C30" i="2" s="1"/>
  <c r="G3" i="2"/>
  <c r="G4" i="2"/>
  <c r="G5" i="2"/>
  <c r="G6" i="2"/>
  <c r="G7" i="2"/>
  <c r="F3" i="2"/>
  <c r="F4" i="2"/>
  <c r="F5" i="2"/>
  <c r="F6" i="2"/>
  <c r="F7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E10" i="1"/>
  <c r="E11" i="1"/>
  <c r="F11" i="1" s="1"/>
  <c r="E12" i="1"/>
  <c r="E13" i="1"/>
  <c r="F13" i="1" s="1"/>
  <c r="E14" i="1"/>
  <c r="E15" i="1"/>
  <c r="F15" i="1" s="1"/>
  <c r="E16" i="1"/>
  <c r="F16" i="1" s="1"/>
  <c r="E17" i="1"/>
  <c r="E18" i="1"/>
  <c r="F18" i="1" s="1"/>
  <c r="E19" i="1"/>
  <c r="E20" i="1"/>
  <c r="E21" i="1"/>
  <c r="E22" i="1"/>
  <c r="F22" i="1" s="1"/>
  <c r="E23" i="1"/>
  <c r="F23" i="1" s="1"/>
  <c r="E24" i="1"/>
  <c r="F24" i="1" s="1"/>
  <c r="E25" i="1"/>
  <c r="F25" i="1" s="1"/>
  <c r="E26" i="1"/>
  <c r="D7" i="1"/>
  <c r="D8" i="1"/>
  <c r="D9" i="1"/>
  <c r="E2" i="1"/>
  <c r="E3" i="1"/>
  <c r="E4" i="1"/>
  <c r="E5" i="1"/>
  <c r="E6" i="1"/>
  <c r="E7" i="1"/>
  <c r="E8" i="1"/>
  <c r="F8" i="1" s="1"/>
  <c r="E9" i="1"/>
  <c r="F9" i="1" s="1"/>
  <c r="D2" i="1"/>
  <c r="D3" i="1"/>
  <c r="D4" i="1"/>
  <c r="D5" i="1"/>
  <c r="D6" i="1"/>
  <c r="C31" i="1"/>
  <c r="C30" i="1"/>
  <c r="C28" i="1"/>
  <c r="F14" i="1" l="1"/>
  <c r="F26" i="1"/>
  <c r="F21" i="1"/>
  <c r="F20" i="1"/>
  <c r="F19" i="1"/>
  <c r="F12" i="1"/>
  <c r="F10" i="1"/>
  <c r="F17" i="1"/>
  <c r="F7" i="1"/>
  <c r="F3" i="1"/>
  <c r="F2" i="1"/>
  <c r="F5" i="1"/>
  <c r="F6" i="1"/>
  <c r="F4" i="1"/>
  <c r="C29" i="1"/>
</calcChain>
</file>

<file path=xl/sharedStrings.xml><?xml version="1.0" encoding="utf-8"?>
<sst xmlns="http://schemas.openxmlformats.org/spreadsheetml/2006/main" count="73" uniqueCount="73">
  <si>
    <t>ITEM NO.</t>
  </si>
  <si>
    <t>NO. OF ITEMS</t>
  </si>
  <si>
    <t>ITEM PRICE</t>
  </si>
  <si>
    <t>TAX</t>
  </si>
  <si>
    <t>TOTAL BEFORE TAX</t>
  </si>
  <si>
    <t>TOTAL AFTER TAX</t>
  </si>
  <si>
    <t>RATE</t>
  </si>
  <si>
    <t>Count of items</t>
  </si>
  <si>
    <t>Avg of Tax</t>
  </si>
  <si>
    <t>Min ITEM PRICE</t>
  </si>
  <si>
    <t>Max ITEM PRICE</t>
  </si>
  <si>
    <t>SALES AND PROFIT REPORT - FIRST QUARTER 2012</t>
  </si>
  <si>
    <t>No</t>
  </si>
  <si>
    <t>Average</t>
  </si>
  <si>
    <t>Maximum</t>
  </si>
  <si>
    <t>Jan</t>
  </si>
  <si>
    <t>Feb</t>
  </si>
  <si>
    <t>Mar</t>
  </si>
  <si>
    <t>C001</t>
  </si>
  <si>
    <t>New York</t>
  </si>
  <si>
    <t>Los Angeles</t>
  </si>
  <si>
    <t>London</t>
  </si>
  <si>
    <t>Paris</t>
  </si>
  <si>
    <t>Munich</t>
  </si>
  <si>
    <t>C002</t>
  </si>
  <si>
    <t>C003</t>
  </si>
  <si>
    <t>C004</t>
  </si>
  <si>
    <t>C005</t>
  </si>
  <si>
    <t>City</t>
  </si>
  <si>
    <t>Total Sales</t>
  </si>
  <si>
    <t>Cost</t>
  </si>
  <si>
    <t>Profit</t>
  </si>
  <si>
    <t>10% Bonus</t>
  </si>
  <si>
    <t>Total Sales greater than 30,000</t>
  </si>
  <si>
    <t>No of sales greater than 30,000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</si>
  <si>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</si>
  <si>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</si>
  <si>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</si>
  <si>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</si>
  <si>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</si>
  <si>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</si>
  <si>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</si>
  <si>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</si>
  <si>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</si>
  <si>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</si>
  <si>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</si>
  <si>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</si>
  <si>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</si>
  <si>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</si>
  <si>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</si>
  <si>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</si>
  <si>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</si>
  <si>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</si>
  <si>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</si>
  <si>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Sydney</t>
  </si>
  <si>
    <t>Dallas</t>
  </si>
  <si>
    <t>Dubai</t>
  </si>
  <si>
    <t>Sharjah</t>
  </si>
  <si>
    <t>Fujairah</t>
  </si>
  <si>
    <t>Ras Al Khaima</t>
  </si>
  <si>
    <t>Abu Dhabi</t>
  </si>
  <si>
    <t>Ajman</t>
  </si>
  <si>
    <t>Umm Al Quwain</t>
  </si>
  <si>
    <t>Kerala</t>
  </si>
  <si>
    <t>Karnataka</t>
  </si>
  <si>
    <t>Tamil Nadu</t>
  </si>
  <si>
    <t>Maharashtra</t>
  </si>
  <si>
    <t>Bihar</t>
  </si>
  <si>
    <t>New Delhi</t>
  </si>
  <si>
    <t>Odisha</t>
  </si>
  <si>
    <t>Telangana</t>
  </si>
  <si>
    <t>Mumbai</t>
  </si>
  <si>
    <t>Riyadh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</si>
</sst>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23">
    <xf numFmtId="0" fontId="0" fillId="0" borderId="0" xfId="0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NumberFormat="1"/>
    <xf numFmtId="0" fontId="2" fillId="2" borderId="1" xfId="2"/>
    <xf numFmtId="0" fontId="3" fillId="0" borderId="0" xfId="0" applyFont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164" fontId="0" fillId="0" borderId="0" xfId="1" applyNumberFormat="1" applyFont="1" applyBorder="1"/>
    <xf numFmtId="164" fontId="0" fillId="0" borderId="4" xfId="1" applyNumberFormat="1" applyFont="1" applyBorder="1"/>
    <xf numFmtId="164" fontId="0" fillId="0" borderId="0" xfId="0" applyNumberFormat="1"/>
    <xf numFmtId="164" fontId="0" fillId="0" borderId="0" xfId="1" applyNumberFormat="1" applyFont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2" fillId="2" borderId="1" xfId="2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0" fillId="0" borderId="7" xfId="1" applyNumberFormat="1" applyFont="1" applyBorder="1"/>
    <xf numFmtId="0" fontId="0" fillId="0" borderId="4" xfId="0" applyBorder="1"/>
    <xf numFmtId="164" fontId="0" fillId="0" borderId="5" xfId="1" applyNumberFormat="1" applyFont="1" applyBorder="1"/>
    <xf numFmtId="0" fontId="0" fillId="0" borderId="7" xfId="0" applyBorder="1"/>
  </cellXfs>
  <cellStyles count="3">
    <cellStyle name="Currency" xfId="1" builtinId="4"/>
    <cellStyle name="Normal" xfId="0" builtinId="0"/>
    <cellStyle name="Output" xfId="2" builtinId="21"/>
  </cellStyles>
  <dxfs count="12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Maximum Sales in Each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4"/>
          <c:order val="4"/>
          <c:tx>
            <c:strRef>
              <c:f>Sheet2!$G$2</c:f>
              <c:strCache>
                <c:ptCount val="1"/>
                <c:pt idx="0">
                  <c:v>Maximum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C8-44FB-9B6E-DBB11433B0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C8-44FB-9B6E-DBB11433B00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C8-44FB-9B6E-DBB11433B00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DC8-44FB-9B6E-DBB11433B00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DC8-44FB-9B6E-DBB11433B00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Sheet2!$A$3:$B$26</c15:sqref>
                  </c15:fullRef>
                  <c15:levelRef>
                    <c15:sqref>Sheet2!$B$3:$B$26</c15:sqref>
                  </c15:levelRef>
                </c:ext>
              </c:extLst>
              <c:f>Sheet2!$B$3:$B$26</c:f>
              <c:strCache>
                <c:ptCount val="24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  <c:pt idx="5">
                  <c:v>Sydney</c:v>
                </c:pt>
                <c:pt idx="6">
                  <c:v>Dallas</c:v>
                </c:pt>
                <c:pt idx="7">
                  <c:v>Dubai</c:v>
                </c:pt>
                <c:pt idx="8">
                  <c:v>Sharjah</c:v>
                </c:pt>
                <c:pt idx="9">
                  <c:v>Fujairah</c:v>
                </c:pt>
                <c:pt idx="10">
                  <c:v>Ras Al Khaima</c:v>
                </c:pt>
                <c:pt idx="11">
                  <c:v>Abu Dhabi</c:v>
                </c:pt>
                <c:pt idx="12">
                  <c:v>Ajman</c:v>
                </c:pt>
                <c:pt idx="13">
                  <c:v>Umm Al Quwain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Maharashtra</c:v>
                </c:pt>
                <c:pt idx="18">
                  <c:v>Bihar</c:v>
                </c:pt>
                <c:pt idx="19">
                  <c:v>New Delhi</c:v>
                </c:pt>
                <c:pt idx="20">
                  <c:v>Odisha</c:v>
                </c:pt>
                <c:pt idx="21">
                  <c:v>Telangana</c:v>
                </c:pt>
                <c:pt idx="22">
                  <c:v>Mumbai</c:v>
                </c:pt>
                <c:pt idx="23">
                  <c:v>Riyadh</c:v>
                </c:pt>
              </c:strCache>
            </c:strRef>
          </c:cat>
          <c:val>
            <c:numRef>
              <c:f>Sheet2!$G$3:$G$26</c:f>
              <c:numCache>
                <c:formatCode>_-[$$-409]* #,##0.00_ ;_-[$$-409]* \-#,##0.00\ ;_-[$$-409]* "-"??_ ;_-@_ </c:formatCode>
                <c:ptCount val="24"/>
                <c:pt idx="0">
                  <c:v>29000</c:v>
                </c:pt>
                <c:pt idx="1">
                  <c:v>43000</c:v>
                </c:pt>
                <c:pt idx="2">
                  <c:v>22000</c:v>
                </c:pt>
                <c:pt idx="3">
                  <c:v>35000</c:v>
                </c:pt>
                <c:pt idx="4">
                  <c:v>15000</c:v>
                </c:pt>
                <c:pt idx="5">
                  <c:v>17700</c:v>
                </c:pt>
                <c:pt idx="6">
                  <c:v>15000</c:v>
                </c:pt>
                <c:pt idx="7">
                  <c:v>12300</c:v>
                </c:pt>
                <c:pt idx="8">
                  <c:v>18000</c:v>
                </c:pt>
                <c:pt idx="9">
                  <c:v>35000</c:v>
                </c:pt>
                <c:pt idx="10">
                  <c:v>35000</c:v>
                </c:pt>
                <c:pt idx="11">
                  <c:v>29000</c:v>
                </c:pt>
                <c:pt idx="12">
                  <c:v>39000</c:v>
                </c:pt>
                <c:pt idx="13">
                  <c:v>35000</c:v>
                </c:pt>
                <c:pt idx="14">
                  <c:v>28000</c:v>
                </c:pt>
                <c:pt idx="15">
                  <c:v>17700</c:v>
                </c:pt>
                <c:pt idx="16">
                  <c:v>25000</c:v>
                </c:pt>
                <c:pt idx="17">
                  <c:v>60000</c:v>
                </c:pt>
                <c:pt idx="18">
                  <c:v>65000</c:v>
                </c:pt>
                <c:pt idx="19">
                  <c:v>41000</c:v>
                </c:pt>
                <c:pt idx="20">
                  <c:v>30000</c:v>
                </c:pt>
                <c:pt idx="21">
                  <c:v>35000</c:v>
                </c:pt>
                <c:pt idx="22">
                  <c:v>32000</c:v>
                </c:pt>
                <c:pt idx="23">
                  <c:v>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09-4A25-8D33-FC05CD6C75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Sheet2!$C$2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CDC8-44FB-9B6E-DBB11433B003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CDC8-44FB-9B6E-DBB11433B003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CDC8-44FB-9B6E-DBB11433B003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CDC8-44FB-9B6E-DBB11433B003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CDC8-44FB-9B6E-DBB11433B003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3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6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7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8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9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0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2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Sheet2!$A$3:$B$26</c15:sqref>
                        </c15:fullRef>
                        <c15:levelRef>
                          <c15:sqref>Sheet2!$B$3:$B$26</c15:sqref>
                        </c15:levelRef>
                        <c15:formulaRef>
                          <c15:sqref>Sheet2!$B$3:$B$26</c15:sqref>
                        </c15:formulaRef>
                      </c:ext>
                    </c:extLst>
                    <c:strCache>
                      <c:ptCount val="24"/>
                      <c:pt idx="0">
                        <c:v>New York</c:v>
                      </c:pt>
                      <c:pt idx="1">
                        <c:v>Los Angeles</c:v>
                      </c:pt>
                      <c:pt idx="2">
                        <c:v>London</c:v>
                      </c:pt>
                      <c:pt idx="3">
                        <c:v>Paris</c:v>
                      </c:pt>
                      <c:pt idx="4">
                        <c:v>Munich</c:v>
                      </c:pt>
                      <c:pt idx="5">
                        <c:v>Sydney</c:v>
                      </c:pt>
                      <c:pt idx="6">
                        <c:v>Dallas</c:v>
                      </c:pt>
                      <c:pt idx="7">
                        <c:v>Dubai</c:v>
                      </c:pt>
                      <c:pt idx="8">
                        <c:v>Sharjah</c:v>
                      </c:pt>
                      <c:pt idx="9">
                        <c:v>Fujairah</c:v>
                      </c:pt>
                      <c:pt idx="10">
                        <c:v>Ras Al Khaima</c:v>
                      </c:pt>
                      <c:pt idx="11">
                        <c:v>Abu Dhabi</c:v>
                      </c:pt>
                      <c:pt idx="12">
                        <c:v>Ajman</c:v>
                      </c:pt>
                      <c:pt idx="13">
                        <c:v>Umm Al Quwain</c:v>
                      </c:pt>
                      <c:pt idx="14">
                        <c:v>Kerala</c:v>
                      </c:pt>
                      <c:pt idx="15">
                        <c:v>Karnataka</c:v>
                      </c:pt>
                      <c:pt idx="16">
                        <c:v>Tamil Nadu</c:v>
                      </c:pt>
                      <c:pt idx="17">
                        <c:v>Maharashtra</c:v>
                      </c:pt>
                      <c:pt idx="18">
                        <c:v>Bihar</c:v>
                      </c:pt>
                      <c:pt idx="19">
                        <c:v>New Delhi</c:v>
                      </c:pt>
                      <c:pt idx="20">
                        <c:v>Odisha</c:v>
                      </c:pt>
                      <c:pt idx="21">
                        <c:v>Telangana</c:v>
                      </c:pt>
                      <c:pt idx="22">
                        <c:v>Mumbai</c:v>
                      </c:pt>
                      <c:pt idx="23">
                        <c:v>Riyadh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Sheet2!$C$3:$C$26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24"/>
                      <c:pt idx="0">
                        <c:v>22000</c:v>
                      </c:pt>
                      <c:pt idx="1">
                        <c:v>42000</c:v>
                      </c:pt>
                      <c:pt idx="2">
                        <c:v>18000</c:v>
                      </c:pt>
                      <c:pt idx="3">
                        <c:v>35000</c:v>
                      </c:pt>
                      <c:pt idx="4">
                        <c:v>12000</c:v>
                      </c:pt>
                      <c:pt idx="5">
                        <c:v>17700</c:v>
                      </c:pt>
                      <c:pt idx="6">
                        <c:v>15000</c:v>
                      </c:pt>
                      <c:pt idx="7">
                        <c:v>12300</c:v>
                      </c:pt>
                      <c:pt idx="8">
                        <c:v>9600</c:v>
                      </c:pt>
                      <c:pt idx="9">
                        <c:v>18000</c:v>
                      </c:pt>
                      <c:pt idx="10">
                        <c:v>35000</c:v>
                      </c:pt>
                      <c:pt idx="11">
                        <c:v>12000</c:v>
                      </c:pt>
                      <c:pt idx="12">
                        <c:v>21000</c:v>
                      </c:pt>
                      <c:pt idx="13">
                        <c:v>22000</c:v>
                      </c:pt>
                      <c:pt idx="14">
                        <c:v>28000</c:v>
                      </c:pt>
                      <c:pt idx="15">
                        <c:v>14000</c:v>
                      </c:pt>
                      <c:pt idx="16">
                        <c:v>25000</c:v>
                      </c:pt>
                      <c:pt idx="17">
                        <c:v>60000</c:v>
                      </c:pt>
                      <c:pt idx="18">
                        <c:v>65000</c:v>
                      </c:pt>
                      <c:pt idx="19">
                        <c:v>41000</c:v>
                      </c:pt>
                      <c:pt idx="20">
                        <c:v>30000</c:v>
                      </c:pt>
                      <c:pt idx="21">
                        <c:v>21000</c:v>
                      </c:pt>
                      <c:pt idx="22">
                        <c:v>32000</c:v>
                      </c:pt>
                      <c:pt idx="23">
                        <c:v>41000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09-4A25-8D33-FC05CD6C75D4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Sheet2!$D$2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CDC8-44FB-9B6E-DBB11433B003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CDC8-44FB-9B6E-DBB11433B003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CDC8-44FB-9B6E-DBB11433B003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CDC8-44FB-9B6E-DBB11433B003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CDC8-44FB-9B6E-DBB11433B003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3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6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7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8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9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0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2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Sheet2!$A$3:$B$26</c15:sqref>
                        </c15:fullRef>
                        <c15:levelRef>
                          <c15:sqref>Sheet2!$B$3:$B$26</c15:sqref>
                        </c15:levelRef>
                        <c15:formulaRef>
                          <c15:sqref>Sheet2!$B$3:$B$26</c15:sqref>
                        </c15:formulaRef>
                      </c:ext>
                    </c:extLst>
                    <c:strCache>
                      <c:ptCount val="24"/>
                      <c:pt idx="0">
                        <c:v>New York</c:v>
                      </c:pt>
                      <c:pt idx="1">
                        <c:v>Los Angeles</c:v>
                      </c:pt>
                      <c:pt idx="2">
                        <c:v>London</c:v>
                      </c:pt>
                      <c:pt idx="3">
                        <c:v>Paris</c:v>
                      </c:pt>
                      <c:pt idx="4">
                        <c:v>Munich</c:v>
                      </c:pt>
                      <c:pt idx="5">
                        <c:v>Sydney</c:v>
                      </c:pt>
                      <c:pt idx="6">
                        <c:v>Dallas</c:v>
                      </c:pt>
                      <c:pt idx="7">
                        <c:v>Dubai</c:v>
                      </c:pt>
                      <c:pt idx="8">
                        <c:v>Sharjah</c:v>
                      </c:pt>
                      <c:pt idx="9">
                        <c:v>Fujairah</c:v>
                      </c:pt>
                      <c:pt idx="10">
                        <c:v>Ras Al Khaima</c:v>
                      </c:pt>
                      <c:pt idx="11">
                        <c:v>Abu Dhabi</c:v>
                      </c:pt>
                      <c:pt idx="12">
                        <c:v>Ajman</c:v>
                      </c:pt>
                      <c:pt idx="13">
                        <c:v>Umm Al Quwain</c:v>
                      </c:pt>
                      <c:pt idx="14">
                        <c:v>Kerala</c:v>
                      </c:pt>
                      <c:pt idx="15">
                        <c:v>Karnataka</c:v>
                      </c:pt>
                      <c:pt idx="16">
                        <c:v>Tamil Nadu</c:v>
                      </c:pt>
                      <c:pt idx="17">
                        <c:v>Maharashtra</c:v>
                      </c:pt>
                      <c:pt idx="18">
                        <c:v>Bihar</c:v>
                      </c:pt>
                      <c:pt idx="19">
                        <c:v>New Delhi</c:v>
                      </c:pt>
                      <c:pt idx="20">
                        <c:v>Odisha</c:v>
                      </c:pt>
                      <c:pt idx="21">
                        <c:v>Telangana</c:v>
                      </c:pt>
                      <c:pt idx="22">
                        <c:v>Mumbai</c:v>
                      </c:pt>
                      <c:pt idx="23">
                        <c:v>Riyadh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Sheet2!$D$3:$D$26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24"/>
                      <c:pt idx="0">
                        <c:v>29000</c:v>
                      </c:pt>
                      <c:pt idx="1">
                        <c:v>39000</c:v>
                      </c:pt>
                      <c:pt idx="2">
                        <c:v>20000</c:v>
                      </c:pt>
                      <c:pt idx="3">
                        <c:v>26000</c:v>
                      </c:pt>
                      <c:pt idx="4">
                        <c:v>15000</c:v>
                      </c:pt>
                      <c:pt idx="5">
                        <c:v>13500</c:v>
                      </c:pt>
                      <c:pt idx="6">
                        <c:v>9400</c:v>
                      </c:pt>
                      <c:pt idx="7">
                        <c:v>5300</c:v>
                      </c:pt>
                      <c:pt idx="8">
                        <c:v>18000</c:v>
                      </c:pt>
                      <c:pt idx="9">
                        <c:v>35000</c:v>
                      </c:pt>
                      <c:pt idx="10">
                        <c:v>12000</c:v>
                      </c:pt>
                      <c:pt idx="11">
                        <c:v>21000</c:v>
                      </c:pt>
                      <c:pt idx="12">
                        <c:v>18000</c:v>
                      </c:pt>
                      <c:pt idx="13">
                        <c:v>35000</c:v>
                      </c:pt>
                      <c:pt idx="14">
                        <c:v>12000</c:v>
                      </c:pt>
                      <c:pt idx="15">
                        <c:v>17700</c:v>
                      </c:pt>
                      <c:pt idx="16">
                        <c:v>15000</c:v>
                      </c:pt>
                      <c:pt idx="17">
                        <c:v>22000</c:v>
                      </c:pt>
                      <c:pt idx="18">
                        <c:v>28000</c:v>
                      </c:pt>
                      <c:pt idx="19">
                        <c:v>14000</c:v>
                      </c:pt>
                      <c:pt idx="20">
                        <c:v>25000</c:v>
                      </c:pt>
                      <c:pt idx="21">
                        <c:v>5000</c:v>
                      </c:pt>
                      <c:pt idx="22">
                        <c:v>12000</c:v>
                      </c:pt>
                      <c:pt idx="23">
                        <c:v>18000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09-4A25-8D33-FC05CD6C75D4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Sheet2!$E$2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CDC8-44FB-9B6E-DBB11433B003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CDC8-44FB-9B6E-DBB11433B003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CDC8-44FB-9B6E-DBB11433B003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CDC8-44FB-9B6E-DBB11433B003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CDC8-44FB-9B6E-DBB11433B003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3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6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7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8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9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0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2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Sheet2!$A$3:$B$26</c15:sqref>
                        </c15:fullRef>
                        <c15:levelRef>
                          <c15:sqref>Sheet2!$B$3:$B$26</c15:sqref>
                        </c15:levelRef>
                        <c15:formulaRef>
                          <c15:sqref>Sheet2!$B$3:$B$26</c15:sqref>
                        </c15:formulaRef>
                      </c:ext>
                    </c:extLst>
                    <c:strCache>
                      <c:ptCount val="24"/>
                      <c:pt idx="0">
                        <c:v>New York</c:v>
                      </c:pt>
                      <c:pt idx="1">
                        <c:v>Los Angeles</c:v>
                      </c:pt>
                      <c:pt idx="2">
                        <c:v>London</c:v>
                      </c:pt>
                      <c:pt idx="3">
                        <c:v>Paris</c:v>
                      </c:pt>
                      <c:pt idx="4">
                        <c:v>Munich</c:v>
                      </c:pt>
                      <c:pt idx="5">
                        <c:v>Sydney</c:v>
                      </c:pt>
                      <c:pt idx="6">
                        <c:v>Dallas</c:v>
                      </c:pt>
                      <c:pt idx="7">
                        <c:v>Dubai</c:v>
                      </c:pt>
                      <c:pt idx="8">
                        <c:v>Sharjah</c:v>
                      </c:pt>
                      <c:pt idx="9">
                        <c:v>Fujairah</c:v>
                      </c:pt>
                      <c:pt idx="10">
                        <c:v>Ras Al Khaima</c:v>
                      </c:pt>
                      <c:pt idx="11">
                        <c:v>Abu Dhabi</c:v>
                      </c:pt>
                      <c:pt idx="12">
                        <c:v>Ajman</c:v>
                      </c:pt>
                      <c:pt idx="13">
                        <c:v>Umm Al Quwain</c:v>
                      </c:pt>
                      <c:pt idx="14">
                        <c:v>Kerala</c:v>
                      </c:pt>
                      <c:pt idx="15">
                        <c:v>Karnataka</c:v>
                      </c:pt>
                      <c:pt idx="16">
                        <c:v>Tamil Nadu</c:v>
                      </c:pt>
                      <c:pt idx="17">
                        <c:v>Maharashtra</c:v>
                      </c:pt>
                      <c:pt idx="18">
                        <c:v>Bihar</c:v>
                      </c:pt>
                      <c:pt idx="19">
                        <c:v>New Delhi</c:v>
                      </c:pt>
                      <c:pt idx="20">
                        <c:v>Odisha</c:v>
                      </c:pt>
                      <c:pt idx="21">
                        <c:v>Telangana</c:v>
                      </c:pt>
                      <c:pt idx="22">
                        <c:v>Mumbai</c:v>
                      </c:pt>
                      <c:pt idx="23">
                        <c:v>Riyadh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Sheet2!$E$3:$E$26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24"/>
                      <c:pt idx="0">
                        <c:v>19000</c:v>
                      </c:pt>
                      <c:pt idx="1">
                        <c:v>43000</c:v>
                      </c:pt>
                      <c:pt idx="2">
                        <c:v>22000</c:v>
                      </c:pt>
                      <c:pt idx="3">
                        <c:v>31000</c:v>
                      </c:pt>
                      <c:pt idx="4">
                        <c:v>13000</c:v>
                      </c:pt>
                      <c:pt idx="5">
                        <c:v>15000</c:v>
                      </c:pt>
                      <c:pt idx="6">
                        <c:v>13500</c:v>
                      </c:pt>
                      <c:pt idx="7">
                        <c:v>9400</c:v>
                      </c:pt>
                      <c:pt idx="8">
                        <c:v>5300</c:v>
                      </c:pt>
                      <c:pt idx="9">
                        <c:v>18000</c:v>
                      </c:pt>
                      <c:pt idx="10">
                        <c:v>35000</c:v>
                      </c:pt>
                      <c:pt idx="11">
                        <c:v>29000</c:v>
                      </c:pt>
                      <c:pt idx="12">
                        <c:v>39000</c:v>
                      </c:pt>
                      <c:pt idx="13">
                        <c:v>20000</c:v>
                      </c:pt>
                      <c:pt idx="14">
                        <c:v>26000</c:v>
                      </c:pt>
                      <c:pt idx="15">
                        <c:v>15000</c:v>
                      </c:pt>
                      <c:pt idx="16">
                        <c:v>15000</c:v>
                      </c:pt>
                      <c:pt idx="17">
                        <c:v>22000</c:v>
                      </c:pt>
                      <c:pt idx="18">
                        <c:v>28000</c:v>
                      </c:pt>
                      <c:pt idx="19">
                        <c:v>14000</c:v>
                      </c:pt>
                      <c:pt idx="20">
                        <c:v>18000</c:v>
                      </c:pt>
                      <c:pt idx="21">
                        <c:v>35000</c:v>
                      </c:pt>
                      <c:pt idx="22">
                        <c:v>12000</c:v>
                      </c:pt>
                      <c:pt idx="23">
                        <c:v>17700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009-4A25-8D33-FC05CD6C75D4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Sheet2!$F$2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CDC8-44FB-9B6E-DBB11433B003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CDC8-44FB-9B6E-DBB11433B003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D-CDC8-44FB-9B6E-DBB11433B003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CDC8-44FB-9B6E-DBB11433B003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1-CDC8-44FB-9B6E-DBB11433B003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3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6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7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8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9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0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2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Sheet2!$A$3:$B$26</c15:sqref>
                        </c15:fullRef>
                        <c15:levelRef>
                          <c15:sqref>Sheet2!$B$3:$B$26</c15:sqref>
                        </c15:levelRef>
                        <c15:formulaRef>
                          <c15:sqref>Sheet2!$B$3:$B$26</c15:sqref>
                        </c15:formulaRef>
                      </c:ext>
                    </c:extLst>
                    <c:strCache>
                      <c:ptCount val="24"/>
                      <c:pt idx="0">
                        <c:v>New York</c:v>
                      </c:pt>
                      <c:pt idx="1">
                        <c:v>Los Angeles</c:v>
                      </c:pt>
                      <c:pt idx="2">
                        <c:v>London</c:v>
                      </c:pt>
                      <c:pt idx="3">
                        <c:v>Paris</c:v>
                      </c:pt>
                      <c:pt idx="4">
                        <c:v>Munich</c:v>
                      </c:pt>
                      <c:pt idx="5">
                        <c:v>Sydney</c:v>
                      </c:pt>
                      <c:pt idx="6">
                        <c:v>Dallas</c:v>
                      </c:pt>
                      <c:pt idx="7">
                        <c:v>Dubai</c:v>
                      </c:pt>
                      <c:pt idx="8">
                        <c:v>Sharjah</c:v>
                      </c:pt>
                      <c:pt idx="9">
                        <c:v>Fujairah</c:v>
                      </c:pt>
                      <c:pt idx="10">
                        <c:v>Ras Al Khaima</c:v>
                      </c:pt>
                      <c:pt idx="11">
                        <c:v>Abu Dhabi</c:v>
                      </c:pt>
                      <c:pt idx="12">
                        <c:v>Ajman</c:v>
                      </c:pt>
                      <c:pt idx="13">
                        <c:v>Umm Al Quwain</c:v>
                      </c:pt>
                      <c:pt idx="14">
                        <c:v>Kerala</c:v>
                      </c:pt>
                      <c:pt idx="15">
                        <c:v>Karnataka</c:v>
                      </c:pt>
                      <c:pt idx="16">
                        <c:v>Tamil Nadu</c:v>
                      </c:pt>
                      <c:pt idx="17">
                        <c:v>Maharashtra</c:v>
                      </c:pt>
                      <c:pt idx="18">
                        <c:v>Bihar</c:v>
                      </c:pt>
                      <c:pt idx="19">
                        <c:v>New Delhi</c:v>
                      </c:pt>
                      <c:pt idx="20">
                        <c:v>Odisha</c:v>
                      </c:pt>
                      <c:pt idx="21">
                        <c:v>Telangana</c:v>
                      </c:pt>
                      <c:pt idx="22">
                        <c:v>Mumbai</c:v>
                      </c:pt>
                      <c:pt idx="23">
                        <c:v>Riyadh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Sheet2!$F$3:$F$26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24"/>
                      <c:pt idx="0">
                        <c:v>23333.333333333332</c:v>
                      </c:pt>
                      <c:pt idx="1">
                        <c:v>41333.333333333336</c:v>
                      </c:pt>
                      <c:pt idx="2">
                        <c:v>20000</c:v>
                      </c:pt>
                      <c:pt idx="3">
                        <c:v>30666.666666666668</c:v>
                      </c:pt>
                      <c:pt idx="4">
                        <c:v>13333.333333333334</c:v>
                      </c:pt>
                      <c:pt idx="5">
                        <c:v>15400</c:v>
                      </c:pt>
                      <c:pt idx="6">
                        <c:v>12633.333333333334</c:v>
                      </c:pt>
                      <c:pt idx="7">
                        <c:v>9000</c:v>
                      </c:pt>
                      <c:pt idx="8">
                        <c:v>10966.666666666666</c:v>
                      </c:pt>
                      <c:pt idx="9">
                        <c:v>23666.666666666668</c:v>
                      </c:pt>
                      <c:pt idx="10">
                        <c:v>27333.333333333332</c:v>
                      </c:pt>
                      <c:pt idx="11">
                        <c:v>20666.666666666668</c:v>
                      </c:pt>
                      <c:pt idx="12">
                        <c:v>26000</c:v>
                      </c:pt>
                      <c:pt idx="13">
                        <c:v>25666.666666666668</c:v>
                      </c:pt>
                      <c:pt idx="14">
                        <c:v>22000</c:v>
                      </c:pt>
                      <c:pt idx="15">
                        <c:v>15566.666666666666</c:v>
                      </c:pt>
                      <c:pt idx="16">
                        <c:v>18333.333333333332</c:v>
                      </c:pt>
                      <c:pt idx="17">
                        <c:v>34666.666666666664</c:v>
                      </c:pt>
                      <c:pt idx="18">
                        <c:v>40333.333333333336</c:v>
                      </c:pt>
                      <c:pt idx="19">
                        <c:v>23000</c:v>
                      </c:pt>
                      <c:pt idx="20">
                        <c:v>24333.333333333332</c:v>
                      </c:pt>
                      <c:pt idx="21">
                        <c:v>20333.333333333332</c:v>
                      </c:pt>
                      <c:pt idx="22">
                        <c:v>18666.666666666668</c:v>
                      </c:pt>
                      <c:pt idx="23">
                        <c:v>25566.666666666668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09-4A25-8D33-FC05CD6C75D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Jan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Sheet2!$A$3:$B$26</c15:sqref>
                  </c15:fullRef>
                  <c15:levelRef>
                    <c15:sqref>Sheet2!$B$3:$B$26</c15:sqref>
                  </c15:levelRef>
                </c:ext>
              </c:extLst>
              <c:f>Sheet2!$B$3:$B$26</c:f>
              <c:strCache>
                <c:ptCount val="24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  <c:pt idx="5">
                  <c:v>Sydney</c:v>
                </c:pt>
                <c:pt idx="6">
                  <c:v>Dallas</c:v>
                </c:pt>
                <c:pt idx="7">
                  <c:v>Dubai</c:v>
                </c:pt>
                <c:pt idx="8">
                  <c:v>Sharjah</c:v>
                </c:pt>
                <c:pt idx="9">
                  <c:v>Fujairah</c:v>
                </c:pt>
                <c:pt idx="10">
                  <c:v>Ras Al Khaima</c:v>
                </c:pt>
                <c:pt idx="11">
                  <c:v>Abu Dhabi</c:v>
                </c:pt>
                <c:pt idx="12">
                  <c:v>Ajman</c:v>
                </c:pt>
                <c:pt idx="13">
                  <c:v>Umm Al Quwain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Maharashtra</c:v>
                </c:pt>
                <c:pt idx="18">
                  <c:v>Bihar</c:v>
                </c:pt>
                <c:pt idx="19">
                  <c:v>New Delhi</c:v>
                </c:pt>
                <c:pt idx="20">
                  <c:v>Odisha</c:v>
                </c:pt>
                <c:pt idx="21">
                  <c:v>Telangana</c:v>
                </c:pt>
                <c:pt idx="22">
                  <c:v>Mumbai</c:v>
                </c:pt>
                <c:pt idx="23">
                  <c:v>Riyadh</c:v>
                </c:pt>
              </c:strCache>
            </c:strRef>
          </c:cat>
          <c:val>
            <c:numRef>
              <c:f>Sheet2!$C$3:$C$26</c:f>
              <c:numCache>
                <c:formatCode>_-[$$-409]* #,##0.00_ ;_-[$$-409]* \-#,##0.00\ ;_-[$$-409]* "-"??_ ;_-@_ </c:formatCode>
                <c:ptCount val="24"/>
                <c:pt idx="0">
                  <c:v>22000</c:v>
                </c:pt>
                <c:pt idx="1">
                  <c:v>42000</c:v>
                </c:pt>
                <c:pt idx="2">
                  <c:v>18000</c:v>
                </c:pt>
                <c:pt idx="3">
                  <c:v>35000</c:v>
                </c:pt>
                <c:pt idx="4">
                  <c:v>12000</c:v>
                </c:pt>
                <c:pt idx="5">
                  <c:v>17700</c:v>
                </c:pt>
                <c:pt idx="6">
                  <c:v>15000</c:v>
                </c:pt>
                <c:pt idx="7">
                  <c:v>12300</c:v>
                </c:pt>
                <c:pt idx="8">
                  <c:v>9600</c:v>
                </c:pt>
                <c:pt idx="9">
                  <c:v>18000</c:v>
                </c:pt>
                <c:pt idx="10">
                  <c:v>35000</c:v>
                </c:pt>
                <c:pt idx="11">
                  <c:v>12000</c:v>
                </c:pt>
                <c:pt idx="12">
                  <c:v>21000</c:v>
                </c:pt>
                <c:pt idx="13">
                  <c:v>22000</c:v>
                </c:pt>
                <c:pt idx="14">
                  <c:v>28000</c:v>
                </c:pt>
                <c:pt idx="15">
                  <c:v>14000</c:v>
                </c:pt>
                <c:pt idx="16">
                  <c:v>25000</c:v>
                </c:pt>
                <c:pt idx="17">
                  <c:v>60000</c:v>
                </c:pt>
                <c:pt idx="18">
                  <c:v>65000</c:v>
                </c:pt>
                <c:pt idx="19">
                  <c:v>41000</c:v>
                </c:pt>
                <c:pt idx="20">
                  <c:v>30000</c:v>
                </c:pt>
                <c:pt idx="21">
                  <c:v>21000</c:v>
                </c:pt>
                <c:pt idx="22">
                  <c:v>32000</c:v>
                </c:pt>
                <c:pt idx="23">
                  <c:v>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5-4297-A464-FDFDF4A9FA73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Feb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Sheet2!$A$3:$B$26</c15:sqref>
                  </c15:fullRef>
                  <c15:levelRef>
                    <c15:sqref>Sheet2!$B$3:$B$26</c15:sqref>
                  </c15:levelRef>
                </c:ext>
              </c:extLst>
              <c:f>Sheet2!$B$3:$B$26</c:f>
              <c:strCache>
                <c:ptCount val="24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  <c:pt idx="5">
                  <c:v>Sydney</c:v>
                </c:pt>
                <c:pt idx="6">
                  <c:v>Dallas</c:v>
                </c:pt>
                <c:pt idx="7">
                  <c:v>Dubai</c:v>
                </c:pt>
                <c:pt idx="8">
                  <c:v>Sharjah</c:v>
                </c:pt>
                <c:pt idx="9">
                  <c:v>Fujairah</c:v>
                </c:pt>
                <c:pt idx="10">
                  <c:v>Ras Al Khaima</c:v>
                </c:pt>
                <c:pt idx="11">
                  <c:v>Abu Dhabi</c:v>
                </c:pt>
                <c:pt idx="12">
                  <c:v>Ajman</c:v>
                </c:pt>
                <c:pt idx="13">
                  <c:v>Umm Al Quwain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Maharashtra</c:v>
                </c:pt>
                <c:pt idx="18">
                  <c:v>Bihar</c:v>
                </c:pt>
                <c:pt idx="19">
                  <c:v>New Delhi</c:v>
                </c:pt>
                <c:pt idx="20">
                  <c:v>Odisha</c:v>
                </c:pt>
                <c:pt idx="21">
                  <c:v>Telangana</c:v>
                </c:pt>
                <c:pt idx="22">
                  <c:v>Mumbai</c:v>
                </c:pt>
                <c:pt idx="23">
                  <c:v>Riyadh</c:v>
                </c:pt>
              </c:strCache>
            </c:strRef>
          </c:cat>
          <c:val>
            <c:numRef>
              <c:f>Sheet2!$D$3:$D$26</c:f>
              <c:numCache>
                <c:formatCode>_-[$$-409]* #,##0.00_ ;_-[$$-409]* \-#,##0.00\ ;_-[$$-409]* "-"??_ ;_-@_ </c:formatCode>
                <c:ptCount val="24"/>
                <c:pt idx="0">
                  <c:v>29000</c:v>
                </c:pt>
                <c:pt idx="1">
                  <c:v>39000</c:v>
                </c:pt>
                <c:pt idx="2">
                  <c:v>20000</c:v>
                </c:pt>
                <c:pt idx="3">
                  <c:v>26000</c:v>
                </c:pt>
                <c:pt idx="4">
                  <c:v>15000</c:v>
                </c:pt>
                <c:pt idx="5">
                  <c:v>13500</c:v>
                </c:pt>
                <c:pt idx="6">
                  <c:v>9400</c:v>
                </c:pt>
                <c:pt idx="7">
                  <c:v>5300</c:v>
                </c:pt>
                <c:pt idx="8">
                  <c:v>18000</c:v>
                </c:pt>
                <c:pt idx="9">
                  <c:v>35000</c:v>
                </c:pt>
                <c:pt idx="10">
                  <c:v>12000</c:v>
                </c:pt>
                <c:pt idx="11">
                  <c:v>21000</c:v>
                </c:pt>
                <c:pt idx="12">
                  <c:v>18000</c:v>
                </c:pt>
                <c:pt idx="13">
                  <c:v>35000</c:v>
                </c:pt>
                <c:pt idx="14">
                  <c:v>12000</c:v>
                </c:pt>
                <c:pt idx="15">
                  <c:v>17700</c:v>
                </c:pt>
                <c:pt idx="16">
                  <c:v>15000</c:v>
                </c:pt>
                <c:pt idx="17">
                  <c:v>22000</c:v>
                </c:pt>
                <c:pt idx="18">
                  <c:v>28000</c:v>
                </c:pt>
                <c:pt idx="19">
                  <c:v>14000</c:v>
                </c:pt>
                <c:pt idx="20">
                  <c:v>25000</c:v>
                </c:pt>
                <c:pt idx="21">
                  <c:v>5000</c:v>
                </c:pt>
                <c:pt idx="22">
                  <c:v>12000</c:v>
                </c:pt>
                <c:pt idx="23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5-4297-A464-FDFDF4A9FA73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Mar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Sheet2!$A$3:$B$26</c15:sqref>
                  </c15:fullRef>
                  <c15:levelRef>
                    <c15:sqref>Sheet2!$B$3:$B$26</c15:sqref>
                  </c15:levelRef>
                </c:ext>
              </c:extLst>
              <c:f>Sheet2!$B$3:$B$26</c:f>
              <c:strCache>
                <c:ptCount val="24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  <c:pt idx="5">
                  <c:v>Sydney</c:v>
                </c:pt>
                <c:pt idx="6">
                  <c:v>Dallas</c:v>
                </c:pt>
                <c:pt idx="7">
                  <c:v>Dubai</c:v>
                </c:pt>
                <c:pt idx="8">
                  <c:v>Sharjah</c:v>
                </c:pt>
                <c:pt idx="9">
                  <c:v>Fujairah</c:v>
                </c:pt>
                <c:pt idx="10">
                  <c:v>Ras Al Khaima</c:v>
                </c:pt>
                <c:pt idx="11">
                  <c:v>Abu Dhabi</c:v>
                </c:pt>
                <c:pt idx="12">
                  <c:v>Ajman</c:v>
                </c:pt>
                <c:pt idx="13">
                  <c:v>Umm Al Quwain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Maharashtra</c:v>
                </c:pt>
                <c:pt idx="18">
                  <c:v>Bihar</c:v>
                </c:pt>
                <c:pt idx="19">
                  <c:v>New Delhi</c:v>
                </c:pt>
                <c:pt idx="20">
                  <c:v>Odisha</c:v>
                </c:pt>
                <c:pt idx="21">
                  <c:v>Telangana</c:v>
                </c:pt>
                <c:pt idx="22">
                  <c:v>Mumbai</c:v>
                </c:pt>
                <c:pt idx="23">
                  <c:v>Riyadh</c:v>
                </c:pt>
              </c:strCache>
            </c:strRef>
          </c:cat>
          <c:val>
            <c:numRef>
              <c:f>Sheet2!$E$3:$E$26</c:f>
              <c:numCache>
                <c:formatCode>_-[$$-409]* #,##0.00_ ;_-[$$-409]* \-#,##0.00\ ;_-[$$-409]* "-"??_ ;_-@_ </c:formatCode>
                <c:ptCount val="24"/>
                <c:pt idx="0">
                  <c:v>19000</c:v>
                </c:pt>
                <c:pt idx="1">
                  <c:v>43000</c:v>
                </c:pt>
                <c:pt idx="2">
                  <c:v>22000</c:v>
                </c:pt>
                <c:pt idx="3">
                  <c:v>31000</c:v>
                </c:pt>
                <c:pt idx="4">
                  <c:v>13000</c:v>
                </c:pt>
                <c:pt idx="5">
                  <c:v>15000</c:v>
                </c:pt>
                <c:pt idx="6">
                  <c:v>13500</c:v>
                </c:pt>
                <c:pt idx="7">
                  <c:v>9400</c:v>
                </c:pt>
                <c:pt idx="8">
                  <c:v>5300</c:v>
                </c:pt>
                <c:pt idx="9">
                  <c:v>18000</c:v>
                </c:pt>
                <c:pt idx="10">
                  <c:v>35000</c:v>
                </c:pt>
                <c:pt idx="11">
                  <c:v>29000</c:v>
                </c:pt>
                <c:pt idx="12">
                  <c:v>39000</c:v>
                </c:pt>
                <c:pt idx="13">
                  <c:v>20000</c:v>
                </c:pt>
                <c:pt idx="14">
                  <c:v>26000</c:v>
                </c:pt>
                <c:pt idx="15">
                  <c:v>15000</c:v>
                </c:pt>
                <c:pt idx="16">
                  <c:v>15000</c:v>
                </c:pt>
                <c:pt idx="17">
                  <c:v>22000</c:v>
                </c:pt>
                <c:pt idx="18">
                  <c:v>28000</c:v>
                </c:pt>
                <c:pt idx="19">
                  <c:v>14000</c:v>
                </c:pt>
                <c:pt idx="20">
                  <c:v>18000</c:v>
                </c:pt>
                <c:pt idx="21">
                  <c:v>35000</c:v>
                </c:pt>
                <c:pt idx="22">
                  <c:v>12000</c:v>
                </c:pt>
                <c:pt idx="23">
                  <c:v>17700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5-4297-A464-FDFDF4A9FA73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Average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Sheet2!$A$3:$B$26</c15:sqref>
                  </c15:fullRef>
                  <c15:levelRef>
                    <c15:sqref>Sheet2!$B$3:$B$26</c15:sqref>
                  </c15:levelRef>
                </c:ext>
              </c:extLst>
              <c:f>Sheet2!$B$3:$B$26</c:f>
              <c:strCache>
                <c:ptCount val="24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  <c:pt idx="5">
                  <c:v>Sydney</c:v>
                </c:pt>
                <c:pt idx="6">
                  <c:v>Dallas</c:v>
                </c:pt>
                <c:pt idx="7">
                  <c:v>Dubai</c:v>
                </c:pt>
                <c:pt idx="8">
                  <c:v>Sharjah</c:v>
                </c:pt>
                <c:pt idx="9">
                  <c:v>Fujairah</c:v>
                </c:pt>
                <c:pt idx="10">
                  <c:v>Ras Al Khaima</c:v>
                </c:pt>
                <c:pt idx="11">
                  <c:v>Abu Dhabi</c:v>
                </c:pt>
                <c:pt idx="12">
                  <c:v>Ajman</c:v>
                </c:pt>
                <c:pt idx="13">
                  <c:v>Umm Al Quwain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Maharashtra</c:v>
                </c:pt>
                <c:pt idx="18">
                  <c:v>Bihar</c:v>
                </c:pt>
                <c:pt idx="19">
                  <c:v>New Delhi</c:v>
                </c:pt>
                <c:pt idx="20">
                  <c:v>Odisha</c:v>
                </c:pt>
                <c:pt idx="21">
                  <c:v>Telangana</c:v>
                </c:pt>
                <c:pt idx="22">
                  <c:v>Mumbai</c:v>
                </c:pt>
                <c:pt idx="23">
                  <c:v>Riyadh</c:v>
                </c:pt>
              </c:strCache>
            </c:strRef>
          </c:cat>
          <c:val>
            <c:numRef>
              <c:f>Sheet2!$F$3:$F$26</c:f>
              <c:numCache>
                <c:formatCode>_-[$$-409]* #,##0.00_ ;_-[$$-409]* \-#,##0.00\ ;_-[$$-409]* "-"??_ ;_-@_ </c:formatCode>
                <c:ptCount val="24"/>
                <c:pt idx="0">
                  <c:v>23333.333333333332</c:v>
                </c:pt>
                <c:pt idx="1">
                  <c:v>41333.333333333336</c:v>
                </c:pt>
                <c:pt idx="2">
                  <c:v>20000</c:v>
                </c:pt>
                <c:pt idx="3">
                  <c:v>30666.666666666668</c:v>
                </c:pt>
                <c:pt idx="4">
                  <c:v>13333.333333333334</c:v>
                </c:pt>
                <c:pt idx="5">
                  <c:v>15400</c:v>
                </c:pt>
                <c:pt idx="6">
                  <c:v>12633.333333333334</c:v>
                </c:pt>
                <c:pt idx="7">
                  <c:v>9000</c:v>
                </c:pt>
                <c:pt idx="8">
                  <c:v>10966.666666666666</c:v>
                </c:pt>
                <c:pt idx="9">
                  <c:v>23666.666666666668</c:v>
                </c:pt>
                <c:pt idx="10">
                  <c:v>27333.333333333332</c:v>
                </c:pt>
                <c:pt idx="11">
                  <c:v>20666.666666666668</c:v>
                </c:pt>
                <c:pt idx="12">
                  <c:v>26000</c:v>
                </c:pt>
                <c:pt idx="13">
                  <c:v>25666.666666666668</c:v>
                </c:pt>
                <c:pt idx="14">
                  <c:v>22000</c:v>
                </c:pt>
                <c:pt idx="15">
                  <c:v>15566.666666666666</c:v>
                </c:pt>
                <c:pt idx="16">
                  <c:v>18333.333333333332</c:v>
                </c:pt>
                <c:pt idx="17">
                  <c:v>34666.666666666664</c:v>
                </c:pt>
                <c:pt idx="18">
                  <c:v>40333.333333333336</c:v>
                </c:pt>
                <c:pt idx="19">
                  <c:v>23000</c:v>
                </c:pt>
                <c:pt idx="20">
                  <c:v>24333.333333333332</c:v>
                </c:pt>
                <c:pt idx="21">
                  <c:v>20333.333333333332</c:v>
                </c:pt>
                <c:pt idx="22">
                  <c:v>18666.666666666668</c:v>
                </c:pt>
                <c:pt idx="23">
                  <c:v>25566.666666666668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5-4297-A464-FDFDF4A9FA73}"/>
            </c:ext>
          </c:extLst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Sheet2!$A$3:$B$26</c15:sqref>
                  </c15:fullRef>
                  <c15:levelRef>
                    <c15:sqref>Sheet2!$B$3:$B$26</c15:sqref>
                  </c15:levelRef>
                </c:ext>
              </c:extLst>
              <c:f>Sheet2!$B$3:$B$26</c:f>
              <c:strCache>
                <c:ptCount val="24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  <c:pt idx="5">
                  <c:v>Sydney</c:v>
                </c:pt>
                <c:pt idx="6">
                  <c:v>Dallas</c:v>
                </c:pt>
                <c:pt idx="7">
                  <c:v>Dubai</c:v>
                </c:pt>
                <c:pt idx="8">
                  <c:v>Sharjah</c:v>
                </c:pt>
                <c:pt idx="9">
                  <c:v>Fujairah</c:v>
                </c:pt>
                <c:pt idx="10">
                  <c:v>Ras Al Khaima</c:v>
                </c:pt>
                <c:pt idx="11">
                  <c:v>Abu Dhabi</c:v>
                </c:pt>
                <c:pt idx="12">
                  <c:v>Ajman</c:v>
                </c:pt>
                <c:pt idx="13">
                  <c:v>Umm Al Quwain</c:v>
                </c:pt>
                <c:pt idx="14">
                  <c:v>Kerala</c:v>
                </c:pt>
                <c:pt idx="15">
                  <c:v>Karnataka</c:v>
                </c:pt>
                <c:pt idx="16">
                  <c:v>Tamil Nadu</c:v>
                </c:pt>
                <c:pt idx="17">
                  <c:v>Maharashtra</c:v>
                </c:pt>
                <c:pt idx="18">
                  <c:v>Bihar</c:v>
                </c:pt>
                <c:pt idx="19">
                  <c:v>New Delhi</c:v>
                </c:pt>
                <c:pt idx="20">
                  <c:v>Odisha</c:v>
                </c:pt>
                <c:pt idx="21">
                  <c:v>Telangana</c:v>
                </c:pt>
                <c:pt idx="22">
                  <c:v>Mumbai</c:v>
                </c:pt>
                <c:pt idx="23">
                  <c:v>Riyadh</c:v>
                </c:pt>
              </c:strCache>
            </c:strRef>
          </c:cat>
          <c:val>
            <c:numRef>
              <c:f>Sheet2!$G$3:$G$26</c:f>
              <c:numCache>
                <c:formatCode>_-[$$-409]* #,##0.00_ ;_-[$$-409]* \-#,##0.00\ ;_-[$$-409]* "-"??_ ;_-@_ </c:formatCode>
                <c:ptCount val="24"/>
                <c:pt idx="0">
                  <c:v>29000</c:v>
                </c:pt>
                <c:pt idx="1">
                  <c:v>43000</c:v>
                </c:pt>
                <c:pt idx="2">
                  <c:v>22000</c:v>
                </c:pt>
                <c:pt idx="3">
                  <c:v>35000</c:v>
                </c:pt>
                <c:pt idx="4">
                  <c:v>15000</c:v>
                </c:pt>
                <c:pt idx="5">
                  <c:v>17700</c:v>
                </c:pt>
                <c:pt idx="6">
                  <c:v>15000</c:v>
                </c:pt>
                <c:pt idx="7">
                  <c:v>12300</c:v>
                </c:pt>
                <c:pt idx="8">
                  <c:v>18000</c:v>
                </c:pt>
                <c:pt idx="9">
                  <c:v>35000</c:v>
                </c:pt>
                <c:pt idx="10">
                  <c:v>35000</c:v>
                </c:pt>
                <c:pt idx="11">
                  <c:v>29000</c:v>
                </c:pt>
                <c:pt idx="12">
                  <c:v>39000</c:v>
                </c:pt>
                <c:pt idx="13">
                  <c:v>35000</c:v>
                </c:pt>
                <c:pt idx="14">
                  <c:v>28000</c:v>
                </c:pt>
                <c:pt idx="15">
                  <c:v>17700</c:v>
                </c:pt>
                <c:pt idx="16">
                  <c:v>25000</c:v>
                </c:pt>
                <c:pt idx="17">
                  <c:v>60000</c:v>
                </c:pt>
                <c:pt idx="18">
                  <c:v>65000</c:v>
                </c:pt>
                <c:pt idx="19">
                  <c:v>41000</c:v>
                </c:pt>
                <c:pt idx="20">
                  <c:v>30000</c:v>
                </c:pt>
                <c:pt idx="21">
                  <c:v>35000</c:v>
                </c:pt>
                <c:pt idx="22">
                  <c:v>32000</c:v>
                </c:pt>
                <c:pt idx="23">
                  <c:v>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5-4297-A464-FDFDF4A9F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47908736"/>
        <c:axId val="1447909152"/>
      </c:barChart>
      <c:catAx>
        <c:axId val="1447908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09152"/>
        <c:crosses val="autoZero"/>
        <c:auto val="1"/>
        <c:lblAlgn val="ctr"/>
        <c:lblOffset val="100"/>
        <c:noMultiLvlLbl val="0"/>
      </c:catAx>
      <c:valAx>
        <c:axId val="144790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29</xdr:row>
      <xdr:rowOff>71437</xdr:rowOff>
    </xdr:from>
    <xdr:to>
      <xdr:col>12</xdr:col>
      <xdr:colOff>238125</xdr:colOff>
      <xdr:row>43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B003F-A8C6-43AD-85FB-D568C1B4A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29</xdr:row>
      <xdr:rowOff>61912</xdr:rowOff>
    </xdr:from>
    <xdr:to>
      <xdr:col>5</xdr:col>
      <xdr:colOff>142875</xdr:colOff>
      <xdr:row>43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FC27F6-2270-4B6E-AB76-26E0CE4F8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082708-75D6-4602-9C57-910932654C89}" name="Table1" displayName="Table1" ref="A1:G26" totalsRowShown="0">
  <autoFilter ref="A1:G26" xr:uid="{DE299643-8FC2-4DD7-BDF3-4078E378A0C3}"/>
  <tableColumns count="7">
    <tableColumn id="1" xr3:uid="{4064C805-DF97-4CD2-893F-6A88AA8F4ED6}" name="ITEM NO."/>
    <tableColumn id="2" xr3:uid="{A529377F-302A-4E52-8BAA-1868DADAABED}" name="NO. OF ITEMS"/>
    <tableColumn id="3" xr3:uid="{9DF63474-A7C0-47A3-B834-BDBCB435361E}" name="ITEM PRICE"/>
    <tableColumn id="4" xr3:uid="{75EE2BA3-5281-49BA-80CC-E2E65A4B7E50}" name="TAX" dataDxfId="11">
      <calculatedColumnFormula>IF(Table1[[#This Row],[ITEM PRICE]]&lt;100, 50, 100)</calculatedColumnFormula>
    </tableColumn>
    <tableColumn id="5" xr3:uid="{AD65F62B-0EB2-46FF-A163-C04C774BE089}" name="TOTAL BEFORE TAX" dataDxfId="10">
      <calculatedColumnFormula>Table1[[#This Row],[NO. OF ITEMS]]*Table1[[#This Row],[ITEM PRICE]]</calculatedColumnFormula>
    </tableColumn>
    <tableColumn id="6" xr3:uid="{2EF85753-E8BD-4B81-9D0A-1D08FD73341F}" name="TOTAL AFTER TAX" dataDxfId="9">
      <calculatedColumnFormula>Table1[[#This Row],[TOTAL BEFORE TAX]]+Table1[[#This Row],[TAX]]</calculatedColumnFormula>
    </tableColumn>
    <tableColumn id="7" xr3:uid="{5FC0F9FD-6B08-4516-9AFA-E1D4942A15A2}" name="RATE" dataDxfId="8">
      <calculatedColumnFormula>IF(Table1[[#This Row],[TOTAL AFTER TAX]]&gt;3500,"HIGH","REASONABLE")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0CF01D-495D-4C06-BE6F-55C8CFCC818B}" name="Table2" displayName="Table2" ref="A2:G26" totalsRowShown="0" headerRowDxfId="7" tableBorderDxfId="6">
  <autoFilter ref="A2:G26" xr:uid="{6589462B-766D-4E32-AFCF-4ACE0E43638F}"/>
  <tableColumns count="7">
    <tableColumn id="1" xr3:uid="{23F5434D-53FE-4169-9FF0-45BA786BD8FE}" name="No"/>
    <tableColumn id="2" xr3:uid="{BC07048D-8535-401F-AF50-3ACCD0E948F6}" name="City" dataDxfId="5"/>
    <tableColumn id="3" xr3:uid="{B1F53ED7-55D7-4073-B330-24583CCE581B}" name="Jan" dataDxfId="4" dataCellStyle="Currency"/>
    <tableColumn id="4" xr3:uid="{7BDB96BC-C2AB-4698-9FB1-5A274708E905}" name="Feb" dataDxfId="3" dataCellStyle="Currency"/>
    <tableColumn id="5" xr3:uid="{138C7788-6459-468C-8988-4EE030A9C5F5}" name="Mar" dataDxfId="2" dataCellStyle="Currency"/>
    <tableColumn id="6" xr3:uid="{3307BDD3-BC9B-4112-B3A0-A63328E00FBF}" name="Average" dataDxfId="1" dataCellStyle="Currency">
      <calculatedColumnFormula>AVERAGE(Table2[[#This Row],[Jan]:[Mar]])</calculatedColumnFormula>
    </tableColumn>
    <tableColumn id="7" xr3:uid="{B0B34762-F137-48CD-991A-F6BF398F2A5E}" name="Maximum" dataDxfId="0" dataCellStyle="Currency">
      <calculatedColumnFormula>MAX(Table2[[#This Row],[Jan]:[Mar]])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BC71-E1FC-4F06-9945-F74B4800134E}">
  <dimension ref="A1:G31"/>
  <sheetViews>
    <sheetView workbookViewId="0">
      <selection activeCell="H7" sqref="H7"/>
    </sheetView>
  </sheetViews>
  <sheetFormatPr defaultRowHeight="15" x14ac:dyDescent="0.25"/>
  <cols>
    <col min="1" max="1" width="11.28515625" customWidth="1"/>
    <col min="2" max="2" width="15.140625" customWidth="1"/>
    <col min="3" max="3" width="12.85546875" customWidth="1"/>
    <col min="5" max="5" width="19.7109375" customWidth="1"/>
    <col min="6" max="6" width="18.42578125" customWidth="1"/>
    <col min="7" max="7" width="1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11</v>
      </c>
      <c r="C2">
        <v>30</v>
      </c>
      <c r="D2">
        <f>IF(Table1[[#This Row],[ITEM PRICE]]&lt;100, 50, 100)</f>
        <v>50</v>
      </c>
      <c r="E2">
        <f>Table1[[#This Row],[NO. OF ITEMS]]*Table1[[#This Row],[ITEM PRICE]]</f>
        <v>330</v>
      </c>
      <c r="F2">
        <f>Table1[[#This Row],[TOTAL BEFORE TAX]]+Table1[[#This Row],[TAX]]</f>
        <v>380</v>
      </c>
      <c r="G2" t="str">
        <f>IF(Table1[[#This Row],[TOTAL AFTER TAX]]&gt;3500,"HIGH","REASONABLE")</f>
        <v>REASONABLE</v>
      </c>
    </row>
    <row r="3" spans="1:7" x14ac:dyDescent="0.25">
      <c r="A3">
        <v>101</v>
      </c>
      <c r="B3">
        <v>256</v>
      </c>
      <c r="C3">
        <v>12</v>
      </c>
      <c r="D3">
        <f>IF(Table1[[#This Row],[ITEM PRICE]]&lt;100, 50, 100)</f>
        <v>50</v>
      </c>
      <c r="E3">
        <f>Table1[[#This Row],[NO. OF ITEMS]]*Table1[[#This Row],[ITEM PRICE]]</f>
        <v>3072</v>
      </c>
      <c r="F3">
        <f>Table1[[#This Row],[TOTAL BEFORE TAX]]+Table1[[#This Row],[TAX]]</f>
        <v>3122</v>
      </c>
      <c r="G3" t="str">
        <f>IF(Table1[[#This Row],[TOTAL AFTER TAX]]&gt;3500,"HIGH","REASONABLE")</f>
        <v>REASONABLE</v>
      </c>
    </row>
    <row r="4" spans="1:7" x14ac:dyDescent="0.25">
      <c r="A4">
        <v>102</v>
      </c>
      <c r="B4">
        <v>49</v>
      </c>
      <c r="C4">
        <v>56</v>
      </c>
      <c r="D4">
        <f>IF(Table1[[#This Row],[ITEM PRICE]]&lt;100, 50, 100)</f>
        <v>50</v>
      </c>
      <c r="E4">
        <f>Table1[[#This Row],[NO. OF ITEMS]]*Table1[[#This Row],[ITEM PRICE]]</f>
        <v>2744</v>
      </c>
      <c r="F4">
        <f>Table1[[#This Row],[TOTAL BEFORE TAX]]+Table1[[#This Row],[TAX]]</f>
        <v>2794</v>
      </c>
      <c r="G4" t="str">
        <f>IF(Table1[[#This Row],[TOTAL AFTER TAX]]&gt;3500,"HIGH","REASONABLE")</f>
        <v>REASONABLE</v>
      </c>
    </row>
    <row r="5" spans="1:7" x14ac:dyDescent="0.25">
      <c r="A5">
        <v>103</v>
      </c>
      <c r="B5">
        <v>23</v>
      </c>
      <c r="C5">
        <v>150</v>
      </c>
      <c r="D5">
        <f>IF(Table1[[#This Row],[ITEM PRICE]]&lt;100, 50, 100)</f>
        <v>100</v>
      </c>
      <c r="E5">
        <f>Table1[[#This Row],[NO. OF ITEMS]]*Table1[[#This Row],[ITEM PRICE]]</f>
        <v>3450</v>
      </c>
      <c r="F5">
        <f>Table1[[#This Row],[TOTAL BEFORE TAX]]+Table1[[#This Row],[TAX]]</f>
        <v>3550</v>
      </c>
      <c r="G5" t="str">
        <f>IF(Table1[[#This Row],[TOTAL AFTER TAX]]&gt;3500,"HIGH","REASONABLE")</f>
        <v>HIGH</v>
      </c>
    </row>
    <row r="6" spans="1:7" x14ac:dyDescent="0.25">
      <c r="A6">
        <v>104</v>
      </c>
      <c r="B6">
        <v>840</v>
      </c>
      <c r="C6">
        <v>5</v>
      </c>
      <c r="D6">
        <f>IF(Table1[[#This Row],[ITEM PRICE]]&lt;100, 50, 100)</f>
        <v>50</v>
      </c>
      <c r="E6">
        <f>Table1[[#This Row],[NO. OF ITEMS]]*Table1[[#This Row],[ITEM PRICE]]</f>
        <v>4200</v>
      </c>
      <c r="F6">
        <f>Table1[[#This Row],[TOTAL BEFORE TAX]]+Table1[[#This Row],[TAX]]</f>
        <v>4250</v>
      </c>
      <c r="G6" t="str">
        <f>IF(Table1[[#This Row],[TOTAL AFTER TAX]]&gt;3500,"HIGH","REASONABLE")</f>
        <v>HIGH</v>
      </c>
    </row>
    <row r="7" spans="1:7" x14ac:dyDescent="0.25">
      <c r="A7" s="3">
        <v>105</v>
      </c>
      <c r="B7" s="4">
        <v>200</v>
      </c>
      <c r="C7" s="4">
        <v>56</v>
      </c>
      <c r="D7">
        <f>IF(Table1[[#This Row],[ITEM PRICE]]&lt;100, 50, 100)</f>
        <v>50</v>
      </c>
      <c r="E7">
        <f>Table1[[#This Row],[NO. OF ITEMS]]*Table1[[#This Row],[ITEM PRICE]]</f>
        <v>11200</v>
      </c>
      <c r="F7">
        <f>Table1[[#This Row],[TOTAL BEFORE TAX]]+Table1[[#This Row],[TAX]]</f>
        <v>11250</v>
      </c>
      <c r="G7" t="str">
        <f>IF(Table1[[#This Row],[TOTAL AFTER TAX]]&gt;3500,"HIGH","REASONABLE")</f>
        <v>HIGH</v>
      </c>
    </row>
    <row r="8" spans="1:7" x14ac:dyDescent="0.25">
      <c r="A8" s="1">
        <v>106</v>
      </c>
      <c r="B8" s="2">
        <v>294</v>
      </c>
      <c r="C8" s="2">
        <v>300</v>
      </c>
      <c r="D8">
        <f>IF(Table1[[#This Row],[ITEM PRICE]]&lt;100, 50, 100)</f>
        <v>100</v>
      </c>
      <c r="E8">
        <f>Table1[[#This Row],[NO. OF ITEMS]]*Table1[[#This Row],[ITEM PRICE]]</f>
        <v>88200</v>
      </c>
      <c r="F8">
        <f>Table1[[#This Row],[TOTAL BEFORE TAX]]+Table1[[#This Row],[TAX]]</f>
        <v>88300</v>
      </c>
      <c r="G8" t="str">
        <f>IF(Table1[[#This Row],[TOTAL AFTER TAX]]&gt;3500,"HIGH","REASONABLE")</f>
        <v>HIGH</v>
      </c>
    </row>
    <row r="9" spans="1:7" x14ac:dyDescent="0.25">
      <c r="A9" s="3">
        <v>107</v>
      </c>
      <c r="B9" s="4">
        <v>4</v>
      </c>
      <c r="C9" s="4">
        <v>90</v>
      </c>
      <c r="D9">
        <f>IF(Table1[[#This Row],[ITEM PRICE]]&lt;100, 50, 100)</f>
        <v>50</v>
      </c>
      <c r="E9">
        <f>Table1[[#This Row],[NO. OF ITEMS]]*Table1[[#This Row],[ITEM PRICE]]</f>
        <v>360</v>
      </c>
      <c r="F9">
        <f>Table1[[#This Row],[TOTAL BEFORE TAX]]+Table1[[#This Row],[TAX]]</f>
        <v>410</v>
      </c>
      <c r="G9" t="str">
        <f>IF(Table1[[#This Row],[TOTAL AFTER TAX]]&gt;3500,"HIGH","REASONABLE")</f>
        <v>REASONABLE</v>
      </c>
    </row>
    <row r="10" spans="1:7" x14ac:dyDescent="0.25">
      <c r="A10" s="3">
        <v>108</v>
      </c>
      <c r="B10">
        <v>55</v>
      </c>
      <c r="C10">
        <v>200</v>
      </c>
      <c r="D10" s="5">
        <f>IF(Table1[[#This Row],[ITEM PRICE]]&lt;100, 50, 100)</f>
        <v>100</v>
      </c>
      <c r="E10" s="5">
        <f>Table1[[#This Row],[NO. OF ITEMS]]*Table1[[#This Row],[ITEM PRICE]]</f>
        <v>11000</v>
      </c>
      <c r="F10" s="5">
        <f>Table1[[#This Row],[TOTAL BEFORE TAX]]+Table1[[#This Row],[TAX]]</f>
        <v>11100</v>
      </c>
      <c r="G10" s="5" t="str">
        <f>IF(Table1[[#This Row],[TOTAL AFTER TAX]]&gt;3500,"HIGH","REASONABLE")</f>
        <v>HIGH</v>
      </c>
    </row>
    <row r="11" spans="1:7" x14ac:dyDescent="0.25">
      <c r="A11" s="3">
        <v>109</v>
      </c>
      <c r="B11">
        <v>23</v>
      </c>
      <c r="C11">
        <v>10</v>
      </c>
      <c r="D11" s="5">
        <f>IF(Table1[[#This Row],[ITEM PRICE]]&lt;100, 50, 100)</f>
        <v>50</v>
      </c>
      <c r="E11" s="5">
        <f>Table1[[#This Row],[NO. OF ITEMS]]*Table1[[#This Row],[ITEM PRICE]]</f>
        <v>230</v>
      </c>
      <c r="F11" s="5">
        <f>Table1[[#This Row],[TOTAL BEFORE TAX]]+Table1[[#This Row],[TAX]]</f>
        <v>280</v>
      </c>
      <c r="G11" s="5" t="str">
        <f>IF(Table1[[#This Row],[TOTAL AFTER TAX]]&gt;3500,"HIGH","REASONABLE")</f>
        <v>REASONABLE</v>
      </c>
    </row>
    <row r="12" spans="1:7" x14ac:dyDescent="0.25">
      <c r="A12" s="3">
        <v>110</v>
      </c>
      <c r="B12">
        <v>65</v>
      </c>
      <c r="C12">
        <v>56</v>
      </c>
      <c r="D12" s="5">
        <f>IF(Table1[[#This Row],[ITEM PRICE]]&lt;100, 50, 100)</f>
        <v>50</v>
      </c>
      <c r="E12" s="5">
        <f>Table1[[#This Row],[NO. OF ITEMS]]*Table1[[#This Row],[ITEM PRICE]]</f>
        <v>3640</v>
      </c>
      <c r="F12" s="5">
        <f>Table1[[#This Row],[TOTAL BEFORE TAX]]+Table1[[#This Row],[TAX]]</f>
        <v>3690</v>
      </c>
      <c r="G12" s="5" t="str">
        <f>IF(Table1[[#This Row],[TOTAL AFTER TAX]]&gt;3500,"HIGH","REASONABLE")</f>
        <v>HIGH</v>
      </c>
    </row>
    <row r="13" spans="1:7" x14ac:dyDescent="0.25">
      <c r="A13" s="3">
        <v>111</v>
      </c>
      <c r="B13">
        <v>87</v>
      </c>
      <c r="C13">
        <v>80</v>
      </c>
      <c r="D13" s="5">
        <f>IF(Table1[[#This Row],[ITEM PRICE]]&lt;100, 50, 100)</f>
        <v>50</v>
      </c>
      <c r="E13" s="5">
        <f>Table1[[#This Row],[NO. OF ITEMS]]*Table1[[#This Row],[ITEM PRICE]]</f>
        <v>6960</v>
      </c>
      <c r="F13" s="5">
        <f>Table1[[#This Row],[TOTAL BEFORE TAX]]+Table1[[#This Row],[TAX]]</f>
        <v>7010</v>
      </c>
      <c r="G13" s="5" t="str">
        <f>IF(Table1[[#This Row],[TOTAL AFTER TAX]]&gt;3500,"HIGH","REASONABLE")</f>
        <v>HIGH</v>
      </c>
    </row>
    <row r="14" spans="1:7" x14ac:dyDescent="0.25">
      <c r="A14" s="3">
        <v>112</v>
      </c>
      <c r="B14">
        <v>541</v>
      </c>
      <c r="C14">
        <v>99</v>
      </c>
      <c r="D14" s="5">
        <f>IF(Table1[[#This Row],[ITEM PRICE]]&lt;100, 50, 100)</f>
        <v>50</v>
      </c>
      <c r="E14" s="5">
        <f>Table1[[#This Row],[NO. OF ITEMS]]*Table1[[#This Row],[ITEM PRICE]]</f>
        <v>53559</v>
      </c>
      <c r="F14" s="5">
        <f>Table1[[#This Row],[TOTAL BEFORE TAX]]+Table1[[#This Row],[TAX]]</f>
        <v>53609</v>
      </c>
      <c r="G14" s="5" t="str">
        <f>IF(Table1[[#This Row],[TOTAL AFTER TAX]]&gt;3500,"HIGH","REASONABLE")</f>
        <v>HIGH</v>
      </c>
    </row>
    <row r="15" spans="1:7" x14ac:dyDescent="0.25">
      <c r="A15" s="3">
        <v>113</v>
      </c>
      <c r="B15">
        <v>25</v>
      </c>
      <c r="C15">
        <v>100</v>
      </c>
      <c r="D15" s="5">
        <f>IF(Table1[[#This Row],[ITEM PRICE]]&lt;100, 50, 100)</f>
        <v>100</v>
      </c>
      <c r="E15" s="5">
        <f>Table1[[#This Row],[NO. OF ITEMS]]*Table1[[#This Row],[ITEM PRICE]]</f>
        <v>2500</v>
      </c>
      <c r="F15" s="5">
        <f>Table1[[#This Row],[TOTAL BEFORE TAX]]+Table1[[#This Row],[TAX]]</f>
        <v>2600</v>
      </c>
      <c r="G15" s="5" t="str">
        <f>IF(Table1[[#This Row],[TOTAL AFTER TAX]]&gt;3500,"HIGH","REASONABLE")</f>
        <v>REASONABLE</v>
      </c>
    </row>
    <row r="16" spans="1:7" x14ac:dyDescent="0.25">
      <c r="A16" s="3">
        <v>114</v>
      </c>
      <c r="B16">
        <v>658</v>
      </c>
      <c r="C16">
        <v>30</v>
      </c>
      <c r="D16" s="5">
        <f>IF(Table1[[#This Row],[ITEM PRICE]]&lt;100, 50, 100)</f>
        <v>50</v>
      </c>
      <c r="E16" s="5">
        <f>Table1[[#This Row],[NO. OF ITEMS]]*Table1[[#This Row],[ITEM PRICE]]</f>
        <v>19740</v>
      </c>
      <c r="F16" s="5">
        <f>Table1[[#This Row],[TOTAL BEFORE TAX]]+Table1[[#This Row],[TAX]]</f>
        <v>19790</v>
      </c>
      <c r="G16" s="5" t="str">
        <f>IF(Table1[[#This Row],[TOTAL AFTER TAX]]&gt;3500,"HIGH","REASONABLE")</f>
        <v>HIGH</v>
      </c>
    </row>
    <row r="17" spans="1:7" x14ac:dyDescent="0.25">
      <c r="A17" s="3">
        <v>115</v>
      </c>
      <c r="B17">
        <v>21</v>
      </c>
      <c r="C17">
        <v>60</v>
      </c>
      <c r="D17" s="5">
        <f>IF(Table1[[#This Row],[ITEM PRICE]]&lt;100, 50, 100)</f>
        <v>50</v>
      </c>
      <c r="E17" s="5">
        <f>Table1[[#This Row],[NO. OF ITEMS]]*Table1[[#This Row],[ITEM PRICE]]</f>
        <v>1260</v>
      </c>
      <c r="F17" s="5">
        <f>Table1[[#This Row],[TOTAL BEFORE TAX]]+Table1[[#This Row],[TAX]]</f>
        <v>1310</v>
      </c>
      <c r="G17" s="5" t="str">
        <f>IF(Table1[[#This Row],[TOTAL AFTER TAX]]&gt;3500,"HIGH","REASONABLE")</f>
        <v>REASONABLE</v>
      </c>
    </row>
    <row r="18" spans="1:7" x14ac:dyDescent="0.25">
      <c r="A18" s="3">
        <v>116</v>
      </c>
      <c r="B18">
        <v>54</v>
      </c>
      <c r="C18">
        <v>59</v>
      </c>
      <c r="D18" s="5">
        <f>IF(Table1[[#This Row],[ITEM PRICE]]&lt;100, 50, 100)</f>
        <v>50</v>
      </c>
      <c r="E18" s="5">
        <f>Table1[[#This Row],[NO. OF ITEMS]]*Table1[[#This Row],[ITEM PRICE]]</f>
        <v>3186</v>
      </c>
      <c r="F18" s="5">
        <f>Table1[[#This Row],[TOTAL BEFORE TAX]]+Table1[[#This Row],[TAX]]</f>
        <v>3236</v>
      </c>
      <c r="G18" s="5" t="str">
        <f>IF(Table1[[#This Row],[TOTAL AFTER TAX]]&gt;3500,"HIGH","REASONABLE")</f>
        <v>REASONABLE</v>
      </c>
    </row>
    <row r="19" spans="1:7" x14ac:dyDescent="0.25">
      <c r="A19" s="3">
        <v>117</v>
      </c>
      <c r="B19">
        <v>99</v>
      </c>
      <c r="C19">
        <v>71</v>
      </c>
      <c r="D19" s="5">
        <f>IF(Table1[[#This Row],[ITEM PRICE]]&lt;100, 50, 100)</f>
        <v>50</v>
      </c>
      <c r="E19" s="5">
        <f>Table1[[#This Row],[NO. OF ITEMS]]*Table1[[#This Row],[ITEM PRICE]]</f>
        <v>7029</v>
      </c>
      <c r="F19" s="5">
        <f>Table1[[#This Row],[TOTAL BEFORE TAX]]+Table1[[#This Row],[TAX]]</f>
        <v>7079</v>
      </c>
      <c r="G19" s="5" t="str">
        <f>IF(Table1[[#This Row],[TOTAL AFTER TAX]]&gt;3500,"HIGH","REASONABLE")</f>
        <v>HIGH</v>
      </c>
    </row>
    <row r="20" spans="1:7" x14ac:dyDescent="0.25">
      <c r="A20" s="3">
        <v>118</v>
      </c>
      <c r="B20">
        <v>120</v>
      </c>
      <c r="C20">
        <v>350</v>
      </c>
      <c r="D20" s="5">
        <f>IF(Table1[[#This Row],[ITEM PRICE]]&lt;100, 50, 100)</f>
        <v>100</v>
      </c>
      <c r="E20" s="5">
        <f>Table1[[#This Row],[NO. OF ITEMS]]*Table1[[#This Row],[ITEM PRICE]]</f>
        <v>42000</v>
      </c>
      <c r="F20" s="5">
        <f>Table1[[#This Row],[TOTAL BEFORE TAX]]+Table1[[#This Row],[TAX]]</f>
        <v>42100</v>
      </c>
      <c r="G20" s="5" t="str">
        <f>IF(Table1[[#This Row],[TOTAL AFTER TAX]]&gt;3500,"HIGH","REASONABLE")</f>
        <v>HIGH</v>
      </c>
    </row>
    <row r="21" spans="1:7" x14ac:dyDescent="0.25">
      <c r="A21" s="3">
        <v>119</v>
      </c>
      <c r="B21">
        <v>320</v>
      </c>
      <c r="C21">
        <v>45</v>
      </c>
      <c r="D21" s="5">
        <f>IF(Table1[[#This Row],[ITEM PRICE]]&lt;100, 50, 100)</f>
        <v>50</v>
      </c>
      <c r="E21" s="5">
        <f>Table1[[#This Row],[NO. OF ITEMS]]*Table1[[#This Row],[ITEM PRICE]]</f>
        <v>14400</v>
      </c>
      <c r="F21" s="5">
        <f>Table1[[#This Row],[TOTAL BEFORE TAX]]+Table1[[#This Row],[TAX]]</f>
        <v>14450</v>
      </c>
      <c r="G21" s="5" t="str">
        <f>IF(Table1[[#This Row],[TOTAL AFTER TAX]]&gt;3500,"HIGH","REASONABLE")</f>
        <v>HIGH</v>
      </c>
    </row>
    <row r="22" spans="1:7" x14ac:dyDescent="0.25">
      <c r="A22" s="3">
        <v>120</v>
      </c>
      <c r="B22">
        <v>451</v>
      </c>
      <c r="C22">
        <v>20</v>
      </c>
      <c r="D22" s="5">
        <f>IF(Table1[[#This Row],[ITEM PRICE]]&lt;100, 50, 100)</f>
        <v>50</v>
      </c>
      <c r="E22" s="5">
        <f>Table1[[#This Row],[NO. OF ITEMS]]*Table1[[#This Row],[ITEM PRICE]]</f>
        <v>9020</v>
      </c>
      <c r="F22" s="5">
        <f>Table1[[#This Row],[TOTAL BEFORE TAX]]+Table1[[#This Row],[TAX]]</f>
        <v>9070</v>
      </c>
      <c r="G22" s="5" t="str">
        <f>IF(Table1[[#This Row],[TOTAL AFTER TAX]]&gt;3500,"HIGH","REASONABLE")</f>
        <v>HIGH</v>
      </c>
    </row>
    <row r="23" spans="1:7" x14ac:dyDescent="0.25">
      <c r="A23" s="3">
        <v>121</v>
      </c>
      <c r="B23">
        <v>658</v>
      </c>
      <c r="C23">
        <v>20</v>
      </c>
      <c r="D23" s="5">
        <f>IF(Table1[[#This Row],[ITEM PRICE]]&lt;100, 50, 100)</f>
        <v>50</v>
      </c>
      <c r="E23" s="5">
        <f>Table1[[#This Row],[NO. OF ITEMS]]*Table1[[#This Row],[ITEM PRICE]]</f>
        <v>13160</v>
      </c>
      <c r="F23" s="5">
        <f>Table1[[#This Row],[TOTAL BEFORE TAX]]+Table1[[#This Row],[TAX]]</f>
        <v>13210</v>
      </c>
      <c r="G23" s="5" t="str">
        <f>IF(Table1[[#This Row],[TOTAL AFTER TAX]]&gt;3500,"HIGH","REASONABLE")</f>
        <v>HIGH</v>
      </c>
    </row>
    <row r="24" spans="1:7" x14ac:dyDescent="0.25">
      <c r="A24" s="3">
        <v>122</v>
      </c>
      <c r="B24">
        <v>743</v>
      </c>
      <c r="C24">
        <v>5</v>
      </c>
      <c r="D24" s="5">
        <f>IF(Table1[[#This Row],[ITEM PRICE]]&lt;100, 50, 100)</f>
        <v>50</v>
      </c>
      <c r="E24" s="5">
        <f>Table1[[#This Row],[NO. OF ITEMS]]*Table1[[#This Row],[ITEM PRICE]]</f>
        <v>3715</v>
      </c>
      <c r="F24" s="5">
        <f>Table1[[#This Row],[TOTAL BEFORE TAX]]+Table1[[#This Row],[TAX]]</f>
        <v>3765</v>
      </c>
      <c r="G24" s="5" t="str">
        <f>IF(Table1[[#This Row],[TOTAL AFTER TAX]]&gt;3500,"HIGH","REASONABLE")</f>
        <v>HIGH</v>
      </c>
    </row>
    <row r="25" spans="1:7" x14ac:dyDescent="0.25">
      <c r="A25" s="3">
        <v>123</v>
      </c>
      <c r="B25">
        <v>23</v>
      </c>
      <c r="C25">
        <v>200</v>
      </c>
      <c r="D25" s="5">
        <f>IF(Table1[[#This Row],[ITEM PRICE]]&lt;100, 50, 100)</f>
        <v>100</v>
      </c>
      <c r="E25" s="5">
        <f>Table1[[#This Row],[NO. OF ITEMS]]*Table1[[#This Row],[ITEM PRICE]]</f>
        <v>4600</v>
      </c>
      <c r="F25" s="5">
        <f>Table1[[#This Row],[TOTAL BEFORE TAX]]+Table1[[#This Row],[TAX]]</f>
        <v>4700</v>
      </c>
      <c r="G25" s="5" t="str">
        <f>IF(Table1[[#This Row],[TOTAL AFTER TAX]]&gt;3500,"HIGH","REASONABLE")</f>
        <v>HIGH</v>
      </c>
    </row>
    <row r="26" spans="1:7" x14ac:dyDescent="0.25">
      <c r="A26" s="3">
        <v>124</v>
      </c>
      <c r="B26">
        <v>54</v>
      </c>
      <c r="C26">
        <v>25</v>
      </c>
      <c r="D26" s="5">
        <f>IF(Table1[[#This Row],[ITEM PRICE]]&lt;100, 50, 100)</f>
        <v>50</v>
      </c>
      <c r="E26" s="5">
        <f>Table1[[#This Row],[NO. OF ITEMS]]*Table1[[#This Row],[ITEM PRICE]]</f>
        <v>1350</v>
      </c>
      <c r="F26" s="5">
        <f>Table1[[#This Row],[TOTAL BEFORE TAX]]+Table1[[#This Row],[TAX]]</f>
        <v>1400</v>
      </c>
      <c r="G26" s="5" t="str">
        <f>IF(Table1[[#This Row],[TOTAL AFTER TAX]]&gt;3500,"HIGH","REASONABLE")</f>
        <v>REASONABLE</v>
      </c>
    </row>
    <row r="28" spans="1:7" x14ac:dyDescent="0.25">
      <c r="A28" s="17" t="s">
        <v>7</v>
      </c>
      <c r="B28" s="17"/>
      <c r="C28" s="6">
        <f>COUNT(Table1[ITEM PRICE])</f>
        <v>25</v>
      </c>
    </row>
    <row r="29" spans="1:7" x14ac:dyDescent="0.25">
      <c r="A29" s="17" t="s">
        <v>8</v>
      </c>
      <c r="B29" s="17"/>
      <c r="C29" s="6">
        <f>AVERAGE(Table1[TAX])</f>
        <v>62</v>
      </c>
    </row>
    <row r="30" spans="1:7" x14ac:dyDescent="0.25">
      <c r="A30" s="17" t="s">
        <v>9</v>
      </c>
      <c r="B30" s="17"/>
      <c r="C30" s="6">
        <f>MIN(Table1[ITEM PRICE])</f>
        <v>5</v>
      </c>
    </row>
    <row r="31" spans="1:7" x14ac:dyDescent="0.25">
      <c r="A31" s="17" t="s">
        <v>10</v>
      </c>
      <c r="B31" s="17"/>
      <c r="C31" s="6">
        <f>MAX(Table1[ITEM PRICE])</f>
        <v>350</v>
      </c>
    </row>
  </sheetData>
  <mergeCells count="4">
    <mergeCell ref="A28:B28"/>
    <mergeCell ref="A29:B29"/>
    <mergeCell ref="A30:B30"/>
    <mergeCell ref="A31:B31"/>
  </mergeCells>
  <conditionalFormatting sqref="H7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F9B3-9132-4A24-9B95-28DB2605F487}">
  <dimension ref="A1:G33"/>
  <sheetViews>
    <sheetView tabSelected="1" topLeftCell="A28" workbookViewId="0">
      <selection activeCell="I9" sqref="I9"/>
    </sheetView>
  </sheetViews>
  <sheetFormatPr defaultRowHeight="15" x14ac:dyDescent="0.25"/>
  <cols>
    <col min="2" max="2" width="28.28515625" bestFit="1" customWidth="1"/>
    <col min="3" max="6" width="12.85546875" bestFit="1" customWidth="1"/>
    <col min="7" max="7" width="12" customWidth="1"/>
  </cols>
  <sheetData>
    <row r="1" spans="1:7" ht="28.5" customHeight="1" thickBot="1" x14ac:dyDescent="0.3">
      <c r="A1" s="18" t="s">
        <v>11</v>
      </c>
      <c r="B1" s="18"/>
      <c r="C1" s="18"/>
      <c r="D1" s="18"/>
      <c r="E1" s="18"/>
      <c r="F1" s="18"/>
      <c r="G1" s="18"/>
    </row>
    <row r="2" spans="1:7" ht="21" customHeight="1" x14ac:dyDescent="0.25">
      <c r="A2" s="8" t="s">
        <v>12</v>
      </c>
      <c r="B2" s="15" t="s">
        <v>28</v>
      </c>
      <c r="C2" s="8" t="s">
        <v>15</v>
      </c>
      <c r="D2" s="8" t="s">
        <v>16</v>
      </c>
      <c r="E2" s="9" t="s">
        <v>17</v>
      </c>
      <c r="F2" s="8" t="s">
        <v>13</v>
      </c>
      <c r="G2" s="8" t="s">
        <v>14</v>
      </c>
    </row>
    <row r="3" spans="1:7" x14ac:dyDescent="0.25">
      <c r="A3" s="10" t="s">
        <v>18</v>
      </c>
      <c r="B3" s="16" t="s">
        <v>19</v>
      </c>
      <c r="C3" s="11">
        <v>22000</v>
      </c>
      <c r="D3" s="11">
        <v>29000</v>
      </c>
      <c r="E3" s="12">
        <v>19000</v>
      </c>
      <c r="F3" s="11">
        <f>AVERAGE(Table2[[#This Row],[Jan]:[Mar]])</f>
        <v>23333.333333333332</v>
      </c>
      <c r="G3" s="11">
        <f>MAX(Table2[[#This Row],[Jan]:[Mar]])</f>
        <v>29000</v>
      </c>
    </row>
    <row r="4" spans="1:7" x14ac:dyDescent="0.25">
      <c r="A4" s="10" t="s">
        <v>24</v>
      </c>
      <c r="B4" s="16" t="s">
        <v>20</v>
      </c>
      <c r="C4" s="11">
        <v>42000</v>
      </c>
      <c r="D4" s="11">
        <v>39000</v>
      </c>
      <c r="E4" s="12">
        <v>43000</v>
      </c>
      <c r="F4" s="11">
        <f>AVERAGE(Table2[[#This Row],[Jan]:[Mar]])</f>
        <v>41333.333333333336</v>
      </c>
      <c r="G4" s="11">
        <f>MAX(Table2[[#This Row],[Jan]:[Mar]])</f>
        <v>43000</v>
      </c>
    </row>
    <row r="5" spans="1:7" x14ac:dyDescent="0.25">
      <c r="A5" s="10" t="s">
        <v>25</v>
      </c>
      <c r="B5" s="16" t="s">
        <v>21</v>
      </c>
      <c r="C5" s="11">
        <v>18000</v>
      </c>
      <c r="D5" s="11">
        <v>20000</v>
      </c>
      <c r="E5" s="12">
        <v>22000</v>
      </c>
      <c r="F5" s="11">
        <f>AVERAGE(Table2[[#This Row],[Jan]:[Mar]])</f>
        <v>20000</v>
      </c>
      <c r="G5" s="11">
        <f>MAX(Table2[[#This Row],[Jan]:[Mar]])</f>
        <v>22000</v>
      </c>
    </row>
    <row r="6" spans="1:7" x14ac:dyDescent="0.25">
      <c r="A6" s="10" t="s">
        <v>26</v>
      </c>
      <c r="B6" s="16" t="s">
        <v>22</v>
      </c>
      <c r="C6" s="11">
        <v>35000</v>
      </c>
      <c r="D6" s="11">
        <v>26000</v>
      </c>
      <c r="E6" s="12">
        <v>31000</v>
      </c>
      <c r="F6" s="11">
        <f>AVERAGE(Table2[[#This Row],[Jan]:[Mar]])</f>
        <v>30666.666666666668</v>
      </c>
      <c r="G6" s="11">
        <f>MAX(Table2[[#This Row],[Jan]:[Mar]])</f>
        <v>35000</v>
      </c>
    </row>
    <row r="7" spans="1:7" x14ac:dyDescent="0.25">
      <c r="A7" s="10" t="s">
        <v>27</v>
      </c>
      <c r="B7" s="22" t="s">
        <v>23</v>
      </c>
      <c r="C7" s="19">
        <v>12000</v>
      </c>
      <c r="D7" s="11">
        <v>15000</v>
      </c>
      <c r="E7" s="12">
        <v>13000</v>
      </c>
      <c r="F7" s="12">
        <f>AVERAGE(Table2[[#This Row],[Jan]:[Mar]])</f>
        <v>13333.333333333334</v>
      </c>
      <c r="G7" s="21">
        <f>MAX(Table2[[#This Row],[Jan]:[Mar]])</f>
        <v>15000</v>
      </c>
    </row>
    <row r="8" spans="1:7" x14ac:dyDescent="0.25">
      <c r="A8" s="16" t="s">
        <v>35</v>
      </c>
      <c r="B8" s="16" t="s">
        <v>54</v>
      </c>
      <c r="C8" s="11">
        <v>17700</v>
      </c>
      <c r="D8" s="11">
        <v>13500</v>
      </c>
      <c r="E8" s="11">
        <v>15000</v>
      </c>
      <c r="F8" s="14">
        <f>AVERAGE(Table2[[#This Row],[Jan]:[Mar]])</f>
        <v>15400</v>
      </c>
      <c r="G8" s="14">
        <f>MAX(Table2[[#This Row],[Jan]:[Mar]])</f>
        <v>17700</v>
      </c>
    </row>
    <row r="9" spans="1:7" x14ac:dyDescent="0.25">
      <c r="A9" s="16" t="s">
        <v>36</v>
      </c>
      <c r="B9" s="16" t="s">
        <v>55</v>
      </c>
      <c r="C9" s="11">
        <v>15000</v>
      </c>
      <c r="D9" s="11">
        <v>9400</v>
      </c>
      <c r="E9" s="11">
        <v>13500</v>
      </c>
      <c r="F9" s="14">
        <f>AVERAGE(Table2[[#This Row],[Jan]:[Mar]])</f>
        <v>12633.333333333334</v>
      </c>
      <c r="G9" s="14">
        <f>MAX(Table2[[#This Row],[Jan]:[Mar]])</f>
        <v>15000</v>
      </c>
    </row>
    <row r="10" spans="1:7" x14ac:dyDescent="0.25">
      <c r="A10" s="16" t="s">
        <v>37</v>
      </c>
      <c r="B10" s="16" t="s">
        <v>56</v>
      </c>
      <c r="C10" s="11">
        <v>12300</v>
      </c>
      <c r="D10" s="11">
        <v>5300</v>
      </c>
      <c r="E10" s="11">
        <v>9400</v>
      </c>
      <c r="F10" s="14">
        <f>AVERAGE(Table2[[#This Row],[Jan]:[Mar]])</f>
        <v>9000</v>
      </c>
      <c r="G10" s="14">
        <f>MAX(Table2[[#This Row],[Jan]:[Mar]])</f>
        <v>12300</v>
      </c>
    </row>
    <row r="11" spans="1:7" x14ac:dyDescent="0.25">
      <c r="A11" s="20" t="s">
        <v>38</v>
      </c>
      <c r="B11" s="20" t="s">
        <v>57</v>
      </c>
      <c r="C11" s="11">
        <v>9600</v>
      </c>
      <c r="D11" s="11">
        <v>18000</v>
      </c>
      <c r="E11" s="11">
        <v>5300</v>
      </c>
      <c r="F11" s="14">
        <f>AVERAGE(Table2[[#This Row],[Jan]:[Mar]])</f>
        <v>10966.666666666666</v>
      </c>
      <c r="G11" s="14">
        <f>MAX(Table2[[#This Row],[Jan]:[Mar]])</f>
        <v>18000</v>
      </c>
    </row>
    <row r="12" spans="1:7" x14ac:dyDescent="0.25">
      <c r="A12" s="20" t="s">
        <v>39</v>
      </c>
      <c r="B12" s="20" t="s">
        <v>58</v>
      </c>
      <c r="C12" s="11">
        <v>18000</v>
      </c>
      <c r="D12" s="11">
        <v>35000</v>
      </c>
      <c r="E12" s="11">
        <v>18000</v>
      </c>
      <c r="F12" s="14">
        <f>AVERAGE(Table2[[#This Row],[Jan]:[Mar]])</f>
        <v>23666.666666666668</v>
      </c>
      <c r="G12" s="14">
        <f>MAX(Table2[[#This Row],[Jan]:[Mar]])</f>
        <v>35000</v>
      </c>
    </row>
    <row r="13" spans="1:7" x14ac:dyDescent="0.25">
      <c r="A13" s="20" t="s">
        <v>40</v>
      </c>
      <c r="B13" s="20" t="s">
        <v>59</v>
      </c>
      <c r="C13" s="11">
        <v>35000</v>
      </c>
      <c r="D13" s="11">
        <v>12000</v>
      </c>
      <c r="E13" s="11">
        <v>35000</v>
      </c>
      <c r="F13" s="14">
        <f>AVERAGE(Table2[[#This Row],[Jan]:[Mar]])</f>
        <v>27333.333333333332</v>
      </c>
      <c r="G13" s="14">
        <f>MAX(Table2[[#This Row],[Jan]:[Mar]])</f>
        <v>35000</v>
      </c>
    </row>
    <row r="14" spans="1:7" x14ac:dyDescent="0.25">
      <c r="A14" s="20" t="s">
        <v>41</v>
      </c>
      <c r="B14" s="10" t="s">
        <v>60</v>
      </c>
      <c r="C14" s="19">
        <v>12000</v>
      </c>
      <c r="D14" s="11">
        <v>21000</v>
      </c>
      <c r="E14" s="11">
        <v>29000</v>
      </c>
      <c r="F14" s="14">
        <f>AVERAGE(Table2[[#This Row],[Jan]:[Mar]])</f>
        <v>20666.666666666668</v>
      </c>
      <c r="G14" s="14">
        <f>MAX(Table2[[#This Row],[Jan]:[Mar]])</f>
        <v>29000</v>
      </c>
    </row>
    <row r="15" spans="1:7" x14ac:dyDescent="0.25">
      <c r="A15" s="20" t="s">
        <v>42</v>
      </c>
      <c r="B15" s="20" t="s">
        <v>61</v>
      </c>
      <c r="C15" s="11">
        <v>21000</v>
      </c>
      <c r="D15" s="11">
        <v>18000</v>
      </c>
      <c r="E15" s="11">
        <v>39000</v>
      </c>
      <c r="F15" s="14">
        <f>AVERAGE(Table2[[#This Row],[Jan]:[Mar]])</f>
        <v>26000</v>
      </c>
      <c r="G15" s="14">
        <f>MAX(Table2[[#This Row],[Jan]:[Mar]])</f>
        <v>39000</v>
      </c>
    </row>
    <row r="16" spans="1:7" x14ac:dyDescent="0.25">
      <c r="A16" s="20" t="s">
        <v>43</v>
      </c>
      <c r="B16" s="20" t="s">
        <v>62</v>
      </c>
      <c r="C16" s="11">
        <v>22000</v>
      </c>
      <c r="D16" s="11">
        <v>35000</v>
      </c>
      <c r="E16" s="11">
        <v>20000</v>
      </c>
      <c r="F16" s="14">
        <f>AVERAGE(Table2[[#This Row],[Jan]:[Mar]])</f>
        <v>25666.666666666668</v>
      </c>
      <c r="G16" s="14">
        <f>MAX(Table2[[#This Row],[Jan]:[Mar]])</f>
        <v>35000</v>
      </c>
    </row>
    <row r="17" spans="1:7" x14ac:dyDescent="0.25">
      <c r="A17" s="20" t="s">
        <v>44</v>
      </c>
      <c r="B17" s="20" t="s">
        <v>63</v>
      </c>
      <c r="C17" s="11">
        <v>28000</v>
      </c>
      <c r="D17" s="11">
        <v>12000</v>
      </c>
      <c r="E17" s="11">
        <v>26000</v>
      </c>
      <c r="F17" s="14">
        <f>AVERAGE(Table2[[#This Row],[Jan]:[Mar]])</f>
        <v>22000</v>
      </c>
      <c r="G17" s="14">
        <f>MAX(Table2[[#This Row],[Jan]:[Mar]])</f>
        <v>28000</v>
      </c>
    </row>
    <row r="18" spans="1:7" x14ac:dyDescent="0.25">
      <c r="A18" s="20" t="s">
        <v>45</v>
      </c>
      <c r="B18" s="20" t="s">
        <v>64</v>
      </c>
      <c r="C18" s="11">
        <v>14000</v>
      </c>
      <c r="D18" s="11">
        <v>17700</v>
      </c>
      <c r="E18" s="11">
        <v>15000</v>
      </c>
      <c r="F18" s="14">
        <f>AVERAGE(Table2[[#This Row],[Jan]:[Mar]])</f>
        <v>15566.666666666666</v>
      </c>
      <c r="G18" s="14">
        <f>MAX(Table2[[#This Row],[Jan]:[Mar]])</f>
        <v>17700</v>
      </c>
    </row>
    <row r="19" spans="1:7" x14ac:dyDescent="0.25">
      <c r="A19" s="20" t="s">
        <v>46</v>
      </c>
      <c r="B19" s="20" t="s">
        <v>65</v>
      </c>
      <c r="C19" s="11">
        <v>25000</v>
      </c>
      <c r="D19" s="11">
        <v>15000</v>
      </c>
      <c r="E19" s="11">
        <v>15000</v>
      </c>
      <c r="F19" s="14">
        <f>AVERAGE(Table2[[#This Row],[Jan]:[Mar]])</f>
        <v>18333.333333333332</v>
      </c>
      <c r="G19" s="14">
        <f>MAX(Table2[[#This Row],[Jan]:[Mar]])</f>
        <v>25000</v>
      </c>
    </row>
    <row r="20" spans="1:7" x14ac:dyDescent="0.25">
      <c r="A20" s="20" t="s">
        <v>47</v>
      </c>
      <c r="B20" s="20" t="s">
        <v>66</v>
      </c>
      <c r="C20" s="11">
        <v>60000</v>
      </c>
      <c r="D20" s="11">
        <v>22000</v>
      </c>
      <c r="E20" s="11">
        <v>22000</v>
      </c>
      <c r="F20" s="14">
        <f>AVERAGE(Table2[[#This Row],[Jan]:[Mar]])</f>
        <v>34666.666666666664</v>
      </c>
      <c r="G20" s="14">
        <f>MAX(Table2[[#This Row],[Jan]:[Mar]])</f>
        <v>60000</v>
      </c>
    </row>
    <row r="21" spans="1:7" x14ac:dyDescent="0.25">
      <c r="A21" s="20" t="s">
        <v>48</v>
      </c>
      <c r="B21" s="20" t="s">
        <v>67</v>
      </c>
      <c r="C21" s="19">
        <v>65000</v>
      </c>
      <c r="D21" s="11">
        <v>28000</v>
      </c>
      <c r="E21" s="11">
        <v>28000</v>
      </c>
      <c r="F21" s="14">
        <f>AVERAGE(Table2[[#This Row],[Jan]:[Mar]])</f>
        <v>40333.333333333336</v>
      </c>
      <c r="G21" s="14">
        <f>MAX(Table2[[#This Row],[Jan]:[Mar]])</f>
        <v>65000</v>
      </c>
    </row>
    <row r="22" spans="1:7" x14ac:dyDescent="0.25">
      <c r="A22" s="20" t="s">
        <v>49</v>
      </c>
      <c r="B22" s="20" t="s">
        <v>68</v>
      </c>
      <c r="C22" s="19">
        <v>41000</v>
      </c>
      <c r="D22" s="11">
        <v>14000</v>
      </c>
      <c r="E22" s="11">
        <v>14000</v>
      </c>
      <c r="F22" s="14">
        <f>AVERAGE(Table2[[#This Row],[Jan]:[Mar]])</f>
        <v>23000</v>
      </c>
      <c r="G22" s="14">
        <f>MAX(Table2[[#This Row],[Jan]:[Mar]])</f>
        <v>41000</v>
      </c>
    </row>
    <row r="23" spans="1:7" x14ac:dyDescent="0.25">
      <c r="A23" s="20" t="s">
        <v>50</v>
      </c>
      <c r="B23" s="20" t="s">
        <v>69</v>
      </c>
      <c r="C23" s="19">
        <v>30000</v>
      </c>
      <c r="D23" s="11">
        <v>25000</v>
      </c>
      <c r="E23" s="11">
        <v>18000</v>
      </c>
      <c r="F23" s="14">
        <f>AVERAGE(Table2[[#This Row],[Jan]:[Mar]])</f>
        <v>24333.333333333332</v>
      </c>
      <c r="G23" s="14">
        <f>MAX(Table2[[#This Row],[Jan]:[Mar]])</f>
        <v>30000</v>
      </c>
    </row>
    <row r="24" spans="1:7" x14ac:dyDescent="0.25">
      <c r="A24" s="20" t="s">
        <v>51</v>
      </c>
      <c r="B24" s="20" t="s">
        <v>70</v>
      </c>
      <c r="C24" s="19">
        <v>21000</v>
      </c>
      <c r="D24" s="14">
        <v>5000</v>
      </c>
      <c r="E24" s="11">
        <v>35000</v>
      </c>
      <c r="F24" s="14">
        <f>AVERAGE(Table2[[#This Row],[Jan]:[Mar]])</f>
        <v>20333.333333333332</v>
      </c>
      <c r="G24" s="14">
        <f>MAX(Table2[[#This Row],[Jan]:[Mar]])</f>
        <v>35000</v>
      </c>
    </row>
    <row r="25" spans="1:7" x14ac:dyDescent="0.25">
      <c r="A25" s="20" t="s">
        <v>52</v>
      </c>
      <c r="B25" s="20" t="s">
        <v>71</v>
      </c>
      <c r="C25" s="19">
        <v>32000</v>
      </c>
      <c r="D25" s="14">
        <v>12000</v>
      </c>
      <c r="E25" s="11">
        <v>12000</v>
      </c>
      <c r="F25" s="14">
        <f>AVERAGE(Table2[[#This Row],[Jan]:[Mar]])</f>
        <v>18666.666666666668</v>
      </c>
      <c r="G25" s="14">
        <f>MAX(Table2[[#This Row],[Jan]:[Mar]])</f>
        <v>32000</v>
      </c>
    </row>
    <row r="26" spans="1:7" x14ac:dyDescent="0.25">
      <c r="A26" s="20" t="s">
        <v>53</v>
      </c>
      <c r="B26" s="20" t="s">
        <v>72</v>
      </c>
      <c r="C26" s="19">
        <v>41000</v>
      </c>
      <c r="D26" s="14">
        <v>18000</v>
      </c>
      <c r="E26" s="11">
        <v>17700</v>
      </c>
      <c r="F26" s="14">
        <f>AVERAGE(Table2[[#This Row],[Jan]:[Mar]])</f>
        <v>25566.666666666668</v>
      </c>
      <c r="G26" s="14">
        <f>MAX(Table2[[#This Row],[Jan]:[Mar]])</f>
        <v>41000</v>
      </c>
    </row>
    <row r="27" spans="1:7" x14ac:dyDescent="0.25">
      <c r="B27" s="7" t="s">
        <v>29</v>
      </c>
      <c r="C27" s="13">
        <f>SUM(Table2[Jan])</f>
        <v>648600</v>
      </c>
      <c r="D27" s="13">
        <f>SUM(Table2[Feb])</f>
        <v>464900</v>
      </c>
      <c r="E27" s="13">
        <f>SUM(Table2[Mar])</f>
        <v>514900</v>
      </c>
    </row>
    <row r="28" spans="1:7" x14ac:dyDescent="0.25">
      <c r="B28" s="7" t="s">
        <v>30</v>
      </c>
      <c r="C28" s="13">
        <v>83000</v>
      </c>
      <c r="D28" s="13">
        <v>84000</v>
      </c>
      <c r="E28" s="13">
        <v>43000</v>
      </c>
    </row>
    <row r="29" spans="1:7" x14ac:dyDescent="0.25">
      <c r="B29" s="7" t="s">
        <v>31</v>
      </c>
      <c r="C29" s="13">
        <f>C27-C28</f>
        <v>565600</v>
      </c>
      <c r="D29" s="13">
        <f t="shared" ref="D29:E29" si="0">D27-D28</f>
        <v>380900</v>
      </c>
      <c r="E29" s="13">
        <f t="shared" si="0"/>
        <v>471900</v>
      </c>
    </row>
    <row r="30" spans="1:7" x14ac:dyDescent="0.25">
      <c r="B30" s="7" t="s">
        <v>32</v>
      </c>
      <c r="C30" s="13">
        <f>C29*10%</f>
        <v>56560</v>
      </c>
      <c r="D30" s="13">
        <f t="shared" ref="D30:E30" si="1">D29*10%</f>
        <v>38090</v>
      </c>
      <c r="E30" s="13">
        <f t="shared" si="1"/>
        <v>47190</v>
      </c>
    </row>
    <row r="31" spans="1:7" x14ac:dyDescent="0.25">
      <c r="C31" s="13"/>
      <c r="D31" s="13"/>
      <c r="E31" s="13"/>
    </row>
    <row r="32" spans="1:7" x14ac:dyDescent="0.25">
      <c r="B32" s="7" t="s">
        <v>33</v>
      </c>
      <c r="C32" s="13">
        <f>SUMIF(Table2[Jan],"&gt;30000")</f>
        <v>351000</v>
      </c>
      <c r="D32" s="13">
        <f>SUMIF(Table2[Feb],"&gt;30000")</f>
        <v>109000</v>
      </c>
      <c r="E32" s="13">
        <f>SUMIF(Table2[Mar],"&gt;30000")</f>
        <v>183000</v>
      </c>
    </row>
    <row r="33" spans="2:5" x14ac:dyDescent="0.25">
      <c r="B33" s="7" t="s">
        <v>34</v>
      </c>
      <c r="C33" s="5">
        <f>COUNTIF(Table2[Jan],"&gt;30000")</f>
        <v>8</v>
      </c>
      <c r="D33" s="5">
        <f>COUNTIF(Table2[Feb],"&gt;30000")</f>
        <v>3</v>
      </c>
      <c r="E33" s="5">
        <f>COUNTIF(Table2[Mar],"&gt;30000")</f>
        <v>5</v>
      </c>
    </row>
  </sheetData>
  <mergeCells count="1">
    <mergeCell ref="A1:G1"/>
  </mergeCells>
  <phoneticPr fontId="5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8A856C0BB1484694E8D4077135D469" ma:contentTypeVersion="2" ma:contentTypeDescription="Create a new document." ma:contentTypeScope="" ma:versionID="18ee3d2331720003a9f1f40bdd6b19ec">
  <xsd:schema xmlns:xsd="http://www.w3.org/2001/XMLSchema" xmlns:xs="http://www.w3.org/2001/XMLSchema" xmlns:p="http://schemas.microsoft.com/office/2006/metadata/properties" xmlns:ns3="c98f33b0-9e68-4113-a5bd-87f9b3ebc2c6" targetNamespace="http://schemas.microsoft.com/office/2006/metadata/properties" ma:root="true" ma:fieldsID="343ea91b7d4b9f371e643d588e2f92f9" ns3:_="">
    <xsd:import namespace="c98f33b0-9e68-4113-a5bd-87f9b3ebc2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f33b0-9e68-4113-a5bd-87f9b3ebc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9AE6ED-7E5D-4BF2-A7FB-FA92B1D808E6}">
  <ds:schemaRefs>
    <ds:schemaRef ds:uri="http://schemas.microsoft.com/office/2006/documentManagement/types"/>
    <ds:schemaRef ds:uri="http://schemas.openxmlformats.org/package/2006/metadata/core-properties"/>
    <ds:schemaRef ds:uri="c98f33b0-9e68-4113-a5bd-87f9b3ebc2c6"/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2C02DA-ECCC-4510-8088-F103D147B7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635BBB-13AB-4D21-9FD9-B552256ED4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f33b0-9e68-4113-a5bd-87f9b3ebc2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4NM20AI042 RIFAATH MOHAMED AMEEN</cp:lastModifiedBy>
  <dcterms:created xsi:type="dcterms:W3CDTF">2021-10-04T08:35:57Z</dcterms:created>
  <dcterms:modified xsi:type="dcterms:W3CDTF">2021-10-06T05:59:22Z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0x010100698A856C0BB1484694E8D4077135D469</vt:lpwstr>
  </property>
</Properties>
</file>