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2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3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drawings/drawing4.xml" ContentType="application/vnd.openxmlformats-officedocument.drawing+xml"/>
  <Override PartName="/xl/ctrlProps/ctrlProp632.xml" ContentType="application/vnd.ms-excel.controlproperties+xml"/>
  <Override PartName="/xl/ctrlProps/ctrlProp6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sci-tkdn/public/template/"/>
    </mc:Choice>
  </mc:AlternateContent>
  <xr:revisionPtr revIDLastSave="0" documentId="13_ncr:1_{E43CA03B-41D3-274C-AFB9-DB267B2D9361}" xr6:coauthVersionLast="36" xr6:coauthVersionMax="47" xr10:uidLastSave="{00000000-0000-0000-0000-000000000000}"/>
  <bookViews>
    <workbookView xWindow="0" yWindow="460" windowWidth="25600" windowHeight="14520" activeTab="3" xr2:uid="{00000000-000D-0000-FFFF-FFFF00000000}"/>
  </bookViews>
  <sheets>
    <sheet name="Manufaktur" sheetId="2" r:id="rId1"/>
    <sheet name="Pengembangan" sheetId="3" r:id="rId2"/>
    <sheet name="Software" sheetId="1" r:id="rId3"/>
    <sheet name="Rekap" sheetId="4" r:id="rId4"/>
  </sheets>
  <definedNames>
    <definedName name="_xlnm.Print_Area" localSheetId="0">Manufaktur!$A$1:$P$99</definedName>
    <definedName name="_xlnm.Print_Area" localSheetId="2">Software!$AI$1:$BC$49</definedName>
    <definedName name="Z_0676F246_64C8_4F13_9305_7C368A686F86_.wvu.Cols" localSheetId="1" hidden="1">Pengembangan!$M:$S</definedName>
    <definedName name="Z_0676F246_64C8_4F13_9305_7C368A686F86_.wvu.Rows" localSheetId="1" hidden="1">Pengembangan!$27:$29,Pengembangan!$42:$44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2" l="1"/>
  <c r="K67" i="2"/>
  <c r="I65" i="2"/>
  <c r="K63" i="2"/>
  <c r="K62" i="2"/>
  <c r="I62" i="2" s="1"/>
  <c r="AZ30" i="1"/>
  <c r="AY30" i="1"/>
  <c r="AW30" i="1"/>
  <c r="AX30" i="1"/>
  <c r="BA30" i="1"/>
  <c r="BB30" i="1"/>
  <c r="AU23" i="1"/>
  <c r="AR23" i="1"/>
  <c r="AS23" i="1"/>
  <c r="AT23" i="1"/>
  <c r="AV23" i="1"/>
  <c r="AQ23" i="1"/>
  <c r="BA24" i="1"/>
  <c r="AZ24" i="1"/>
  <c r="AX24" i="1"/>
  <c r="BB24" i="1" s="1"/>
  <c r="AW24" i="1"/>
  <c r="AY24" i="1"/>
  <c r="AV17" i="1"/>
  <c r="AU17" i="1"/>
  <c r="AR17" i="1"/>
  <c r="AS17" i="1"/>
  <c r="AT17" i="1"/>
  <c r="AR20" i="1"/>
  <c r="AS20" i="1"/>
  <c r="AT20" i="1"/>
  <c r="AU20" i="1"/>
  <c r="AV20" i="1"/>
  <c r="AZ27" i="1"/>
  <c r="BA27" i="1"/>
  <c r="AY27" i="1"/>
  <c r="AW27" i="1"/>
  <c r="AX27" i="1"/>
  <c r="BB27" i="1"/>
  <c r="AQ20" i="1"/>
  <c r="AY28" i="1"/>
  <c r="AZ28" i="1"/>
  <c r="AX28" i="1"/>
  <c r="AW28" i="1"/>
  <c r="BA28" i="1"/>
  <c r="BB28" i="1"/>
  <c r="AU21" i="1"/>
  <c r="AR21" i="1"/>
  <c r="AS21" i="1"/>
  <c r="AT21" i="1"/>
  <c r="AV21" i="1"/>
  <c r="AQ21" i="1"/>
  <c r="AR19" i="1"/>
  <c r="AS19" i="1"/>
  <c r="AT19" i="1"/>
  <c r="AU19" i="1"/>
  <c r="AV19" i="1"/>
  <c r="AY26" i="1"/>
  <c r="AZ26" i="1"/>
  <c r="AX26" i="1"/>
  <c r="AW26" i="1"/>
  <c r="BA26" i="1"/>
  <c r="BB26" i="1"/>
  <c r="AQ19" i="1"/>
  <c r="AY29" i="1"/>
  <c r="AZ29" i="1"/>
  <c r="AW29" i="1"/>
  <c r="AX29" i="1"/>
  <c r="BA29" i="1"/>
  <c r="BB29" i="1"/>
  <c r="AU22" i="1"/>
  <c r="AR22" i="1"/>
  <c r="AS22" i="1"/>
  <c r="AT22" i="1"/>
  <c r="AV22" i="1"/>
  <c r="AQ22" i="1"/>
  <c r="AX25" i="1"/>
  <c r="AZ25" i="1"/>
  <c r="AW25" i="1"/>
  <c r="AY25" i="1"/>
  <c r="BA25" i="1"/>
  <c r="BB25" i="1" s="1"/>
  <c r="AU18" i="1"/>
  <c r="AR18" i="1"/>
  <c r="AS18" i="1"/>
  <c r="AT18" i="1"/>
  <c r="AV18" i="1"/>
  <c r="T124" i="1"/>
  <c r="T123" i="1"/>
  <c r="R123" i="1"/>
  <c r="T121" i="1"/>
  <c r="T120" i="1"/>
  <c r="T118" i="1"/>
  <c r="T117" i="1"/>
  <c r="R117" i="1"/>
  <c r="T115" i="1"/>
  <c r="T114" i="1"/>
  <c r="T112" i="1"/>
  <c r="T111" i="1"/>
  <c r="R111" i="1"/>
  <c r="T106" i="1"/>
  <c r="T105" i="1"/>
  <c r="T104" i="1"/>
  <c r="T103" i="1"/>
  <c r="T102" i="1"/>
  <c r="T100" i="1"/>
  <c r="T99" i="1"/>
  <c r="T98" i="1"/>
  <c r="T97" i="1"/>
  <c r="T95" i="1"/>
  <c r="T94" i="1"/>
  <c r="T93" i="1"/>
  <c r="T92" i="1"/>
  <c r="T91" i="1"/>
  <c r="T89" i="1"/>
  <c r="T88" i="1"/>
  <c r="T87" i="1"/>
  <c r="T85" i="1"/>
  <c r="T84" i="1"/>
  <c r="T79" i="1"/>
  <c r="T78" i="1"/>
  <c r="T76" i="1"/>
  <c r="T75" i="1"/>
  <c r="T73" i="1"/>
  <c r="T72" i="1"/>
  <c r="T70" i="1"/>
  <c r="T69" i="1"/>
  <c r="T68" i="1"/>
  <c r="T66" i="1"/>
  <c r="T65" i="1"/>
  <c r="R65" i="1"/>
  <c r="T60" i="1"/>
  <c r="T59" i="1"/>
  <c r="T58" i="1"/>
  <c r="T57" i="1"/>
  <c r="T53" i="1"/>
  <c r="T52" i="1"/>
  <c r="T51" i="1"/>
  <c r="T50" i="1"/>
  <c r="T48" i="1"/>
  <c r="T47" i="1"/>
  <c r="R47" i="1"/>
  <c r="T45" i="1"/>
  <c r="T44" i="1"/>
  <c r="T39" i="1"/>
  <c r="T38" i="1"/>
  <c r="T37" i="1"/>
  <c r="T36" i="1"/>
  <c r="T34" i="1"/>
  <c r="T33" i="1"/>
  <c r="T32" i="1"/>
  <c r="T31" i="1"/>
  <c r="T29" i="1"/>
  <c r="T28" i="1"/>
  <c r="T27" i="1"/>
  <c r="T26" i="1"/>
  <c r="T24" i="1"/>
  <c r="T23" i="1"/>
  <c r="T22" i="1"/>
  <c r="T20" i="1"/>
  <c r="T19" i="1"/>
  <c r="T18" i="1"/>
  <c r="T17" i="1"/>
  <c r="AF124" i="1"/>
  <c r="AF123" i="1"/>
  <c r="AF121" i="1"/>
  <c r="AF120" i="1"/>
  <c r="AD120" i="1"/>
  <c r="AF118" i="1"/>
  <c r="AF117" i="1"/>
  <c r="AF115" i="1"/>
  <c r="AF114" i="1"/>
  <c r="AF112" i="1"/>
  <c r="AF111" i="1"/>
  <c r="AD111" i="1"/>
  <c r="AF106" i="1"/>
  <c r="AF105" i="1"/>
  <c r="AF104" i="1"/>
  <c r="AF103" i="1"/>
  <c r="AF102" i="1"/>
  <c r="AF100" i="1"/>
  <c r="AF99" i="1"/>
  <c r="AF98" i="1"/>
  <c r="AF97" i="1"/>
  <c r="AF95" i="1"/>
  <c r="AF94" i="1"/>
  <c r="AF93" i="1"/>
  <c r="AF92" i="1"/>
  <c r="AF91" i="1"/>
  <c r="AF89" i="1"/>
  <c r="AF88" i="1"/>
  <c r="AF87" i="1"/>
  <c r="AF85" i="1"/>
  <c r="AF84" i="1"/>
  <c r="AF79" i="1"/>
  <c r="AF78" i="1"/>
  <c r="AD78" i="1"/>
  <c r="AF76" i="1"/>
  <c r="AF75" i="1"/>
  <c r="AD75" i="1"/>
  <c r="AF73" i="1"/>
  <c r="AF72" i="1"/>
  <c r="AF70" i="1"/>
  <c r="AF69" i="1"/>
  <c r="AF68" i="1"/>
  <c r="AF66" i="1"/>
  <c r="AF65" i="1"/>
  <c r="AD65" i="1"/>
  <c r="AF60" i="1"/>
  <c r="AF59" i="1"/>
  <c r="AF58" i="1"/>
  <c r="AF57" i="1"/>
  <c r="AF53" i="1"/>
  <c r="AF52" i="1"/>
  <c r="AF51" i="1"/>
  <c r="AF50" i="1"/>
  <c r="AF48" i="1"/>
  <c r="AF47" i="1"/>
  <c r="AF45" i="1"/>
  <c r="AF44" i="1"/>
  <c r="AF39" i="1"/>
  <c r="AF38" i="1"/>
  <c r="AF37" i="1"/>
  <c r="AF36" i="1"/>
  <c r="AF34" i="1"/>
  <c r="AF33" i="1"/>
  <c r="AF32" i="1"/>
  <c r="AF31" i="1"/>
  <c r="AF29" i="1"/>
  <c r="AF28" i="1"/>
  <c r="AF27" i="1"/>
  <c r="AF26" i="1"/>
  <c r="AF24" i="1"/>
  <c r="AF23" i="1"/>
  <c r="AF22" i="1"/>
  <c r="AF20" i="1"/>
  <c r="AF19" i="1"/>
  <c r="AF18" i="1"/>
  <c r="AF17" i="1"/>
  <c r="AB124" i="1"/>
  <c r="AB123" i="1"/>
  <c r="Z123" i="1"/>
  <c r="AB121" i="1"/>
  <c r="AB120" i="1"/>
  <c r="AB118" i="1"/>
  <c r="AB117" i="1"/>
  <c r="AB115" i="1"/>
  <c r="AB114" i="1"/>
  <c r="AB112" i="1"/>
  <c r="AB111" i="1"/>
  <c r="Z111" i="1"/>
  <c r="AB106" i="1"/>
  <c r="AB105" i="1"/>
  <c r="AB104" i="1"/>
  <c r="AB103" i="1"/>
  <c r="AB102" i="1"/>
  <c r="AB100" i="1"/>
  <c r="AB99" i="1"/>
  <c r="AB98" i="1"/>
  <c r="AB97" i="1"/>
  <c r="AB95" i="1"/>
  <c r="AB94" i="1"/>
  <c r="AB93" i="1"/>
  <c r="AB92" i="1"/>
  <c r="AB91" i="1"/>
  <c r="AB89" i="1"/>
  <c r="AB88" i="1"/>
  <c r="AB87" i="1"/>
  <c r="AB85" i="1"/>
  <c r="AB84" i="1"/>
  <c r="AB79" i="1"/>
  <c r="AB78" i="1"/>
  <c r="AB76" i="1"/>
  <c r="AB75" i="1"/>
  <c r="AB73" i="1"/>
  <c r="AB72" i="1"/>
  <c r="Z72" i="1"/>
  <c r="AB70" i="1"/>
  <c r="AB69" i="1"/>
  <c r="AB68" i="1"/>
  <c r="AB66" i="1"/>
  <c r="AB65" i="1"/>
  <c r="AB60" i="1"/>
  <c r="AB59" i="1"/>
  <c r="AB58" i="1"/>
  <c r="AB57" i="1"/>
  <c r="AB53" i="1"/>
  <c r="AB52" i="1"/>
  <c r="AB51" i="1"/>
  <c r="AB50" i="1"/>
  <c r="AB48" i="1"/>
  <c r="AB47" i="1"/>
  <c r="Z47" i="1"/>
  <c r="AB45" i="1"/>
  <c r="AB44" i="1"/>
  <c r="AB39" i="1"/>
  <c r="AB38" i="1"/>
  <c r="AB37" i="1"/>
  <c r="AB36" i="1"/>
  <c r="AB34" i="1"/>
  <c r="AB33" i="1"/>
  <c r="AB32" i="1"/>
  <c r="AB31" i="1"/>
  <c r="AB29" i="1"/>
  <c r="AB28" i="1"/>
  <c r="AB27" i="1"/>
  <c r="AB26" i="1"/>
  <c r="AB24" i="1"/>
  <c r="AB23" i="1"/>
  <c r="AB22" i="1"/>
  <c r="AB20" i="1"/>
  <c r="AB19" i="1"/>
  <c r="AB18" i="1"/>
  <c r="AB17" i="1"/>
  <c r="X124" i="1"/>
  <c r="X123" i="1"/>
  <c r="X121" i="1"/>
  <c r="X120" i="1"/>
  <c r="X118" i="1"/>
  <c r="X117" i="1"/>
  <c r="X115" i="1"/>
  <c r="X114" i="1"/>
  <c r="X112" i="1"/>
  <c r="X111" i="1"/>
  <c r="X106" i="1"/>
  <c r="X105" i="1"/>
  <c r="X104" i="1"/>
  <c r="X103" i="1"/>
  <c r="X102" i="1"/>
  <c r="X100" i="1"/>
  <c r="X99" i="1"/>
  <c r="X98" i="1"/>
  <c r="X97" i="1"/>
  <c r="X95" i="1"/>
  <c r="X94" i="1"/>
  <c r="X93" i="1"/>
  <c r="X92" i="1"/>
  <c r="X91" i="1"/>
  <c r="X89" i="1"/>
  <c r="X88" i="1"/>
  <c r="X87" i="1"/>
  <c r="X85" i="1"/>
  <c r="X84" i="1"/>
  <c r="V84" i="1"/>
  <c r="X79" i="1"/>
  <c r="X78" i="1"/>
  <c r="X76" i="1"/>
  <c r="X75" i="1"/>
  <c r="V75" i="1"/>
  <c r="X73" i="1"/>
  <c r="X72" i="1"/>
  <c r="X70" i="1"/>
  <c r="X69" i="1"/>
  <c r="X68" i="1"/>
  <c r="X66" i="1"/>
  <c r="X65" i="1"/>
  <c r="X60" i="1"/>
  <c r="X59" i="1"/>
  <c r="X58" i="1"/>
  <c r="X57" i="1"/>
  <c r="X53" i="1"/>
  <c r="X52" i="1"/>
  <c r="X51" i="1"/>
  <c r="X50" i="1"/>
  <c r="X48" i="1"/>
  <c r="X47" i="1"/>
  <c r="V47" i="1"/>
  <c r="X45" i="1"/>
  <c r="X44" i="1"/>
  <c r="X39" i="1"/>
  <c r="X38" i="1"/>
  <c r="X37" i="1"/>
  <c r="X36" i="1"/>
  <c r="X34" i="1"/>
  <c r="X33" i="1"/>
  <c r="X32" i="1"/>
  <c r="X31" i="1"/>
  <c r="X29" i="1"/>
  <c r="X28" i="1"/>
  <c r="X27" i="1"/>
  <c r="X26" i="1"/>
  <c r="X24" i="1"/>
  <c r="X23" i="1"/>
  <c r="X22" i="1"/>
  <c r="X20" i="1"/>
  <c r="X19" i="1"/>
  <c r="X18" i="1"/>
  <c r="X17" i="1"/>
  <c r="P124" i="1"/>
  <c r="P123" i="1"/>
  <c r="P121" i="1"/>
  <c r="P120" i="1"/>
  <c r="P118" i="1"/>
  <c r="P117" i="1"/>
  <c r="P115" i="1"/>
  <c r="P114" i="1"/>
  <c r="P112" i="1"/>
  <c r="P111" i="1"/>
  <c r="P106" i="1"/>
  <c r="P105" i="1"/>
  <c r="P104" i="1"/>
  <c r="P103" i="1"/>
  <c r="P102" i="1"/>
  <c r="P100" i="1"/>
  <c r="P99" i="1"/>
  <c r="P98" i="1"/>
  <c r="P97" i="1"/>
  <c r="P95" i="1"/>
  <c r="P94" i="1"/>
  <c r="P93" i="1"/>
  <c r="P92" i="1"/>
  <c r="P91" i="1"/>
  <c r="P89" i="1"/>
  <c r="P88" i="1"/>
  <c r="P87" i="1"/>
  <c r="P85" i="1"/>
  <c r="P84" i="1"/>
  <c r="P79" i="1"/>
  <c r="P78" i="1"/>
  <c r="P76" i="1"/>
  <c r="P75" i="1"/>
  <c r="P73" i="1"/>
  <c r="P72" i="1"/>
  <c r="P70" i="1"/>
  <c r="P69" i="1"/>
  <c r="P68" i="1"/>
  <c r="P66" i="1"/>
  <c r="P65" i="1"/>
  <c r="P60" i="1"/>
  <c r="P59" i="1"/>
  <c r="P58" i="1"/>
  <c r="P57" i="1"/>
  <c r="P53" i="1"/>
  <c r="P52" i="1"/>
  <c r="P51" i="1"/>
  <c r="P50" i="1"/>
  <c r="P48" i="1"/>
  <c r="P47" i="1"/>
  <c r="P45" i="1"/>
  <c r="P44" i="1"/>
  <c r="P39" i="1"/>
  <c r="P38" i="1"/>
  <c r="P37" i="1"/>
  <c r="P36" i="1"/>
  <c r="P34" i="1"/>
  <c r="P33" i="1"/>
  <c r="P32" i="1"/>
  <c r="P31" i="1"/>
  <c r="P29" i="1"/>
  <c r="P28" i="1"/>
  <c r="P27" i="1"/>
  <c r="P26" i="1"/>
  <c r="P24" i="1"/>
  <c r="P23" i="1"/>
  <c r="P22" i="1"/>
  <c r="P20" i="1"/>
  <c r="P19" i="1"/>
  <c r="P18" i="1"/>
  <c r="P17" i="1"/>
  <c r="V120" i="1"/>
  <c r="AD123" i="1"/>
  <c r="R84" i="1"/>
  <c r="V91" i="1"/>
  <c r="V87" i="1"/>
  <c r="V97" i="1"/>
  <c r="V102" i="1"/>
  <c r="V107" i="1"/>
  <c r="V111" i="1"/>
  <c r="V123" i="1"/>
  <c r="Z44" i="1"/>
  <c r="Z78" i="1"/>
  <c r="AD47" i="1"/>
  <c r="V65" i="1"/>
  <c r="AD91" i="1"/>
  <c r="AD97" i="1"/>
  <c r="R75" i="1"/>
  <c r="AD117" i="1"/>
  <c r="AD114" i="1"/>
  <c r="AD87" i="1"/>
  <c r="AD102" i="1"/>
  <c r="AD84" i="1"/>
  <c r="AD72" i="1"/>
  <c r="AD68" i="1"/>
  <c r="AD57" i="1"/>
  <c r="AD50" i="1"/>
  <c r="AD44" i="1"/>
  <c r="AD36" i="1"/>
  <c r="AD31" i="1"/>
  <c r="AD26" i="1"/>
  <c r="Z120" i="1"/>
  <c r="Z117" i="1"/>
  <c r="Z114" i="1"/>
  <c r="Z87" i="1"/>
  <c r="Z102" i="1"/>
  <c r="Z97" i="1"/>
  <c r="Z91" i="1"/>
  <c r="Z84" i="1"/>
  <c r="Z75" i="1"/>
  <c r="Z68" i="1"/>
  <c r="Z65" i="1"/>
  <c r="Z57" i="1"/>
  <c r="Z50" i="1"/>
  <c r="V117" i="1"/>
  <c r="V114" i="1"/>
  <c r="V78" i="1"/>
  <c r="V72" i="1"/>
  <c r="V68" i="1"/>
  <c r="V57" i="1"/>
  <c r="V50" i="1"/>
  <c r="R120" i="1"/>
  <c r="R114" i="1"/>
  <c r="R97" i="1"/>
  <c r="R91" i="1"/>
  <c r="R102" i="1"/>
  <c r="R87" i="1"/>
  <c r="R78" i="1"/>
  <c r="R72" i="1"/>
  <c r="R68" i="1"/>
  <c r="R57" i="1"/>
  <c r="R50" i="1"/>
  <c r="V22" i="1"/>
  <c r="Z36" i="1"/>
  <c r="AD22" i="1"/>
  <c r="R26" i="1"/>
  <c r="R36" i="1"/>
  <c r="V17" i="1"/>
  <c r="Z17" i="1"/>
  <c r="Z22" i="1"/>
  <c r="Z26" i="1"/>
  <c r="Z31" i="1"/>
  <c r="AD17" i="1"/>
  <c r="V26" i="1"/>
  <c r="V36" i="1"/>
  <c r="V44" i="1"/>
  <c r="R44" i="1"/>
  <c r="V31" i="1"/>
  <c r="R31" i="1"/>
  <c r="R22" i="1"/>
  <c r="R17" i="1"/>
  <c r="N120" i="1"/>
  <c r="N114" i="1"/>
  <c r="N65" i="1"/>
  <c r="N44" i="1"/>
  <c r="L124" i="1"/>
  <c r="L123" i="1"/>
  <c r="L121" i="1"/>
  <c r="L120" i="1"/>
  <c r="L118" i="1"/>
  <c r="L117" i="1"/>
  <c r="L115" i="1"/>
  <c r="L114" i="1"/>
  <c r="L112" i="1"/>
  <c r="L111" i="1"/>
  <c r="L106" i="1"/>
  <c r="L105" i="1"/>
  <c r="L104" i="1"/>
  <c r="L103" i="1"/>
  <c r="L102" i="1"/>
  <c r="L100" i="1"/>
  <c r="L99" i="1"/>
  <c r="L98" i="1"/>
  <c r="L97" i="1"/>
  <c r="L95" i="1"/>
  <c r="L94" i="1"/>
  <c r="L93" i="1"/>
  <c r="L92" i="1"/>
  <c r="L91" i="1"/>
  <c r="L89" i="1"/>
  <c r="L88" i="1"/>
  <c r="L87" i="1"/>
  <c r="L85" i="1"/>
  <c r="L84" i="1"/>
  <c r="L79" i="1"/>
  <c r="L78" i="1"/>
  <c r="L76" i="1"/>
  <c r="L75" i="1"/>
  <c r="L73" i="1"/>
  <c r="L72" i="1"/>
  <c r="L70" i="1"/>
  <c r="L69" i="1"/>
  <c r="L68" i="1"/>
  <c r="L66" i="1"/>
  <c r="L65" i="1"/>
  <c r="L60" i="1"/>
  <c r="L59" i="1"/>
  <c r="L58" i="1"/>
  <c r="L57" i="1"/>
  <c r="L53" i="1"/>
  <c r="L52" i="1"/>
  <c r="L51" i="1"/>
  <c r="L50" i="1"/>
  <c r="L48" i="1"/>
  <c r="L47" i="1"/>
  <c r="L45" i="1"/>
  <c r="L44" i="1"/>
  <c r="L39" i="1"/>
  <c r="L38" i="1"/>
  <c r="L37" i="1"/>
  <c r="L36" i="1"/>
  <c r="L34" i="1"/>
  <c r="L33" i="1"/>
  <c r="L32" i="1"/>
  <c r="L31" i="1"/>
  <c r="L29" i="1"/>
  <c r="L28" i="1"/>
  <c r="L27" i="1"/>
  <c r="L26" i="1"/>
  <c r="L24" i="1"/>
  <c r="L23" i="1"/>
  <c r="L22" i="1"/>
  <c r="L20" i="1"/>
  <c r="L19" i="1"/>
  <c r="L18" i="1"/>
  <c r="L17" i="1"/>
  <c r="V125" i="1"/>
  <c r="AD40" i="1"/>
  <c r="V61" i="1"/>
  <c r="Z61" i="1"/>
  <c r="AD125" i="1"/>
  <c r="AD107" i="1"/>
  <c r="AD80" i="1"/>
  <c r="AD61" i="1"/>
  <c r="AD127" i="1"/>
  <c r="Z125" i="1"/>
  <c r="Z107" i="1"/>
  <c r="Z80" i="1"/>
  <c r="V80" i="1"/>
  <c r="R125" i="1"/>
  <c r="R107" i="1"/>
  <c r="R80" i="1"/>
  <c r="R61" i="1"/>
  <c r="Z40" i="1"/>
  <c r="V40" i="1"/>
  <c r="J75" i="1"/>
  <c r="R40" i="1"/>
  <c r="J84" i="1"/>
  <c r="N31" i="1"/>
  <c r="N36" i="1"/>
  <c r="N50" i="1"/>
  <c r="N57" i="1"/>
  <c r="N75" i="1"/>
  <c r="N91" i="1"/>
  <c r="N47" i="1"/>
  <c r="N111" i="1"/>
  <c r="N117" i="1"/>
  <c r="N123" i="1"/>
  <c r="J44" i="1"/>
  <c r="J65" i="1"/>
  <c r="J114" i="1"/>
  <c r="J120" i="1"/>
  <c r="N72" i="1"/>
  <c r="N78" i="1"/>
  <c r="N87" i="1"/>
  <c r="J72" i="1"/>
  <c r="N17" i="1"/>
  <c r="J26" i="1"/>
  <c r="J57" i="1"/>
  <c r="J91" i="1"/>
  <c r="N22" i="1"/>
  <c r="N97" i="1"/>
  <c r="N102" i="1"/>
  <c r="J36" i="1"/>
  <c r="J22" i="1"/>
  <c r="J78" i="1"/>
  <c r="J97" i="1"/>
  <c r="J102" i="1"/>
  <c r="N68" i="1"/>
  <c r="J31" i="1"/>
  <c r="J47" i="1"/>
  <c r="J50" i="1"/>
  <c r="J68" i="1"/>
  <c r="J87" i="1"/>
  <c r="J111" i="1"/>
  <c r="J117" i="1"/>
  <c r="J123" i="1"/>
  <c r="N84" i="1"/>
  <c r="N26" i="1"/>
  <c r="J17" i="1"/>
  <c r="K72" i="2"/>
  <c r="K73" i="2"/>
  <c r="K74" i="2"/>
  <c r="K70" i="2"/>
  <c r="K69" i="2"/>
  <c r="K65" i="2"/>
  <c r="K60" i="2"/>
  <c r="K59" i="2"/>
  <c r="K56" i="2"/>
  <c r="K57" i="2"/>
  <c r="K55" i="2"/>
  <c r="K53" i="2"/>
  <c r="K52" i="2"/>
  <c r="K49" i="2"/>
  <c r="K50" i="2"/>
  <c r="K48" i="2"/>
  <c r="K46" i="2"/>
  <c r="K45" i="2"/>
  <c r="I45" i="2" s="1"/>
  <c r="K42" i="2"/>
  <c r="K43" i="2"/>
  <c r="K41" i="2"/>
  <c r="K38" i="2"/>
  <c r="I38" i="2" s="1"/>
  <c r="K39" i="2"/>
  <c r="N32" i="2"/>
  <c r="K36" i="2"/>
  <c r="K29" i="2"/>
  <c r="K30" i="2"/>
  <c r="K26" i="2"/>
  <c r="K27" i="2"/>
  <c r="K22" i="2"/>
  <c r="I22" i="2" s="1"/>
  <c r="K23" i="2"/>
  <c r="K24" i="2"/>
  <c r="K19" i="2"/>
  <c r="K20" i="2"/>
  <c r="K18" i="2"/>
  <c r="K17" i="2"/>
  <c r="L19" i="2" s="1"/>
  <c r="I17" i="2" s="1"/>
  <c r="V127" i="1"/>
  <c r="V130" i="1"/>
  <c r="AD130" i="1"/>
  <c r="Z127" i="1"/>
  <c r="R127" i="1"/>
  <c r="R130" i="1"/>
  <c r="N125" i="1"/>
  <c r="N80" i="1"/>
  <c r="N61" i="1"/>
  <c r="J125" i="1"/>
  <c r="N107" i="1"/>
  <c r="J61" i="1"/>
  <c r="J80" i="1"/>
  <c r="J107" i="1"/>
  <c r="N40" i="1"/>
  <c r="J40" i="1"/>
  <c r="M35" i="2"/>
  <c r="K35" i="2"/>
  <c r="K34" i="2"/>
  <c r="K33" i="2"/>
  <c r="K32" i="2"/>
  <c r="Z130" i="1"/>
  <c r="N127" i="1"/>
  <c r="J127" i="1"/>
  <c r="J130" i="1"/>
  <c r="M32" i="2"/>
  <c r="L19" i="4"/>
  <c r="K20" i="4" s="1"/>
  <c r="K19" i="4"/>
  <c r="N130" i="1"/>
  <c r="D13" i="1"/>
  <c r="AL13" i="1" s="1"/>
  <c r="D12" i="1"/>
  <c r="AL12" i="1" s="1"/>
  <c r="D11" i="1"/>
  <c r="AL11" i="1" s="1"/>
  <c r="D10" i="1"/>
  <c r="AL10" i="1" s="1"/>
  <c r="D9" i="1"/>
  <c r="AL9" i="1" s="1"/>
  <c r="D8" i="1"/>
  <c r="AL8" i="1" s="1"/>
  <c r="D7" i="1"/>
  <c r="AL7" i="1" s="1"/>
  <c r="K93" i="2"/>
  <c r="K92" i="2"/>
  <c r="K90" i="2"/>
  <c r="I89" i="2" s="1"/>
  <c r="I94" i="2" s="1"/>
  <c r="K89" i="2"/>
  <c r="K85" i="2"/>
  <c r="K84" i="2"/>
  <c r="K82" i="2"/>
  <c r="I81" i="2" s="1"/>
  <c r="K81" i="2"/>
  <c r="K79" i="2"/>
  <c r="K78" i="2"/>
  <c r="H124" i="1"/>
  <c r="H123" i="1"/>
  <c r="H121" i="1"/>
  <c r="H120" i="1"/>
  <c r="H118" i="1"/>
  <c r="H117" i="1"/>
  <c r="H114" i="1"/>
  <c r="H115" i="1"/>
  <c r="H112" i="1"/>
  <c r="H111" i="1"/>
  <c r="H106" i="1"/>
  <c r="H105" i="1"/>
  <c r="H104" i="1"/>
  <c r="H103" i="1"/>
  <c r="H102" i="1"/>
  <c r="H100" i="1"/>
  <c r="H99" i="1"/>
  <c r="H98" i="1"/>
  <c r="H97" i="1"/>
  <c r="H95" i="1"/>
  <c r="H94" i="1"/>
  <c r="H93" i="1"/>
  <c r="H92" i="1"/>
  <c r="H91" i="1"/>
  <c r="H89" i="1"/>
  <c r="H88" i="1"/>
  <c r="H87" i="1"/>
  <c r="H85" i="1"/>
  <c r="H84" i="1"/>
  <c r="H69" i="1"/>
  <c r="H79" i="1"/>
  <c r="H78" i="1"/>
  <c r="H76" i="1"/>
  <c r="H75" i="1"/>
  <c r="H73" i="1"/>
  <c r="H72" i="1"/>
  <c r="H70" i="1"/>
  <c r="H68" i="1"/>
  <c r="H66" i="1"/>
  <c r="H65" i="1"/>
  <c r="H60" i="1"/>
  <c r="H59" i="1"/>
  <c r="H58" i="1"/>
  <c r="H57" i="1"/>
  <c r="H53" i="1"/>
  <c r="H52" i="1"/>
  <c r="H51" i="1"/>
  <c r="H50" i="1"/>
  <c r="H48" i="1"/>
  <c r="H47" i="1"/>
  <c r="H45" i="1"/>
  <c r="H44" i="1"/>
  <c r="H39" i="1"/>
  <c r="H38" i="1"/>
  <c r="H37" i="1"/>
  <c r="H36" i="1"/>
  <c r="H34" i="1"/>
  <c r="H33" i="1"/>
  <c r="H32" i="1"/>
  <c r="H31" i="1"/>
  <c r="H29" i="1"/>
  <c r="H28" i="1"/>
  <c r="H27" i="1"/>
  <c r="H26" i="1"/>
  <c r="F78" i="1"/>
  <c r="F120" i="1"/>
  <c r="F91" i="1"/>
  <c r="F47" i="1"/>
  <c r="F68" i="1"/>
  <c r="F75" i="1"/>
  <c r="F111" i="1"/>
  <c r="F117" i="1"/>
  <c r="F123" i="1"/>
  <c r="F65" i="1"/>
  <c r="F72" i="1"/>
  <c r="F97" i="1"/>
  <c r="F102" i="1"/>
  <c r="F114" i="1"/>
  <c r="F84" i="1"/>
  <c r="F87" i="1"/>
  <c r="F50" i="1"/>
  <c r="F44" i="1"/>
  <c r="F57" i="1"/>
  <c r="F36" i="1"/>
  <c r="F31" i="1"/>
  <c r="F26" i="1"/>
  <c r="F80" i="1"/>
  <c r="F107" i="1"/>
  <c r="F125" i="1"/>
  <c r="F61" i="1"/>
  <c r="H24" i="1"/>
  <c r="H23" i="1"/>
  <c r="H22" i="1"/>
  <c r="H20" i="1"/>
  <c r="H19" i="1"/>
  <c r="H18" i="1"/>
  <c r="H17" i="1"/>
  <c r="F22" i="1"/>
  <c r="F17" i="1"/>
  <c r="N55" i="3"/>
  <c r="K56" i="3"/>
  <c r="N53" i="3"/>
  <c r="K54" i="3"/>
  <c r="N51" i="3"/>
  <c r="K52" i="3"/>
  <c r="N47" i="3"/>
  <c r="K48" i="3" s="1"/>
  <c r="N45" i="3"/>
  <c r="K46" i="3" s="1"/>
  <c r="N38" i="3"/>
  <c r="K39" i="3"/>
  <c r="N36" i="3"/>
  <c r="K37" i="3" s="1"/>
  <c r="S34" i="3"/>
  <c r="R34" i="3"/>
  <c r="Q34" i="3"/>
  <c r="P34" i="3"/>
  <c r="O34" i="3"/>
  <c r="N34" i="3"/>
  <c r="Q31" i="3"/>
  <c r="P31" i="3"/>
  <c r="O31" i="3"/>
  <c r="N31" i="3"/>
  <c r="M32" i="3" s="1"/>
  <c r="K32" i="3" s="1"/>
  <c r="P23" i="3"/>
  <c r="O23" i="3"/>
  <c r="N23" i="3"/>
  <c r="K24" i="3"/>
  <c r="I92" i="2"/>
  <c r="I84" i="2"/>
  <c r="I78" i="2"/>
  <c r="I72" i="2"/>
  <c r="I69" i="2"/>
  <c r="I59" i="2"/>
  <c r="I55" i="2"/>
  <c r="I52" i="2"/>
  <c r="I48" i="2"/>
  <c r="I41" i="2"/>
  <c r="M34" i="2"/>
  <c r="I29" i="2"/>
  <c r="I26" i="2"/>
  <c r="F40" i="1"/>
  <c r="M33" i="2"/>
  <c r="O35" i="2" s="1"/>
  <c r="I32" i="2" s="1"/>
  <c r="F127" i="1"/>
  <c r="F130" i="1"/>
  <c r="F131" i="1"/>
  <c r="AQ18" i="1" l="1"/>
  <c r="AQ17" i="1"/>
  <c r="AQ24" i="1" s="1"/>
  <c r="C22" i="4" s="1"/>
  <c r="H22" i="4" s="1"/>
  <c r="M35" i="3"/>
  <c r="K35" i="3" s="1"/>
  <c r="K57" i="3"/>
  <c r="C21" i="4" s="1"/>
  <c r="H21" i="4" s="1"/>
  <c r="I86" i="2"/>
  <c r="I75" i="2"/>
  <c r="F22" i="4" l="1"/>
  <c r="F21" i="4"/>
  <c r="H96" i="2"/>
  <c r="C20" i="4" s="1"/>
  <c r="F20" i="4" s="1"/>
  <c r="H20" i="4" l="1"/>
  <c r="E23" i="4" s="1"/>
</calcChain>
</file>

<file path=xl/sharedStrings.xml><?xml version="1.0" encoding="utf-8"?>
<sst xmlns="http://schemas.openxmlformats.org/spreadsheetml/2006/main" count="459" uniqueCount="262">
  <si>
    <t>Material (95%)</t>
  </si>
  <si>
    <t>No.</t>
  </si>
  <si>
    <t>Deskripsi</t>
  </si>
  <si>
    <t>Bobot</t>
  </si>
  <si>
    <t>Checklist</t>
  </si>
  <si>
    <t>KDN</t>
  </si>
  <si>
    <t>Main dan Sub PCB's Components</t>
  </si>
  <si>
    <t>Enclosure casing assembly set</t>
  </si>
  <si>
    <t>`</t>
  </si>
  <si>
    <t>Battery</t>
  </si>
  <si>
    <t>Vibration Motor</t>
  </si>
  <si>
    <t>Earphone</t>
  </si>
  <si>
    <t>Charger</t>
  </si>
  <si>
    <t>Total</t>
  </si>
  <si>
    <t>Tenaga Kerja (2%)</t>
  </si>
  <si>
    <t>Nilai Alokasi TKDN</t>
  </si>
  <si>
    <t>Tenaga Kerja Assembling</t>
  </si>
  <si>
    <t>Ada</t>
  </si>
  <si>
    <t xml:space="preserve">Tenaga Kerja Testing </t>
  </si>
  <si>
    <t>Tenaga Kerja Packing</t>
  </si>
  <si>
    <t>Mesin Produksi (3%)</t>
  </si>
  <si>
    <t>Mesin Assembling</t>
  </si>
  <si>
    <t>Mesin Testing</t>
  </si>
  <si>
    <t>TKDN Manufaktur =</t>
  </si>
  <si>
    <t>Penyedia Barang/Jasa</t>
  </si>
  <si>
    <t>:</t>
  </si>
  <si>
    <t>Alamat</t>
  </si>
  <si>
    <t>Didesain Oleh</t>
  </si>
  <si>
    <t>Hasil Produksi</t>
  </si>
  <si>
    <t>Jenis Produk</t>
  </si>
  <si>
    <t>Tipe</t>
  </si>
  <si>
    <t>Spesifikasi</t>
  </si>
  <si>
    <t>NO</t>
  </si>
  <si>
    <t>VARIABEL PENGEMBANGAN</t>
  </si>
  <si>
    <t>KRITERIA PENILAIAN</t>
  </si>
  <si>
    <t>TKDN</t>
  </si>
  <si>
    <t>(%)</t>
  </si>
  <si>
    <t>(1)</t>
  </si>
  <si>
    <t>(2)</t>
  </si>
  <si>
    <t>(3)</t>
  </si>
  <si>
    <t>(4)</t>
  </si>
  <si>
    <t>a</t>
  </si>
  <si>
    <t>Tidak</t>
  </si>
  <si>
    <t>Milik Sendiri</t>
  </si>
  <si>
    <t xml:space="preserve">Kerjasama DN + LN </t>
  </si>
  <si>
    <t>Membuat dan Mengembangkan Sendiri</t>
  </si>
  <si>
    <t>b</t>
  </si>
  <si>
    <t>Firmware</t>
  </si>
  <si>
    <t>(5) x (6)</t>
  </si>
  <si>
    <t>Compiling source code</t>
  </si>
  <si>
    <t>Integrasi</t>
  </si>
  <si>
    <t>Kustomisasi</t>
  </si>
  <si>
    <t>Modifikasi driver</t>
  </si>
  <si>
    <t>- Pengembangan OS (Software)</t>
  </si>
  <si>
    <t>Boot Splash</t>
  </si>
  <si>
    <t>Animasi</t>
  </si>
  <si>
    <t>Menu Setting</t>
  </si>
  <si>
    <t>Theme Style</t>
  </si>
  <si>
    <t>Launcher</t>
  </si>
  <si>
    <t>Shutdown</t>
  </si>
  <si>
    <t>- Man Machine Interface (Software)</t>
  </si>
  <si>
    <t>Injection Software Apps</t>
  </si>
  <si>
    <t>- Application (software)</t>
  </si>
  <si>
    <t>(contoh software)</t>
  </si>
  <si>
    <t>Testing Machine</t>
  </si>
  <si>
    <t>- Testing &amp; Debugging (Testing Machine)</t>
  </si>
  <si>
    <t>(contoh testing machine)</t>
  </si>
  <si>
    <t>c</t>
  </si>
  <si>
    <t>Desain Industri</t>
  </si>
  <si>
    <t>Design Casing</t>
  </si>
  <si>
    <t>Desain Industri (Desain Produk)</t>
  </si>
  <si>
    <t>Kerangka Dalam</t>
  </si>
  <si>
    <t>Desain Industri (Desain Mekanik/Kerangka Dalam)</t>
  </si>
  <si>
    <t>d</t>
  </si>
  <si>
    <t>Desain TataLetak</t>
  </si>
  <si>
    <t>Design Diagram Skematik / Sirkuit Diagram</t>
  </si>
  <si>
    <t>-Tata Letak (Schematic design)</t>
  </si>
  <si>
    <t>Desain Tata Letak Papan Sirkuit/ Layout PCB</t>
  </si>
  <si>
    <t>- PCBA Layout</t>
  </si>
  <si>
    <t>Pengujian &amp; Kalibrasi PCBA SMT, Jig Test</t>
  </si>
  <si>
    <t>- PCBA SMT (Testing &amp; Calibration Software)</t>
  </si>
  <si>
    <t>JUMLAH</t>
  </si>
  <si>
    <t>Rancang Bangun</t>
  </si>
  <si>
    <t>Hak Cipta</t>
  </si>
  <si>
    <t>Tenaga Kerja</t>
  </si>
  <si>
    <t>Sertifikat Kompetensi</t>
  </si>
  <si>
    <t>Alat Kerja</t>
  </si>
  <si>
    <t>Spesifikasi Prasyarat (Requirements)</t>
  </si>
  <si>
    <t>Rancangan Arsitektur &amp; Rinci Perangkat Lunak</t>
  </si>
  <si>
    <t>Pemrograman (Source Code)</t>
  </si>
  <si>
    <t>Pengujian Perangkat Lunak (test Scenario, case, result)</t>
  </si>
  <si>
    <t>Pengemasan Perangkat Lunak sbg produk</t>
  </si>
  <si>
    <t>Komponen</t>
  </si>
  <si>
    <t>Nilai</t>
  </si>
  <si>
    <t>Maksud &amp; Tujuan Software</t>
  </si>
  <si>
    <t>Struktur Organisasi</t>
  </si>
  <si>
    <t>Jadwal/Gantt Chart</t>
  </si>
  <si>
    <t>Dokumen spesifikasi Prasyarat</t>
  </si>
  <si>
    <t>Template document</t>
  </si>
  <si>
    <t>Rancangan arsitektur</t>
  </si>
  <si>
    <t>Rancangan detil</t>
  </si>
  <si>
    <t>Kode sumber</t>
  </si>
  <si>
    <t>Repository</t>
  </si>
  <si>
    <t>Dokumentasi modul/komponen dalam kode sumber</t>
  </si>
  <si>
    <t>Traceability modul/komponen ke rancangan arsitektur</t>
  </si>
  <si>
    <t>Pemrograman    (Source Code)</t>
  </si>
  <si>
    <t>Dokumen rancangan uji coba</t>
  </si>
  <si>
    <t>Unit test modul/komponen</t>
  </si>
  <si>
    <t>Dokumen skenario functional testing</t>
  </si>
  <si>
    <t>Dokumen user acceptance test</t>
  </si>
  <si>
    <t>Dokumen panduan penggunaan software</t>
  </si>
  <si>
    <t>Dokumen promosi software (icon/logo)</t>
  </si>
  <si>
    <t>Dokumen promosi software (deskripsi singkat)</t>
  </si>
  <si>
    <t>Dokumen promosi software (contoh gambar tampilan)</t>
  </si>
  <si>
    <t>Total KDN Rancang Bangun</t>
  </si>
  <si>
    <t>Dokumen Spesifikasi Prasyarat dilengkapi dengan Surat Pendaftaran Ciptaan</t>
  </si>
  <si>
    <t>Dokumen Spesifikasi Prasyarat dilengkapi dengan Sertifikasi Hak Cipta</t>
  </si>
  <si>
    <t>Dokumen Rancangan Arsitektur dilengkapi dengan Surat Pendaftaran Ciptaan</t>
  </si>
  <si>
    <t>Dokumen Rancangan Arsitektur dilengkapi dengan Sertifikasi Hak CIpta</t>
  </si>
  <si>
    <t>Kode Sumber dilengkapi dengan Surat Pendaftaran Ciptaan</t>
  </si>
  <si>
    <t>Kode Sumber dilenkgapi dengan Sertifikasi Hak Cipta</t>
  </si>
  <si>
    <t>Dokumentasi modul/komponen dilengkpai dengan Surat Pendaftaran Ciptaan</t>
  </si>
  <si>
    <t>Dokumentasi modul/komponen dilengkpai dengan Sertifikasi Hak Cipta</t>
  </si>
  <si>
    <t>Logo software dilengkapi dengan Surat Pendaftaran Ciptaan</t>
  </si>
  <si>
    <t>Logo software dilengkapi dengan Sertifikasi Hak Cipta</t>
  </si>
  <si>
    <t>Dokumen pengemasan software dilengkapi dengan Surat Pendaftaraan Ciptaan</t>
  </si>
  <si>
    <t>Dokumen pengemasan software dilengkapi dengan Sertifikasi Hak Cipta</t>
  </si>
  <si>
    <t>Not Applicable (N/A)</t>
  </si>
  <si>
    <t>Total KDN Hak Cipta</t>
  </si>
  <si>
    <t>Ada 1 manajer pengembangan produk</t>
  </si>
  <si>
    <t>Ada &gt;= 2 UI | UX Designer</t>
  </si>
  <si>
    <t>Ada &gt;= 3 programmer</t>
  </si>
  <si>
    <t>Ada &gt;= 2 UI | UX Engineer</t>
  </si>
  <si>
    <t>Ada &gt;= 1 technical writer</t>
  </si>
  <si>
    <t>Ada &gt;= 1 graphic artist</t>
  </si>
  <si>
    <t>Ada &gt;= 1 perekayasa prasyarat perangkat lunak (requirement engineer)</t>
  </si>
  <si>
    <t>Ada &gt;= 1 analis sistem (system analyst)</t>
  </si>
  <si>
    <t>Ada &gt;= 1 Perancang Arsitektur software (Software Architect)</t>
  </si>
  <si>
    <t>Ada &gt;= 1 tester</t>
  </si>
  <si>
    <t>Ada &gt;= 3 tester dari calon pengguna</t>
  </si>
  <si>
    <t>Pemrograman   (Source Code)</t>
  </si>
  <si>
    <t>Total KDN Tenaga Kerja</t>
  </si>
  <si>
    <t>SKKNI Cloud Computing</t>
  </si>
  <si>
    <t>SKKNI Mobile Computing</t>
  </si>
  <si>
    <t>SKKNI Keamanan Informasi</t>
  </si>
  <si>
    <t>SKKNI Programmer</t>
  </si>
  <si>
    <t>SKKNI Jaringan Komputer dan Sistem</t>
  </si>
  <si>
    <t>SKKNI Data Center Management</t>
  </si>
  <si>
    <t>SKKNI Quality Assurance</t>
  </si>
  <si>
    <t>Total KDN Sertifikat Kompetensi</t>
  </si>
  <si>
    <t>Semua alat kerja yang digunakan untuk membuat Spesifikasi Prasyarat bersifat legal</t>
  </si>
  <si>
    <t>Ada standardisasi alat kerja untuk proses pembuatan Spesifikasi Prasyarat</t>
  </si>
  <si>
    <t>Semua alat kerja yang digunakan untuk membuat Rancangan Arsitektur bersifat legal</t>
  </si>
  <si>
    <t>Ada standardisasi alat kerja untuk proses pembuatan Rancangan Arsitektur</t>
  </si>
  <si>
    <t>Semua alat kerja yang digunakan selama proses pemrograman bersifat legal</t>
  </si>
  <si>
    <t>Ada standardisasi alat kerja untuk proses pemrograman</t>
  </si>
  <si>
    <t>Semua alat kerja yang digunakan selama proses pengujian software bersifat legal</t>
  </si>
  <si>
    <t>Ada standardisasi alat kerja untuk proses pengujian software</t>
  </si>
  <si>
    <t>Semua alat kerja yang digunakan selama proses pengemasan software bersifat legal</t>
  </si>
  <si>
    <t>Ada standardisasi alat kerja untuk proses pengemasan software</t>
  </si>
  <si>
    <t>Total KDN Alat Kerja</t>
  </si>
  <si>
    <t>Penghitungan Software</t>
  </si>
  <si>
    <t>Perhitungan Pengembangan</t>
  </si>
  <si>
    <t>PENGHITUNGAN MANUFAKTUR</t>
  </si>
  <si>
    <t>Rekapitulasi Penghitungan TKDN Alat Telekomunikasi</t>
  </si>
  <si>
    <t>Manufaktur</t>
  </si>
  <si>
    <t>Pengembangan</t>
  </si>
  <si>
    <t>Software</t>
  </si>
  <si>
    <t>Rekapitulasi Penghitungan TKDN Software</t>
  </si>
  <si>
    <t>Skema Software</t>
  </si>
  <si>
    <t>Skema Hardware</t>
  </si>
  <si>
    <t>Total TKDN Software</t>
  </si>
  <si>
    <r>
      <t xml:space="preserve">Dibuat atau dirakit di dalam negeri                                 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>Earphone made in Indonesia</t>
    </r>
  </si>
  <si>
    <r>
      <t xml:space="preserve">Perakitan casing dengan PCB serta pembuatan PCB dilakukan di dalam negeri                                 </t>
    </r>
    <r>
      <rPr>
        <i/>
        <sz val="11"/>
        <color theme="1"/>
        <rFont val="Calibri"/>
        <family val="2"/>
        <scheme val="minor"/>
      </rPr>
      <t>Assembly between casing and PCB along with PCB manufacturing are made in Indonesia</t>
    </r>
  </si>
  <si>
    <r>
      <t>Ada (</t>
    </r>
    <r>
      <rPr>
        <i/>
        <sz val="11"/>
        <color theme="1"/>
        <rFont val="Calibri"/>
        <family val="2"/>
        <scheme val="minor"/>
      </rPr>
      <t>Exist</t>
    </r>
    <r>
      <rPr>
        <sz val="11"/>
        <color theme="1"/>
        <rFont val="Calibri"/>
        <family val="2"/>
        <scheme val="minor"/>
      </rPr>
      <t>)</t>
    </r>
  </si>
  <si>
    <r>
      <t>Tidak Ada (</t>
    </r>
    <r>
      <rPr>
        <i/>
        <sz val="11"/>
        <color theme="1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</si>
  <si>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r>
      <t>Keterangan (</t>
    </r>
    <r>
      <rPr>
        <b/>
        <i/>
        <sz val="14"/>
        <color theme="1"/>
        <rFont val="Calibri"/>
        <family val="2"/>
        <scheme val="minor"/>
      </rPr>
      <t>Remarks</t>
    </r>
    <r>
      <rPr>
        <b/>
        <sz val="14"/>
        <color theme="1"/>
        <rFont val="Calibri"/>
        <family val="2"/>
        <scheme val="minor"/>
      </rPr>
      <t>)</t>
    </r>
  </si>
  <si>
    <r>
      <t>Deskripsi (</t>
    </r>
    <r>
      <rPr>
        <b/>
        <i/>
        <sz val="14"/>
        <color theme="1"/>
        <rFont val="Calibri"/>
        <family val="2"/>
        <scheme val="minor"/>
      </rPr>
      <t>Description</t>
    </r>
    <r>
      <rPr>
        <b/>
        <sz val="14"/>
        <color theme="1"/>
        <rFont val="Calibri"/>
        <family val="2"/>
        <scheme val="minor"/>
      </rPr>
      <t>)</t>
    </r>
  </si>
  <si>
    <t>Lisensi (Izin penggunaan chipset)</t>
  </si>
  <si>
    <r>
      <t>Lisensi (</t>
    </r>
    <r>
      <rPr>
        <b/>
        <i/>
        <sz val="8"/>
        <color theme="1"/>
        <rFont val="Arial"/>
        <family val="2"/>
      </rPr>
      <t>Licence</t>
    </r>
    <r>
      <rPr>
        <b/>
        <sz val="8"/>
        <color theme="1"/>
        <rFont val="Arial"/>
        <family val="2"/>
      </rPr>
      <t>)</t>
    </r>
  </si>
  <si>
    <t>- Minimum 2 Injected apps</t>
  </si>
  <si>
    <t>- 250.000 active user per-apps/month</t>
  </si>
  <si>
    <t>- 1.000.000 active user per-apps/month</t>
  </si>
  <si>
    <t>Syarat (req):</t>
  </si>
  <si>
    <t>(Proporsional n/4 x 5% per-komponen)</t>
  </si>
  <si>
    <r>
      <t xml:space="preserve">Jika terdapat 5 atau lebih komponen elektronik dan non-elektronik bagian dari </t>
    </r>
    <r>
      <rPr>
        <i/>
        <sz val="11"/>
        <color theme="1"/>
        <rFont val="Calibri"/>
        <family val="2"/>
        <scheme val="minor"/>
      </rPr>
      <t>printed circuit board assembly</t>
    </r>
    <r>
      <rPr>
        <sz val="11"/>
        <color theme="1"/>
        <rFont val="Calibri"/>
        <family val="2"/>
        <charset val="1"/>
        <scheme val="minor"/>
      </rPr>
      <t xml:space="preserve"> (PCBA) diproduksi di dalam negeri 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>5 or more electronic and non-electronic components from PCBA are made in Indonesia</t>
    </r>
  </si>
  <si>
    <r>
      <rPr>
        <i/>
        <sz val="11"/>
        <color theme="1"/>
        <rFont val="Calibri"/>
        <family val="2"/>
        <scheme val="minor"/>
      </rPr>
      <t xml:space="preserve">Touch Display Module </t>
    </r>
    <r>
      <rPr>
        <sz val="11"/>
        <color theme="1"/>
        <rFont val="Calibri"/>
        <family val="2"/>
        <scheme val="minor"/>
      </rPr>
      <t>(TDM)</t>
    </r>
  </si>
  <si>
    <r>
      <rPr>
        <i/>
        <sz val="11"/>
        <color theme="1"/>
        <rFont val="Calibri"/>
        <family val="2"/>
        <scheme val="minor"/>
      </rPr>
      <t>Bonding</t>
    </r>
    <r>
      <rPr>
        <sz val="11"/>
        <color theme="1"/>
        <rFont val="Calibri"/>
        <family val="2"/>
        <charset val="1"/>
        <scheme val="minor"/>
      </rPr>
      <t xml:space="preserve"> (Lamination)</t>
    </r>
  </si>
  <si>
    <t>Kamera Depan</t>
  </si>
  <si>
    <t>Kamera Belakang</t>
  </si>
  <si>
    <r>
      <t xml:space="preserve">Printed Circuit Board Assembly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Surface Mount Technology/</t>
    </r>
    <r>
      <rPr>
        <sz val="11"/>
        <color theme="1"/>
        <rFont val="Calibri"/>
        <family val="2"/>
        <scheme val="minor"/>
      </rPr>
      <t>SMT)</t>
    </r>
  </si>
  <si>
    <t xml:space="preserve">Flexible Connector </t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</si>
  <si>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flexible connector </t>
    </r>
    <r>
      <rPr>
        <sz val="11"/>
        <color theme="1"/>
        <rFont val="Calibri"/>
        <family val="2"/>
        <scheme val="minor"/>
      </rPr>
      <t xml:space="preserve">diimpor                                                                                                                             </t>
    </r>
    <r>
      <rPr>
        <sz val="11"/>
        <color theme="1"/>
        <rFont val="Calibri"/>
        <family val="2"/>
        <charset val="1"/>
        <scheme val="minor"/>
      </rPr>
      <t xml:space="preserve">                                                               A</t>
    </r>
    <r>
      <rPr>
        <i/>
        <sz val="11"/>
        <color theme="1"/>
        <rFont val="Calibri"/>
        <family val="2"/>
        <scheme val="minor"/>
      </rPr>
      <t>ll components are imported from foreign country (without assy)</t>
    </r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</si>
  <si>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flexible connector </t>
    </r>
    <r>
      <rPr>
        <sz val="11"/>
        <color theme="1"/>
        <rFont val="Calibri"/>
        <family val="2"/>
        <scheme val="minor"/>
      </rPr>
      <t>diproduksi di dalam negeri</t>
    </r>
    <r>
      <rPr>
        <sz val="11"/>
        <color theme="1"/>
        <rFont val="Calibri"/>
        <family val="2"/>
        <charset val="1"/>
        <scheme val="minor"/>
      </rPr>
      <t xml:space="preserve">                                                                                                                </t>
    </r>
    <r>
      <rPr>
        <i/>
        <sz val="11"/>
        <color theme="1"/>
        <rFont val="Calibri"/>
        <family val="2"/>
        <scheme val="minor"/>
      </rPr>
      <t>Flexible connector made in Indonesia</t>
    </r>
  </si>
  <si>
    <r>
      <t>Bila</t>
    </r>
    <r>
      <rPr>
        <i/>
        <sz val="11"/>
        <color theme="1"/>
        <rFont val="Calibri"/>
        <family val="2"/>
        <scheme val="minor"/>
      </rPr>
      <t xml:space="preserve"> touch display modul </t>
    </r>
    <r>
      <rPr>
        <sz val="11"/>
        <color theme="1"/>
        <rFont val="Calibri"/>
        <family val="2"/>
        <scheme val="minor"/>
      </rPr>
      <t xml:space="preserve">(TDM) diimpor
</t>
    </r>
    <r>
      <rPr>
        <i/>
        <sz val="11"/>
        <color theme="1"/>
        <rFont val="Calibri"/>
        <family val="2"/>
        <scheme val="minor"/>
      </rPr>
      <t>Touch display modul (TDM) imported from foreign country</t>
    </r>
  </si>
  <si>
    <r>
      <t xml:space="preserve">Bila </t>
    </r>
    <r>
      <rPr>
        <i/>
        <sz val="11"/>
        <color theme="1"/>
        <rFont val="Calibri"/>
        <family val="2"/>
        <scheme val="minor"/>
      </rPr>
      <t xml:space="preserve">touch panel </t>
    </r>
    <r>
      <rPr>
        <sz val="11"/>
        <color theme="1"/>
        <rFont val="Calibri"/>
        <family val="2"/>
        <scheme val="minor"/>
      </rPr>
      <t xml:space="preserve">atau </t>
    </r>
    <r>
      <rPr>
        <i/>
        <sz val="11"/>
        <color theme="1"/>
        <rFont val="Calibri"/>
        <family val="2"/>
        <scheme val="minor"/>
      </rPr>
      <t xml:space="preserve">cover glass </t>
    </r>
    <r>
      <rPr>
        <sz val="11"/>
        <color theme="1"/>
        <rFont val="Calibri"/>
        <family val="2"/>
        <scheme val="minor"/>
      </rPr>
      <t xml:space="preserve">diproduksi di dalam negeri
</t>
    </r>
    <r>
      <rPr>
        <i/>
        <sz val="11"/>
        <color theme="1"/>
        <rFont val="Calibri"/>
        <family val="2"/>
        <scheme val="minor"/>
      </rPr>
      <t>Touch Panel or Cover Glass made in Indonesia</t>
    </r>
  </si>
  <si>
    <r>
      <t>Bila layar tampilan (</t>
    </r>
    <r>
      <rPr>
        <i/>
        <sz val="11"/>
        <color theme="1"/>
        <rFont val="Calibri"/>
        <family val="2"/>
        <scheme val="minor"/>
      </rPr>
      <t>display</t>
    </r>
    <r>
      <rPr>
        <sz val="11"/>
        <color theme="1"/>
        <rFont val="Calibri"/>
        <family val="2"/>
        <scheme val="minor"/>
      </rPr>
      <t xml:space="preserve">) diproduksi didalam negeri
</t>
    </r>
    <r>
      <rPr>
        <i/>
        <sz val="11"/>
        <color theme="1"/>
        <rFont val="Calibri"/>
        <family val="2"/>
        <scheme val="minor"/>
      </rPr>
      <t>Display screen made in Indonesia</t>
    </r>
  </si>
  <si>
    <r>
      <t xml:space="preserve">Bila </t>
    </r>
    <r>
      <rPr>
        <i/>
        <sz val="11"/>
        <color theme="1"/>
        <rFont val="Calibri"/>
        <family val="2"/>
        <scheme val="minor"/>
      </rPr>
      <t xml:space="preserve">touch panel, cover glass, </t>
    </r>
    <r>
      <rPr>
        <sz val="11"/>
        <color theme="1"/>
        <rFont val="Calibri"/>
        <family val="2"/>
        <scheme val="minor"/>
      </rPr>
      <t>dan layar tampilan (</t>
    </r>
    <r>
      <rPr>
        <i/>
        <sz val="11"/>
        <color theme="1"/>
        <rFont val="Calibri"/>
        <family val="2"/>
        <scheme val="minor"/>
      </rPr>
      <t>display</t>
    </r>
    <r>
      <rPr>
        <sz val="11"/>
        <color theme="1"/>
        <rFont val="Calibri"/>
        <family val="2"/>
        <scheme val="minor"/>
      </rPr>
      <t xml:space="preserve">) diproduksi di dalam negeri
</t>
    </r>
    <r>
      <rPr>
        <i/>
        <sz val="11"/>
        <color theme="1"/>
        <rFont val="Calibri"/>
        <family val="2"/>
        <scheme val="minor"/>
      </rPr>
      <t>Touch Panel, Cover Glass and LCD made in Indonesia</t>
    </r>
  </si>
  <si>
    <r>
      <t xml:space="preserve">Jika tidak terdapat kegiatan </t>
    </r>
    <r>
      <rPr>
        <i/>
        <sz val="11"/>
        <color theme="1"/>
        <rFont val="Calibri"/>
        <family val="2"/>
        <scheme val="minor"/>
      </rPr>
      <t xml:space="preserve">Bonding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lamination</t>
    </r>
    <r>
      <rPr>
        <sz val="11"/>
        <color theme="1"/>
        <rFont val="Calibri"/>
        <family val="2"/>
        <scheme val="minor"/>
      </rPr>
      <t xml:space="preserve">) di dalam negeri
</t>
    </r>
    <r>
      <rPr>
        <i/>
        <sz val="11"/>
        <color theme="1"/>
        <rFont val="Calibri"/>
        <family val="2"/>
        <scheme val="minor"/>
      </rPr>
      <t>No bonding process at Indonesia</t>
    </r>
  </si>
  <si>
    <r>
      <t>Jika terdapat kegiatan bonding (</t>
    </r>
    <r>
      <rPr>
        <i/>
        <sz val="11"/>
        <color theme="1"/>
        <rFont val="Calibri"/>
        <family val="2"/>
        <scheme val="minor"/>
      </rPr>
      <t>lamination</t>
    </r>
    <r>
      <rPr>
        <sz val="11"/>
        <color theme="1"/>
        <rFont val="Calibri"/>
        <family val="2"/>
        <charset val="1"/>
        <scheme val="minor"/>
      </rPr>
      <t>) antara touch panel dan tampilan (</t>
    </r>
    <r>
      <rPr>
        <i/>
        <sz val="11"/>
        <color theme="1"/>
        <rFont val="Calibri"/>
        <family val="2"/>
        <scheme val="minor"/>
      </rPr>
      <t>display</t>
    </r>
    <r>
      <rPr>
        <sz val="11"/>
        <color theme="1"/>
        <rFont val="Calibri"/>
        <family val="2"/>
        <charset val="1"/>
        <scheme val="minor"/>
      </rPr>
      <t xml:space="preserve">) dengan </t>
    </r>
    <r>
      <rPr>
        <i/>
        <sz val="11"/>
        <color theme="1"/>
        <rFont val="Calibri"/>
        <family val="2"/>
        <scheme val="minor"/>
      </rPr>
      <t>air gap method</t>
    </r>
    <r>
      <rPr>
        <sz val="11"/>
        <color theme="1"/>
        <rFont val="Calibri"/>
        <family val="2"/>
        <charset val="1"/>
        <scheme val="minor"/>
      </rPr>
      <t xml:space="preserve"> menggunakan media </t>
    </r>
    <r>
      <rPr>
        <i/>
        <sz val="11"/>
        <color theme="1"/>
        <rFont val="Calibri"/>
        <family val="2"/>
        <scheme val="minor"/>
      </rPr>
      <t>pressure sensitive adhesive</t>
    </r>
    <r>
      <rPr>
        <sz val="11"/>
        <color theme="1"/>
        <rFont val="Calibri"/>
        <family val="2"/>
        <charset val="1"/>
        <scheme val="minor"/>
      </rPr>
      <t xml:space="preserve"> (PSA) di dalam negeri
</t>
    </r>
    <r>
      <rPr>
        <i/>
        <sz val="11"/>
        <color theme="1"/>
        <rFont val="Calibri"/>
        <family val="2"/>
        <scheme val="minor"/>
      </rPr>
      <t>Bonding process between touch panel and display uses air gap method  with pressure sensitive adhesive (PSA) as media done in Indonesia</t>
    </r>
  </si>
  <si>
    <r>
      <t xml:space="preserve">Jika terdapat kegiatan bonding </t>
    </r>
    <r>
      <rPr>
        <i/>
        <sz val="11"/>
        <color theme="1"/>
        <rFont val="Calibri"/>
        <family val="2"/>
        <scheme val="minor"/>
      </rPr>
      <t>(lamination)</t>
    </r>
    <r>
      <rPr>
        <sz val="11"/>
        <color theme="1"/>
        <rFont val="Calibri"/>
        <family val="2"/>
        <charset val="1"/>
        <scheme val="minor"/>
      </rPr>
      <t xml:space="preserve"> antara touch panel dan tampilan </t>
    </r>
    <r>
      <rPr>
        <i/>
        <sz val="11"/>
        <color theme="1"/>
        <rFont val="Calibri"/>
        <family val="2"/>
        <scheme val="minor"/>
      </rPr>
      <t>(display)</t>
    </r>
    <r>
      <rPr>
        <sz val="11"/>
        <color theme="1"/>
        <rFont val="Calibri"/>
        <family val="2"/>
        <charset val="1"/>
        <scheme val="minor"/>
      </rPr>
      <t xml:space="preserve"> melalui proses</t>
    </r>
    <r>
      <rPr>
        <i/>
        <sz val="11"/>
        <color theme="1"/>
        <rFont val="Calibri"/>
        <family val="2"/>
        <scheme val="minor"/>
      </rPr>
      <t xml:space="preserve"> full lamination</t>
    </r>
    <r>
      <rPr>
        <sz val="11"/>
        <color theme="1"/>
        <rFont val="Calibri"/>
        <family val="2"/>
        <charset val="1"/>
        <scheme val="minor"/>
      </rPr>
      <t xml:space="preserve"> menggunakan media </t>
    </r>
    <r>
      <rPr>
        <i/>
        <sz val="11"/>
        <color theme="1"/>
        <rFont val="Calibri"/>
        <family val="2"/>
        <scheme val="minor"/>
      </rPr>
      <t>optical clear adhesive</t>
    </r>
    <r>
      <rPr>
        <sz val="11"/>
        <color theme="1"/>
        <rFont val="Calibri"/>
        <family val="2"/>
        <charset val="1"/>
        <scheme val="minor"/>
      </rPr>
      <t xml:space="preserve"> atau</t>
    </r>
    <r>
      <rPr>
        <i/>
        <sz val="11"/>
        <color theme="1"/>
        <rFont val="Calibri"/>
        <family val="2"/>
        <scheme val="minor"/>
      </rPr>
      <t xml:space="preserve"> liquid optical clear addhesive</t>
    </r>
    <r>
      <rPr>
        <sz val="11"/>
        <color theme="1"/>
        <rFont val="Calibri"/>
        <family val="2"/>
        <charset val="1"/>
        <scheme val="minor"/>
      </rPr>
      <t xml:space="preserve"> di dalam negeri
</t>
    </r>
    <r>
      <rPr>
        <i/>
        <sz val="11"/>
        <color theme="1"/>
        <rFont val="Calibri"/>
        <family val="2"/>
        <scheme val="minor"/>
      </rPr>
      <t>Bonding process between touch panel and LCD using full lamination process with optical clear adhesive or liquid optical clear adhesive as media done in Indonesia</t>
    </r>
  </si>
  <si>
    <r>
      <t xml:space="preserve">Jika kamera diimpor
</t>
    </r>
    <r>
      <rPr>
        <i/>
        <sz val="11"/>
        <color theme="1"/>
        <rFont val="Calibri"/>
        <family val="2"/>
        <scheme val="minor"/>
      </rPr>
      <t>camera are imported from foreign country</t>
    </r>
  </si>
  <si>
    <r>
      <t xml:space="preserve">Jika kamera diproduksi didalam negeri
</t>
    </r>
    <r>
      <rPr>
        <i/>
        <sz val="11"/>
        <color theme="1"/>
        <rFont val="Calibri"/>
        <family val="2"/>
        <scheme val="minor"/>
      </rPr>
      <t>Camera (front/secondary) made in Indonesia</t>
    </r>
  </si>
  <si>
    <r>
      <t>Jika kamera diimpor
camera</t>
    </r>
    <r>
      <rPr>
        <i/>
        <sz val="11"/>
        <color theme="1"/>
        <rFont val="Calibri"/>
        <family val="2"/>
        <scheme val="minor"/>
      </rPr>
      <t xml:space="preserve"> are imported from foreign country</t>
    </r>
  </si>
  <si>
    <r>
      <t xml:space="preserve">Jika kamera diproduksi di dalam negeri
</t>
    </r>
    <r>
      <rPr>
        <i/>
        <sz val="11"/>
        <color theme="1"/>
        <rFont val="Calibri"/>
        <family val="2"/>
        <scheme val="minor"/>
      </rPr>
      <t>Camera (back/primary) made in Indonesia</t>
    </r>
  </si>
  <si>
    <r>
      <t xml:space="preserve">Tidak terdapat komponen PCB dari dalam negeri
</t>
    </r>
    <r>
      <rPr>
        <i/>
        <sz val="11"/>
        <color theme="1"/>
        <rFont val="Calibri"/>
        <family val="2"/>
        <scheme val="minor"/>
      </rPr>
      <t xml:space="preserve">all components are imported from foreign country </t>
    </r>
  </si>
  <si>
    <r>
      <t xml:space="preserve">Terdapat 1-4 komponen PCB didalam negeri
</t>
    </r>
    <r>
      <rPr>
        <i/>
        <sz val="11"/>
        <color theme="1"/>
        <rFont val="Calibri"/>
        <family val="2"/>
        <scheme val="minor"/>
      </rPr>
      <t>2 to 4 PCB components made in Indonesia</t>
    </r>
  </si>
  <si>
    <r>
      <t xml:space="preserve">Papan sirkuit (PCB) dibuat didalam negeri
</t>
    </r>
    <r>
      <rPr>
        <i/>
        <sz val="11"/>
        <color theme="1"/>
        <rFont val="Calibri"/>
        <family val="2"/>
        <scheme val="minor"/>
      </rPr>
      <t>PCB made in Indonesia</t>
    </r>
  </si>
  <si>
    <r>
      <t xml:space="preserve">Jika kegiatan SMT </t>
    </r>
    <r>
      <rPr>
        <i/>
        <sz val="11"/>
        <color theme="1"/>
        <rFont val="Calibri"/>
        <family val="2"/>
        <scheme val="minor"/>
      </rPr>
      <t>printed circuit board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assembly</t>
    </r>
    <r>
      <rPr>
        <sz val="11"/>
        <color theme="1"/>
        <rFont val="Calibri"/>
        <family val="2"/>
        <charset val="1"/>
        <scheme val="minor"/>
      </rPr>
      <t xml:space="preserve"> (PCBA) dilakukan diluar negeri
</t>
    </r>
    <r>
      <rPr>
        <i/>
        <sz val="11"/>
        <color theme="1"/>
        <rFont val="Calibri"/>
        <family val="2"/>
        <scheme val="minor"/>
      </rPr>
      <t>PCB's SMT held in foreign country (PBCA's Imported)</t>
    </r>
  </si>
  <si>
    <r>
      <t xml:space="preserve">SMT PCB's Dilakukan di dalam negeri (PCBA's)
</t>
    </r>
    <r>
      <rPr>
        <i/>
        <sz val="11"/>
        <color theme="1"/>
        <rFont val="Calibri"/>
        <family val="2"/>
        <scheme val="minor"/>
      </rPr>
      <t>PCB's SMT held in Indonesia (PCBA's)</t>
    </r>
  </si>
  <si>
    <r>
      <t xml:space="preserve">Jika seluruh komponen diimpor (tanpa perakitan)
</t>
    </r>
    <r>
      <rPr>
        <i/>
        <sz val="11"/>
        <color theme="1"/>
        <rFont val="Calibri"/>
        <family val="2"/>
        <scheme val="minor"/>
      </rPr>
      <t>All components imported from foreign country (without assy)</t>
    </r>
  </si>
  <si>
    <r>
      <t>Jika</t>
    </r>
    <r>
      <rPr>
        <i/>
        <sz val="11"/>
        <color theme="1"/>
        <rFont val="Calibri"/>
        <family val="2"/>
        <scheme val="minor"/>
      </rPr>
      <t xml:space="preserve"> plastic injection</t>
    </r>
    <r>
      <rPr>
        <sz val="11"/>
        <color theme="1"/>
        <rFont val="Calibri"/>
        <family val="2"/>
        <charset val="1"/>
        <scheme val="minor"/>
      </rPr>
      <t xml:space="preserve"> atau </t>
    </r>
    <r>
      <rPr>
        <i/>
        <sz val="11"/>
        <color theme="1"/>
        <rFont val="Calibri"/>
        <family val="2"/>
        <scheme val="minor"/>
      </rPr>
      <t>metal stamping</t>
    </r>
    <r>
      <rPr>
        <sz val="11"/>
        <color theme="1"/>
        <rFont val="Calibri"/>
        <family val="2"/>
        <charset val="1"/>
        <scheme val="minor"/>
      </rPr>
      <t xml:space="preserve"> dan/atau</t>
    </r>
    <r>
      <rPr>
        <i/>
        <sz val="11"/>
        <color theme="1"/>
        <rFont val="Calibri"/>
        <family val="2"/>
        <scheme val="minor"/>
      </rPr>
      <t xml:space="preserve"> finishing</t>
    </r>
    <r>
      <rPr>
        <sz val="11"/>
        <color theme="1"/>
        <rFont val="Calibri"/>
        <family val="2"/>
        <charset val="1"/>
        <scheme val="minor"/>
      </rPr>
      <t xml:space="preserve"> dilakukan di dalam negeri
</t>
    </r>
    <r>
      <rPr>
        <i/>
        <sz val="11"/>
        <color theme="1"/>
        <rFont val="Calibri"/>
        <family val="2"/>
        <scheme val="minor"/>
      </rPr>
      <t>Plastic injection or metal stamping and/or finishing process done in Indonesia</t>
    </r>
  </si>
  <si>
    <r>
      <t xml:space="preserve">Jika kegiatan pada point 2) termasuk </t>
    </r>
    <r>
      <rPr>
        <i/>
        <sz val="11"/>
        <color theme="1"/>
        <rFont val="Calibri"/>
        <family val="2"/>
        <scheme val="minor"/>
      </rPr>
      <t>mold &amp; dies</t>
    </r>
    <r>
      <rPr>
        <sz val="11"/>
        <color theme="1"/>
        <rFont val="Calibri"/>
        <family val="2"/>
        <charset val="1"/>
        <scheme val="minor"/>
      </rPr>
      <t xml:space="preserve"> atau </t>
    </r>
    <r>
      <rPr>
        <i/>
        <sz val="11"/>
        <color theme="1"/>
        <rFont val="Calibri"/>
        <family val="2"/>
        <scheme val="minor"/>
      </rPr>
      <t>tooling</t>
    </r>
    <r>
      <rPr>
        <sz val="11"/>
        <color theme="1"/>
        <rFont val="Calibri"/>
        <family val="2"/>
        <charset val="1"/>
        <scheme val="minor"/>
      </rPr>
      <t xml:space="preserve"> atau proses </t>
    </r>
    <r>
      <rPr>
        <i/>
        <sz val="11"/>
        <color theme="1"/>
        <rFont val="Calibri"/>
        <family val="2"/>
        <scheme val="minor"/>
      </rPr>
      <t>Computer Numerical Control</t>
    </r>
    <r>
      <rPr>
        <sz val="11"/>
        <color theme="1"/>
        <rFont val="Calibri"/>
        <family val="2"/>
        <charset val="1"/>
        <scheme val="minor"/>
      </rPr>
      <t xml:space="preserve"> (CNC)
</t>
    </r>
    <r>
      <rPr>
        <i/>
        <sz val="11"/>
        <color theme="1"/>
        <rFont val="Calibri"/>
        <family val="2"/>
        <scheme val="minor"/>
      </rPr>
      <t>All process at point 2) includes mold &amp; dies or tooling or computer numerical control process (CNC)</t>
    </r>
  </si>
  <si>
    <r>
      <t>Jika baterai diimpor
A</t>
    </r>
    <r>
      <rPr>
        <i/>
        <sz val="11"/>
        <color theme="1"/>
        <rFont val="Calibri"/>
        <family val="2"/>
        <scheme val="minor"/>
      </rPr>
      <t>ll components are imported from foreign country (without assy)</t>
    </r>
  </si>
  <si>
    <r>
      <t xml:space="preserve">Pengemasan baterai di dalam negeri
</t>
    </r>
    <r>
      <rPr>
        <i/>
        <sz val="11"/>
        <color theme="1"/>
        <rFont val="Calibri"/>
        <family val="2"/>
        <scheme val="minor"/>
      </rPr>
      <t>Battery packing held in Indonesia</t>
    </r>
  </si>
  <si>
    <r>
      <t xml:space="preserve">Pembuatan cell dan pengemasan dilakukan di dalam negeri
</t>
    </r>
    <r>
      <rPr>
        <i/>
        <sz val="11"/>
        <color theme="1"/>
        <rFont val="Calibri"/>
        <family val="2"/>
        <scheme val="minor"/>
      </rPr>
      <t>Battery cell and packing are made in Indonesia</t>
    </r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</si>
  <si>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vibration motor </t>
    </r>
    <r>
      <rPr>
        <sz val="11"/>
        <color theme="1"/>
        <rFont val="Calibri"/>
        <family val="2"/>
        <scheme val="minor"/>
      </rPr>
      <t xml:space="preserve">diproduksi di dalam negeri
</t>
    </r>
    <r>
      <rPr>
        <i/>
        <sz val="11"/>
        <color theme="1"/>
        <rFont val="Calibri"/>
        <family val="2"/>
        <scheme val="minor"/>
      </rPr>
      <t>Vibration motor made in Indonesia</t>
    </r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</si>
  <si>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vibration motor </t>
    </r>
    <r>
      <rPr>
        <sz val="11"/>
        <color theme="1"/>
        <rFont val="Calibri"/>
        <family val="2"/>
        <scheme val="minor"/>
      </rPr>
      <t xml:space="preserve">diimpor
</t>
    </r>
    <r>
      <rPr>
        <sz val="11"/>
        <color theme="1"/>
        <rFont val="Calibri"/>
        <family val="2"/>
        <charset val="1"/>
        <scheme val="minor"/>
      </rPr>
      <t>A</t>
    </r>
    <r>
      <rPr>
        <i/>
        <sz val="11"/>
        <color theme="1"/>
        <rFont val="Calibri"/>
        <family val="2"/>
        <scheme val="minor"/>
      </rPr>
      <t>ll components are imported from foreign country (without assy)</t>
    </r>
  </si>
  <si>
    <r>
      <rPr>
        <i/>
        <sz val="11"/>
        <color theme="1"/>
        <rFont val="Calibri"/>
        <family val="2"/>
        <scheme val="minor"/>
      </rPr>
      <t>Speaker</t>
    </r>
    <r>
      <rPr>
        <sz val="11"/>
        <color theme="1"/>
        <rFont val="Calibri"/>
        <family val="2"/>
        <charset val="1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Earpiece</t>
    </r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</si>
  <si>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speaker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 xml:space="preserve">earpiece </t>
    </r>
    <r>
      <rPr>
        <sz val="11"/>
        <color theme="1"/>
        <rFont val="Calibri"/>
        <family val="2"/>
        <scheme val="minor"/>
      </rPr>
      <t>diimpor</t>
    </r>
    <r>
      <rPr>
        <sz val="11"/>
        <color theme="1"/>
        <rFont val="Calibri"/>
        <family val="2"/>
        <charset val="1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Speaker and earpiece are imported from foreign country</t>
    </r>
  </si>
  <si>
    <r>
      <t xml:space="preserve">Jika salah satu antara </t>
    </r>
    <r>
      <rPr>
        <i/>
        <sz val="11"/>
        <color theme="1"/>
        <rFont val="Calibri"/>
        <family val="2"/>
        <scheme val="minor"/>
      </rPr>
      <t xml:space="preserve">speaker </t>
    </r>
    <r>
      <rPr>
        <sz val="11"/>
        <color theme="1"/>
        <rFont val="Calibri"/>
        <family val="2"/>
        <scheme val="minor"/>
      </rPr>
      <t xml:space="preserve">atau </t>
    </r>
    <r>
      <rPr>
        <i/>
        <sz val="11"/>
        <color theme="1"/>
        <rFont val="Calibri"/>
        <family val="2"/>
        <scheme val="minor"/>
      </rPr>
      <t xml:space="preserve">earpiece </t>
    </r>
    <r>
      <rPr>
        <sz val="11"/>
        <color theme="1"/>
        <rFont val="Calibri"/>
        <family val="2"/>
        <scheme val="minor"/>
      </rPr>
      <t xml:space="preserve">diproduksi di dalam negeri
</t>
    </r>
    <r>
      <rPr>
        <i/>
        <sz val="11"/>
        <color theme="1"/>
        <rFont val="Calibri"/>
        <family val="2"/>
        <scheme val="minor"/>
      </rPr>
      <t>Either speaker or earpiece made in Indonesia</t>
    </r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</si>
  <si>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speaker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 xml:space="preserve">earpiece </t>
    </r>
    <r>
      <rPr>
        <sz val="11"/>
        <color theme="1"/>
        <rFont val="Calibri"/>
        <family val="2"/>
        <scheme val="minor"/>
      </rPr>
      <t xml:space="preserve">diproduksi di dalam negeri
</t>
    </r>
    <r>
      <rPr>
        <i/>
        <sz val="11"/>
        <color theme="1"/>
        <rFont val="Calibri"/>
        <family val="2"/>
        <scheme val="minor"/>
      </rPr>
      <t>Speaker and earpiece are made in Indonesia</t>
    </r>
  </si>
  <si>
    <t xml:space="preserve">Interconnect Electrical Wire Assembly </t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</si>
  <si>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interconnect electrical wire assembly </t>
    </r>
    <r>
      <rPr>
        <sz val="11"/>
        <color theme="1"/>
        <rFont val="Calibri"/>
        <family val="2"/>
        <scheme val="minor"/>
      </rPr>
      <t xml:space="preserve">diimpor
</t>
    </r>
    <r>
      <rPr>
        <i/>
        <sz val="11"/>
        <color theme="1"/>
        <rFont val="Calibri"/>
        <family val="2"/>
        <scheme val="minor"/>
      </rPr>
      <t>Interconnect electrical wire assembly imported from foreign country</t>
    </r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</si>
  <si>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interconnect electrical wire assembly </t>
    </r>
    <r>
      <rPr>
        <sz val="11"/>
        <color theme="1"/>
        <rFont val="Calibri"/>
        <family val="2"/>
        <scheme val="minor"/>
      </rPr>
      <t xml:space="preserve">diproduksi di dalam negeri
</t>
    </r>
    <r>
      <rPr>
        <i/>
        <sz val="11"/>
        <color theme="1"/>
        <rFont val="Calibri"/>
        <family val="2"/>
        <scheme val="minor"/>
      </rPr>
      <t>Interconnect electrical wire made in Indonesia</t>
    </r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</si>
  <si>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earphone </t>
    </r>
    <r>
      <rPr>
        <sz val="11"/>
        <color theme="1"/>
        <rFont val="Calibri"/>
        <family val="2"/>
        <scheme val="minor"/>
      </rPr>
      <t xml:space="preserve">diimpor
</t>
    </r>
    <r>
      <rPr>
        <i/>
        <sz val="11"/>
        <color theme="1"/>
        <rFont val="Calibri"/>
        <family val="2"/>
        <scheme val="minor"/>
      </rPr>
      <t>Earphone imported from foreign country</t>
    </r>
  </si>
  <si>
    <r>
      <t xml:space="preserve">Jika </t>
    </r>
    <r>
      <rPr>
        <i/>
        <sz val="11"/>
        <color theme="1"/>
        <rFont val="Calibri"/>
        <family val="2"/>
        <scheme val="minor"/>
      </rPr>
      <t xml:space="preserve">charger </t>
    </r>
    <r>
      <rPr>
        <sz val="11"/>
        <color theme="1"/>
        <rFont val="Calibri"/>
        <family val="2"/>
        <scheme val="minor"/>
      </rPr>
      <t xml:space="preserve">atau </t>
    </r>
    <r>
      <rPr>
        <i/>
        <sz val="11"/>
        <color theme="1"/>
        <rFont val="Calibri"/>
        <family val="2"/>
        <scheme val="minor"/>
      </rPr>
      <t xml:space="preserve">adaptor </t>
    </r>
    <r>
      <rPr>
        <sz val="11"/>
        <color theme="1"/>
        <rFont val="Calibri"/>
        <family val="2"/>
        <scheme val="minor"/>
      </rPr>
      <t xml:space="preserve">diimpor
</t>
    </r>
    <r>
      <rPr>
        <i/>
        <sz val="11"/>
        <color theme="1"/>
        <rFont val="Calibri"/>
        <family val="2"/>
        <scheme val="minor"/>
      </rPr>
      <t>Charger or adaptor are imported from foreign country</t>
    </r>
  </si>
  <si>
    <r>
      <t xml:space="preserve">Jika terdapat proses perakitan </t>
    </r>
    <r>
      <rPr>
        <i/>
        <sz val="11"/>
        <color theme="1"/>
        <rFont val="Calibri"/>
        <family val="2"/>
        <scheme val="minor"/>
      </rPr>
      <t xml:space="preserve">casing </t>
    </r>
    <r>
      <rPr>
        <sz val="11"/>
        <color theme="1"/>
        <rFont val="Calibri"/>
        <family val="2"/>
        <scheme val="minor"/>
      </rPr>
      <t xml:space="preserve">dan PCBA </t>
    </r>
    <r>
      <rPr>
        <i/>
        <sz val="11"/>
        <color theme="1"/>
        <rFont val="Calibri"/>
        <family val="2"/>
        <scheme val="minor"/>
      </rPr>
      <t xml:space="preserve">charger </t>
    </r>
    <r>
      <rPr>
        <sz val="11"/>
        <color theme="1"/>
        <rFont val="Calibri"/>
        <family val="2"/>
        <scheme val="minor"/>
      </rPr>
      <t xml:space="preserve">di dalam negeri
</t>
    </r>
    <r>
      <rPr>
        <i/>
        <sz val="11"/>
        <color theme="1"/>
        <rFont val="Calibri"/>
        <family val="2"/>
        <scheme val="minor"/>
      </rPr>
      <t>Casing and charger PCBA are assemblied in Indonesia</t>
    </r>
  </si>
  <si>
    <t>Kabel</t>
  </si>
  <si>
    <r>
      <t xml:space="preserve">Jika kabel diimpor
</t>
    </r>
    <r>
      <rPr>
        <i/>
        <sz val="11"/>
        <color theme="1"/>
        <rFont val="Calibri"/>
        <family val="2"/>
        <scheme val="minor"/>
      </rPr>
      <t>Cable imported from foreign country</t>
    </r>
  </si>
  <si>
    <r>
      <t xml:space="preserve">Jika kabel diproduksi di dalam negeri
</t>
    </r>
    <r>
      <rPr>
        <i/>
        <sz val="11"/>
        <color theme="1"/>
        <rFont val="Calibri"/>
        <family val="2"/>
        <scheme val="minor"/>
      </rPr>
      <t>Cable made in Indonesia</t>
    </r>
  </si>
  <si>
    <r>
      <t>Pengemasan (</t>
    </r>
    <r>
      <rPr>
        <i/>
        <sz val="11"/>
        <color theme="1"/>
        <rFont val="Calibri"/>
        <family val="2"/>
        <scheme val="minor"/>
      </rPr>
      <t>packing</t>
    </r>
    <r>
      <rPr>
        <sz val="11"/>
        <color theme="1"/>
        <rFont val="Calibri"/>
        <family val="2"/>
        <scheme val="minor"/>
      </rPr>
      <t>)</t>
    </r>
  </si>
  <si>
    <r>
      <t xml:space="preserve">Jika gift box, manual book, dan labeling diimpor
</t>
    </r>
    <r>
      <rPr>
        <i/>
        <sz val="11"/>
        <color theme="1"/>
        <rFont val="Calibri"/>
        <family val="2"/>
        <scheme val="minor"/>
      </rPr>
      <t>Gift box, manual book, and labels are imported from foreign country</t>
    </r>
  </si>
  <si>
    <r>
      <t xml:space="preserve">Jika gift box atau manual book dengan labeling dibuat di dalam negeri
</t>
    </r>
    <r>
      <rPr>
        <i/>
        <sz val="11"/>
        <color theme="1"/>
        <rFont val="Calibri"/>
        <family val="2"/>
        <scheme val="minor"/>
      </rPr>
      <t>Gift box or manual box with labels are made in Indonesia</t>
    </r>
  </si>
  <si>
    <r>
      <t xml:space="preserve">Jika gift box, manual book dan labeling diproduksi di dalam negeri
</t>
    </r>
    <r>
      <rPr>
        <i/>
        <sz val="11"/>
        <color theme="1"/>
        <rFont val="Calibri"/>
        <family val="2"/>
        <scheme val="minor"/>
      </rPr>
      <t>Gift box, manual book, and labels are made in Indonesia</t>
    </r>
  </si>
  <si>
    <t>Bobot Maksimal</t>
  </si>
  <si>
    <t>Apps 1</t>
  </si>
  <si>
    <t>Apps 2</t>
  </si>
  <si>
    <t>Apps 3</t>
  </si>
  <si>
    <t>Apps 4</t>
  </si>
  <si>
    <t>Apps 5</t>
  </si>
  <si>
    <t>Apps 6</t>
  </si>
  <si>
    <t>Apps 7</t>
  </si>
  <si>
    <t>Kepemilikan Aplikasi</t>
  </si>
  <si>
    <t>Sendiri</t>
  </si>
  <si>
    <t>1st Partner</t>
  </si>
  <si>
    <t>2nd Partner</t>
  </si>
  <si>
    <t>3rd Partner</t>
  </si>
  <si>
    <t>4th Partner</t>
  </si>
  <si>
    <t>Nilai Akhir TKDN Software</t>
  </si>
  <si>
    <t>Rata - rata TKDN Aplikasi</t>
  </si>
  <si>
    <t>Diproduksi Oleh</t>
  </si>
  <si>
    <t>Merek</t>
  </si>
  <si>
    <t>Form Rekapitulasi Penghitungan TKDN Aplikasi</t>
  </si>
  <si>
    <t xml:space="preserve">Penyedia Barang/Jasa           </t>
  </si>
  <si>
    <t xml:space="preserve">Alamat                                       </t>
  </si>
  <si>
    <t xml:space="preserve">Hasil Produksi                          </t>
  </si>
  <si>
    <t xml:space="preserve">Jenis Produk                            </t>
  </si>
  <si>
    <t xml:space="preserve">Tipe                                            </t>
  </si>
  <si>
    <t xml:space="preserve">Spesifikasi                                </t>
  </si>
  <si>
    <t xml:space="preserve">Merek                                          </t>
  </si>
  <si>
    <t>PIB Number (                       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</si>
</sst>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%"/>
    <numFmt numFmtId="166" formatCode="0.000"/>
  </numFmts>
  <fonts count="2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rgb="FF574123"/>
      <name val="Tahoma"/>
      <family val="2"/>
    </font>
    <font>
      <b/>
      <sz val="8"/>
      <color theme="1" tint="0.249977111117893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rgb="FF000000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30">
    <xf numFmtId="0" fontId="0" fillId="0" borderId="0" xfId="0"/>
    <xf numFmtId="0" fontId="0" fillId="0" borderId="0" xfId="0" applyBorder="1"/>
    <xf numFmtId="0" fontId="2" fillId="0" borderId="0" xfId="3" applyProtection="1">
      <protection locked="0"/>
    </xf>
    <xf numFmtId="0" fontId="9" fillId="0" borderId="2" xfId="2" applyFont="1" applyBorder="1" applyAlignment="1" applyProtection="1">
      <alignment horizontal="left" vertical="center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9" fillId="0" borderId="0" xfId="2" applyFont="1" applyBorder="1" applyAlignment="1" applyProtection="1">
      <alignment horizontal="left" vertical="center"/>
      <protection locked="0"/>
    </xf>
    <xf numFmtId="2" fontId="7" fillId="4" borderId="9" xfId="2" applyNumberFormat="1" applyFont="1" applyFill="1" applyBorder="1" applyAlignment="1" applyProtection="1">
      <alignment horizontal="center"/>
      <protection locked="0"/>
    </xf>
    <xf numFmtId="2" fontId="7" fillId="4" borderId="27" xfId="2" applyNumberFormat="1" applyFont="1" applyFill="1" applyBorder="1" applyAlignment="1" applyProtection="1">
      <alignment horizontal="center"/>
      <protection locked="0"/>
    </xf>
    <xf numFmtId="0" fontId="10" fillId="0" borderId="40" xfId="2" quotePrefix="1" applyFont="1" applyBorder="1" applyAlignment="1" applyProtection="1">
      <alignment horizontal="center"/>
      <protection locked="0"/>
    </xf>
    <xf numFmtId="49" fontId="10" fillId="0" borderId="43" xfId="2" applyNumberFormat="1" applyFont="1" applyBorder="1" applyAlignment="1" applyProtection="1">
      <alignment horizontal="center" vertical="center"/>
      <protection locked="0"/>
    </xf>
    <xf numFmtId="0" fontId="7" fillId="0" borderId="24" xfId="2" applyFont="1" applyBorder="1" applyAlignment="1" applyProtection="1">
      <alignment horizontal="center"/>
      <protection locked="0"/>
    </xf>
    <xf numFmtId="0" fontId="2" fillId="0" borderId="0" xfId="3" applyProtection="1"/>
    <xf numFmtId="0" fontId="2" fillId="0" borderId="0" xfId="3" applyBorder="1" applyProtection="1">
      <protection locked="0"/>
    </xf>
    <xf numFmtId="0" fontId="10" fillId="0" borderId="13" xfId="2" applyFont="1" applyBorder="1" applyAlignment="1" applyProtection="1">
      <alignment horizontal="center" vertical="center"/>
      <protection locked="0"/>
    </xf>
    <xf numFmtId="2" fontId="10" fillId="0" borderId="49" xfId="2" applyNumberFormat="1" applyFont="1" applyBorder="1" applyAlignment="1" applyProtection="1">
      <alignment horizontal="center" vertical="center"/>
      <protection locked="0"/>
    </xf>
    <xf numFmtId="0" fontId="7" fillId="0" borderId="13" xfId="2" applyFont="1" applyBorder="1" applyAlignment="1" applyProtection="1">
      <alignment horizontal="center"/>
      <protection locked="0"/>
    </xf>
    <xf numFmtId="2" fontId="7" fillId="4" borderId="55" xfId="2" applyNumberFormat="1" applyFont="1" applyFill="1" applyBorder="1" applyAlignment="1" applyProtection="1">
      <alignment horizontal="center" vertical="center"/>
      <protection locked="0"/>
    </xf>
    <xf numFmtId="2" fontId="7" fillId="4" borderId="16" xfId="2" applyNumberFormat="1" applyFont="1" applyFill="1" applyBorder="1" applyAlignment="1" applyProtection="1">
      <alignment horizontal="center"/>
      <protection locked="0"/>
    </xf>
    <xf numFmtId="0" fontId="10" fillId="0" borderId="13" xfId="2" quotePrefix="1" applyFont="1" applyBorder="1" applyAlignment="1" applyProtection="1">
      <alignment horizontal="center"/>
      <protection locked="0"/>
    </xf>
    <xf numFmtId="0" fontId="10" fillId="0" borderId="14" xfId="2" quotePrefix="1" applyFont="1" applyBorder="1" applyAlignment="1" applyProtection="1">
      <alignment horizontal="center"/>
      <protection locked="0"/>
    </xf>
    <xf numFmtId="2" fontId="10" fillId="0" borderId="14" xfId="2" applyNumberFormat="1" applyFont="1" applyBorder="1" applyAlignment="1" applyProtection="1">
      <alignment vertical="center"/>
      <protection locked="0"/>
    </xf>
    <xf numFmtId="10" fontId="10" fillId="0" borderId="16" xfId="4" applyNumberFormat="1" applyFont="1" applyBorder="1" applyAlignment="1" applyProtection="1">
      <alignment horizontal="center"/>
      <protection locked="0"/>
    </xf>
    <xf numFmtId="0" fontId="10" fillId="0" borderId="55" xfId="2" quotePrefix="1" applyFont="1" applyBorder="1" applyAlignment="1" applyProtection="1">
      <alignment horizontal="center"/>
      <protection locked="0"/>
    </xf>
    <xf numFmtId="10" fontId="10" fillId="0" borderId="19" xfId="4" applyNumberFormat="1" applyFont="1" applyBorder="1" applyAlignment="1" applyProtection="1">
      <alignment horizontal="center"/>
      <protection locked="0"/>
    </xf>
    <xf numFmtId="10" fontId="10" fillId="0" borderId="27" xfId="4" applyNumberFormat="1" applyFont="1" applyBorder="1" applyAlignment="1" applyProtection="1">
      <alignment horizontal="center"/>
      <protection locked="0"/>
    </xf>
    <xf numFmtId="0" fontId="10" fillId="0" borderId="30" xfId="2" applyFont="1" applyBorder="1" applyAlignment="1" applyProtection="1">
      <alignment horizontal="center" vertical="center"/>
      <protection locked="0"/>
    </xf>
    <xf numFmtId="165" fontId="0" fillId="0" borderId="0" xfId="1" applyNumberFormat="1" applyFont="1"/>
    <xf numFmtId="0" fontId="8" fillId="0" borderId="0" xfId="2" applyFont="1" applyBorder="1" applyAlignment="1" applyProtection="1">
      <alignment horizontal="left" vertical="center"/>
      <protection locked="0"/>
    </xf>
    <xf numFmtId="0" fontId="0" fillId="0" borderId="14" xfId="0" applyBorder="1"/>
    <xf numFmtId="2" fontId="10" fillId="0" borderId="0" xfId="2" applyNumberFormat="1" applyFont="1" applyBorder="1" applyAlignment="1" applyProtection="1">
      <alignment vertical="center"/>
      <protection locked="0"/>
    </xf>
    <xf numFmtId="0" fontId="8" fillId="0" borderId="0" xfId="2" applyFont="1" applyBorder="1" applyAlignment="1" applyProtection="1">
      <alignment vertical="center"/>
      <protection locked="0"/>
    </xf>
    <xf numFmtId="0" fontId="18" fillId="0" borderId="0" xfId="2" applyFont="1" applyBorder="1" applyAlignment="1" applyProtection="1">
      <alignment horizontal="left" vertical="center"/>
      <protection locked="0"/>
    </xf>
    <xf numFmtId="0" fontId="0" fillId="0" borderId="13" xfId="0" applyBorder="1"/>
    <xf numFmtId="0" fontId="0" fillId="0" borderId="17" xfId="0" applyBorder="1"/>
    <xf numFmtId="0" fontId="0" fillId="0" borderId="23" xfId="0" applyBorder="1"/>
    <xf numFmtId="9" fontId="10" fillId="0" borderId="16" xfId="1" applyFont="1" applyBorder="1" applyAlignment="1" applyProtection="1">
      <alignment horizontal="center" vertical="center"/>
      <protection hidden="1"/>
    </xf>
    <xf numFmtId="9" fontId="10" fillId="0" borderId="16" xfId="1" applyFont="1" applyBorder="1" applyAlignment="1" applyProtection="1">
      <alignment horizontal="center"/>
      <protection hidden="1"/>
    </xf>
    <xf numFmtId="9" fontId="10" fillId="0" borderId="16" xfId="1" applyFont="1" applyBorder="1" applyAlignment="1" applyProtection="1">
      <alignment horizontal="center"/>
      <protection locked="0"/>
    </xf>
    <xf numFmtId="9" fontId="10" fillId="0" borderId="33" xfId="1" applyFont="1" applyBorder="1" applyAlignment="1" applyProtection="1">
      <alignment horizontal="center"/>
      <protection hidden="1"/>
    </xf>
    <xf numFmtId="0" fontId="0" fillId="0" borderId="16" xfId="0" applyBorder="1"/>
    <xf numFmtId="0" fontId="8" fillId="0" borderId="0" xfId="2" applyFont="1" applyBorder="1" applyAlignment="1" applyProtection="1">
      <alignment vertical="center"/>
      <protection locked="0"/>
    </xf>
    <xf numFmtId="0" fontId="0" fillId="0" borderId="0" xfId="0" applyProtection="1">
      <protection locked="0" hidden="1"/>
    </xf>
    <xf numFmtId="165" fontId="0" fillId="0" borderId="0" xfId="1" applyNumberFormat="1" applyFont="1" applyProtection="1">
      <protection locked="0" hidden="1"/>
    </xf>
    <xf numFmtId="10" fontId="0" fillId="0" borderId="14" xfId="1" applyNumberFormat="1" applyFont="1" applyBorder="1" applyProtection="1">
      <protection locked="0" hidden="1"/>
    </xf>
    <xf numFmtId="10" fontId="0" fillId="0" borderId="16" xfId="1" applyNumberFormat="1" applyFont="1" applyBorder="1" applyProtection="1">
      <protection locked="0" hidden="1"/>
    </xf>
    <xf numFmtId="10" fontId="0" fillId="0" borderId="18" xfId="1" applyNumberFormat="1" applyFont="1" applyBorder="1" applyProtection="1">
      <protection locked="0" hidden="1"/>
    </xf>
    <xf numFmtId="10" fontId="0" fillId="0" borderId="19" xfId="1" applyNumberFormat="1" applyFont="1" applyBorder="1" applyProtection="1">
      <protection locked="0" hidden="1"/>
    </xf>
    <xf numFmtId="0" fontId="0" fillId="0" borderId="55" xfId="0" applyBorder="1"/>
    <xf numFmtId="10" fontId="0" fillId="0" borderId="55" xfId="1" applyNumberFormat="1" applyFont="1" applyBorder="1" applyProtection="1">
      <protection locked="0" hidden="1"/>
    </xf>
    <xf numFmtId="10" fontId="0" fillId="0" borderId="51" xfId="1" applyNumberFormat="1" applyFont="1" applyBorder="1" applyProtection="1">
      <protection locked="0"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10" fontId="0" fillId="0" borderId="0" xfId="0" applyNumberFormat="1" applyProtection="1">
      <protection hidden="1"/>
    </xf>
    <xf numFmtId="0" fontId="3" fillId="0" borderId="4" xfId="0" applyFont="1" applyBorder="1" applyAlignment="1" applyProtection="1">
      <alignment horizontal="center"/>
      <protection hidden="1"/>
    </xf>
    <xf numFmtId="0" fontId="8" fillId="0" borderId="0" xfId="2" applyFont="1" applyBorder="1" applyAlignment="1" applyProtection="1">
      <alignment horizontal="left" vertical="center"/>
      <protection hidden="1"/>
    </xf>
    <xf numFmtId="49" fontId="3" fillId="0" borderId="0" xfId="0" applyNumberFormat="1" applyFont="1" applyBorder="1" applyAlignment="1" applyProtection="1">
      <alignment horizontal="left" wrapText="1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8" fillId="0" borderId="0" xfId="2" applyFont="1" applyBorder="1" applyAlignment="1" applyProtection="1">
      <alignment vertical="center"/>
      <protection hidden="1"/>
    </xf>
    <xf numFmtId="0" fontId="0" fillId="0" borderId="4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10" fontId="0" fillId="0" borderId="0" xfId="0" applyNumberFormat="1" applyBorder="1" applyAlignment="1" applyProtection="1">
      <alignment horizontal="left" vertical="center" wrapText="1"/>
      <protection hidden="1"/>
    </xf>
    <xf numFmtId="0" fontId="4" fillId="2" borderId="6" xfId="0" applyFont="1" applyFill="1" applyBorder="1" applyAlignment="1" applyProtection="1">
      <alignment horizontal="center"/>
      <protection hidden="1"/>
    </xf>
    <xf numFmtId="0" fontId="4" fillId="2" borderId="41" xfId="0" applyFont="1" applyFill="1" applyBorder="1" applyAlignment="1" applyProtection="1">
      <alignment horizontal="center" vertical="center"/>
      <protection hidden="1"/>
    </xf>
    <xf numFmtId="0" fontId="4" fillId="2" borderId="41" xfId="0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 vertical="center"/>
      <protection hidden="1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0" fillId="0" borderId="11" xfId="0" applyFill="1" applyBorder="1" applyAlignment="1" applyProtection="1">
      <alignment horizontal="left" vertical="center" wrapText="1"/>
      <protection hidden="1"/>
    </xf>
    <xf numFmtId="0" fontId="0" fillId="0" borderId="11" xfId="0" applyFill="1" applyBorder="1" applyProtection="1">
      <protection hidden="1"/>
    </xf>
    <xf numFmtId="0" fontId="0" fillId="0" borderId="14" xfId="0" applyFill="1" applyBorder="1" applyAlignment="1" applyProtection="1">
      <alignment horizontal="left" vertical="center" wrapText="1"/>
      <protection hidden="1"/>
    </xf>
    <xf numFmtId="0" fontId="0" fillId="0" borderId="14" xfId="0" applyFill="1" applyBorder="1" applyProtection="1">
      <protection hidden="1"/>
    </xf>
    <xf numFmtId="0" fontId="0" fillId="0" borderId="18" xfId="0" applyFill="1" applyBorder="1" applyProtection="1">
      <protection hidden="1"/>
    </xf>
    <xf numFmtId="0" fontId="0" fillId="0" borderId="21" xfId="0" applyFill="1" applyBorder="1" applyAlignment="1" applyProtection="1">
      <alignment horizontal="left" vertical="center"/>
      <protection hidden="1"/>
    </xf>
    <xf numFmtId="0" fontId="0" fillId="0" borderId="21" xfId="0" applyFill="1" applyBorder="1" applyAlignment="1" applyProtection="1">
      <alignment horizontal="left" vertical="center" wrapText="1"/>
      <protection hidden="1"/>
    </xf>
    <xf numFmtId="9" fontId="0" fillId="0" borderId="21" xfId="0" applyNumberFormat="1" applyFill="1" applyBorder="1" applyAlignment="1" applyProtection="1">
      <alignment horizontal="center" vertical="center"/>
      <protection hidden="1"/>
    </xf>
    <xf numFmtId="0" fontId="0" fillId="0" borderId="21" xfId="0" applyFill="1" applyBorder="1" applyProtection="1"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18" fillId="0" borderId="0" xfId="2" applyFont="1" applyBorder="1" applyAlignment="1" applyProtection="1">
      <alignment horizontal="left" vertical="center"/>
      <protection hidden="1"/>
    </xf>
    <xf numFmtId="2" fontId="10" fillId="0" borderId="0" xfId="2" applyNumberFormat="1" applyFont="1" applyBorder="1" applyAlignment="1" applyProtection="1">
      <alignment vertical="center"/>
      <protection hidden="1"/>
    </xf>
    <xf numFmtId="0" fontId="0" fillId="0" borderId="24" xfId="0" applyFill="1" applyBorder="1" applyProtection="1">
      <protection hidden="1"/>
    </xf>
    <xf numFmtId="0" fontId="0" fillId="0" borderId="15" xfId="0" applyFill="1" applyBorder="1" applyAlignment="1" applyProtection="1">
      <alignment horizontal="left" vertical="center" wrapText="1"/>
      <protection hidden="1"/>
    </xf>
    <xf numFmtId="9" fontId="0" fillId="0" borderId="15" xfId="1" applyFont="1" applyFill="1" applyBorder="1" applyAlignment="1" applyProtection="1">
      <alignment horizontal="center" vertical="center"/>
      <protection hidden="1"/>
    </xf>
    <xf numFmtId="0" fontId="0" fillId="0" borderId="15" xfId="0" applyFill="1" applyBorder="1" applyProtection="1"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10" fontId="0" fillId="0" borderId="22" xfId="0" applyNumberFormat="1" applyFill="1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left" vertical="center" wrapText="1"/>
      <protection hidden="1"/>
    </xf>
    <xf numFmtId="0" fontId="0" fillId="0" borderId="18" xfId="0" applyBorder="1" applyAlignment="1" applyProtection="1">
      <alignment horizontal="left" vertical="center" wrapText="1"/>
      <protection hidden="1"/>
    </xf>
    <xf numFmtId="0" fontId="0" fillId="0" borderId="21" xfId="0" applyBorder="1" applyAlignment="1" applyProtection="1">
      <alignment horizontal="left" vertical="center" wrapText="1"/>
      <protection hidden="1"/>
    </xf>
    <xf numFmtId="0" fontId="0" fillId="0" borderId="31" xfId="0" applyFill="1" applyBorder="1" applyAlignment="1" applyProtection="1">
      <alignment horizontal="left" vertical="center" wrapText="1"/>
      <protection hidden="1"/>
    </xf>
    <xf numFmtId="0" fontId="0" fillId="0" borderId="34" xfId="0" applyFill="1" applyBorder="1" applyAlignment="1" applyProtection="1">
      <alignment horizontal="left" vertical="center"/>
      <protection hidden="1"/>
    </xf>
    <xf numFmtId="0" fontId="0" fillId="0" borderId="34" xfId="0" applyFill="1" applyBorder="1" applyAlignment="1" applyProtection="1">
      <alignment horizontal="left" vertical="center" wrapText="1"/>
      <protection hidden="1"/>
    </xf>
    <xf numFmtId="9" fontId="0" fillId="0" borderId="34" xfId="0" applyNumberFormat="1" applyFill="1" applyBorder="1" applyAlignment="1" applyProtection="1">
      <alignment horizontal="center" vertical="center"/>
      <protection hidden="1"/>
    </xf>
    <xf numFmtId="0" fontId="0" fillId="0" borderId="34" xfId="0" applyFill="1" applyBorder="1" applyProtection="1">
      <protection hidden="1"/>
    </xf>
    <xf numFmtId="10" fontId="0" fillId="0" borderId="35" xfId="0" applyNumberFormat="1" applyFill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left" vertical="center" wrapText="1"/>
      <protection hidden="1"/>
    </xf>
    <xf numFmtId="0" fontId="0" fillId="0" borderId="32" xfId="0" applyFill="1" applyBorder="1" applyAlignment="1" applyProtection="1">
      <alignment horizontal="left" vertical="center" wrapText="1"/>
      <protection hidden="1"/>
    </xf>
    <xf numFmtId="0" fontId="0" fillId="0" borderId="32" xfId="0" applyFill="1" applyBorder="1" applyProtection="1"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center" wrapText="1"/>
      <protection hidden="1"/>
    </xf>
    <xf numFmtId="0" fontId="0" fillId="0" borderId="0" xfId="0" applyFill="1" applyBorder="1" applyProtection="1">
      <protection hidden="1"/>
    </xf>
    <xf numFmtId="9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 vertical="center" wrapText="1"/>
      <protection hidden="1"/>
    </xf>
    <xf numFmtId="9" fontId="0" fillId="0" borderId="0" xfId="0" applyNumberFormat="1" applyBorder="1" applyProtection="1">
      <protection hidden="1"/>
    </xf>
    <xf numFmtId="0" fontId="4" fillId="2" borderId="40" xfId="0" applyFont="1" applyFill="1" applyBorder="1" applyAlignment="1" applyProtection="1">
      <alignment horizontal="center" vertical="center"/>
      <protection hidden="1"/>
    </xf>
    <xf numFmtId="9" fontId="4" fillId="2" borderId="41" xfId="0" applyNumberFormat="1" applyFont="1" applyFill="1" applyBorder="1" applyAlignment="1" applyProtection="1">
      <alignment horizontal="center" vertical="center"/>
      <protection hidden="1"/>
    </xf>
    <xf numFmtId="0" fontId="4" fillId="2" borderId="43" xfId="0" applyFont="1" applyFill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hidden="1"/>
    </xf>
    <xf numFmtId="0" fontId="0" fillId="0" borderId="32" xfId="0" applyBorder="1" applyAlignment="1" applyProtection="1">
      <alignment horizontal="left" vertical="center" wrapText="1"/>
      <protection hidden="1"/>
    </xf>
    <xf numFmtId="165" fontId="0" fillId="0" borderId="32" xfId="0" applyNumberFormat="1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0" xfId="0" applyBorder="1" applyAlignment="1" applyProtection="1">
      <alignment horizontal="left"/>
      <protection hidden="1"/>
    </xf>
    <xf numFmtId="10" fontId="0" fillId="0" borderId="5" xfId="0" applyNumberFormat="1" applyBorder="1" applyAlignment="1" applyProtection="1">
      <alignment horizontal="center" vertical="center"/>
      <protection hidden="1"/>
    </xf>
    <xf numFmtId="0" fontId="0" fillId="0" borderId="44" xfId="0" applyBorder="1" applyProtection="1">
      <protection hidden="1"/>
    </xf>
    <xf numFmtId="0" fontId="0" fillId="0" borderId="34" xfId="0" applyBorder="1" applyAlignment="1" applyProtection="1">
      <alignment horizontal="left"/>
      <protection hidden="1"/>
    </xf>
    <xf numFmtId="0" fontId="0" fillId="0" borderId="34" xfId="0" applyBorder="1" applyAlignment="1" applyProtection="1">
      <alignment horizontal="left" vertical="center" wrapText="1"/>
      <protection hidden="1"/>
    </xf>
    <xf numFmtId="0" fontId="0" fillId="0" borderId="34" xfId="0" applyBorder="1" applyProtection="1"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0" fillId="0" borderId="35" xfId="0" applyBorder="1" applyAlignment="1" applyProtection="1">
      <alignment horizontal="center" vertical="center"/>
      <protection hidden="1"/>
    </xf>
    <xf numFmtId="0" fontId="0" fillId="3" borderId="20" xfId="0" applyFill="1" applyBorder="1" applyProtection="1">
      <protection hidden="1"/>
    </xf>
    <xf numFmtId="10" fontId="0" fillId="3" borderId="22" xfId="0" applyNumberFormat="1" applyFill="1" applyBorder="1" applyAlignment="1" applyProtection="1">
      <alignment horizontal="center" vertical="center"/>
      <protection hidden="1"/>
    </xf>
    <xf numFmtId="0" fontId="20" fillId="3" borderId="20" xfId="0" applyFont="1" applyFill="1" applyBorder="1" applyProtection="1">
      <protection hidden="1"/>
    </xf>
    <xf numFmtId="10" fontId="20" fillId="3" borderId="22" xfId="0" applyNumberFormat="1" applyFont="1" applyFill="1" applyBorder="1" applyAlignment="1" applyProtection="1">
      <alignment horizontal="center" vertical="center"/>
      <protection hidden="1"/>
    </xf>
    <xf numFmtId="9" fontId="0" fillId="0" borderId="31" xfId="0" applyNumberFormat="1" applyFill="1" applyBorder="1" applyAlignment="1" applyProtection="1">
      <alignment horizontal="center" vertical="center"/>
      <protection hidden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31" xfId="0" applyFill="1" applyBorder="1" applyAlignment="1" applyProtection="1">
      <protection hidden="1"/>
    </xf>
    <xf numFmtId="0" fontId="0" fillId="0" borderId="14" xfId="0" applyFill="1" applyBorder="1" applyAlignment="1" applyProtection="1">
      <protection hidden="1"/>
    </xf>
    <xf numFmtId="165" fontId="0" fillId="0" borderId="15" xfId="0" applyNumberFormat="1" applyFill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locked="0" hidden="1"/>
    </xf>
    <xf numFmtId="165" fontId="0" fillId="0" borderId="14" xfId="1" applyNumberFormat="1" applyFont="1" applyBorder="1" applyProtection="1">
      <protection locked="0" hidden="1"/>
    </xf>
    <xf numFmtId="0" fontId="0" fillId="0" borderId="32" xfId="0" applyBorder="1" applyProtection="1">
      <protection locked="0" hidden="1"/>
    </xf>
    <xf numFmtId="165" fontId="0" fillId="0" borderId="32" xfId="1" applyNumberFormat="1" applyFont="1" applyBorder="1" applyProtection="1">
      <protection locked="0" hidden="1"/>
    </xf>
    <xf numFmtId="0" fontId="0" fillId="0" borderId="11" xfId="0" applyBorder="1" applyProtection="1">
      <protection locked="0" hidden="1"/>
    </xf>
    <xf numFmtId="165" fontId="0" fillId="0" borderId="11" xfId="1" applyNumberFormat="1" applyFont="1" applyBorder="1" applyProtection="1">
      <protection locked="0" hidden="1"/>
    </xf>
    <xf numFmtId="0" fontId="14" fillId="4" borderId="7" xfId="0" applyFont="1" applyFill="1" applyBorder="1" applyAlignment="1">
      <alignment horizontal="center"/>
    </xf>
    <xf numFmtId="165" fontId="0" fillId="0" borderId="7" xfId="1" applyNumberFormat="1" applyFont="1" applyBorder="1"/>
    <xf numFmtId="0" fontId="14" fillId="4" borderId="9" xfId="0" applyFont="1" applyFill="1" applyBorder="1" applyAlignment="1">
      <alignment horizontal="center"/>
    </xf>
    <xf numFmtId="0" fontId="0" fillId="0" borderId="41" xfId="0" applyBorder="1" applyProtection="1">
      <protection locked="0" hidden="1"/>
    </xf>
    <xf numFmtId="165" fontId="0" fillId="0" borderId="41" xfId="1" applyNumberFormat="1" applyFont="1" applyBorder="1" applyProtection="1">
      <protection locked="0" hidden="1"/>
    </xf>
    <xf numFmtId="0" fontId="0" fillId="0" borderId="30" xfId="0" applyFill="1" applyBorder="1"/>
    <xf numFmtId="1" fontId="0" fillId="0" borderId="0" xfId="0" applyNumberFormat="1"/>
    <xf numFmtId="0" fontId="0" fillId="0" borderId="41" xfId="0" applyBorder="1" applyAlignment="1" applyProtection="1">
      <alignment vertical="center" wrapText="1"/>
      <protection locked="0" hidden="1"/>
    </xf>
    <xf numFmtId="0" fontId="0" fillId="0" borderId="43" xfId="0" applyBorder="1" applyProtection="1">
      <protection locked="0" hidden="1"/>
    </xf>
    <xf numFmtId="165" fontId="20" fillId="3" borderId="69" xfId="0" applyNumberFormat="1" applyFont="1" applyFill="1" applyBorder="1" applyProtection="1">
      <protection locked="0" hidden="1"/>
    </xf>
    <xf numFmtId="165" fontId="20" fillId="3" borderId="64" xfId="0" applyNumberFormat="1" applyFont="1" applyFill="1" applyBorder="1" applyProtection="1">
      <protection locked="0" hidden="1"/>
    </xf>
    <xf numFmtId="165" fontId="17" fillId="3" borderId="69" xfId="0" applyNumberFormat="1" applyFont="1" applyFill="1" applyBorder="1" applyProtection="1">
      <protection locked="0" hidden="1"/>
    </xf>
    <xf numFmtId="0" fontId="0" fillId="0" borderId="4" xfId="0" applyBorder="1" applyProtection="1">
      <protection locked="0" hidden="1"/>
    </xf>
    <xf numFmtId="10" fontId="0" fillId="0" borderId="24" xfId="0" applyNumberFormat="1" applyBorder="1" applyProtection="1">
      <protection locked="0" hidden="1"/>
    </xf>
    <xf numFmtId="0" fontId="0" fillId="0" borderId="24" xfId="0" applyBorder="1" applyProtection="1">
      <protection locked="0" hidden="1"/>
    </xf>
    <xf numFmtId="10" fontId="0" fillId="0" borderId="25" xfId="1" applyNumberFormat="1" applyFont="1" applyBorder="1" applyProtection="1">
      <protection locked="0" hidden="1"/>
    </xf>
    <xf numFmtId="10" fontId="0" fillId="0" borderId="14" xfId="0" applyNumberFormat="1" applyBorder="1" applyProtection="1">
      <protection locked="0" hidden="1"/>
    </xf>
    <xf numFmtId="10" fontId="0" fillId="0" borderId="14" xfId="0" applyNumberFormat="1" applyFill="1" applyBorder="1" applyProtection="1">
      <protection locked="0" hidden="1"/>
    </xf>
    <xf numFmtId="10" fontId="0" fillId="0" borderId="32" xfId="0" applyNumberFormat="1" applyBorder="1" applyProtection="1">
      <protection locked="0" hidden="1"/>
    </xf>
    <xf numFmtId="0" fontId="0" fillId="0" borderId="18" xfId="0" applyBorder="1" applyProtection="1">
      <protection locked="0" hidden="1"/>
    </xf>
    <xf numFmtId="10" fontId="0" fillId="0" borderId="22" xfId="1" applyNumberFormat="1" applyFont="1" applyBorder="1" applyProtection="1">
      <protection locked="0" hidden="1"/>
    </xf>
    <xf numFmtId="0" fontId="0" fillId="0" borderId="14" xfId="0" applyBorder="1" applyAlignment="1" applyProtection="1">
      <alignment vertical="center" wrapText="1"/>
      <protection locked="0" hidden="1"/>
    </xf>
    <xf numFmtId="0" fontId="0" fillId="0" borderId="0" xfId="0" applyAlignment="1">
      <alignment vertical="center"/>
    </xf>
    <xf numFmtId="0" fontId="14" fillId="4" borderId="7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vertical="center"/>
      <protection locked="0" hidden="1"/>
    </xf>
    <xf numFmtId="0" fontId="0" fillId="0" borderId="14" xfId="0" applyBorder="1" applyAlignment="1" applyProtection="1">
      <alignment vertical="center"/>
      <protection locked="0" hidden="1"/>
    </xf>
    <xf numFmtId="0" fontId="0" fillId="0" borderId="32" xfId="0" applyBorder="1" applyAlignment="1" applyProtection="1">
      <alignment vertical="center"/>
      <protection locked="0" hidden="1"/>
    </xf>
    <xf numFmtId="0" fontId="0" fillId="0" borderId="32" xfId="0" applyBorder="1" applyAlignment="1" applyProtection="1">
      <alignment vertical="center" wrapText="1"/>
      <protection locked="0" hidden="1"/>
    </xf>
    <xf numFmtId="0" fontId="0" fillId="0" borderId="11" xfId="0" applyBorder="1" applyAlignment="1" applyProtection="1">
      <alignment vertical="center" wrapText="1"/>
      <protection locked="0" hidden="1"/>
    </xf>
    <xf numFmtId="0" fontId="0" fillId="0" borderId="20" xfId="0" applyBorder="1" applyAlignment="1" applyProtection="1">
      <alignment horizontal="center" vertical="center"/>
      <protection hidden="1"/>
    </xf>
    <xf numFmtId="9" fontId="0" fillId="0" borderId="24" xfId="0" applyNumberFormat="1" applyBorder="1" applyAlignment="1" applyProtection="1">
      <alignment horizontal="center" vertical="center"/>
      <protection hidden="1"/>
    </xf>
    <xf numFmtId="9" fontId="0" fillId="0" borderId="32" xfId="0" applyNumberFormat="1" applyBorder="1" applyAlignment="1" applyProtection="1">
      <alignment horizontal="center" vertical="center"/>
      <protection hidden="1"/>
    </xf>
    <xf numFmtId="9" fontId="0" fillId="0" borderId="24" xfId="0" applyNumberFormat="1" applyFill="1" applyBorder="1" applyAlignment="1" applyProtection="1">
      <alignment horizontal="center" vertical="center"/>
      <protection hidden="1"/>
    </xf>
    <xf numFmtId="9" fontId="0" fillId="0" borderId="18" xfId="0" applyNumberFormat="1" applyFill="1" applyBorder="1" applyAlignment="1" applyProtection="1">
      <alignment horizontal="center" vertical="center"/>
      <protection hidden="1"/>
    </xf>
    <xf numFmtId="9" fontId="0" fillId="0" borderId="11" xfId="0" applyNumberFormat="1" applyFill="1" applyBorder="1" applyAlignment="1" applyProtection="1">
      <alignment horizontal="center" vertical="center"/>
      <protection hidden="1"/>
    </xf>
    <xf numFmtId="9" fontId="0" fillId="0" borderId="32" xfId="0" applyNumberFormat="1" applyFill="1" applyBorder="1" applyAlignment="1" applyProtection="1">
      <alignment horizontal="center" vertical="center"/>
      <protection hidden="1"/>
    </xf>
    <xf numFmtId="9" fontId="0" fillId="0" borderId="14" xfId="0" applyNumberFormat="1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left" vertical="center" wrapText="1"/>
      <protection hidden="1"/>
    </xf>
    <xf numFmtId="0" fontId="0" fillId="0" borderId="24" xfId="0" applyFill="1" applyBorder="1" applyAlignment="1" applyProtection="1">
      <alignment horizontal="left" vertical="center" wrapText="1"/>
      <protection hidden="1"/>
    </xf>
    <xf numFmtId="0" fontId="10" fillId="0" borderId="56" xfId="2" quotePrefix="1" applyFont="1" applyBorder="1" applyAlignment="1" applyProtection="1">
      <alignment horizontal="center"/>
      <protection locked="0"/>
    </xf>
    <xf numFmtId="2" fontId="10" fillId="0" borderId="55" xfId="2" quotePrefix="1" applyNumberFormat="1" applyFont="1" applyBorder="1" applyAlignment="1" applyProtection="1">
      <alignment horizontal="center"/>
      <protection locked="0"/>
    </xf>
    <xf numFmtId="2" fontId="10" fillId="0" borderId="16" xfId="2" applyNumberFormat="1" applyFont="1" applyBorder="1" applyAlignment="1" applyProtection="1">
      <alignment horizontal="center"/>
      <protection locked="0"/>
    </xf>
    <xf numFmtId="0" fontId="8" fillId="0" borderId="4" xfId="2" applyFont="1" applyBorder="1" applyAlignment="1" applyProtection="1">
      <alignment horizontal="left" vertical="center"/>
      <protection locked="0"/>
    </xf>
    <xf numFmtId="0" fontId="8" fillId="0" borderId="0" xfId="2" applyFont="1" applyBorder="1" applyAlignment="1" applyProtection="1">
      <alignment horizontal="left" vertical="center"/>
      <protection locked="0"/>
    </xf>
    <xf numFmtId="0" fontId="8" fillId="0" borderId="44" xfId="2" applyFont="1" applyBorder="1" applyAlignment="1" applyProtection="1">
      <alignment horizontal="left" vertical="center"/>
      <protection locked="0"/>
    </xf>
    <xf numFmtId="0" fontId="8" fillId="0" borderId="0" xfId="2" applyFont="1" applyBorder="1" applyAlignment="1" applyProtection="1">
      <alignment horizontal="center" vertical="center"/>
      <protection locked="0"/>
    </xf>
    <xf numFmtId="0" fontId="8" fillId="0" borderId="34" xfId="2" applyFont="1" applyBorder="1" applyAlignment="1" applyProtection="1">
      <alignment horizontal="center" vertical="center"/>
      <protection locked="0"/>
    </xf>
    <xf numFmtId="0" fontId="18" fillId="0" borderId="0" xfId="2" applyFont="1" applyBorder="1" applyAlignment="1" applyProtection="1">
      <alignment horizontal="left" vertical="center"/>
      <protection locked="0"/>
    </xf>
    <xf numFmtId="0" fontId="20" fillId="6" borderId="32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8" fillId="0" borderId="4" xfId="2" applyFont="1" applyBorder="1" applyAlignment="1" applyProtection="1">
      <alignment vertical="center"/>
      <protection locked="0"/>
    </xf>
    <xf numFmtId="0" fontId="8" fillId="0" borderId="0" xfId="2" applyFont="1" applyBorder="1" applyAlignment="1" applyProtection="1">
      <alignment vertical="center"/>
      <protection locked="0"/>
    </xf>
    <xf numFmtId="0" fontId="8" fillId="0" borderId="44" xfId="2" applyFont="1" applyBorder="1" applyAlignment="1" applyProtection="1">
      <alignment vertical="center"/>
      <protection locked="0"/>
    </xf>
    <xf numFmtId="0" fontId="8" fillId="0" borderId="34" xfId="2" applyFont="1" applyBorder="1" applyAlignment="1" applyProtection="1">
      <alignment vertical="center"/>
      <protection locked="0"/>
    </xf>
    <xf numFmtId="0" fontId="18" fillId="0" borderId="0" xfId="2" applyFont="1" applyBorder="1" applyAlignment="1" applyProtection="1">
      <alignment vertical="center"/>
      <protection locked="0"/>
    </xf>
    <xf numFmtId="0" fontId="18" fillId="0" borderId="34" xfId="2" applyFont="1" applyBorder="1" applyAlignment="1" applyProtection="1">
      <alignment vertical="center"/>
      <protection locked="0"/>
    </xf>
    <xf numFmtId="0" fontId="8" fillId="0" borderId="1" xfId="2" applyFont="1" applyBorder="1" applyAlignment="1" applyProtection="1">
      <alignment horizontal="left" vertical="center"/>
      <protection locked="0"/>
    </xf>
    <xf numFmtId="0" fontId="8" fillId="0" borderId="2" xfId="2" applyFont="1" applyBorder="1" applyAlignment="1" applyProtection="1">
      <alignment horizontal="left" vertical="center"/>
      <protection locked="0"/>
    </xf>
    <xf numFmtId="2" fontId="10" fillId="0" borderId="5" xfId="2" applyNumberFormat="1" applyFont="1" applyBorder="1" applyAlignment="1" applyProtection="1">
      <alignment vertical="center"/>
      <protection locked="0"/>
    </xf>
    <xf numFmtId="2" fontId="10" fillId="0" borderId="34" xfId="2" applyNumberFormat="1" applyFont="1" applyBorder="1" applyAlignment="1" applyProtection="1">
      <alignment vertical="center"/>
      <protection locked="0"/>
    </xf>
    <xf numFmtId="2" fontId="10" fillId="0" borderId="35" xfId="2" applyNumberFormat="1" applyFont="1" applyBorder="1" applyAlignment="1" applyProtection="1">
      <alignment vertical="center"/>
      <protection locked="0"/>
    </xf>
    <xf numFmtId="9" fontId="0" fillId="0" borderId="56" xfId="1" applyFont="1" applyBorder="1" applyProtection="1">
      <protection locked="0" hidden="1"/>
    </xf>
    <xf numFmtId="9" fontId="0" fillId="0" borderId="52" xfId="1" applyFont="1" applyBorder="1" applyProtection="1">
      <protection locked="0" hidden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4" xfId="0" applyBorder="1"/>
    <xf numFmtId="0" fontId="0" fillId="0" borderId="34" xfId="0" applyBorder="1"/>
    <xf numFmtId="0" fontId="0" fillId="0" borderId="35" xfId="0" applyBorder="1"/>
    <xf numFmtId="0" fontId="0" fillId="0" borderId="2" xfId="0" applyBorder="1" applyAlignment="1">
      <alignment vertical="center"/>
    </xf>
    <xf numFmtId="165" fontId="0" fillId="0" borderId="2" xfId="1" applyNumberFormat="1" applyFont="1" applyBorder="1"/>
    <xf numFmtId="0" fontId="0" fillId="0" borderId="0" xfId="0" applyBorder="1" applyAlignment="1">
      <alignment vertical="center"/>
    </xf>
    <xf numFmtId="165" fontId="0" fillId="0" borderId="0" xfId="1" applyNumberFormat="1" applyFont="1" applyBorder="1"/>
    <xf numFmtId="0" fontId="0" fillId="0" borderId="0" xfId="0" applyBorder="1" applyProtection="1">
      <protection locked="0" hidden="1"/>
    </xf>
    <xf numFmtId="165" fontId="0" fillId="0" borderId="0" xfId="1" applyNumberFormat="1" applyFont="1" applyBorder="1" applyProtection="1">
      <protection locked="0" hidden="1"/>
    </xf>
    <xf numFmtId="165" fontId="0" fillId="0" borderId="5" xfId="1" applyNumberFormat="1" applyFont="1" applyBorder="1" applyProtection="1">
      <protection locked="0" hidden="1"/>
    </xf>
    <xf numFmtId="0" fontId="17" fillId="0" borderId="0" xfId="0" applyFont="1" applyBorder="1"/>
    <xf numFmtId="0" fontId="0" fillId="0" borderId="5" xfId="0" applyBorder="1" applyProtection="1">
      <protection locked="0" hidden="1"/>
    </xf>
    <xf numFmtId="0" fontId="0" fillId="0" borderId="34" xfId="0" applyBorder="1" applyAlignment="1">
      <alignment vertical="center"/>
    </xf>
    <xf numFmtId="0" fontId="0" fillId="0" borderId="34" xfId="0" applyBorder="1" applyProtection="1">
      <protection locked="0" hidden="1"/>
    </xf>
    <xf numFmtId="165" fontId="0" fillId="0" borderId="34" xfId="1" applyNumberFormat="1" applyFont="1" applyBorder="1" applyProtection="1">
      <protection locked="0" hidden="1"/>
    </xf>
    <xf numFmtId="0" fontId="0" fillId="0" borderId="35" xfId="0" applyBorder="1" applyProtection="1">
      <protection locked="0" hidden="1"/>
    </xf>
    <xf numFmtId="0" fontId="2" fillId="0" borderId="1" xfId="3" applyBorder="1" applyProtection="1">
      <protection locked="0"/>
    </xf>
    <xf numFmtId="0" fontId="2" fillId="0" borderId="2" xfId="3" applyBorder="1" applyProtection="1">
      <protection locked="0"/>
    </xf>
    <xf numFmtId="0" fontId="2" fillId="0" borderId="2" xfId="3" applyBorder="1" applyProtection="1"/>
    <xf numFmtId="0" fontId="2" fillId="0" borderId="3" xfId="3" applyBorder="1" applyProtection="1">
      <protection locked="0"/>
    </xf>
    <xf numFmtId="0" fontId="2" fillId="0" borderId="4" xfId="3" applyBorder="1" applyProtection="1">
      <protection locked="0"/>
    </xf>
    <xf numFmtId="0" fontId="2" fillId="0" borderId="0" xfId="3" applyBorder="1" applyProtection="1"/>
    <xf numFmtId="0" fontId="2" fillId="0" borderId="5" xfId="3" applyBorder="1" applyProtection="1">
      <protection locked="0"/>
    </xf>
    <xf numFmtId="0" fontId="2" fillId="0" borderId="0" xfId="3" applyBorder="1" applyProtection="1">
      <protection locked="0" hidden="1"/>
    </xf>
    <xf numFmtId="2" fontId="2" fillId="0" borderId="0" xfId="4" applyNumberFormat="1" applyFont="1" applyBorder="1" applyProtection="1">
      <protection locked="0" hidden="1"/>
    </xf>
    <xf numFmtId="9" fontId="2" fillId="0" borderId="0" xfId="4" applyFont="1" applyBorder="1" applyProtection="1">
      <protection locked="0" hidden="1"/>
    </xf>
    <xf numFmtId="2" fontId="2" fillId="0" borderId="0" xfId="3" applyNumberFormat="1" applyBorder="1" applyProtection="1">
      <protection locked="0" hidden="1"/>
    </xf>
    <xf numFmtId="166" fontId="2" fillId="0" borderId="0" xfId="4" applyNumberFormat="1" applyFont="1" applyBorder="1" applyProtection="1">
      <protection locked="0" hidden="1"/>
    </xf>
    <xf numFmtId="0" fontId="11" fillId="0" borderId="0" xfId="2" applyFont="1" applyBorder="1" applyAlignment="1" applyProtection="1">
      <alignment horizontal="left" vertical="center" indent="2"/>
      <protection locked="0" hidden="1"/>
    </xf>
    <xf numFmtId="0" fontId="2" fillId="0" borderId="44" xfId="3" applyBorder="1" applyProtection="1">
      <protection locked="0"/>
    </xf>
    <xf numFmtId="0" fontId="2" fillId="0" borderId="34" xfId="3" applyBorder="1" applyProtection="1">
      <protection locked="0"/>
    </xf>
    <xf numFmtId="0" fontId="2" fillId="0" borderId="34" xfId="3" applyBorder="1" applyProtection="1"/>
    <xf numFmtId="0" fontId="2" fillId="0" borderId="35" xfId="3" applyBorder="1" applyProtection="1">
      <protection locked="0"/>
    </xf>
    <xf numFmtId="2" fontId="10" fillId="0" borderId="4" xfId="2" applyNumberFormat="1" applyFont="1" applyBorder="1" applyAlignment="1" applyProtection="1">
      <alignment vertical="center"/>
      <protection locked="0"/>
    </xf>
    <xf numFmtId="9" fontId="0" fillId="0" borderId="0" xfId="0" applyNumberFormat="1" applyBorder="1" applyProtection="1">
      <protection locked="0" hidden="1"/>
    </xf>
    <xf numFmtId="10" fontId="0" fillId="0" borderId="0" xfId="0" applyNumberFormat="1" applyBorder="1" applyProtection="1">
      <protection locked="0" hidden="1"/>
    </xf>
    <xf numFmtId="10" fontId="0" fillId="0" borderId="0" xfId="1" applyNumberFormat="1" applyFont="1" applyBorder="1" applyProtection="1">
      <protection locked="0"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" xfId="0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left" vertical="center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10" fontId="0" fillId="0" borderId="2" xfId="0" applyNumberFormat="1" applyBorder="1" applyProtection="1">
      <protection hidden="1"/>
    </xf>
    <xf numFmtId="0" fontId="0" fillId="0" borderId="3" xfId="0" applyBorder="1" applyProtection="1">
      <protection hidden="1"/>
    </xf>
    <xf numFmtId="10" fontId="0" fillId="0" borderId="0" xfId="0" applyNumberFormat="1" applyBorder="1" applyProtection="1">
      <protection hidden="1"/>
    </xf>
    <xf numFmtId="0" fontId="0" fillId="0" borderId="5" xfId="0" applyBorder="1" applyProtection="1">
      <protection hidden="1"/>
    </xf>
    <xf numFmtId="164" fontId="0" fillId="0" borderId="0" xfId="1" applyNumberFormat="1" applyFont="1" applyBorder="1" applyProtection="1">
      <protection hidden="1"/>
    </xf>
    <xf numFmtId="10" fontId="0" fillId="0" borderId="34" xfId="0" applyNumberFormat="1" applyBorder="1" applyProtection="1">
      <protection hidden="1"/>
    </xf>
    <xf numFmtId="0" fontId="0" fillId="0" borderId="35" xfId="0" applyBorder="1" applyProtection="1">
      <protection hidden="1"/>
    </xf>
    <xf numFmtId="0" fontId="20" fillId="0" borderId="0" xfId="0" applyFont="1" applyBorder="1" applyAlignment="1" applyProtection="1">
      <alignment horizontal="left"/>
      <protection hidden="1"/>
    </xf>
    <xf numFmtId="0" fontId="20" fillId="0" borderId="0" xfId="0" applyFont="1"/>
    <xf numFmtId="164" fontId="0" fillId="0" borderId="0" xfId="0" applyNumberFormat="1"/>
    <xf numFmtId="0" fontId="0" fillId="0" borderId="0" xfId="0" applyFill="1" applyBorder="1"/>
    <xf numFmtId="10" fontId="0" fillId="0" borderId="0" xfId="0" applyNumberFormat="1" applyFill="1" applyBorder="1" applyProtection="1">
      <protection locked="0" hidden="1"/>
    </xf>
    <xf numFmtId="0" fontId="0" fillId="7" borderId="5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4" fillId="2" borderId="42" xfId="0" applyFont="1" applyFill="1" applyBorder="1" applyAlignment="1" applyProtection="1">
      <alignment horizontal="center" vertical="center"/>
      <protection hidden="1"/>
    </xf>
    <xf numFmtId="0" fontId="4" fillId="2" borderId="48" xfId="0" applyFont="1" applyFill="1" applyBorder="1" applyAlignment="1" applyProtection="1">
      <alignment horizontal="center" vertical="center"/>
      <protection hidden="1"/>
    </xf>
    <xf numFmtId="0" fontId="6" fillId="0" borderId="8" xfId="0" applyFont="1" applyFill="1" applyBorder="1" applyAlignment="1" applyProtection="1">
      <alignment horizontal="center" vertical="center"/>
      <protection hidden="1"/>
    </xf>
    <xf numFmtId="0" fontId="6" fillId="0" borderId="46" xfId="0" applyFont="1" applyFill="1" applyBorder="1" applyAlignment="1" applyProtection="1">
      <alignment horizontal="center" vertical="center"/>
      <protection hidden="1"/>
    </xf>
    <xf numFmtId="0" fontId="6" fillId="0" borderId="36" xfId="0" applyFont="1" applyFill="1" applyBorder="1" applyAlignment="1" applyProtection="1">
      <alignment horizontal="center" vertical="center"/>
      <protection hidden="1"/>
    </xf>
    <xf numFmtId="0" fontId="6" fillId="0" borderId="37" xfId="0" applyFont="1" applyFill="1" applyBorder="1" applyAlignment="1" applyProtection="1">
      <alignment horizontal="center" vertical="center"/>
      <protection hidden="1"/>
    </xf>
    <xf numFmtId="0" fontId="6" fillId="0" borderId="61" xfId="0" applyFont="1" applyFill="1" applyBorder="1" applyAlignment="1" applyProtection="1">
      <alignment horizontal="center" vertical="center"/>
      <protection hidden="1"/>
    </xf>
    <xf numFmtId="0" fontId="6" fillId="0" borderId="62" xfId="0" applyFont="1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 applyProtection="1">
      <alignment horizontal="center" vertical="center"/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61" xfId="0" applyFill="1" applyBorder="1" applyAlignment="1" applyProtection="1">
      <alignment horizontal="center" vertical="center"/>
      <protection hidden="1"/>
    </xf>
    <xf numFmtId="0" fontId="0" fillId="0" borderId="62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4" xfId="0" applyFill="1" applyBorder="1" applyAlignment="1" applyProtection="1">
      <alignment horizontal="center" vertical="center"/>
      <protection hidden="1"/>
    </xf>
    <xf numFmtId="0" fontId="0" fillId="0" borderId="37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21" fillId="0" borderId="8" xfId="0" applyFont="1" applyFill="1" applyBorder="1" applyAlignment="1" applyProtection="1">
      <alignment horizontal="center" vertical="center" wrapText="1"/>
      <protection hidden="1"/>
    </xf>
    <xf numFmtId="0" fontId="21" fillId="0" borderId="46" xfId="0" applyFont="1" applyFill="1" applyBorder="1" applyAlignment="1" applyProtection="1">
      <alignment horizontal="center" vertical="center" wrapText="1"/>
      <protection hidden="1"/>
    </xf>
    <xf numFmtId="0" fontId="21" fillId="0" borderId="61" xfId="0" applyFont="1" applyFill="1" applyBorder="1" applyAlignment="1" applyProtection="1">
      <alignment horizontal="center" vertical="center" wrapText="1"/>
      <protection hidden="1"/>
    </xf>
    <xf numFmtId="0" fontId="21" fillId="0" borderId="62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2" xfId="0" applyBorder="1" applyAlignment="1" applyProtection="1">
      <alignment horizontal="center" vertical="center"/>
      <protection hidden="1"/>
    </xf>
    <xf numFmtId="10" fontId="0" fillId="0" borderId="12" xfId="0" applyNumberFormat="1" applyFill="1" applyBorder="1" applyAlignment="1" applyProtection="1">
      <alignment horizontal="center" vertical="center"/>
      <protection hidden="1"/>
    </xf>
    <xf numFmtId="10" fontId="0" fillId="0" borderId="27" xfId="0" applyNumberFormat="1" applyFill="1" applyBorder="1" applyAlignment="1" applyProtection="1">
      <alignment horizontal="center" vertical="center"/>
      <protection hidden="1"/>
    </xf>
    <xf numFmtId="10" fontId="0" fillId="0" borderId="33" xfId="0" applyNumberFormat="1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left" vertical="center" wrapText="1"/>
      <protection hidden="1"/>
    </xf>
    <xf numFmtId="0" fontId="0" fillId="0" borderId="24" xfId="0" applyFill="1" applyBorder="1" applyAlignment="1" applyProtection="1">
      <alignment horizontal="left" vertical="center" wrapText="1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0" fontId="0" fillId="0" borderId="24" xfId="0" applyBorder="1" applyAlignment="1" applyProtection="1">
      <alignment horizontal="center" vertical="center" wrapText="1"/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29" xfId="0" applyBorder="1" applyAlignment="1" applyProtection="1">
      <alignment horizontal="center" vertical="center"/>
      <protection hidden="1"/>
    </xf>
    <xf numFmtId="9" fontId="0" fillId="0" borderId="11" xfId="0" applyNumberFormat="1" applyFill="1" applyBorder="1" applyAlignment="1" applyProtection="1">
      <alignment horizontal="center" vertical="center"/>
      <protection hidden="1"/>
    </xf>
    <xf numFmtId="9" fontId="0" fillId="0" borderId="15" xfId="0" applyNumberFormat="1" applyFill="1" applyBorder="1" applyAlignment="1" applyProtection="1">
      <alignment horizontal="center" vertical="center"/>
      <protection hidden="1"/>
    </xf>
    <xf numFmtId="9" fontId="0" fillId="0" borderId="32" xfId="0" applyNumberFormat="1" applyFill="1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9" fontId="0" fillId="0" borderId="24" xfId="0" applyNumberFormat="1" applyFill="1" applyBorder="1" applyAlignment="1" applyProtection="1">
      <alignment horizontal="center" vertical="center"/>
      <protection hidden="1"/>
    </xf>
    <xf numFmtId="9" fontId="0" fillId="0" borderId="18" xfId="0" applyNumberFormat="1" applyFill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46" xfId="0" applyBorder="1" applyAlignment="1" applyProtection="1">
      <alignment horizontal="center" vertical="center" wrapText="1"/>
      <protection hidden="1"/>
    </xf>
    <xf numFmtId="0" fontId="0" fillId="0" borderId="61" xfId="0" applyBorder="1" applyAlignment="1" applyProtection="1">
      <alignment horizontal="center" vertical="center" wrapText="1"/>
      <protection hidden="1"/>
    </xf>
    <xf numFmtId="0" fontId="0" fillId="0" borderId="62" xfId="0" applyBorder="1" applyAlignment="1" applyProtection="1">
      <alignment horizontal="center" vertical="center" wrapText="1"/>
      <protection hidden="1"/>
    </xf>
    <xf numFmtId="10" fontId="0" fillId="0" borderId="25" xfId="0" applyNumberFormat="1" applyFill="1" applyBorder="1" applyAlignment="1" applyProtection="1">
      <alignment horizontal="center" vertical="center"/>
      <protection hidden="1"/>
    </xf>
    <xf numFmtId="10" fontId="0" fillId="0" borderId="19" xfId="0" applyNumberFormat="1" applyFill="1" applyBorder="1" applyAlignment="1" applyProtection="1">
      <alignment horizontal="center" vertical="center"/>
      <protection hidden="1"/>
    </xf>
    <xf numFmtId="0" fontId="0" fillId="0" borderId="23" xfId="0" applyFill="1" applyBorder="1" applyAlignment="1" applyProtection="1">
      <alignment horizontal="center" vertical="center"/>
      <protection hidden="1"/>
    </xf>
    <xf numFmtId="0" fontId="0" fillId="0" borderId="26" xfId="0" applyFill="1" applyBorder="1" applyAlignment="1" applyProtection="1">
      <alignment horizontal="center" vertical="center"/>
      <protection hidden="1"/>
    </xf>
    <xf numFmtId="0" fontId="0" fillId="0" borderId="17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hidden="1"/>
    </xf>
    <xf numFmtId="0" fontId="3" fillId="0" borderId="22" xfId="0" applyFont="1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9" fontId="0" fillId="0" borderId="14" xfId="0" applyNumberForma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horizontal="center" vertical="center"/>
      <protection hidden="1"/>
    </xf>
    <xf numFmtId="0" fontId="0" fillId="0" borderId="19" xfId="0" applyFill="1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21" fillId="0" borderId="8" xfId="0" applyFont="1" applyFill="1" applyBorder="1" applyAlignment="1" applyProtection="1">
      <alignment horizontal="center" vertical="center"/>
      <protection hidden="1"/>
    </xf>
    <xf numFmtId="0" fontId="21" fillId="0" borderId="46" xfId="0" applyFont="1" applyFill="1" applyBorder="1" applyAlignment="1" applyProtection="1">
      <alignment horizontal="center" vertical="center"/>
      <protection hidden="1"/>
    </xf>
    <xf numFmtId="0" fontId="21" fillId="0" borderId="36" xfId="0" applyFont="1" applyFill="1" applyBorder="1" applyAlignment="1" applyProtection="1">
      <alignment horizontal="center" vertical="center"/>
      <protection hidden="1"/>
    </xf>
    <xf numFmtId="0" fontId="21" fillId="0" borderId="37" xfId="0" applyFont="1" applyFill="1" applyBorder="1" applyAlignment="1" applyProtection="1">
      <alignment horizontal="center" vertical="center"/>
      <protection hidden="1"/>
    </xf>
    <xf numFmtId="0" fontId="21" fillId="0" borderId="61" xfId="0" applyFont="1" applyFill="1" applyBorder="1" applyAlignment="1" applyProtection="1">
      <alignment horizontal="center" vertical="center"/>
      <protection hidden="1"/>
    </xf>
    <xf numFmtId="0" fontId="21" fillId="0" borderId="62" xfId="0" applyFont="1" applyFill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46" xfId="0" applyFont="1" applyBorder="1" applyAlignment="1" applyProtection="1">
      <alignment horizontal="center" vertical="center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37" xfId="0" applyFont="1" applyBorder="1" applyAlignment="1" applyProtection="1">
      <alignment horizontal="center" vertical="center" wrapText="1"/>
      <protection hidden="1"/>
    </xf>
    <xf numFmtId="0" fontId="6" fillId="0" borderId="61" xfId="0" applyFont="1" applyBorder="1" applyAlignment="1" applyProtection="1">
      <alignment horizontal="center" vertical="center" wrapText="1"/>
      <protection hidden="1"/>
    </xf>
    <xf numFmtId="0" fontId="6" fillId="0" borderId="62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9" fontId="0" fillId="0" borderId="37" xfId="0" applyNumberFormat="1" applyFill="1" applyBorder="1" applyAlignment="1" applyProtection="1">
      <alignment horizontal="center" vertical="center"/>
      <protection hidden="1"/>
    </xf>
    <xf numFmtId="9" fontId="0" fillId="0" borderId="39" xfId="0" applyNumberFormat="1" applyFill="1" applyBorder="1" applyAlignment="1" applyProtection="1">
      <alignment horizontal="center" vertical="center"/>
      <protection hidden="1"/>
    </xf>
    <xf numFmtId="10" fontId="0" fillId="0" borderId="24" xfId="0" applyNumberFormat="1" applyBorder="1" applyAlignment="1" applyProtection="1">
      <alignment horizontal="center" vertical="center"/>
      <protection hidden="1"/>
    </xf>
    <xf numFmtId="10" fontId="0" fillId="0" borderId="32" xfId="0" applyNumberFormat="1" applyBorder="1" applyAlignment="1" applyProtection="1">
      <alignment horizontal="center" vertical="center"/>
      <protection hidden="1"/>
    </xf>
    <xf numFmtId="10" fontId="0" fillId="0" borderId="25" xfId="0" applyNumberFormat="1" applyBorder="1" applyAlignment="1" applyProtection="1">
      <alignment horizontal="center" vertical="center"/>
      <protection hidden="1"/>
    </xf>
    <xf numFmtId="10" fontId="0" fillId="0" borderId="33" xfId="0" applyNumberForma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0" fontId="0" fillId="0" borderId="61" xfId="0" applyBorder="1" applyAlignment="1" applyProtection="1">
      <alignment horizontal="center" vertical="center"/>
      <protection hidden="1"/>
    </xf>
    <xf numFmtId="0" fontId="0" fillId="0" borderId="62" xfId="0" applyBorder="1" applyAlignment="1" applyProtection="1">
      <alignment horizontal="center" vertical="center"/>
      <protection hidden="1"/>
    </xf>
    <xf numFmtId="9" fontId="0" fillId="0" borderId="24" xfId="0" applyNumberFormat="1" applyBorder="1" applyAlignment="1" applyProtection="1">
      <alignment horizontal="center" vertical="center"/>
      <protection hidden="1"/>
    </xf>
    <xf numFmtId="9" fontId="0" fillId="0" borderId="32" xfId="0" applyNumberFormat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44" xfId="0" applyFont="1" applyFill="1" applyBorder="1" applyAlignment="1" applyProtection="1">
      <alignment horizontal="center" vertical="center"/>
      <protection hidden="1"/>
    </xf>
    <xf numFmtId="0" fontId="3" fillId="3" borderId="34" xfId="0" applyFont="1" applyFill="1" applyBorder="1" applyAlignment="1" applyProtection="1">
      <alignment horizontal="center" vertical="center"/>
      <protection hidden="1"/>
    </xf>
    <xf numFmtId="10" fontId="5" fillId="3" borderId="2" xfId="0" applyNumberFormat="1" applyFont="1" applyFill="1" applyBorder="1" applyAlignment="1" applyProtection="1">
      <alignment horizontal="center" vertical="center"/>
      <protection hidden="1"/>
    </xf>
    <xf numFmtId="10" fontId="5" fillId="3" borderId="3" xfId="0" applyNumberFormat="1" applyFont="1" applyFill="1" applyBorder="1" applyAlignment="1" applyProtection="1">
      <alignment horizontal="center" vertical="center"/>
      <protection hidden="1"/>
    </xf>
    <xf numFmtId="10" fontId="5" fillId="3" borderId="34" xfId="0" applyNumberFormat="1" applyFont="1" applyFill="1" applyBorder="1" applyAlignment="1" applyProtection="1">
      <alignment horizontal="center" vertical="center"/>
      <protection hidden="1"/>
    </xf>
    <xf numFmtId="10" fontId="5" fillId="3" borderId="35" xfId="0" applyNumberFormat="1" applyFont="1" applyFill="1" applyBorder="1" applyAlignment="1" applyProtection="1">
      <alignment horizontal="center" vertical="center"/>
      <protection hidden="1"/>
    </xf>
    <xf numFmtId="2" fontId="10" fillId="0" borderId="0" xfId="2" applyNumberFormat="1" applyFont="1" applyBorder="1" applyAlignment="1" applyProtection="1">
      <alignment horizontal="left" vertical="center"/>
      <protection locked="0"/>
    </xf>
    <xf numFmtId="2" fontId="10" fillId="0" borderId="5" xfId="2" applyNumberFormat="1" applyFont="1" applyBorder="1" applyAlignment="1" applyProtection="1">
      <alignment horizontal="left" vertical="center"/>
      <protection locked="0"/>
    </xf>
    <xf numFmtId="0" fontId="7" fillId="0" borderId="0" xfId="2" applyFont="1" applyBorder="1" applyAlignment="1" applyProtection="1">
      <alignment horizontal="center"/>
      <protection locked="0"/>
    </xf>
    <xf numFmtId="0" fontId="19" fillId="0" borderId="20" xfId="2" applyFont="1" applyBorder="1" applyAlignment="1" applyProtection="1">
      <alignment horizontal="center"/>
      <protection locked="0"/>
    </xf>
    <xf numFmtId="0" fontId="19" fillId="0" borderId="21" xfId="2" applyFont="1" applyBorder="1" applyAlignment="1" applyProtection="1">
      <alignment horizontal="center"/>
      <protection locked="0"/>
    </xf>
    <xf numFmtId="0" fontId="19" fillId="0" borderId="22" xfId="2" applyFont="1" applyBorder="1" applyAlignment="1" applyProtection="1">
      <alignment horizontal="center"/>
      <protection locked="0"/>
    </xf>
    <xf numFmtId="2" fontId="10" fillId="0" borderId="2" xfId="2" applyNumberFormat="1" applyFont="1" applyBorder="1" applyAlignment="1" applyProtection="1">
      <alignment horizontal="left" vertical="center"/>
      <protection locked="0"/>
    </xf>
    <xf numFmtId="2" fontId="10" fillId="0" borderId="3" xfId="2" applyNumberFormat="1" applyFont="1" applyBorder="1" applyAlignment="1" applyProtection="1">
      <alignment horizontal="left" vertical="center"/>
      <protection locked="0"/>
    </xf>
    <xf numFmtId="0" fontId="8" fillId="0" borderId="4" xfId="2" applyFont="1" applyBorder="1" applyAlignment="1" applyProtection="1">
      <alignment horizontal="left" vertical="center"/>
      <protection locked="0"/>
    </xf>
    <xf numFmtId="0" fontId="8" fillId="0" borderId="0" xfId="2" applyFont="1" applyBorder="1" applyAlignment="1" applyProtection="1">
      <alignment horizontal="left" vertical="center"/>
      <protection locked="0"/>
    </xf>
    <xf numFmtId="0" fontId="8" fillId="0" borderId="0" xfId="2" applyFont="1" applyBorder="1" applyAlignment="1" applyProtection="1">
      <alignment horizontal="center" vertical="center"/>
      <protection locked="0"/>
    </xf>
    <xf numFmtId="0" fontId="8" fillId="0" borderId="44" xfId="2" applyFont="1" applyBorder="1" applyAlignment="1" applyProtection="1">
      <alignment horizontal="left" vertical="center"/>
      <protection locked="0"/>
    </xf>
    <xf numFmtId="0" fontId="8" fillId="0" borderId="34" xfId="2" applyFont="1" applyBorder="1" applyAlignment="1" applyProtection="1">
      <alignment horizontal="left" vertical="center"/>
      <protection locked="0"/>
    </xf>
    <xf numFmtId="0" fontId="8" fillId="0" borderId="34" xfId="2" applyFont="1" applyBorder="1" applyAlignment="1" applyProtection="1">
      <alignment horizontal="center" vertical="center"/>
      <protection locked="0"/>
    </xf>
    <xf numFmtId="2" fontId="10" fillId="0" borderId="34" xfId="2" applyNumberFormat="1" applyFont="1" applyBorder="1" applyAlignment="1" applyProtection="1">
      <alignment horizontal="left" vertical="center"/>
      <protection locked="0"/>
    </xf>
    <xf numFmtId="2" fontId="10" fillId="0" borderId="35" xfId="2" applyNumberFormat="1" applyFont="1" applyBorder="1" applyAlignment="1" applyProtection="1">
      <alignment horizontal="left" vertical="center"/>
      <protection locked="0"/>
    </xf>
    <xf numFmtId="0" fontId="7" fillId="4" borderId="45" xfId="2" applyFont="1" applyFill="1" applyBorder="1" applyAlignment="1" applyProtection="1">
      <alignment horizontal="center" vertical="center"/>
      <protection locked="0"/>
    </xf>
    <xf numFmtId="0" fontId="10" fillId="0" borderId="47" xfId="2" applyFont="1" applyBorder="1" applyProtection="1">
      <protection locked="0"/>
    </xf>
    <xf numFmtId="0" fontId="7" fillId="4" borderId="1" xfId="2" applyFont="1" applyFill="1" applyBorder="1" applyAlignment="1" applyProtection="1">
      <alignment horizontal="center" vertical="center"/>
      <protection locked="0"/>
    </xf>
    <xf numFmtId="0" fontId="10" fillId="0" borderId="4" xfId="2" applyFont="1" applyBorder="1" applyProtection="1">
      <protection locked="0"/>
    </xf>
    <xf numFmtId="0" fontId="7" fillId="4" borderId="46" xfId="2" applyFont="1" applyFill="1" applyBorder="1" applyAlignment="1" applyProtection="1">
      <alignment horizontal="center" vertical="center"/>
      <protection locked="0"/>
    </xf>
    <xf numFmtId="0" fontId="10" fillId="0" borderId="37" xfId="2" applyFont="1" applyBorder="1" applyProtection="1">
      <protection locked="0"/>
    </xf>
    <xf numFmtId="2" fontId="7" fillId="4" borderId="8" xfId="2" applyNumberFormat="1" applyFont="1" applyFill="1" applyBorder="1" applyAlignment="1" applyProtection="1">
      <alignment horizontal="center" vertical="center"/>
      <protection locked="0"/>
    </xf>
    <xf numFmtId="2" fontId="7" fillId="4" borderId="2" xfId="2" applyNumberFormat="1" applyFont="1" applyFill="1" applyBorder="1" applyAlignment="1" applyProtection="1">
      <alignment horizontal="center" vertical="center"/>
      <protection locked="0"/>
    </xf>
    <xf numFmtId="2" fontId="7" fillId="4" borderId="46" xfId="2" applyNumberFormat="1" applyFont="1" applyFill="1" applyBorder="1" applyAlignment="1" applyProtection="1">
      <alignment horizontal="center" vertical="center"/>
      <protection locked="0"/>
    </xf>
    <xf numFmtId="2" fontId="7" fillId="4" borderId="36" xfId="2" applyNumberFormat="1" applyFont="1" applyFill="1" applyBorder="1" applyAlignment="1" applyProtection="1">
      <alignment horizontal="center" vertical="center"/>
      <protection locked="0"/>
    </xf>
    <xf numFmtId="2" fontId="7" fillId="4" borderId="0" xfId="2" applyNumberFormat="1" applyFont="1" applyFill="1" applyBorder="1" applyAlignment="1" applyProtection="1">
      <alignment horizontal="center" vertical="center"/>
      <protection locked="0"/>
    </xf>
    <xf numFmtId="2" fontId="7" fillId="4" borderId="37" xfId="2" applyNumberFormat="1" applyFont="1" applyFill="1" applyBorder="1" applyAlignment="1" applyProtection="1">
      <alignment horizontal="center" vertical="center"/>
      <protection locked="0"/>
    </xf>
    <xf numFmtId="0" fontId="10" fillId="0" borderId="42" xfId="2" quotePrefix="1" applyFont="1" applyBorder="1" applyAlignment="1" applyProtection="1">
      <alignment horizontal="center"/>
      <protection locked="0"/>
    </xf>
    <xf numFmtId="0" fontId="10" fillId="0" borderId="48" xfId="2" quotePrefix="1" applyFont="1" applyBorder="1" applyAlignment="1" applyProtection="1">
      <alignment horizontal="center"/>
      <protection locked="0"/>
    </xf>
    <xf numFmtId="49" fontId="2" fillId="0" borderId="42" xfId="3" applyNumberFormat="1" applyBorder="1" applyAlignment="1" applyProtection="1">
      <alignment horizontal="center" vertical="center"/>
      <protection locked="0"/>
    </xf>
    <xf numFmtId="49" fontId="2" fillId="0" borderId="21" xfId="3" applyNumberFormat="1" applyBorder="1" applyAlignment="1" applyProtection="1">
      <alignment horizontal="center" vertical="center"/>
      <protection locked="0"/>
    </xf>
    <xf numFmtId="49" fontId="2" fillId="0" borderId="48" xfId="3" applyNumberFormat="1" applyBorder="1" applyAlignment="1" applyProtection="1">
      <alignment horizontal="center" vertical="center"/>
      <protection locked="0"/>
    </xf>
    <xf numFmtId="0" fontId="7" fillId="0" borderId="49" xfId="2" applyFont="1" applyBorder="1" applyAlignment="1" applyProtection="1">
      <alignment horizontal="left"/>
      <protection locked="0"/>
    </xf>
    <xf numFmtId="0" fontId="7" fillId="0" borderId="50" xfId="2" applyFont="1" applyBorder="1" applyAlignment="1" applyProtection="1">
      <alignment horizontal="left"/>
      <protection locked="0"/>
    </xf>
    <xf numFmtId="0" fontId="7" fillId="0" borderId="0" xfId="2" applyFont="1" applyBorder="1" applyAlignment="1" applyProtection="1">
      <alignment horizontal="left"/>
      <protection locked="0"/>
    </xf>
    <xf numFmtId="0" fontId="7" fillId="0" borderId="5" xfId="2" applyFont="1" applyBorder="1" applyAlignment="1" applyProtection="1">
      <alignment horizontal="left"/>
      <protection locked="0"/>
    </xf>
    <xf numFmtId="0" fontId="10" fillId="0" borderId="4" xfId="2" quotePrefix="1" applyFont="1" applyBorder="1" applyAlignment="1" applyProtection="1">
      <alignment horizontal="center"/>
      <protection locked="0"/>
    </xf>
    <xf numFmtId="0" fontId="10" fillId="0" borderId="0" xfId="2" quotePrefix="1" applyFont="1" applyBorder="1" applyAlignment="1" applyProtection="1">
      <alignment horizontal="center"/>
      <protection locked="0"/>
    </xf>
    <xf numFmtId="0" fontId="10" fillId="0" borderId="37" xfId="2" quotePrefix="1" applyFont="1" applyBorder="1" applyAlignment="1" applyProtection="1">
      <alignment horizontal="center"/>
      <protection locked="0"/>
    </xf>
    <xf numFmtId="0" fontId="10" fillId="0" borderId="28" xfId="2" quotePrefix="1" applyFont="1" applyBorder="1" applyAlignment="1" applyProtection="1">
      <alignment horizontal="center"/>
      <protection locked="0"/>
    </xf>
    <xf numFmtId="0" fontId="10" fillId="0" borderId="50" xfId="2" quotePrefix="1" applyFont="1" applyBorder="1" applyAlignment="1" applyProtection="1">
      <alignment horizontal="center"/>
      <protection locked="0"/>
    </xf>
    <xf numFmtId="0" fontId="10" fillId="0" borderId="54" xfId="2" quotePrefix="1" applyFont="1" applyBorder="1" applyAlignment="1" applyProtection="1">
      <alignment horizontal="center"/>
      <protection locked="0"/>
    </xf>
    <xf numFmtId="2" fontId="10" fillId="0" borderId="14" xfId="2" quotePrefix="1" applyNumberFormat="1" applyFont="1" applyBorder="1" applyAlignment="1" applyProtection="1">
      <alignment horizontal="center" vertical="center"/>
      <protection locked="0"/>
    </xf>
    <xf numFmtId="2" fontId="10" fillId="0" borderId="16" xfId="2" applyNumberFormat="1" applyFont="1" applyBorder="1" applyAlignment="1" applyProtection="1">
      <alignment horizontal="center"/>
      <protection locked="0"/>
    </xf>
    <xf numFmtId="2" fontId="10" fillId="0" borderId="14" xfId="2" quotePrefix="1" applyNumberFormat="1" applyFont="1" applyBorder="1" applyAlignment="1" applyProtection="1">
      <alignment horizontal="center" vertical="center" wrapText="1"/>
      <protection locked="0"/>
    </xf>
    <xf numFmtId="2" fontId="10" fillId="0" borderId="51" xfId="2" quotePrefix="1" applyNumberFormat="1" applyFont="1" applyBorder="1" applyAlignment="1" applyProtection="1">
      <alignment horizontal="center" vertical="center" wrapText="1"/>
      <protection locked="0"/>
    </xf>
    <xf numFmtId="2" fontId="10" fillId="0" borderId="52" xfId="2" quotePrefix="1" applyNumberFormat="1" applyFont="1" applyBorder="1" applyAlignment="1" applyProtection="1">
      <alignment horizontal="center" vertical="center" wrapText="1"/>
      <protection locked="0"/>
    </xf>
    <xf numFmtId="2" fontId="10" fillId="0" borderId="49" xfId="2" quotePrefix="1" applyNumberFormat="1" applyFont="1" applyBorder="1" applyAlignment="1" applyProtection="1">
      <alignment horizontal="center" vertical="center" wrapText="1"/>
      <protection locked="0"/>
    </xf>
    <xf numFmtId="2" fontId="10" fillId="0" borderId="54" xfId="2" quotePrefix="1" applyNumberFormat="1" applyFont="1" applyBorder="1" applyAlignment="1" applyProtection="1">
      <alignment horizontal="center" vertical="center" wrapText="1"/>
      <protection locked="0"/>
    </xf>
    <xf numFmtId="2" fontId="10" fillId="0" borderId="53" xfId="2" quotePrefix="1" applyNumberFormat="1" applyFont="1" applyBorder="1" applyAlignment="1" applyProtection="1">
      <alignment horizontal="center" vertical="center" wrapText="1"/>
      <protection locked="0"/>
    </xf>
    <xf numFmtId="2" fontId="10" fillId="0" borderId="50" xfId="2" quotePrefix="1" applyNumberFormat="1" applyFont="1" applyBorder="1" applyAlignment="1" applyProtection="1">
      <alignment horizontal="center" vertical="center" wrapText="1"/>
      <protection locked="0"/>
    </xf>
    <xf numFmtId="2" fontId="10" fillId="0" borderId="19" xfId="2" applyNumberFormat="1" applyFont="1" applyBorder="1" applyAlignment="1" applyProtection="1">
      <alignment horizontal="center"/>
      <protection locked="0"/>
    </xf>
    <xf numFmtId="2" fontId="10" fillId="0" borderId="25" xfId="2" applyNumberFormat="1" applyFont="1" applyBorder="1" applyAlignment="1" applyProtection="1">
      <alignment horizontal="center"/>
      <protection locked="0"/>
    </xf>
    <xf numFmtId="0" fontId="7" fillId="0" borderId="55" xfId="2" applyFont="1" applyBorder="1" applyAlignment="1" applyProtection="1">
      <alignment horizontal="left" vertical="center"/>
      <protection locked="0"/>
    </xf>
    <xf numFmtId="0" fontId="7" fillId="0" borderId="56" xfId="2" applyFont="1" applyBorder="1" applyAlignment="1" applyProtection="1">
      <alignment horizontal="left" vertical="center"/>
      <protection locked="0"/>
    </xf>
    <xf numFmtId="2" fontId="10" fillId="0" borderId="55" xfId="2" applyNumberFormat="1" applyFont="1" applyBorder="1" applyAlignment="1" applyProtection="1">
      <alignment horizontal="center" vertical="center"/>
      <protection locked="0"/>
    </xf>
    <xf numFmtId="2" fontId="10" fillId="0" borderId="56" xfId="2" applyNumberFormat="1" applyFont="1" applyBorder="1" applyAlignment="1" applyProtection="1">
      <alignment horizontal="center" vertical="center"/>
      <protection locked="0"/>
    </xf>
    <xf numFmtId="2" fontId="10" fillId="0" borderId="57" xfId="2" applyNumberFormat="1" applyFont="1" applyBorder="1" applyAlignment="1" applyProtection="1">
      <alignment horizontal="center" vertical="center"/>
      <protection locked="0"/>
    </xf>
    <xf numFmtId="0" fontId="7" fillId="5" borderId="58" xfId="2" applyFont="1" applyFill="1" applyBorder="1" applyAlignment="1" applyProtection="1">
      <alignment horizontal="center" vertical="center"/>
      <protection locked="0"/>
    </xf>
    <xf numFmtId="0" fontId="7" fillId="5" borderId="57" xfId="2" applyFont="1" applyFill="1" applyBorder="1" applyAlignment="1" applyProtection="1">
      <alignment horizontal="center" vertical="center"/>
      <protection locked="0"/>
    </xf>
    <xf numFmtId="0" fontId="7" fillId="5" borderId="59" xfId="2" applyFont="1" applyFill="1" applyBorder="1" applyAlignment="1" applyProtection="1">
      <alignment horizontal="center" vertical="center"/>
      <protection locked="0"/>
    </xf>
    <xf numFmtId="0" fontId="7" fillId="0" borderId="14" xfId="2" applyFont="1" applyBorder="1" applyAlignment="1" applyProtection="1">
      <alignment horizontal="left"/>
      <protection locked="0"/>
    </xf>
    <xf numFmtId="0" fontId="7" fillId="0" borderId="55" xfId="2" applyFont="1" applyBorder="1" applyAlignment="1" applyProtection="1">
      <alignment horizontal="left"/>
      <protection locked="0"/>
    </xf>
    <xf numFmtId="0" fontId="7" fillId="0" borderId="16" xfId="2" applyFont="1" applyBorder="1" applyAlignment="1" applyProtection="1">
      <alignment horizontal="left"/>
      <protection locked="0"/>
    </xf>
    <xf numFmtId="0" fontId="7" fillId="4" borderId="13" xfId="2" applyFont="1" applyFill="1" applyBorder="1" applyAlignment="1" applyProtection="1">
      <alignment horizontal="center" vertical="center"/>
      <protection locked="0"/>
    </xf>
    <xf numFmtId="0" fontId="10" fillId="0" borderId="13" xfId="2" applyFont="1" applyBorder="1" applyProtection="1">
      <protection locked="0"/>
    </xf>
    <xf numFmtId="0" fontId="7" fillId="4" borderId="14" xfId="2" applyFont="1" applyFill="1" applyBorder="1" applyAlignment="1" applyProtection="1">
      <alignment horizontal="center" vertical="center"/>
      <protection locked="0"/>
    </xf>
    <xf numFmtId="0" fontId="10" fillId="0" borderId="14" xfId="2" applyFont="1" applyBorder="1" applyProtection="1">
      <protection locked="0"/>
    </xf>
    <xf numFmtId="0" fontId="10" fillId="0" borderId="29" xfId="2" quotePrefix="1" applyFont="1" applyBorder="1" applyAlignment="1" applyProtection="1">
      <alignment horizontal="center"/>
      <protection locked="0"/>
    </xf>
    <xf numFmtId="0" fontId="10" fillId="0" borderId="53" xfId="2" quotePrefix="1" applyFont="1" applyBorder="1" applyAlignment="1" applyProtection="1">
      <alignment horizontal="center"/>
      <protection locked="0"/>
    </xf>
    <xf numFmtId="0" fontId="10" fillId="0" borderId="52" xfId="2" quotePrefix="1" applyFont="1" applyBorder="1" applyAlignment="1" applyProtection="1">
      <alignment horizontal="center"/>
      <protection locked="0"/>
    </xf>
    <xf numFmtId="0" fontId="10" fillId="0" borderId="51" xfId="2" applyFont="1" applyBorder="1" applyAlignment="1" applyProtection="1">
      <alignment horizontal="center" vertical="center" wrapText="1"/>
      <protection locked="0"/>
    </xf>
    <xf numFmtId="0" fontId="10" fillId="0" borderId="52" xfId="2" applyFont="1" applyBorder="1" applyAlignment="1" applyProtection="1">
      <alignment horizontal="center" vertical="center" wrapText="1"/>
      <protection locked="0"/>
    </xf>
    <xf numFmtId="0" fontId="10" fillId="0" borderId="49" xfId="2" applyFont="1" applyBorder="1" applyAlignment="1" applyProtection="1">
      <alignment horizontal="center" vertical="center" wrapText="1"/>
      <protection locked="0"/>
    </xf>
    <xf numFmtId="0" fontId="10" fillId="0" borderId="54" xfId="2" applyFont="1" applyBorder="1" applyAlignment="1" applyProtection="1">
      <alignment horizontal="center" vertical="center" wrapText="1"/>
      <protection locked="0"/>
    </xf>
    <xf numFmtId="0" fontId="10" fillId="0" borderId="14" xfId="2" applyFont="1" applyBorder="1" applyAlignment="1" applyProtection="1">
      <alignment horizontal="center" vertical="center" wrapText="1"/>
      <protection locked="0"/>
    </xf>
    <xf numFmtId="0" fontId="10" fillId="0" borderId="55" xfId="2" quotePrefix="1" applyFont="1" applyBorder="1" applyAlignment="1" applyProtection="1">
      <alignment horizontal="left" vertical="center"/>
      <protection locked="0"/>
    </xf>
    <xf numFmtId="0" fontId="10" fillId="0" borderId="56" xfId="2" quotePrefix="1" applyFont="1" applyBorder="1" applyAlignment="1" applyProtection="1">
      <alignment horizontal="left" vertical="center"/>
      <protection locked="0"/>
    </xf>
    <xf numFmtId="2" fontId="10" fillId="0" borderId="14" xfId="2" applyNumberFormat="1" applyFont="1" applyBorder="1" applyAlignment="1" applyProtection="1">
      <alignment horizontal="center" vertical="center"/>
      <protection locked="0"/>
    </xf>
    <xf numFmtId="0" fontId="10" fillId="0" borderId="29" xfId="2" applyFont="1" applyBorder="1" applyAlignment="1" applyProtection="1">
      <alignment horizontal="center" vertical="center"/>
      <protection locked="0"/>
    </xf>
    <xf numFmtId="0" fontId="10" fillId="0" borderId="53" xfId="2" applyFont="1" applyBorder="1" applyAlignment="1" applyProtection="1">
      <alignment horizontal="center" vertical="center"/>
      <protection locked="0"/>
    </xf>
    <xf numFmtId="0" fontId="10" fillId="0" borderId="52" xfId="2" applyFont="1" applyBorder="1" applyAlignment="1" applyProtection="1">
      <alignment horizontal="center" vertical="center"/>
      <protection locked="0"/>
    </xf>
    <xf numFmtId="0" fontId="10" fillId="0" borderId="28" xfId="2" applyFont="1" applyBorder="1" applyAlignment="1" applyProtection="1">
      <alignment horizontal="center" vertical="center"/>
      <protection locked="0"/>
    </xf>
    <xf numFmtId="0" fontId="10" fillId="0" borderId="50" xfId="2" applyFont="1" applyBorder="1" applyAlignment="1" applyProtection="1">
      <alignment horizontal="center" vertical="center"/>
      <protection locked="0"/>
    </xf>
    <xf numFmtId="0" fontId="10" fillId="0" borderId="54" xfId="2" applyFont="1" applyBorder="1" applyAlignment="1" applyProtection="1">
      <alignment horizontal="center" vertical="center"/>
      <protection locked="0"/>
    </xf>
    <xf numFmtId="0" fontId="10" fillId="5" borderId="58" xfId="2" applyFont="1" applyFill="1" applyBorder="1" applyAlignment="1" applyProtection="1">
      <alignment horizontal="center" vertical="center"/>
      <protection locked="0"/>
    </xf>
    <xf numFmtId="0" fontId="10" fillId="5" borderId="57" xfId="2" applyFont="1" applyFill="1" applyBorder="1" applyAlignment="1" applyProtection="1">
      <alignment horizontal="center" vertical="center"/>
      <protection locked="0"/>
    </xf>
    <xf numFmtId="0" fontId="10" fillId="5" borderId="59" xfId="2" applyFont="1" applyFill="1" applyBorder="1" applyAlignment="1" applyProtection="1">
      <alignment horizontal="center" vertical="center"/>
      <protection locked="0"/>
    </xf>
    <xf numFmtId="9" fontId="10" fillId="0" borderId="19" xfId="4" applyFont="1" applyBorder="1" applyAlignment="1" applyProtection="1">
      <alignment horizontal="center"/>
      <protection locked="0"/>
    </xf>
    <xf numFmtId="9" fontId="10" fillId="0" borderId="25" xfId="4" applyFont="1" applyBorder="1" applyAlignment="1" applyProtection="1">
      <alignment horizontal="center"/>
      <protection locked="0"/>
    </xf>
    <xf numFmtId="0" fontId="10" fillId="0" borderId="58" xfId="2" applyFont="1" applyBorder="1" applyAlignment="1" applyProtection="1">
      <alignment horizontal="center" vertical="center"/>
      <protection locked="0"/>
    </xf>
    <xf numFmtId="0" fontId="10" fillId="0" borderId="57" xfId="2" applyFont="1" applyBorder="1" applyAlignment="1" applyProtection="1">
      <alignment horizontal="center" vertical="center"/>
      <protection locked="0"/>
    </xf>
    <xf numFmtId="0" fontId="10" fillId="0" borderId="56" xfId="2" applyFont="1" applyBorder="1" applyAlignment="1" applyProtection="1">
      <alignment horizontal="center" vertical="center"/>
      <protection locked="0"/>
    </xf>
    <xf numFmtId="0" fontId="7" fillId="0" borderId="57" xfId="2" applyFont="1" applyBorder="1" applyAlignment="1" applyProtection="1">
      <alignment horizontal="left"/>
      <protection locked="0"/>
    </xf>
    <xf numFmtId="0" fontId="7" fillId="0" borderId="59" xfId="2" applyFont="1" applyBorder="1" applyAlignment="1" applyProtection="1">
      <alignment horizontal="left"/>
      <protection locked="0"/>
    </xf>
    <xf numFmtId="0" fontId="7" fillId="4" borderId="55" xfId="2" applyFont="1" applyFill="1" applyBorder="1" applyAlignment="1" applyProtection="1">
      <alignment horizontal="center" vertical="center"/>
      <protection locked="0"/>
    </xf>
    <xf numFmtId="0" fontId="10" fillId="0" borderId="55" xfId="2" applyFont="1" applyBorder="1" applyProtection="1">
      <protection locked="0"/>
    </xf>
    <xf numFmtId="0" fontId="7" fillId="4" borderId="56" xfId="2" applyFont="1" applyFill="1" applyBorder="1" applyAlignment="1" applyProtection="1">
      <alignment horizontal="center" vertical="center"/>
      <protection locked="0"/>
    </xf>
    <xf numFmtId="0" fontId="10" fillId="0" borderId="56" xfId="2" applyFont="1" applyBorder="1" applyProtection="1">
      <protection locked="0"/>
    </xf>
    <xf numFmtId="0" fontId="10" fillId="0" borderId="58" xfId="2" quotePrefix="1" applyFont="1" applyBorder="1" applyAlignment="1" applyProtection="1">
      <alignment horizontal="center"/>
      <protection locked="0"/>
    </xf>
    <xf numFmtId="0" fontId="10" fillId="0" borderId="57" xfId="2" quotePrefix="1" applyFont="1" applyBorder="1" applyAlignment="1" applyProtection="1">
      <alignment horizontal="center"/>
      <protection locked="0"/>
    </xf>
    <xf numFmtId="0" fontId="10" fillId="0" borderId="56" xfId="2" quotePrefix="1" applyFont="1" applyBorder="1" applyAlignment="1" applyProtection="1">
      <alignment horizontal="center"/>
      <protection locked="0"/>
    </xf>
    <xf numFmtId="2" fontId="10" fillId="0" borderId="55" xfId="2" quotePrefix="1" applyNumberFormat="1" applyFont="1" applyBorder="1" applyAlignment="1" applyProtection="1">
      <alignment horizontal="center" vertical="center"/>
      <protection locked="0"/>
    </xf>
    <xf numFmtId="2" fontId="10" fillId="0" borderId="57" xfId="2" quotePrefix="1" applyNumberFormat="1" applyFont="1" applyBorder="1" applyAlignment="1" applyProtection="1">
      <alignment horizontal="center" vertical="center"/>
      <protection locked="0"/>
    </xf>
    <xf numFmtId="2" fontId="10" fillId="0" borderId="56" xfId="2" quotePrefix="1" applyNumberFormat="1" applyFont="1" applyBorder="1" applyAlignment="1" applyProtection="1">
      <alignment horizontal="center" vertical="center"/>
      <protection locked="0"/>
    </xf>
    <xf numFmtId="0" fontId="10" fillId="0" borderId="55" xfId="2" applyFont="1" applyBorder="1" applyAlignment="1" applyProtection="1">
      <alignment horizontal="left" vertical="center"/>
      <protection locked="0"/>
    </xf>
    <xf numFmtId="0" fontId="10" fillId="0" borderId="56" xfId="2" applyFont="1" applyBorder="1" applyAlignment="1" applyProtection="1">
      <alignment horizontal="left" vertical="center"/>
      <protection locked="0"/>
    </xf>
    <xf numFmtId="0" fontId="10" fillId="0" borderId="55" xfId="2" applyFont="1" applyBorder="1" applyAlignment="1" applyProtection="1">
      <alignment horizontal="left" vertical="center" wrapText="1"/>
      <protection locked="0"/>
    </xf>
    <xf numFmtId="0" fontId="10" fillId="0" borderId="56" xfId="2" applyFont="1" applyBorder="1" applyAlignment="1" applyProtection="1">
      <alignment horizontal="left" vertical="center" wrapText="1"/>
      <protection locked="0"/>
    </xf>
    <xf numFmtId="2" fontId="10" fillId="0" borderId="55" xfId="2" quotePrefix="1" applyNumberFormat="1" applyFont="1" applyBorder="1" applyAlignment="1" applyProtection="1">
      <alignment horizontal="center"/>
      <protection locked="0"/>
    </xf>
    <xf numFmtId="2" fontId="10" fillId="0" borderId="57" xfId="2" quotePrefix="1" applyNumberFormat="1" applyFont="1" applyBorder="1" applyAlignment="1" applyProtection="1">
      <alignment horizontal="center"/>
      <protection locked="0"/>
    </xf>
    <xf numFmtId="2" fontId="10" fillId="0" borderId="56" xfId="2" quotePrefix="1" applyNumberFormat="1" applyFont="1" applyBorder="1" applyAlignment="1" applyProtection="1">
      <alignment horizontal="center"/>
      <protection locked="0"/>
    </xf>
    <xf numFmtId="2" fontId="10" fillId="0" borderId="36" xfId="2" applyNumberFormat="1" applyFont="1" applyBorder="1" applyAlignment="1" applyProtection="1">
      <alignment horizontal="center" vertical="center"/>
      <protection locked="0"/>
    </xf>
    <xf numFmtId="2" fontId="10" fillId="0" borderId="0" xfId="2" applyNumberFormat="1" applyFont="1" applyBorder="1" applyAlignment="1" applyProtection="1">
      <alignment horizontal="center" vertical="center"/>
      <protection locked="0"/>
    </xf>
    <xf numFmtId="2" fontId="10" fillId="0" borderId="37" xfId="2" applyNumberFormat="1" applyFont="1" applyBorder="1" applyAlignment="1" applyProtection="1">
      <alignment horizontal="center" vertical="center"/>
      <protection locked="0"/>
    </xf>
    <xf numFmtId="0" fontId="10" fillId="0" borderId="38" xfId="2" quotePrefix="1" applyFont="1" applyBorder="1" applyAlignment="1" applyProtection="1">
      <alignment horizontal="left" vertical="center"/>
      <protection locked="0"/>
    </xf>
    <xf numFmtId="0" fontId="10" fillId="0" borderId="39" xfId="2" quotePrefix="1" applyFont="1" applyBorder="1" applyAlignment="1" applyProtection="1">
      <alignment horizontal="left" vertical="center"/>
      <protection locked="0"/>
    </xf>
    <xf numFmtId="2" fontId="10" fillId="0" borderId="38" xfId="2" applyNumberFormat="1" applyFont="1" applyBorder="1" applyAlignment="1" applyProtection="1">
      <alignment horizontal="center" vertical="center"/>
      <protection locked="0"/>
    </xf>
    <xf numFmtId="2" fontId="10" fillId="0" borderId="60" xfId="2" applyNumberFormat="1" applyFont="1" applyBorder="1" applyAlignment="1" applyProtection="1">
      <alignment horizontal="center" vertical="center"/>
      <protection locked="0"/>
    </xf>
    <xf numFmtId="2" fontId="10" fillId="0" borderId="39" xfId="2" applyNumberFormat="1" applyFont="1" applyBorder="1" applyAlignment="1" applyProtection="1">
      <alignment horizontal="center" vertical="center"/>
      <protection locked="0"/>
    </xf>
    <xf numFmtId="0" fontId="7" fillId="4" borderId="2" xfId="2" applyFont="1" applyFill="1" applyBorder="1" applyAlignment="1" applyProtection="1">
      <alignment horizontal="center" vertical="center"/>
      <protection locked="0"/>
    </xf>
    <xf numFmtId="0" fontId="7" fillId="4" borderId="44" xfId="2" applyFont="1" applyFill="1" applyBorder="1" applyAlignment="1" applyProtection="1">
      <alignment horizontal="center" vertical="center"/>
      <protection locked="0"/>
    </xf>
    <xf numFmtId="0" fontId="7" fillId="4" borderId="34" xfId="2" applyFont="1" applyFill="1" applyBorder="1" applyAlignment="1" applyProtection="1">
      <alignment horizontal="center" vertical="center"/>
      <protection locked="0"/>
    </xf>
    <xf numFmtId="2" fontId="7" fillId="4" borderId="61" xfId="2" applyNumberFormat="1" applyFont="1" applyFill="1" applyBorder="1" applyAlignment="1" applyProtection="1">
      <alignment horizontal="center" vertical="center"/>
      <protection locked="0"/>
    </xf>
    <xf numFmtId="2" fontId="7" fillId="4" borderId="34" xfId="2" applyNumberFormat="1" applyFont="1" applyFill="1" applyBorder="1" applyAlignment="1" applyProtection="1">
      <alignment horizontal="center" vertical="center"/>
      <protection locked="0"/>
    </xf>
    <xf numFmtId="2" fontId="7" fillId="4" borderId="62" xfId="2" applyNumberFormat="1" applyFont="1" applyFill="1" applyBorder="1" applyAlignment="1" applyProtection="1">
      <alignment horizontal="center" vertical="center"/>
      <protection locked="0"/>
    </xf>
    <xf numFmtId="9" fontId="12" fillId="3" borderId="9" xfId="1" applyFont="1" applyFill="1" applyBorder="1" applyAlignment="1" applyProtection="1">
      <alignment horizontal="center" vertical="center"/>
      <protection hidden="1"/>
    </xf>
    <xf numFmtId="9" fontId="12" fillId="3" borderId="63" xfId="1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0" fillId="0" borderId="46" xfId="0" applyBorder="1" applyAlignment="1" applyProtection="1">
      <alignment horizontal="center" vertical="center" wrapText="1"/>
      <protection locked="0" hidden="1"/>
    </xf>
    <xf numFmtId="0" fontId="0" fillId="0" borderId="44" xfId="0" applyBorder="1" applyAlignment="1" applyProtection="1">
      <alignment horizontal="center" vertical="center" wrapText="1"/>
      <protection locked="0" hidden="1"/>
    </xf>
    <xf numFmtId="0" fontId="0" fillId="0" borderId="62" xfId="0" applyBorder="1" applyAlignment="1" applyProtection="1">
      <alignment horizontal="center" vertical="center" wrapText="1"/>
      <protection locked="0" hidden="1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8" fillId="0" borderId="2" xfId="2" applyFont="1" applyBorder="1" applyAlignment="1" applyProtection="1">
      <alignment horizontal="left" vertical="center"/>
      <protection locked="0"/>
    </xf>
    <xf numFmtId="0" fontId="18" fillId="0" borderId="3" xfId="2" applyFont="1" applyBorder="1" applyAlignment="1" applyProtection="1">
      <alignment horizontal="left" vertical="center"/>
      <protection locked="0"/>
    </xf>
    <xf numFmtId="0" fontId="18" fillId="0" borderId="0" xfId="2" applyFont="1" applyBorder="1" applyAlignment="1" applyProtection="1">
      <alignment horizontal="left" vertical="center"/>
      <protection locked="0"/>
    </xf>
    <xf numFmtId="0" fontId="18" fillId="0" borderId="5" xfId="2" applyFont="1" applyBorder="1" applyAlignment="1" applyProtection="1">
      <alignment horizontal="left" vertical="center"/>
      <protection locked="0"/>
    </xf>
    <xf numFmtId="0" fontId="18" fillId="0" borderId="34" xfId="2" applyFont="1" applyBorder="1" applyAlignment="1" applyProtection="1">
      <alignment horizontal="left" vertical="center"/>
      <protection locked="0"/>
    </xf>
    <xf numFmtId="0" fontId="18" fillId="0" borderId="35" xfId="2" applyFont="1" applyBorder="1" applyAlignment="1" applyProtection="1">
      <alignment horizontal="left" vertical="center"/>
      <protection locked="0"/>
    </xf>
    <xf numFmtId="0" fontId="15" fillId="4" borderId="20" xfId="0" applyFont="1" applyFill="1" applyBorder="1" applyAlignment="1">
      <alignment horizontal="center" vertical="center" wrapText="1"/>
    </xf>
    <xf numFmtId="0" fontId="15" fillId="4" borderId="48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  <protection locked="0" hidden="1"/>
    </xf>
    <xf numFmtId="0" fontId="0" fillId="0" borderId="37" xfId="0" applyBorder="1" applyAlignment="1" applyProtection="1">
      <alignment horizontal="center" vertical="center" wrapText="1"/>
      <protection locked="0" hidden="1"/>
    </xf>
    <xf numFmtId="0" fontId="13" fillId="0" borderId="1" xfId="0" applyFont="1" applyFill="1" applyBorder="1" applyAlignment="1" applyProtection="1">
      <alignment horizontal="center" vertical="center" wrapText="1"/>
      <protection locked="0" hidden="1"/>
    </xf>
    <xf numFmtId="0" fontId="13" fillId="0" borderId="46" xfId="0" applyFont="1" applyFill="1" applyBorder="1" applyAlignment="1" applyProtection="1">
      <alignment horizontal="center" vertical="center" wrapText="1"/>
      <protection locked="0" hidden="1"/>
    </xf>
    <xf numFmtId="0" fontId="13" fillId="0" borderId="4" xfId="0" applyFont="1" applyFill="1" applyBorder="1" applyAlignment="1" applyProtection="1">
      <alignment horizontal="center" vertical="center" wrapText="1"/>
      <protection locked="0" hidden="1"/>
    </xf>
    <xf numFmtId="0" fontId="13" fillId="0" borderId="37" xfId="0" applyFont="1" applyFill="1" applyBorder="1" applyAlignment="1" applyProtection="1">
      <alignment horizontal="center" vertical="center" wrapText="1"/>
      <protection locked="0" hidden="1"/>
    </xf>
    <xf numFmtId="0" fontId="13" fillId="0" borderId="44" xfId="0" applyFont="1" applyFill="1" applyBorder="1" applyAlignment="1" applyProtection="1">
      <alignment horizontal="center" vertical="center" wrapText="1"/>
      <protection locked="0" hidden="1"/>
    </xf>
    <xf numFmtId="0" fontId="13" fillId="0" borderId="62" xfId="0" applyFont="1" applyFill="1" applyBorder="1" applyAlignment="1" applyProtection="1">
      <alignment horizontal="center" vertical="center" wrapText="1"/>
      <protection locked="0" hidden="1"/>
    </xf>
    <xf numFmtId="0" fontId="0" fillId="0" borderId="1" xfId="0" applyBorder="1" applyAlignment="1" applyProtection="1">
      <alignment horizontal="center" wrapText="1"/>
      <protection locked="0" hidden="1"/>
    </xf>
    <xf numFmtId="0" fontId="0" fillId="0" borderId="46" xfId="0" applyBorder="1" applyAlignment="1" applyProtection="1">
      <alignment horizontal="center" wrapText="1"/>
      <protection locked="0" hidden="1"/>
    </xf>
    <xf numFmtId="0" fontId="0" fillId="0" borderId="4" xfId="0" applyBorder="1" applyAlignment="1" applyProtection="1">
      <alignment horizontal="center" wrapText="1"/>
      <protection locked="0" hidden="1"/>
    </xf>
    <xf numFmtId="0" fontId="0" fillId="0" borderId="37" xfId="0" applyBorder="1" applyAlignment="1" applyProtection="1">
      <alignment horizontal="center" wrapText="1"/>
      <protection locked="0" hidden="1"/>
    </xf>
    <xf numFmtId="0" fontId="0" fillId="0" borderId="44" xfId="0" applyBorder="1" applyAlignment="1" applyProtection="1">
      <alignment horizontal="center" wrapText="1"/>
      <protection locked="0" hidden="1"/>
    </xf>
    <xf numFmtId="0" fontId="0" fillId="0" borderId="62" xfId="0" applyBorder="1" applyAlignment="1" applyProtection="1">
      <alignment horizontal="center" wrapText="1"/>
      <protection locked="0" hidden="1"/>
    </xf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20" fillId="6" borderId="11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 wrapText="1"/>
    </xf>
    <xf numFmtId="0" fontId="20" fillId="6" borderId="33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2" xfId="0" applyFont="1" applyFill="1" applyBorder="1" applyAlignment="1">
      <alignment horizontal="center" vertical="center"/>
    </xf>
    <xf numFmtId="165" fontId="0" fillId="0" borderId="11" xfId="0" applyNumberFormat="1" applyBorder="1" applyAlignment="1" applyProtection="1">
      <alignment horizontal="center" vertical="center"/>
      <protection locked="0" hidden="1"/>
    </xf>
    <xf numFmtId="0" fontId="0" fillId="0" borderId="14" xfId="0" applyBorder="1" applyAlignment="1" applyProtection="1">
      <alignment horizontal="center" vertical="center"/>
      <protection locked="0" hidden="1"/>
    </xf>
    <xf numFmtId="0" fontId="0" fillId="0" borderId="32" xfId="0" applyBorder="1" applyAlignment="1" applyProtection="1">
      <alignment horizontal="center" vertical="center"/>
      <protection locked="0" hidden="1"/>
    </xf>
    <xf numFmtId="165" fontId="0" fillId="0" borderId="12" xfId="0" applyNumberFormat="1" applyBorder="1" applyAlignment="1" applyProtection="1">
      <alignment horizontal="center" vertical="center"/>
      <protection locked="0" hidden="1"/>
    </xf>
    <xf numFmtId="0" fontId="0" fillId="0" borderId="16" xfId="0" applyBorder="1" applyAlignment="1" applyProtection="1">
      <alignment horizontal="center" vertical="center"/>
      <protection locked="0" hidden="1"/>
    </xf>
    <xf numFmtId="0" fontId="0" fillId="0" borderId="33" xfId="0" applyBorder="1" applyAlignment="1" applyProtection="1">
      <alignment horizontal="center" vertical="center"/>
      <protection locked="0" hidden="1"/>
    </xf>
    <xf numFmtId="165" fontId="0" fillId="0" borderId="11" xfId="0" applyNumberFormat="1" applyBorder="1" applyAlignment="1" applyProtection="1">
      <alignment horizontal="center" vertical="center" wrapText="1"/>
      <protection locked="0" hidden="1"/>
    </xf>
    <xf numFmtId="0" fontId="0" fillId="0" borderId="14" xfId="0" applyBorder="1" applyAlignment="1" applyProtection="1">
      <alignment horizontal="center" vertical="center" wrapText="1"/>
      <protection locked="0" hidden="1"/>
    </xf>
    <xf numFmtId="0" fontId="0" fillId="0" borderId="32" xfId="0" applyBorder="1" applyAlignment="1" applyProtection="1">
      <alignment horizontal="center" vertical="center" wrapText="1"/>
      <protection locked="0" hidden="1"/>
    </xf>
    <xf numFmtId="165" fontId="0" fillId="0" borderId="12" xfId="0" applyNumberFormat="1" applyBorder="1" applyAlignment="1" applyProtection="1">
      <alignment horizontal="center" vertical="center" wrapText="1"/>
      <protection locked="0" hidden="1"/>
    </xf>
    <xf numFmtId="0" fontId="0" fillId="0" borderId="16" xfId="0" applyBorder="1" applyAlignment="1" applyProtection="1">
      <alignment horizontal="center" vertical="center" wrapText="1"/>
      <protection locked="0" hidden="1"/>
    </xf>
    <xf numFmtId="0" fontId="0" fillId="0" borderId="33" xfId="0" applyBorder="1" applyAlignment="1" applyProtection="1">
      <alignment horizontal="center" vertical="center" wrapText="1"/>
      <protection locked="0" hidden="1"/>
    </xf>
    <xf numFmtId="165" fontId="0" fillId="0" borderId="14" xfId="0" applyNumberFormat="1" applyBorder="1" applyAlignment="1" applyProtection="1">
      <alignment horizontal="center" vertical="center"/>
      <protection locked="0" hidden="1"/>
    </xf>
    <xf numFmtId="165" fontId="0" fillId="0" borderId="32" xfId="0" applyNumberFormat="1" applyBorder="1" applyAlignment="1" applyProtection="1">
      <alignment horizontal="center" vertical="center"/>
      <protection locked="0" hidden="1"/>
    </xf>
    <xf numFmtId="165" fontId="0" fillId="0" borderId="33" xfId="0" applyNumberFormat="1" applyBorder="1" applyAlignment="1" applyProtection="1">
      <alignment horizontal="center" vertical="center"/>
      <protection locked="0" hidden="1"/>
    </xf>
    <xf numFmtId="0" fontId="0" fillId="0" borderId="26" xfId="0" applyBorder="1" applyAlignment="1" applyProtection="1">
      <alignment horizontal="center"/>
      <protection locked="0" hidden="1"/>
    </xf>
    <xf numFmtId="0" fontId="0" fillId="0" borderId="37" xfId="0" applyBorder="1" applyAlignment="1" applyProtection="1">
      <alignment horizontal="center"/>
      <protection locked="0" hidden="1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27" xfId="0" applyBorder="1" applyAlignment="1" applyProtection="1">
      <alignment horizontal="center"/>
      <protection locked="0" hidden="1"/>
    </xf>
    <xf numFmtId="0" fontId="0" fillId="0" borderId="26" xfId="0" applyBorder="1" applyAlignment="1" applyProtection="1">
      <alignment horizontal="center" wrapText="1"/>
      <protection locked="0" hidden="1"/>
    </xf>
    <xf numFmtId="0" fontId="0" fillId="0" borderId="15" xfId="0" applyBorder="1" applyAlignment="1" applyProtection="1">
      <alignment horizontal="center" wrapText="1"/>
      <protection locked="0" hidden="1"/>
    </xf>
    <xf numFmtId="0" fontId="0" fillId="0" borderId="27" xfId="0" applyBorder="1" applyAlignment="1" applyProtection="1">
      <alignment horizontal="center" wrapText="1"/>
      <protection locked="0" hidden="1"/>
    </xf>
    <xf numFmtId="0" fontId="0" fillId="0" borderId="26" xfId="0" applyBorder="1" applyAlignment="1" applyProtection="1">
      <alignment wrapText="1"/>
      <protection locked="0" hidden="1"/>
    </xf>
    <xf numFmtId="0" fontId="0" fillId="0" borderId="37" xfId="0" applyBorder="1" applyAlignment="1" applyProtection="1">
      <alignment wrapText="1"/>
      <protection locked="0" hidden="1"/>
    </xf>
    <xf numFmtId="0" fontId="0" fillId="0" borderId="15" xfId="0" applyBorder="1" applyAlignment="1" applyProtection="1">
      <alignment wrapText="1"/>
      <protection locked="0" hidden="1"/>
    </xf>
    <xf numFmtId="0" fontId="0" fillId="0" borderId="27" xfId="0" applyBorder="1" applyAlignment="1" applyProtection="1">
      <alignment wrapText="1"/>
      <protection locked="0" hidden="1"/>
    </xf>
    <xf numFmtId="0" fontId="0" fillId="0" borderId="26" xfId="0" applyBorder="1" applyProtection="1">
      <protection locked="0" hidden="1"/>
    </xf>
    <xf numFmtId="0" fontId="0" fillId="0" borderId="37" xfId="0" applyBorder="1" applyProtection="1">
      <protection locked="0" hidden="1"/>
    </xf>
    <xf numFmtId="0" fontId="0" fillId="0" borderId="15" xfId="0" applyBorder="1" applyProtection="1">
      <protection locked="0" hidden="1"/>
    </xf>
    <xf numFmtId="0" fontId="0" fillId="0" borderId="27" xfId="0" applyBorder="1" applyProtection="1">
      <protection locked="0" hidden="1"/>
    </xf>
    <xf numFmtId="165" fontId="0" fillId="0" borderId="16" xfId="0" applyNumberFormat="1" applyBorder="1" applyAlignment="1" applyProtection="1">
      <alignment horizontal="center" vertical="center"/>
      <protection locked="0" hidden="1"/>
    </xf>
    <xf numFmtId="165" fontId="0" fillId="0" borderId="11" xfId="0" applyNumberFormat="1" applyBorder="1" applyAlignment="1" applyProtection="1">
      <alignment horizontal="center"/>
      <protection locked="0" hidden="1"/>
    </xf>
    <xf numFmtId="0" fontId="0" fillId="0" borderId="32" xfId="0" applyBorder="1" applyAlignment="1" applyProtection="1">
      <alignment horizontal="center"/>
      <protection locked="0" hidden="1"/>
    </xf>
    <xf numFmtId="165" fontId="0" fillId="0" borderId="12" xfId="0" applyNumberFormat="1" applyBorder="1" applyAlignment="1" applyProtection="1">
      <alignment horizontal="center"/>
      <protection locked="0" hidden="1"/>
    </xf>
    <xf numFmtId="0" fontId="0" fillId="0" borderId="33" xfId="0" applyBorder="1" applyAlignment="1" applyProtection="1">
      <alignment horizontal="center"/>
      <protection locked="0" hidden="1"/>
    </xf>
    <xf numFmtId="0" fontId="0" fillId="0" borderId="26" xfId="0" applyBorder="1" applyAlignment="1" applyProtection="1">
      <alignment horizontal="center" vertical="center" wrapText="1"/>
      <protection locked="0" hidden="1"/>
    </xf>
    <xf numFmtId="0" fontId="0" fillId="0" borderId="15" xfId="0" applyBorder="1" applyAlignment="1" applyProtection="1">
      <alignment horizontal="center" vertical="center" wrapText="1"/>
      <protection locked="0" hidden="1"/>
    </xf>
    <xf numFmtId="0" fontId="0" fillId="0" borderId="27" xfId="0" applyBorder="1" applyAlignment="1" applyProtection="1">
      <alignment horizontal="center" vertical="center" wrapText="1"/>
      <protection locked="0" hidden="1"/>
    </xf>
    <xf numFmtId="0" fontId="0" fillId="0" borderId="20" xfId="0" applyBorder="1" applyAlignment="1" applyProtection="1">
      <alignment horizontal="center" wrapText="1"/>
      <protection locked="0" hidden="1"/>
    </xf>
    <xf numFmtId="0" fontId="0" fillId="0" borderId="48" xfId="0" applyBorder="1" applyAlignment="1" applyProtection="1">
      <alignment horizontal="center" wrapText="1"/>
      <protection locked="0" hidden="1"/>
    </xf>
    <xf numFmtId="0" fontId="20" fillId="0" borderId="20" xfId="0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20" fillId="0" borderId="68" xfId="0" applyFont="1" applyBorder="1" applyAlignment="1">
      <alignment horizontal="left" vertical="center"/>
    </xf>
    <xf numFmtId="0" fontId="20" fillId="0" borderId="62" xfId="0" applyFont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0" fillId="0" borderId="63" xfId="0" applyFont="1" applyBorder="1" applyAlignment="1">
      <alignment horizontal="left" vertical="center"/>
    </xf>
    <xf numFmtId="0" fontId="17" fillId="0" borderId="68" xfId="0" applyFont="1" applyBorder="1" applyAlignment="1">
      <alignment horizontal="left"/>
    </xf>
    <xf numFmtId="0" fontId="17" fillId="0" borderId="62" xfId="0" applyFont="1" applyBorder="1" applyAlignment="1">
      <alignment horizontal="left"/>
    </xf>
    <xf numFmtId="0" fontId="17" fillId="0" borderId="31" xfId="0" applyFont="1" applyBorder="1" applyAlignment="1">
      <alignment horizontal="left"/>
    </xf>
    <xf numFmtId="0" fontId="17" fillId="0" borderId="63" xfId="0" applyFont="1" applyBorder="1" applyAlignment="1">
      <alignment horizontal="left"/>
    </xf>
    <xf numFmtId="0" fontId="17" fillId="0" borderId="44" xfId="0" applyFont="1" applyBorder="1" applyAlignment="1">
      <alignment horizontal="left"/>
    </xf>
    <xf numFmtId="0" fontId="17" fillId="0" borderId="34" xfId="0" applyFont="1" applyBorder="1" applyAlignment="1">
      <alignment horizontal="left"/>
    </xf>
    <xf numFmtId="0" fontId="17" fillId="0" borderId="35" xfId="0" applyFont="1" applyBorder="1" applyAlignment="1">
      <alignment horizontal="left"/>
    </xf>
    <xf numFmtId="0" fontId="16" fillId="0" borderId="0" xfId="0" applyFont="1" applyFill="1" applyBorder="1" applyAlignment="1">
      <alignment horizontal="left" vertical="center" wrapText="1"/>
    </xf>
    <xf numFmtId="0" fontId="17" fillId="0" borderId="68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17" fillId="0" borderId="61" xfId="0" applyFont="1" applyBorder="1" applyAlignment="1">
      <alignment horizontal="left" vertical="center"/>
    </xf>
    <xf numFmtId="10" fontId="0" fillId="0" borderId="51" xfId="1" applyNumberFormat="1" applyFont="1" applyBorder="1" applyAlignment="1" applyProtection="1">
      <alignment horizontal="center"/>
      <protection locked="0" hidden="1"/>
    </xf>
    <xf numFmtId="10" fontId="0" fillId="0" borderId="71" xfId="1" applyNumberFormat="1" applyFont="1" applyBorder="1" applyAlignment="1" applyProtection="1">
      <alignment horizontal="center"/>
      <protection locked="0" hidden="1"/>
    </xf>
    <xf numFmtId="10" fontId="0" fillId="0" borderId="38" xfId="1" applyNumberFormat="1" applyFont="1" applyBorder="1" applyAlignment="1" applyProtection="1">
      <alignment horizontal="center"/>
      <protection locked="0" hidden="1"/>
    </xf>
    <xf numFmtId="10" fontId="0" fillId="0" borderId="72" xfId="1" applyNumberFormat="1" applyFont="1" applyBorder="1" applyAlignment="1" applyProtection="1">
      <alignment horizontal="center"/>
      <protection locked="0" hidden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0" xfId="2" applyFont="1" applyBorder="1" applyAlignment="1" applyProtection="1">
      <alignment vertical="center"/>
      <protection locked="0"/>
    </xf>
    <xf numFmtId="0" fontId="18" fillId="0" borderId="5" xfId="2" applyFont="1" applyBorder="1" applyAlignment="1" applyProtection="1">
      <alignment vertical="center"/>
      <protection locked="0"/>
    </xf>
    <xf numFmtId="0" fontId="0" fillId="0" borderId="70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44" xfId="0" quotePrefix="1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8" xfId="0" quotePrefix="1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0" borderId="61" xfId="0" quotePrefix="1" applyBorder="1" applyAlignment="1">
      <alignment vertical="center" wrapText="1"/>
    </xf>
    <xf numFmtId="0" fontId="0" fillId="0" borderId="35" xfId="0" quotePrefix="1" applyBorder="1" applyAlignment="1">
      <alignment vertical="center" wrapText="1"/>
    </xf>
    <xf numFmtId="10" fontId="0" fillId="3" borderId="21" xfId="1" applyNumberFormat="1" applyFont="1" applyFill="1" applyBorder="1" applyAlignment="1">
      <alignment horizontal="center"/>
    </xf>
    <xf numFmtId="10" fontId="0" fillId="3" borderId="22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4" xfId="2" applyFont="1" applyBorder="1" applyAlignment="1" applyProtection="1">
      <alignment vertical="center"/>
      <protection locked="0"/>
    </xf>
    <xf numFmtId="0" fontId="8" fillId="0" borderId="0" xfId="2" applyFont="1" applyBorder="1" applyAlignment="1" applyProtection="1">
      <alignment vertical="center"/>
      <protection locked="0"/>
    </xf>
    <xf numFmtId="0" fontId="8" fillId="0" borderId="44" xfId="2" applyFont="1" applyBorder="1" applyAlignment="1" applyProtection="1">
      <alignment vertical="center"/>
      <protection locked="0"/>
    </xf>
    <xf numFmtId="0" fontId="8" fillId="0" borderId="34" xfId="2" applyFont="1" applyBorder="1" applyAlignment="1" applyProtection="1">
      <alignment vertical="center"/>
      <protection locked="0"/>
    </xf>
    <xf numFmtId="0" fontId="18" fillId="0" borderId="34" xfId="2" applyFont="1" applyBorder="1" applyAlignment="1" applyProtection="1">
      <alignment vertical="center"/>
      <protection locked="0"/>
    </xf>
    <xf numFmtId="0" fontId="18" fillId="0" borderId="35" xfId="2" applyFont="1" applyBorder="1" applyAlignment="1" applyProtection="1">
      <alignment vertical="center"/>
      <protection locked="0"/>
    </xf>
    <xf numFmtId="0" fontId="18" fillId="0" borderId="2" xfId="2" applyFont="1" applyBorder="1" applyAlignment="1" applyProtection="1">
      <alignment vertical="center"/>
      <protection locked="0"/>
    </xf>
    <xf numFmtId="0" fontId="18" fillId="0" borderId="3" xfId="2" applyFont="1" applyBorder="1" applyAlignment="1" applyProtection="1">
      <alignment vertical="center"/>
      <protection locked="0"/>
    </xf>
    <xf numFmtId="0" fontId="8" fillId="0" borderId="1" xfId="2" applyFont="1" applyBorder="1" applyAlignment="1" applyProtection="1">
      <alignment horizontal="left" vertical="center"/>
      <protection locked="0"/>
    </xf>
    <xf numFmtId="0" fontId="8" fillId="0" borderId="2" xfId="2" applyFont="1" applyBorder="1" applyAlignment="1" applyProtection="1">
      <alignment horizontal="left" vertical="center"/>
      <protection locked="0"/>
    </xf>
  </cellXfs>
  <cellStyles count="6">
    <cellStyle name="Normal" xfId="0" builtinId="0"/>
    <cellStyle name="Normal 2" xfId="3" xr:uid="{00000000-0005-0000-0000-000001000000}"/>
    <cellStyle name="Normal 8" xfId="2" xr:uid="{00000000-0005-0000-0000-000002000000}"/>
    <cellStyle name="Percent" xfId="1" builtinId="5"/>
    <cellStyle name="Percent 2" xfId="4" xr:uid="{00000000-0005-0000-0000-000004000000}"/>
    <cellStyle name="Percent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J$17" lockText="1" noThreeD="1"/>
</file>

<file path=xl/ctrlProps/ctrlProp10.xml><?xml version="1.0" encoding="utf-8"?>
<formControlPr xmlns="http://schemas.microsoft.com/office/spreadsheetml/2009/9/main" objectType="CheckBox" fmlaLink="$J$30" lockText="1" noThreeD="1"/>
</file>

<file path=xl/ctrlProps/ctrlProp100.xml><?xml version="1.0" encoding="utf-8"?>
<formControlPr xmlns="http://schemas.microsoft.com/office/spreadsheetml/2009/9/main" objectType="CheckBox" fmlaLink="$G$51" lockText="1" noThreeD="1"/>
</file>

<file path=xl/ctrlProps/ctrlProp101.xml><?xml version="1.0" encoding="utf-8"?>
<formControlPr xmlns="http://schemas.microsoft.com/office/spreadsheetml/2009/9/main" objectType="CheckBox" fmlaLink="$G$52" lockText="1" noThreeD="1"/>
</file>

<file path=xl/ctrlProps/ctrlProp102.xml><?xml version="1.0" encoding="utf-8"?>
<formControlPr xmlns="http://schemas.microsoft.com/office/spreadsheetml/2009/9/main" objectType="CheckBox" fmlaLink="$G$53" lockText="1" noThreeD="1"/>
</file>

<file path=xl/ctrlProps/ctrlProp103.xml><?xml version="1.0" encoding="utf-8"?>
<formControlPr xmlns="http://schemas.microsoft.com/office/spreadsheetml/2009/9/main" objectType="CheckBox" fmlaLink="$G$57" lockText="1" noThreeD="1"/>
</file>

<file path=xl/ctrlProps/ctrlProp104.xml><?xml version="1.0" encoding="utf-8"?>
<formControlPr xmlns="http://schemas.microsoft.com/office/spreadsheetml/2009/9/main" objectType="CheckBox" fmlaLink="$G$58" lockText="1" noThreeD="1"/>
</file>

<file path=xl/ctrlProps/ctrlProp105.xml><?xml version="1.0" encoding="utf-8"?>
<formControlPr xmlns="http://schemas.microsoft.com/office/spreadsheetml/2009/9/main" objectType="CheckBox" fmlaLink="$G$59" lockText="1" noThreeD="1"/>
</file>

<file path=xl/ctrlProps/ctrlProp106.xml><?xml version="1.0" encoding="utf-8"?>
<formControlPr xmlns="http://schemas.microsoft.com/office/spreadsheetml/2009/9/main" objectType="CheckBox" fmlaLink="$G$60" lockText="1" noThreeD="1"/>
</file>

<file path=xl/ctrlProps/ctrlProp107.xml><?xml version="1.0" encoding="utf-8"?>
<formControlPr xmlns="http://schemas.microsoft.com/office/spreadsheetml/2009/9/main" objectType="CheckBox" fmlaLink="$G$65" lockText="1" noThreeD="1"/>
</file>

<file path=xl/ctrlProps/ctrlProp108.xml><?xml version="1.0" encoding="utf-8"?>
<formControlPr xmlns="http://schemas.microsoft.com/office/spreadsheetml/2009/9/main" objectType="CheckBox" fmlaLink="$G$66" lockText="1" noThreeD="1"/>
</file>

<file path=xl/ctrlProps/ctrlProp109.xml><?xml version="1.0" encoding="utf-8"?>
<formControlPr xmlns="http://schemas.microsoft.com/office/spreadsheetml/2009/9/main" objectType="CheckBox" fmlaLink="$G$68" lockText="1" noThreeD="1"/>
</file>

<file path=xl/ctrlProps/ctrlProp11.xml><?xml version="1.0" encoding="utf-8"?>
<formControlPr xmlns="http://schemas.microsoft.com/office/spreadsheetml/2009/9/main" objectType="CheckBox" fmlaLink="$J$32" lockText="1" noThreeD="1"/>
</file>

<file path=xl/ctrlProps/ctrlProp110.xml><?xml version="1.0" encoding="utf-8"?>
<formControlPr xmlns="http://schemas.microsoft.com/office/spreadsheetml/2009/9/main" objectType="CheckBox" fmlaLink="$G$69" lockText="1" noThreeD="1"/>
</file>

<file path=xl/ctrlProps/ctrlProp111.xml><?xml version="1.0" encoding="utf-8"?>
<formControlPr xmlns="http://schemas.microsoft.com/office/spreadsheetml/2009/9/main" objectType="CheckBox" fmlaLink="$G$70" lockText="1" noThreeD="1"/>
</file>

<file path=xl/ctrlProps/ctrlProp112.xml><?xml version="1.0" encoding="utf-8"?>
<formControlPr xmlns="http://schemas.microsoft.com/office/spreadsheetml/2009/9/main" objectType="CheckBox" fmlaLink="$G$72" lockText="1" noThreeD="1"/>
</file>

<file path=xl/ctrlProps/ctrlProp113.xml><?xml version="1.0" encoding="utf-8"?>
<formControlPr xmlns="http://schemas.microsoft.com/office/spreadsheetml/2009/9/main" objectType="CheckBox" fmlaLink="$G$73" lockText="1" noThreeD="1"/>
</file>

<file path=xl/ctrlProps/ctrlProp114.xml><?xml version="1.0" encoding="utf-8"?>
<formControlPr xmlns="http://schemas.microsoft.com/office/spreadsheetml/2009/9/main" objectType="CheckBox" fmlaLink="$G$75" lockText="1" noThreeD="1"/>
</file>

<file path=xl/ctrlProps/ctrlProp115.xml><?xml version="1.0" encoding="utf-8"?>
<formControlPr xmlns="http://schemas.microsoft.com/office/spreadsheetml/2009/9/main" objectType="CheckBox" fmlaLink="$G$76" lockText="1" noThreeD="1"/>
</file>

<file path=xl/ctrlProps/ctrlProp116.xml><?xml version="1.0" encoding="utf-8"?>
<formControlPr xmlns="http://schemas.microsoft.com/office/spreadsheetml/2009/9/main" objectType="CheckBox" fmlaLink="$G$78" lockText="1" noThreeD="1"/>
</file>

<file path=xl/ctrlProps/ctrlProp117.xml><?xml version="1.0" encoding="utf-8"?>
<formControlPr xmlns="http://schemas.microsoft.com/office/spreadsheetml/2009/9/main" objectType="CheckBox" fmlaLink="$G$79" lockText="1" noThreeD="1"/>
</file>

<file path=xl/ctrlProps/ctrlProp118.xml><?xml version="1.0" encoding="utf-8"?>
<formControlPr xmlns="http://schemas.microsoft.com/office/spreadsheetml/2009/9/main" objectType="CheckBox" fmlaLink="$G$78" lockText="1" noThreeD="1"/>
</file>

<file path=xl/ctrlProps/ctrlProp119.xml><?xml version="1.0" encoding="utf-8"?>
<formControlPr xmlns="http://schemas.microsoft.com/office/spreadsheetml/2009/9/main" objectType="CheckBox" fmlaLink="$G$79" lockText="1" noThreeD="1"/>
</file>

<file path=xl/ctrlProps/ctrlProp12.xml><?xml version="1.0" encoding="utf-8"?>
<formControlPr xmlns="http://schemas.microsoft.com/office/spreadsheetml/2009/9/main" objectType="CheckBox" fmlaLink="$J$36" lockText="1" noThreeD="1"/>
</file>

<file path=xl/ctrlProps/ctrlProp120.xml><?xml version="1.0" encoding="utf-8"?>
<formControlPr xmlns="http://schemas.microsoft.com/office/spreadsheetml/2009/9/main" objectType="CheckBox" fmlaLink="$G$84" lockText="1" noThreeD="1"/>
</file>

<file path=xl/ctrlProps/ctrlProp121.xml><?xml version="1.0" encoding="utf-8"?>
<formControlPr xmlns="http://schemas.microsoft.com/office/spreadsheetml/2009/9/main" objectType="CheckBox" fmlaLink="$G$85" lockText="1" noThreeD="1"/>
</file>

<file path=xl/ctrlProps/ctrlProp122.xml><?xml version="1.0" encoding="utf-8"?>
<formControlPr xmlns="http://schemas.microsoft.com/office/spreadsheetml/2009/9/main" objectType="CheckBox" fmlaLink="$G$87" lockText="1" noThreeD="1"/>
</file>

<file path=xl/ctrlProps/ctrlProp123.xml><?xml version="1.0" encoding="utf-8"?>
<formControlPr xmlns="http://schemas.microsoft.com/office/spreadsheetml/2009/9/main" objectType="CheckBox" fmlaLink="$G$88" lockText="1" noThreeD="1"/>
</file>

<file path=xl/ctrlProps/ctrlProp124.xml><?xml version="1.0" encoding="utf-8"?>
<formControlPr xmlns="http://schemas.microsoft.com/office/spreadsheetml/2009/9/main" objectType="CheckBox" fmlaLink="$G$93" lockText="1" noThreeD="1"/>
</file>

<file path=xl/ctrlProps/ctrlProp125.xml><?xml version="1.0" encoding="utf-8"?>
<formControlPr xmlns="http://schemas.microsoft.com/office/spreadsheetml/2009/9/main" objectType="CheckBox" fmlaLink="$G$94" lockText="1" noThreeD="1"/>
</file>

<file path=xl/ctrlProps/ctrlProp126.xml><?xml version="1.0" encoding="utf-8"?>
<formControlPr xmlns="http://schemas.microsoft.com/office/spreadsheetml/2009/9/main" objectType="CheckBox" fmlaLink="$G$99" lockText="1" noThreeD="1"/>
</file>

<file path=xl/ctrlProps/ctrlProp127.xml><?xml version="1.0" encoding="utf-8"?>
<formControlPr xmlns="http://schemas.microsoft.com/office/spreadsheetml/2009/9/main" objectType="CheckBox" fmlaLink="$G$100" lockText="1" noThreeD="1"/>
</file>

<file path=xl/ctrlProps/ctrlProp128.xml><?xml version="1.0" encoding="utf-8"?>
<formControlPr xmlns="http://schemas.microsoft.com/office/spreadsheetml/2009/9/main" objectType="CheckBox" fmlaLink="$G$102" lockText="1" noThreeD="1"/>
</file>

<file path=xl/ctrlProps/ctrlProp129.xml><?xml version="1.0" encoding="utf-8"?>
<formControlPr xmlns="http://schemas.microsoft.com/office/spreadsheetml/2009/9/main" objectType="CheckBox" fmlaLink="$G$103" lockText="1" noThreeD="1"/>
</file>

<file path=xl/ctrlProps/ctrlProp13.xml><?xml version="1.0" encoding="utf-8"?>
<formControlPr xmlns="http://schemas.microsoft.com/office/spreadsheetml/2009/9/main" objectType="CheckBox" fmlaLink="$J$38" lockText="1" noThreeD="1"/>
</file>

<file path=xl/ctrlProps/ctrlProp130.xml><?xml version="1.0" encoding="utf-8"?>
<formControlPr xmlns="http://schemas.microsoft.com/office/spreadsheetml/2009/9/main" objectType="CheckBox" fmlaLink="$G$89" lockText="1" noThreeD="1"/>
</file>

<file path=xl/ctrlProps/ctrlProp131.xml><?xml version="1.0" encoding="utf-8"?>
<formControlPr xmlns="http://schemas.microsoft.com/office/spreadsheetml/2009/9/main" objectType="CheckBox" fmlaLink="$G$91" lockText="1" noThreeD="1"/>
</file>

<file path=xl/ctrlProps/ctrlProp132.xml><?xml version="1.0" encoding="utf-8"?>
<formControlPr xmlns="http://schemas.microsoft.com/office/spreadsheetml/2009/9/main" objectType="CheckBox" fmlaLink="$G$92" lockText="1" noThreeD="1"/>
</file>

<file path=xl/ctrlProps/ctrlProp133.xml><?xml version="1.0" encoding="utf-8"?>
<formControlPr xmlns="http://schemas.microsoft.com/office/spreadsheetml/2009/9/main" objectType="CheckBox" fmlaLink="$G$97" lockText="1" noThreeD="1"/>
</file>

<file path=xl/ctrlProps/ctrlProp134.xml><?xml version="1.0" encoding="utf-8"?>
<formControlPr xmlns="http://schemas.microsoft.com/office/spreadsheetml/2009/9/main" objectType="CheckBox" fmlaLink="$G$98" lockText="1" noThreeD="1"/>
</file>

<file path=xl/ctrlProps/ctrlProp135.xml><?xml version="1.0" encoding="utf-8"?>
<formControlPr xmlns="http://schemas.microsoft.com/office/spreadsheetml/2009/9/main" objectType="CheckBox" fmlaLink="$G$104" lockText="1" noThreeD="1"/>
</file>

<file path=xl/ctrlProps/ctrlProp136.xml><?xml version="1.0" encoding="utf-8"?>
<formControlPr xmlns="http://schemas.microsoft.com/office/spreadsheetml/2009/9/main" objectType="CheckBox" fmlaLink="$G$105" lockText="1" noThreeD="1"/>
</file>

<file path=xl/ctrlProps/ctrlProp137.xml><?xml version="1.0" encoding="utf-8"?>
<formControlPr xmlns="http://schemas.microsoft.com/office/spreadsheetml/2009/9/main" objectType="CheckBox" fmlaLink="$G$106" lockText="1" noThreeD="1"/>
</file>

<file path=xl/ctrlProps/ctrlProp138.xml><?xml version="1.0" encoding="utf-8"?>
<formControlPr xmlns="http://schemas.microsoft.com/office/spreadsheetml/2009/9/main" objectType="CheckBox" fmlaLink="$G$95" lockText="1" noThreeD="1"/>
</file>

<file path=xl/ctrlProps/ctrlProp139.xml><?xml version="1.0" encoding="utf-8"?>
<formControlPr xmlns="http://schemas.microsoft.com/office/spreadsheetml/2009/9/main" objectType="CheckBox" fmlaLink="$G$111" lockText="1" noThreeD="1"/>
</file>

<file path=xl/ctrlProps/ctrlProp14.xml><?xml version="1.0" encoding="utf-8"?>
<formControlPr xmlns="http://schemas.microsoft.com/office/spreadsheetml/2009/9/main" objectType="CheckBox" fmlaLink="$J$39" lockText="1" noThreeD="1"/>
</file>

<file path=xl/ctrlProps/ctrlProp140.xml><?xml version="1.0" encoding="utf-8"?>
<formControlPr xmlns="http://schemas.microsoft.com/office/spreadsheetml/2009/9/main" objectType="CheckBox" fmlaLink="$G$112" lockText="1" noThreeD="1"/>
</file>

<file path=xl/ctrlProps/ctrlProp141.xml><?xml version="1.0" encoding="utf-8"?>
<formControlPr xmlns="http://schemas.microsoft.com/office/spreadsheetml/2009/9/main" objectType="CheckBox" fmlaLink="$G$114" lockText="1" noThreeD="1"/>
</file>

<file path=xl/ctrlProps/ctrlProp142.xml><?xml version="1.0" encoding="utf-8"?>
<formControlPr xmlns="http://schemas.microsoft.com/office/spreadsheetml/2009/9/main" objectType="CheckBox" fmlaLink="$G$115" lockText="1" noThreeD="1"/>
</file>

<file path=xl/ctrlProps/ctrlProp143.xml><?xml version="1.0" encoding="utf-8"?>
<formControlPr xmlns="http://schemas.microsoft.com/office/spreadsheetml/2009/9/main" objectType="CheckBox" fmlaLink="$G$117" lockText="1" noThreeD="1"/>
</file>

<file path=xl/ctrlProps/ctrlProp144.xml><?xml version="1.0" encoding="utf-8"?>
<formControlPr xmlns="http://schemas.microsoft.com/office/spreadsheetml/2009/9/main" objectType="CheckBox" fmlaLink="$G$118" lockText="1" noThreeD="1"/>
</file>

<file path=xl/ctrlProps/ctrlProp145.xml><?xml version="1.0" encoding="utf-8"?>
<formControlPr xmlns="http://schemas.microsoft.com/office/spreadsheetml/2009/9/main" objectType="CheckBox" fmlaLink="$G$120" lockText="1" noThreeD="1"/>
</file>

<file path=xl/ctrlProps/ctrlProp146.xml><?xml version="1.0" encoding="utf-8"?>
<formControlPr xmlns="http://schemas.microsoft.com/office/spreadsheetml/2009/9/main" objectType="CheckBox" fmlaLink="$G$121" lockText="1" noThreeD="1"/>
</file>

<file path=xl/ctrlProps/ctrlProp147.xml><?xml version="1.0" encoding="utf-8"?>
<formControlPr xmlns="http://schemas.microsoft.com/office/spreadsheetml/2009/9/main" objectType="CheckBox" fmlaLink="$G$123" lockText="1" noThreeD="1"/>
</file>

<file path=xl/ctrlProps/ctrlProp148.xml><?xml version="1.0" encoding="utf-8"?>
<formControlPr xmlns="http://schemas.microsoft.com/office/spreadsheetml/2009/9/main" objectType="CheckBox" fmlaLink="$G$124" lockText="1" noThreeD="1"/>
</file>

<file path=xl/ctrlProps/ctrlProp149.xml><?xml version="1.0" encoding="utf-8"?>
<formControlPr xmlns="http://schemas.microsoft.com/office/spreadsheetml/2009/9/main" objectType="CheckBox" fmlaLink="$K$17" lockText="1" noThreeD="1"/>
</file>

<file path=xl/ctrlProps/ctrlProp15.xml><?xml version="1.0" encoding="utf-8"?>
<formControlPr xmlns="http://schemas.microsoft.com/office/spreadsheetml/2009/9/main" objectType="CheckBox" fmlaLink="$J$41" lockText="1" noThreeD="1"/>
</file>

<file path=xl/ctrlProps/ctrlProp150.xml><?xml version="1.0" encoding="utf-8"?>
<formControlPr xmlns="http://schemas.microsoft.com/office/spreadsheetml/2009/9/main" objectType="CheckBox" fmlaLink="$K$18" lockText="1" noThreeD="1"/>
</file>

<file path=xl/ctrlProps/ctrlProp151.xml><?xml version="1.0" encoding="utf-8"?>
<formControlPr xmlns="http://schemas.microsoft.com/office/spreadsheetml/2009/9/main" objectType="CheckBox" fmlaLink="$K$19" lockText="1" noThreeD="1"/>
</file>

<file path=xl/ctrlProps/ctrlProp152.xml><?xml version="1.0" encoding="utf-8"?>
<formControlPr xmlns="http://schemas.microsoft.com/office/spreadsheetml/2009/9/main" objectType="CheckBox" fmlaLink="$K$20" lockText="1" noThreeD="1"/>
</file>

<file path=xl/ctrlProps/ctrlProp153.xml><?xml version="1.0" encoding="utf-8"?>
<formControlPr xmlns="http://schemas.microsoft.com/office/spreadsheetml/2009/9/main" objectType="CheckBox" fmlaLink="$K$22" lockText="1" noThreeD="1"/>
</file>

<file path=xl/ctrlProps/ctrlProp154.xml><?xml version="1.0" encoding="utf-8"?>
<formControlPr xmlns="http://schemas.microsoft.com/office/spreadsheetml/2009/9/main" objectType="CheckBox" fmlaLink="$K$23" lockText="1" noThreeD="1"/>
</file>

<file path=xl/ctrlProps/ctrlProp155.xml><?xml version="1.0" encoding="utf-8"?>
<formControlPr xmlns="http://schemas.microsoft.com/office/spreadsheetml/2009/9/main" objectType="CheckBox" fmlaLink="$K$24" lockText="1" noThreeD="1"/>
</file>

<file path=xl/ctrlProps/ctrlProp156.xml><?xml version="1.0" encoding="utf-8"?>
<formControlPr xmlns="http://schemas.microsoft.com/office/spreadsheetml/2009/9/main" objectType="CheckBox" fmlaLink="$K$26" lockText="1" noThreeD="1"/>
</file>

<file path=xl/ctrlProps/ctrlProp157.xml><?xml version="1.0" encoding="utf-8"?>
<formControlPr xmlns="http://schemas.microsoft.com/office/spreadsheetml/2009/9/main" objectType="CheckBox" fmlaLink="$K$27" lockText="1" noThreeD="1"/>
</file>

<file path=xl/ctrlProps/ctrlProp158.xml><?xml version="1.0" encoding="utf-8"?>
<formControlPr xmlns="http://schemas.microsoft.com/office/spreadsheetml/2009/9/main" objectType="CheckBox" fmlaLink="$K$28" lockText="1" noThreeD="1"/>
</file>

<file path=xl/ctrlProps/ctrlProp159.xml><?xml version="1.0" encoding="utf-8"?>
<formControlPr xmlns="http://schemas.microsoft.com/office/spreadsheetml/2009/9/main" objectType="CheckBox" fmlaLink="$K$29" lockText="1" noThreeD="1"/>
</file>

<file path=xl/ctrlProps/ctrlProp16.xml><?xml version="1.0" encoding="utf-8"?>
<formControlPr xmlns="http://schemas.microsoft.com/office/spreadsheetml/2009/9/main" objectType="CheckBox" fmlaLink="$J$43" lockText="1" noThreeD="1"/>
</file>

<file path=xl/ctrlProps/ctrlProp160.xml><?xml version="1.0" encoding="utf-8"?>
<formControlPr xmlns="http://schemas.microsoft.com/office/spreadsheetml/2009/9/main" objectType="CheckBox" fmlaLink="$K$31" lockText="1" noThreeD="1"/>
</file>

<file path=xl/ctrlProps/ctrlProp161.xml><?xml version="1.0" encoding="utf-8"?>
<formControlPr xmlns="http://schemas.microsoft.com/office/spreadsheetml/2009/9/main" objectType="CheckBox" fmlaLink="$K$32" lockText="1" noThreeD="1"/>
</file>

<file path=xl/ctrlProps/ctrlProp162.xml><?xml version="1.0" encoding="utf-8"?>
<formControlPr xmlns="http://schemas.microsoft.com/office/spreadsheetml/2009/9/main" objectType="CheckBox" fmlaLink="$K$33" lockText="1" noThreeD="1"/>
</file>

<file path=xl/ctrlProps/ctrlProp163.xml><?xml version="1.0" encoding="utf-8"?>
<formControlPr xmlns="http://schemas.microsoft.com/office/spreadsheetml/2009/9/main" objectType="CheckBox" fmlaLink="$K$34" lockText="1" noThreeD="1"/>
</file>

<file path=xl/ctrlProps/ctrlProp164.xml><?xml version="1.0" encoding="utf-8"?>
<formControlPr xmlns="http://schemas.microsoft.com/office/spreadsheetml/2009/9/main" objectType="CheckBox" fmlaLink="$K$36" lockText="1" noThreeD="1"/>
</file>

<file path=xl/ctrlProps/ctrlProp165.xml><?xml version="1.0" encoding="utf-8"?>
<formControlPr xmlns="http://schemas.microsoft.com/office/spreadsheetml/2009/9/main" objectType="CheckBox" fmlaLink="$K$37" lockText="1" noThreeD="1"/>
</file>

<file path=xl/ctrlProps/ctrlProp166.xml><?xml version="1.0" encoding="utf-8"?>
<formControlPr xmlns="http://schemas.microsoft.com/office/spreadsheetml/2009/9/main" objectType="CheckBox" fmlaLink="$K$38" lockText="1" noThreeD="1"/>
</file>

<file path=xl/ctrlProps/ctrlProp167.xml><?xml version="1.0" encoding="utf-8"?>
<formControlPr xmlns="http://schemas.microsoft.com/office/spreadsheetml/2009/9/main" objectType="CheckBox" fmlaLink="$K$39" lockText="1" noThreeD="1"/>
</file>

<file path=xl/ctrlProps/ctrlProp168.xml><?xml version="1.0" encoding="utf-8"?>
<formControlPr xmlns="http://schemas.microsoft.com/office/spreadsheetml/2009/9/main" objectType="CheckBox" fmlaLink="$K$44" lockText="1" noThreeD="1"/>
</file>

<file path=xl/ctrlProps/ctrlProp169.xml><?xml version="1.0" encoding="utf-8"?>
<formControlPr xmlns="http://schemas.microsoft.com/office/spreadsheetml/2009/9/main" objectType="CheckBox" fmlaLink="$K$45" lockText="1" noThreeD="1"/>
</file>

<file path=xl/ctrlProps/ctrlProp17.xml><?xml version="1.0" encoding="utf-8"?>
<formControlPr xmlns="http://schemas.microsoft.com/office/spreadsheetml/2009/9/main" objectType="CheckBox" fmlaLink="$J$45" lockText="1" noThreeD="1"/>
</file>

<file path=xl/ctrlProps/ctrlProp170.xml><?xml version="1.0" encoding="utf-8"?>
<formControlPr xmlns="http://schemas.microsoft.com/office/spreadsheetml/2009/9/main" objectType="CheckBox" fmlaLink="$K$47" lockText="1" noThreeD="1"/>
</file>

<file path=xl/ctrlProps/ctrlProp171.xml><?xml version="1.0" encoding="utf-8"?>
<formControlPr xmlns="http://schemas.microsoft.com/office/spreadsheetml/2009/9/main" objectType="CheckBox" fmlaLink="$K$48" lockText="1" noThreeD="1"/>
</file>

<file path=xl/ctrlProps/ctrlProp172.xml><?xml version="1.0" encoding="utf-8"?>
<formControlPr xmlns="http://schemas.microsoft.com/office/spreadsheetml/2009/9/main" objectType="CheckBox" fmlaLink="$K$50" lockText="1" noThreeD="1"/>
</file>

<file path=xl/ctrlProps/ctrlProp173.xml><?xml version="1.0" encoding="utf-8"?>
<formControlPr xmlns="http://schemas.microsoft.com/office/spreadsheetml/2009/9/main" objectType="CheckBox" fmlaLink="$K$51" lockText="1" noThreeD="1"/>
</file>

<file path=xl/ctrlProps/ctrlProp174.xml><?xml version="1.0" encoding="utf-8"?>
<formControlPr xmlns="http://schemas.microsoft.com/office/spreadsheetml/2009/9/main" objectType="CheckBox" fmlaLink="$K$52" lockText="1" noThreeD="1"/>
</file>

<file path=xl/ctrlProps/ctrlProp175.xml><?xml version="1.0" encoding="utf-8"?>
<formControlPr xmlns="http://schemas.microsoft.com/office/spreadsheetml/2009/9/main" objectType="CheckBox" fmlaLink="$K$53" lockText="1" noThreeD="1"/>
</file>

<file path=xl/ctrlProps/ctrlProp176.xml><?xml version="1.0" encoding="utf-8"?>
<formControlPr xmlns="http://schemas.microsoft.com/office/spreadsheetml/2009/9/main" objectType="CheckBox" fmlaLink="$K$57" lockText="1" noThreeD="1"/>
</file>

<file path=xl/ctrlProps/ctrlProp177.xml><?xml version="1.0" encoding="utf-8"?>
<formControlPr xmlns="http://schemas.microsoft.com/office/spreadsheetml/2009/9/main" objectType="CheckBox" fmlaLink="$K$58" lockText="1" noThreeD="1"/>
</file>

<file path=xl/ctrlProps/ctrlProp178.xml><?xml version="1.0" encoding="utf-8"?>
<formControlPr xmlns="http://schemas.microsoft.com/office/spreadsheetml/2009/9/main" objectType="CheckBox" fmlaLink="$K$59" lockText="1" noThreeD="1"/>
</file>

<file path=xl/ctrlProps/ctrlProp179.xml><?xml version="1.0" encoding="utf-8"?>
<formControlPr xmlns="http://schemas.microsoft.com/office/spreadsheetml/2009/9/main" objectType="CheckBox" fmlaLink="$K$60" lockText="1" noThreeD="1"/>
</file>

<file path=xl/ctrlProps/ctrlProp18.xml><?xml version="1.0" encoding="utf-8"?>
<formControlPr xmlns="http://schemas.microsoft.com/office/spreadsheetml/2009/9/main" objectType="CheckBox" fmlaLink="$J$46" lockText="1" noThreeD="1"/>
</file>

<file path=xl/ctrlProps/ctrlProp180.xml><?xml version="1.0" encoding="utf-8"?>
<formControlPr xmlns="http://schemas.microsoft.com/office/spreadsheetml/2009/9/main" objectType="CheckBox" fmlaLink="$K$65" lockText="1" noThreeD="1"/>
</file>

<file path=xl/ctrlProps/ctrlProp181.xml><?xml version="1.0" encoding="utf-8"?>
<formControlPr xmlns="http://schemas.microsoft.com/office/spreadsheetml/2009/9/main" objectType="CheckBox" fmlaLink="$K$66" lockText="1" noThreeD="1"/>
</file>

<file path=xl/ctrlProps/ctrlProp182.xml><?xml version="1.0" encoding="utf-8"?>
<formControlPr xmlns="http://schemas.microsoft.com/office/spreadsheetml/2009/9/main" objectType="CheckBox" fmlaLink="$K$68" lockText="1" noThreeD="1"/>
</file>

<file path=xl/ctrlProps/ctrlProp183.xml><?xml version="1.0" encoding="utf-8"?>
<formControlPr xmlns="http://schemas.microsoft.com/office/spreadsheetml/2009/9/main" objectType="CheckBox" fmlaLink="$K$69" lockText="1" noThreeD="1"/>
</file>

<file path=xl/ctrlProps/ctrlProp184.xml><?xml version="1.0" encoding="utf-8"?>
<formControlPr xmlns="http://schemas.microsoft.com/office/spreadsheetml/2009/9/main" objectType="CheckBox" fmlaLink="$K$70" lockText="1" noThreeD="1"/>
</file>

<file path=xl/ctrlProps/ctrlProp185.xml><?xml version="1.0" encoding="utf-8"?>
<formControlPr xmlns="http://schemas.microsoft.com/office/spreadsheetml/2009/9/main" objectType="CheckBox" fmlaLink="$K$72" lockText="1" noThreeD="1"/>
</file>

<file path=xl/ctrlProps/ctrlProp186.xml><?xml version="1.0" encoding="utf-8"?>
<formControlPr xmlns="http://schemas.microsoft.com/office/spreadsheetml/2009/9/main" objectType="CheckBox" fmlaLink="$K$73" lockText="1" noThreeD="1"/>
</file>

<file path=xl/ctrlProps/ctrlProp187.xml><?xml version="1.0" encoding="utf-8"?>
<formControlPr xmlns="http://schemas.microsoft.com/office/spreadsheetml/2009/9/main" objectType="CheckBox" fmlaLink="$K$75" lockText="1" noThreeD="1"/>
</file>

<file path=xl/ctrlProps/ctrlProp188.xml><?xml version="1.0" encoding="utf-8"?>
<formControlPr xmlns="http://schemas.microsoft.com/office/spreadsheetml/2009/9/main" objectType="CheckBox" fmlaLink="$K$76" lockText="1" noThreeD="1"/>
</file>

<file path=xl/ctrlProps/ctrlProp189.xml><?xml version="1.0" encoding="utf-8"?>
<formControlPr xmlns="http://schemas.microsoft.com/office/spreadsheetml/2009/9/main" objectType="CheckBox" fmlaLink="$K$78" lockText="1" noThreeD="1"/>
</file>

<file path=xl/ctrlProps/ctrlProp19.xml><?xml version="1.0" encoding="utf-8"?>
<formControlPr xmlns="http://schemas.microsoft.com/office/spreadsheetml/2009/9/main" objectType="CheckBox" fmlaLink="$J$48" lockText="1" noThreeD="1"/>
</file>

<file path=xl/ctrlProps/ctrlProp190.xml><?xml version="1.0" encoding="utf-8"?>
<formControlPr xmlns="http://schemas.microsoft.com/office/spreadsheetml/2009/9/main" objectType="CheckBox" fmlaLink="$K$79" lockText="1" noThreeD="1"/>
</file>

<file path=xl/ctrlProps/ctrlProp191.xml><?xml version="1.0" encoding="utf-8"?>
<formControlPr xmlns="http://schemas.microsoft.com/office/spreadsheetml/2009/9/main" objectType="CheckBox" fmlaLink="$K$84" lockText="1" noThreeD="1"/>
</file>

<file path=xl/ctrlProps/ctrlProp192.xml><?xml version="1.0" encoding="utf-8"?>
<formControlPr xmlns="http://schemas.microsoft.com/office/spreadsheetml/2009/9/main" objectType="CheckBox" fmlaLink="$K$85" lockText="1" noThreeD="1"/>
</file>

<file path=xl/ctrlProps/ctrlProp193.xml><?xml version="1.0" encoding="utf-8"?>
<formControlPr xmlns="http://schemas.microsoft.com/office/spreadsheetml/2009/9/main" objectType="CheckBox" fmlaLink="$K$87" lockText="1" noThreeD="1"/>
</file>

<file path=xl/ctrlProps/ctrlProp194.xml><?xml version="1.0" encoding="utf-8"?>
<formControlPr xmlns="http://schemas.microsoft.com/office/spreadsheetml/2009/9/main" objectType="CheckBox" fmlaLink="$K$88" lockText="1" noThreeD="1"/>
</file>

<file path=xl/ctrlProps/ctrlProp195.xml><?xml version="1.0" encoding="utf-8"?>
<formControlPr xmlns="http://schemas.microsoft.com/office/spreadsheetml/2009/9/main" objectType="CheckBox" fmlaLink="$K$89" lockText="1" noThreeD="1"/>
</file>

<file path=xl/ctrlProps/ctrlProp196.xml><?xml version="1.0" encoding="utf-8"?>
<formControlPr xmlns="http://schemas.microsoft.com/office/spreadsheetml/2009/9/main" objectType="CheckBox" fmlaLink="$K$91" lockText="1" noThreeD="1"/>
</file>

<file path=xl/ctrlProps/ctrlProp197.xml><?xml version="1.0" encoding="utf-8"?>
<formControlPr xmlns="http://schemas.microsoft.com/office/spreadsheetml/2009/9/main" objectType="CheckBox" fmlaLink="$K$92" lockText="1" noThreeD="1"/>
</file>

<file path=xl/ctrlProps/ctrlProp198.xml><?xml version="1.0" encoding="utf-8"?>
<formControlPr xmlns="http://schemas.microsoft.com/office/spreadsheetml/2009/9/main" objectType="CheckBox" fmlaLink="$K$93" lockText="1" noThreeD="1"/>
</file>

<file path=xl/ctrlProps/ctrlProp199.xml><?xml version="1.0" encoding="utf-8"?>
<formControlPr xmlns="http://schemas.microsoft.com/office/spreadsheetml/2009/9/main" objectType="CheckBox" fmlaLink="$K$94" lockText="1" noThreeD="1"/>
</file>

<file path=xl/ctrlProps/ctrlProp2.xml><?xml version="1.0" encoding="utf-8"?>
<formControlPr xmlns="http://schemas.microsoft.com/office/spreadsheetml/2009/9/main" objectType="CheckBox" fmlaLink="$J$18" lockText="1" noThreeD="1"/>
</file>

<file path=xl/ctrlProps/ctrlProp20.xml><?xml version="1.0" encoding="utf-8"?>
<formControlPr xmlns="http://schemas.microsoft.com/office/spreadsheetml/2009/9/main" objectType="CheckBox" fmlaLink="$J$50" lockText="1" noThreeD="1"/>
</file>

<file path=xl/ctrlProps/ctrlProp200.xml><?xml version="1.0" encoding="utf-8"?>
<formControlPr xmlns="http://schemas.microsoft.com/office/spreadsheetml/2009/9/main" objectType="CheckBox" fmlaLink="$K$95" lockText="1" noThreeD="1"/>
</file>

<file path=xl/ctrlProps/ctrlProp201.xml><?xml version="1.0" encoding="utf-8"?>
<formControlPr xmlns="http://schemas.microsoft.com/office/spreadsheetml/2009/9/main" objectType="CheckBox" fmlaLink="$K$97" lockText="1" noThreeD="1"/>
</file>

<file path=xl/ctrlProps/ctrlProp202.xml><?xml version="1.0" encoding="utf-8"?>
<formControlPr xmlns="http://schemas.microsoft.com/office/spreadsheetml/2009/9/main" objectType="CheckBox" fmlaLink="$K$98" lockText="1" noThreeD="1"/>
</file>

<file path=xl/ctrlProps/ctrlProp203.xml><?xml version="1.0" encoding="utf-8"?>
<formControlPr xmlns="http://schemas.microsoft.com/office/spreadsheetml/2009/9/main" objectType="CheckBox" fmlaLink="$K$99" lockText="1" noThreeD="1"/>
</file>

<file path=xl/ctrlProps/ctrlProp204.xml><?xml version="1.0" encoding="utf-8"?>
<formControlPr xmlns="http://schemas.microsoft.com/office/spreadsheetml/2009/9/main" objectType="CheckBox" fmlaLink="$K$100" lockText="1" noThreeD="1"/>
</file>

<file path=xl/ctrlProps/ctrlProp205.xml><?xml version="1.0" encoding="utf-8"?>
<formControlPr xmlns="http://schemas.microsoft.com/office/spreadsheetml/2009/9/main" objectType="CheckBox" fmlaLink="$K$102" lockText="1" noThreeD="1"/>
</file>

<file path=xl/ctrlProps/ctrlProp206.xml><?xml version="1.0" encoding="utf-8"?>
<formControlPr xmlns="http://schemas.microsoft.com/office/spreadsheetml/2009/9/main" objectType="CheckBox" fmlaLink="$K$103" lockText="1" noThreeD="1"/>
</file>

<file path=xl/ctrlProps/ctrlProp207.xml><?xml version="1.0" encoding="utf-8"?>
<formControlPr xmlns="http://schemas.microsoft.com/office/spreadsheetml/2009/9/main" objectType="CheckBox" fmlaLink="$K$104" lockText="1" noThreeD="1"/>
</file>

<file path=xl/ctrlProps/ctrlProp208.xml><?xml version="1.0" encoding="utf-8"?>
<formControlPr xmlns="http://schemas.microsoft.com/office/spreadsheetml/2009/9/main" objectType="CheckBox" fmlaLink="$K$105" lockText="1" noThreeD="1"/>
</file>

<file path=xl/ctrlProps/ctrlProp209.xml><?xml version="1.0" encoding="utf-8"?>
<formControlPr xmlns="http://schemas.microsoft.com/office/spreadsheetml/2009/9/main" objectType="CheckBox" fmlaLink="$K$106" lockText="1" noThreeD="1"/>
</file>

<file path=xl/ctrlProps/ctrlProp21.xml><?xml version="1.0" encoding="utf-8"?>
<formControlPr xmlns="http://schemas.microsoft.com/office/spreadsheetml/2009/9/main" objectType="CheckBox" fmlaLink="$J$52" lockText="1" noThreeD="1"/>
</file>

<file path=xl/ctrlProps/ctrlProp210.xml><?xml version="1.0" encoding="utf-8"?>
<formControlPr xmlns="http://schemas.microsoft.com/office/spreadsheetml/2009/9/main" objectType="CheckBox" fmlaLink="$K$111" lockText="1" noThreeD="1"/>
</file>

<file path=xl/ctrlProps/ctrlProp211.xml><?xml version="1.0" encoding="utf-8"?>
<formControlPr xmlns="http://schemas.microsoft.com/office/spreadsheetml/2009/9/main" objectType="CheckBox" fmlaLink="$K$112" lockText="1" noThreeD="1"/>
</file>

<file path=xl/ctrlProps/ctrlProp212.xml><?xml version="1.0" encoding="utf-8"?>
<formControlPr xmlns="http://schemas.microsoft.com/office/spreadsheetml/2009/9/main" objectType="CheckBox" fmlaLink="$K$114" lockText="1" noThreeD="1"/>
</file>

<file path=xl/ctrlProps/ctrlProp213.xml><?xml version="1.0" encoding="utf-8"?>
<formControlPr xmlns="http://schemas.microsoft.com/office/spreadsheetml/2009/9/main" objectType="CheckBox" checked="Checked" fmlaLink="#REF!" lockText="1" noThreeD="1"/>
</file>

<file path=xl/ctrlProps/ctrlProp214.xml><?xml version="1.0" encoding="utf-8"?>
<formControlPr xmlns="http://schemas.microsoft.com/office/spreadsheetml/2009/9/main" objectType="CheckBox" fmlaLink="$K$114" lockText="1" noThreeD="1"/>
</file>

<file path=xl/ctrlProps/ctrlProp215.xml><?xml version="1.0" encoding="utf-8"?>
<formControlPr xmlns="http://schemas.microsoft.com/office/spreadsheetml/2009/9/main" objectType="CheckBox" checked="Checked" fmlaLink="#REF!" lockText="1" noThreeD="1"/>
</file>

<file path=xl/ctrlProps/ctrlProp216.xml><?xml version="1.0" encoding="utf-8"?>
<formControlPr xmlns="http://schemas.microsoft.com/office/spreadsheetml/2009/9/main" objectType="CheckBox" fmlaLink="$K$115" lockText="1" noThreeD="1"/>
</file>

<file path=xl/ctrlProps/ctrlProp217.xml><?xml version="1.0" encoding="utf-8"?>
<formControlPr xmlns="http://schemas.microsoft.com/office/spreadsheetml/2009/9/main" objectType="CheckBox" checked="Checked" fmlaLink="#REF!" lockText="1" noThreeD="1"/>
</file>

<file path=xl/ctrlProps/ctrlProp218.xml><?xml version="1.0" encoding="utf-8"?>
<formControlPr xmlns="http://schemas.microsoft.com/office/spreadsheetml/2009/9/main" objectType="CheckBox" checked="Checked" fmlaLink="#REF!" lockText="1" noThreeD="1"/>
</file>

<file path=xl/ctrlProps/ctrlProp219.xml><?xml version="1.0" encoding="utf-8"?>
<formControlPr xmlns="http://schemas.microsoft.com/office/spreadsheetml/2009/9/main" objectType="CheckBox" fmlaLink="$K$117" lockText="1" noThreeD="1"/>
</file>

<file path=xl/ctrlProps/ctrlProp22.xml><?xml version="1.0" encoding="utf-8"?>
<formControlPr xmlns="http://schemas.microsoft.com/office/spreadsheetml/2009/9/main" objectType="CheckBox" fmlaLink="$J$53" lockText="1" noThreeD="1"/>
</file>

<file path=xl/ctrlProps/ctrlProp220.xml><?xml version="1.0" encoding="utf-8"?>
<formControlPr xmlns="http://schemas.microsoft.com/office/spreadsheetml/2009/9/main" objectType="CheckBox" checked="Checked" fmlaLink="#REF!" lockText="1" noThreeD="1"/>
</file>

<file path=xl/ctrlProps/ctrlProp221.xml><?xml version="1.0" encoding="utf-8"?>
<formControlPr xmlns="http://schemas.microsoft.com/office/spreadsheetml/2009/9/main" objectType="CheckBox" checked="Checked" fmlaLink="#REF!" lockText="1" noThreeD="1"/>
</file>

<file path=xl/ctrlProps/ctrlProp222.xml><?xml version="1.0" encoding="utf-8"?>
<formControlPr xmlns="http://schemas.microsoft.com/office/spreadsheetml/2009/9/main" objectType="CheckBox" fmlaLink="$K$118" lockText="1" noThreeD="1"/>
</file>

<file path=xl/ctrlProps/ctrlProp223.xml><?xml version="1.0" encoding="utf-8"?>
<formControlPr xmlns="http://schemas.microsoft.com/office/spreadsheetml/2009/9/main" objectType="CheckBox" checked="Checked" fmlaLink="#REF!" lockText="1" noThreeD="1"/>
</file>

<file path=xl/ctrlProps/ctrlProp224.xml><?xml version="1.0" encoding="utf-8"?>
<formControlPr xmlns="http://schemas.microsoft.com/office/spreadsheetml/2009/9/main" objectType="CheckBox" checked="Checked" fmlaLink="#REF!" lockText="1" noThreeD="1"/>
</file>

<file path=xl/ctrlProps/ctrlProp225.xml><?xml version="1.0" encoding="utf-8"?>
<formControlPr xmlns="http://schemas.microsoft.com/office/spreadsheetml/2009/9/main" objectType="CheckBox" fmlaLink="$K$120" lockText="1" noThreeD="1"/>
</file>

<file path=xl/ctrlProps/ctrlProp226.xml><?xml version="1.0" encoding="utf-8"?>
<formControlPr xmlns="http://schemas.microsoft.com/office/spreadsheetml/2009/9/main" objectType="CheckBox" checked="Checked" fmlaLink="#REF!" lockText="1" noThreeD="1"/>
</file>

<file path=xl/ctrlProps/ctrlProp227.xml><?xml version="1.0" encoding="utf-8"?>
<formControlPr xmlns="http://schemas.microsoft.com/office/spreadsheetml/2009/9/main" objectType="CheckBox" checked="Checked" fmlaLink="#REF!" lockText="1" noThreeD="1"/>
</file>

<file path=xl/ctrlProps/ctrlProp228.xml><?xml version="1.0" encoding="utf-8"?>
<formControlPr xmlns="http://schemas.microsoft.com/office/spreadsheetml/2009/9/main" objectType="CheckBox" fmlaLink="$K$121" lockText="1" noThreeD="1"/>
</file>

<file path=xl/ctrlProps/ctrlProp229.xml><?xml version="1.0" encoding="utf-8"?>
<formControlPr xmlns="http://schemas.microsoft.com/office/spreadsheetml/2009/9/main" objectType="CheckBox" checked="Checked" fmlaLink="#REF!" lockText="1" noThreeD="1"/>
</file>

<file path=xl/ctrlProps/ctrlProp23.xml><?xml version="1.0" encoding="utf-8"?>
<formControlPr xmlns="http://schemas.microsoft.com/office/spreadsheetml/2009/9/main" objectType="CheckBox" fmlaLink="$J$55" lockText="1" noThreeD="1"/>
</file>

<file path=xl/ctrlProps/ctrlProp230.xml><?xml version="1.0" encoding="utf-8"?>
<formControlPr xmlns="http://schemas.microsoft.com/office/spreadsheetml/2009/9/main" objectType="CheckBox" checked="Checked" fmlaLink="#REF!" lockText="1" noThreeD="1"/>
</file>

<file path=xl/ctrlProps/ctrlProp231.xml><?xml version="1.0" encoding="utf-8"?>
<formControlPr xmlns="http://schemas.microsoft.com/office/spreadsheetml/2009/9/main" objectType="CheckBox" fmlaLink="$K$123" lockText="1" noThreeD="1"/>
</file>

<file path=xl/ctrlProps/ctrlProp232.xml><?xml version="1.0" encoding="utf-8"?>
<formControlPr xmlns="http://schemas.microsoft.com/office/spreadsheetml/2009/9/main" objectType="CheckBox" checked="Checked" fmlaLink="#REF!" lockText="1" noThreeD="1"/>
</file>

<file path=xl/ctrlProps/ctrlProp233.xml><?xml version="1.0" encoding="utf-8"?>
<formControlPr xmlns="http://schemas.microsoft.com/office/spreadsheetml/2009/9/main" objectType="CheckBox" fmlaLink="$K$124" lockText="1" noThreeD="1"/>
</file>

<file path=xl/ctrlProps/ctrlProp234.xml><?xml version="1.0" encoding="utf-8"?>
<formControlPr xmlns="http://schemas.microsoft.com/office/spreadsheetml/2009/9/main" objectType="CheckBox" fmlaLink="$O$17" lockText="1" noThreeD="1"/>
</file>

<file path=xl/ctrlProps/ctrlProp235.xml><?xml version="1.0" encoding="utf-8"?>
<formControlPr xmlns="http://schemas.microsoft.com/office/spreadsheetml/2009/9/main" objectType="CheckBox" fmlaLink="$O$18" lockText="1" noThreeD="1"/>
</file>

<file path=xl/ctrlProps/ctrlProp236.xml><?xml version="1.0" encoding="utf-8"?>
<formControlPr xmlns="http://schemas.microsoft.com/office/spreadsheetml/2009/9/main" objectType="CheckBox" fmlaLink="$O$19" lockText="1" noThreeD="1"/>
</file>

<file path=xl/ctrlProps/ctrlProp237.xml><?xml version="1.0" encoding="utf-8"?>
<formControlPr xmlns="http://schemas.microsoft.com/office/spreadsheetml/2009/9/main" objectType="CheckBox" fmlaLink="$O$20" lockText="1" noThreeD="1"/>
</file>

<file path=xl/ctrlProps/ctrlProp238.xml><?xml version="1.0" encoding="utf-8"?>
<formControlPr xmlns="http://schemas.microsoft.com/office/spreadsheetml/2009/9/main" objectType="CheckBox" fmlaLink="$O$22" lockText="1" noThreeD="1"/>
</file>

<file path=xl/ctrlProps/ctrlProp239.xml><?xml version="1.0" encoding="utf-8"?>
<formControlPr xmlns="http://schemas.microsoft.com/office/spreadsheetml/2009/9/main" objectType="CheckBox" fmlaLink="$O$23" lockText="1" noThreeD="1"/>
</file>

<file path=xl/ctrlProps/ctrlProp24.xml><?xml version="1.0" encoding="utf-8"?>
<formControlPr xmlns="http://schemas.microsoft.com/office/spreadsheetml/2009/9/main" objectType="CheckBox" fmlaLink="$J$57" lockText="1" noThreeD="1"/>
</file>

<file path=xl/ctrlProps/ctrlProp240.xml><?xml version="1.0" encoding="utf-8"?>
<formControlPr xmlns="http://schemas.microsoft.com/office/spreadsheetml/2009/9/main" objectType="CheckBox" fmlaLink="$O$24" lockText="1" noThreeD="1"/>
</file>

<file path=xl/ctrlProps/ctrlProp241.xml><?xml version="1.0" encoding="utf-8"?>
<formControlPr xmlns="http://schemas.microsoft.com/office/spreadsheetml/2009/9/main" objectType="CheckBox" fmlaLink="$O$26" lockText="1" noThreeD="1"/>
</file>

<file path=xl/ctrlProps/ctrlProp242.xml><?xml version="1.0" encoding="utf-8"?>
<formControlPr xmlns="http://schemas.microsoft.com/office/spreadsheetml/2009/9/main" objectType="CheckBox" fmlaLink="$O$27" lockText="1" noThreeD="1"/>
</file>

<file path=xl/ctrlProps/ctrlProp243.xml><?xml version="1.0" encoding="utf-8"?>
<formControlPr xmlns="http://schemas.microsoft.com/office/spreadsheetml/2009/9/main" objectType="CheckBox" fmlaLink="$O$28" lockText="1" noThreeD="1"/>
</file>

<file path=xl/ctrlProps/ctrlProp244.xml><?xml version="1.0" encoding="utf-8"?>
<formControlPr xmlns="http://schemas.microsoft.com/office/spreadsheetml/2009/9/main" objectType="CheckBox" fmlaLink="$O$29" lockText="1" noThreeD="1"/>
</file>

<file path=xl/ctrlProps/ctrlProp245.xml><?xml version="1.0" encoding="utf-8"?>
<formControlPr xmlns="http://schemas.microsoft.com/office/spreadsheetml/2009/9/main" objectType="CheckBox" fmlaLink="$O$31" lockText="1" noThreeD="1"/>
</file>

<file path=xl/ctrlProps/ctrlProp246.xml><?xml version="1.0" encoding="utf-8"?>
<formControlPr xmlns="http://schemas.microsoft.com/office/spreadsheetml/2009/9/main" objectType="CheckBox" fmlaLink="$O$32" lockText="1" noThreeD="1"/>
</file>

<file path=xl/ctrlProps/ctrlProp247.xml><?xml version="1.0" encoding="utf-8"?>
<formControlPr xmlns="http://schemas.microsoft.com/office/spreadsheetml/2009/9/main" objectType="CheckBox" fmlaLink="$O$33" lockText="1" noThreeD="1"/>
</file>

<file path=xl/ctrlProps/ctrlProp248.xml><?xml version="1.0" encoding="utf-8"?>
<formControlPr xmlns="http://schemas.microsoft.com/office/spreadsheetml/2009/9/main" objectType="CheckBox" fmlaLink="$O$34" lockText="1" noThreeD="1"/>
</file>

<file path=xl/ctrlProps/ctrlProp249.xml><?xml version="1.0" encoding="utf-8"?>
<formControlPr xmlns="http://schemas.microsoft.com/office/spreadsheetml/2009/9/main" objectType="CheckBox" fmlaLink="$O$36" lockText="1" noThreeD="1"/>
</file>

<file path=xl/ctrlProps/ctrlProp25.xml><?xml version="1.0" encoding="utf-8"?>
<formControlPr xmlns="http://schemas.microsoft.com/office/spreadsheetml/2009/9/main" objectType="CheckBox" fmlaLink="$J$59" lockText="1" noThreeD="1"/>
</file>

<file path=xl/ctrlProps/ctrlProp250.xml><?xml version="1.0" encoding="utf-8"?>
<formControlPr xmlns="http://schemas.microsoft.com/office/spreadsheetml/2009/9/main" objectType="CheckBox" fmlaLink="$O$37" lockText="1" noThreeD="1"/>
</file>

<file path=xl/ctrlProps/ctrlProp251.xml><?xml version="1.0" encoding="utf-8"?>
<formControlPr xmlns="http://schemas.microsoft.com/office/spreadsheetml/2009/9/main" objectType="CheckBox" fmlaLink="$O$38" lockText="1" noThreeD="1"/>
</file>

<file path=xl/ctrlProps/ctrlProp252.xml><?xml version="1.0" encoding="utf-8"?>
<formControlPr xmlns="http://schemas.microsoft.com/office/spreadsheetml/2009/9/main" objectType="CheckBox" fmlaLink="$O$39" lockText="1" noThreeD="1"/>
</file>

<file path=xl/ctrlProps/ctrlProp253.xml><?xml version="1.0" encoding="utf-8"?>
<formControlPr xmlns="http://schemas.microsoft.com/office/spreadsheetml/2009/9/main" objectType="CheckBox" fmlaLink="$O$44" lockText="1" noThreeD="1"/>
</file>

<file path=xl/ctrlProps/ctrlProp254.xml><?xml version="1.0" encoding="utf-8"?>
<formControlPr xmlns="http://schemas.microsoft.com/office/spreadsheetml/2009/9/main" objectType="CheckBox" fmlaLink="$O$45" lockText="1" noThreeD="1"/>
</file>

<file path=xl/ctrlProps/ctrlProp255.xml><?xml version="1.0" encoding="utf-8"?>
<formControlPr xmlns="http://schemas.microsoft.com/office/spreadsheetml/2009/9/main" objectType="CheckBox" fmlaLink="$O$47" lockText="1" noThreeD="1"/>
</file>

<file path=xl/ctrlProps/ctrlProp256.xml><?xml version="1.0" encoding="utf-8"?>
<formControlPr xmlns="http://schemas.microsoft.com/office/spreadsheetml/2009/9/main" objectType="CheckBox" fmlaLink="$O$48" lockText="1" noThreeD="1"/>
</file>

<file path=xl/ctrlProps/ctrlProp257.xml><?xml version="1.0" encoding="utf-8"?>
<formControlPr xmlns="http://schemas.microsoft.com/office/spreadsheetml/2009/9/main" objectType="CheckBox" fmlaLink="$O$50" lockText="1" noThreeD="1"/>
</file>

<file path=xl/ctrlProps/ctrlProp258.xml><?xml version="1.0" encoding="utf-8"?>
<formControlPr xmlns="http://schemas.microsoft.com/office/spreadsheetml/2009/9/main" objectType="CheckBox" fmlaLink="$O$51" lockText="1" noThreeD="1"/>
</file>

<file path=xl/ctrlProps/ctrlProp259.xml><?xml version="1.0" encoding="utf-8"?>
<formControlPr xmlns="http://schemas.microsoft.com/office/spreadsheetml/2009/9/main" objectType="CheckBox" fmlaLink="$O$52" lockText="1" noThreeD="1"/>
</file>

<file path=xl/ctrlProps/ctrlProp26.xml><?xml version="1.0" encoding="utf-8"?>
<formControlPr xmlns="http://schemas.microsoft.com/office/spreadsheetml/2009/9/main" objectType="CheckBox" fmlaLink="$J$60" lockText="1" noThreeD="1"/>
</file>

<file path=xl/ctrlProps/ctrlProp260.xml><?xml version="1.0" encoding="utf-8"?>
<formControlPr xmlns="http://schemas.microsoft.com/office/spreadsheetml/2009/9/main" objectType="CheckBox" fmlaLink="$O$53" lockText="1" noThreeD="1"/>
</file>

<file path=xl/ctrlProps/ctrlProp261.xml><?xml version="1.0" encoding="utf-8"?>
<formControlPr xmlns="http://schemas.microsoft.com/office/spreadsheetml/2009/9/main" objectType="CheckBox" fmlaLink="$O$57" lockText="1" noThreeD="1"/>
</file>

<file path=xl/ctrlProps/ctrlProp262.xml><?xml version="1.0" encoding="utf-8"?>
<formControlPr xmlns="http://schemas.microsoft.com/office/spreadsheetml/2009/9/main" objectType="CheckBox" fmlaLink="$O$58" lockText="1" noThreeD="1"/>
</file>

<file path=xl/ctrlProps/ctrlProp263.xml><?xml version="1.0" encoding="utf-8"?>
<formControlPr xmlns="http://schemas.microsoft.com/office/spreadsheetml/2009/9/main" objectType="CheckBox" fmlaLink="$O$59" lockText="1" noThreeD="1"/>
</file>

<file path=xl/ctrlProps/ctrlProp264.xml><?xml version="1.0" encoding="utf-8"?>
<formControlPr xmlns="http://schemas.microsoft.com/office/spreadsheetml/2009/9/main" objectType="CheckBox" fmlaLink="$O$60" lockText="1" noThreeD="1"/>
</file>

<file path=xl/ctrlProps/ctrlProp265.xml><?xml version="1.0" encoding="utf-8"?>
<formControlPr xmlns="http://schemas.microsoft.com/office/spreadsheetml/2009/9/main" objectType="CheckBox" fmlaLink="$O$65" lockText="1" noThreeD="1"/>
</file>

<file path=xl/ctrlProps/ctrlProp266.xml><?xml version="1.0" encoding="utf-8"?>
<formControlPr xmlns="http://schemas.microsoft.com/office/spreadsheetml/2009/9/main" objectType="CheckBox" fmlaLink="$O$66" lockText="1" noThreeD="1"/>
</file>

<file path=xl/ctrlProps/ctrlProp267.xml><?xml version="1.0" encoding="utf-8"?>
<formControlPr xmlns="http://schemas.microsoft.com/office/spreadsheetml/2009/9/main" objectType="CheckBox" fmlaLink="$O$68" lockText="1" noThreeD="1"/>
</file>

<file path=xl/ctrlProps/ctrlProp268.xml><?xml version="1.0" encoding="utf-8"?>
<formControlPr xmlns="http://schemas.microsoft.com/office/spreadsheetml/2009/9/main" objectType="CheckBox" fmlaLink="$O$69" lockText="1" noThreeD="1"/>
</file>

<file path=xl/ctrlProps/ctrlProp269.xml><?xml version="1.0" encoding="utf-8"?>
<formControlPr xmlns="http://schemas.microsoft.com/office/spreadsheetml/2009/9/main" objectType="CheckBox" fmlaLink="$O$70" lockText="1" noThreeD="1"/>
</file>

<file path=xl/ctrlProps/ctrlProp27.xml><?xml version="1.0" encoding="utf-8"?>
<formControlPr xmlns="http://schemas.microsoft.com/office/spreadsheetml/2009/9/main" objectType="CheckBox" fmlaLink="$J$62" lockText="1" noThreeD="1"/>
</file>

<file path=xl/ctrlProps/ctrlProp270.xml><?xml version="1.0" encoding="utf-8"?>
<formControlPr xmlns="http://schemas.microsoft.com/office/spreadsheetml/2009/9/main" objectType="CheckBox" fmlaLink="$O$72" lockText="1" noThreeD="1"/>
</file>

<file path=xl/ctrlProps/ctrlProp271.xml><?xml version="1.0" encoding="utf-8"?>
<formControlPr xmlns="http://schemas.microsoft.com/office/spreadsheetml/2009/9/main" objectType="CheckBox" fmlaLink="$O$73" lockText="1" noThreeD="1"/>
</file>

<file path=xl/ctrlProps/ctrlProp272.xml><?xml version="1.0" encoding="utf-8"?>
<formControlPr xmlns="http://schemas.microsoft.com/office/spreadsheetml/2009/9/main" objectType="CheckBox" fmlaLink="$O$75" lockText="1" noThreeD="1"/>
</file>

<file path=xl/ctrlProps/ctrlProp273.xml><?xml version="1.0" encoding="utf-8"?>
<formControlPr xmlns="http://schemas.microsoft.com/office/spreadsheetml/2009/9/main" objectType="CheckBox" fmlaLink="$O$76" lockText="1" noThreeD="1"/>
</file>

<file path=xl/ctrlProps/ctrlProp274.xml><?xml version="1.0" encoding="utf-8"?>
<formControlPr xmlns="http://schemas.microsoft.com/office/spreadsheetml/2009/9/main" objectType="CheckBox" fmlaLink="$O$78" lockText="1" noThreeD="1"/>
</file>

<file path=xl/ctrlProps/ctrlProp275.xml><?xml version="1.0" encoding="utf-8"?>
<formControlPr xmlns="http://schemas.microsoft.com/office/spreadsheetml/2009/9/main" objectType="CheckBox" fmlaLink="$O$79" lockText="1" noThreeD="1"/>
</file>

<file path=xl/ctrlProps/ctrlProp276.xml><?xml version="1.0" encoding="utf-8"?>
<formControlPr xmlns="http://schemas.microsoft.com/office/spreadsheetml/2009/9/main" objectType="CheckBox" fmlaLink="$O$84" lockText="1" noThreeD="1"/>
</file>

<file path=xl/ctrlProps/ctrlProp277.xml><?xml version="1.0" encoding="utf-8"?>
<formControlPr xmlns="http://schemas.microsoft.com/office/spreadsheetml/2009/9/main" objectType="CheckBox" fmlaLink="$O$85" lockText="1" noThreeD="1"/>
</file>

<file path=xl/ctrlProps/ctrlProp278.xml><?xml version="1.0" encoding="utf-8"?>
<formControlPr xmlns="http://schemas.microsoft.com/office/spreadsheetml/2009/9/main" objectType="CheckBox" fmlaLink="$O$87" lockText="1" noThreeD="1"/>
</file>

<file path=xl/ctrlProps/ctrlProp279.xml><?xml version="1.0" encoding="utf-8"?>
<formControlPr xmlns="http://schemas.microsoft.com/office/spreadsheetml/2009/9/main" objectType="CheckBox" fmlaLink="$O$88" lockText="1" noThreeD="1"/>
</file>

<file path=xl/ctrlProps/ctrlProp28.xml><?xml version="1.0" encoding="utf-8"?>
<formControlPr xmlns="http://schemas.microsoft.com/office/spreadsheetml/2009/9/main" objectType="CheckBox" fmlaLink="$J$63" lockText="1" noThreeD="1"/>
</file>

<file path=xl/ctrlProps/ctrlProp280.xml><?xml version="1.0" encoding="utf-8"?>
<formControlPr xmlns="http://schemas.microsoft.com/office/spreadsheetml/2009/9/main" objectType="CheckBox" fmlaLink="$O$89" lockText="1" noThreeD="1"/>
</file>

<file path=xl/ctrlProps/ctrlProp281.xml><?xml version="1.0" encoding="utf-8"?>
<formControlPr xmlns="http://schemas.microsoft.com/office/spreadsheetml/2009/9/main" objectType="CheckBox" fmlaLink="$O$91" lockText="1" noThreeD="1"/>
</file>

<file path=xl/ctrlProps/ctrlProp282.xml><?xml version="1.0" encoding="utf-8"?>
<formControlPr xmlns="http://schemas.microsoft.com/office/spreadsheetml/2009/9/main" objectType="CheckBox" fmlaLink="$O$92" lockText="1" noThreeD="1"/>
</file>

<file path=xl/ctrlProps/ctrlProp283.xml><?xml version="1.0" encoding="utf-8"?>
<formControlPr xmlns="http://schemas.microsoft.com/office/spreadsheetml/2009/9/main" objectType="CheckBox" fmlaLink="$O$93" lockText="1" noThreeD="1"/>
</file>

<file path=xl/ctrlProps/ctrlProp284.xml><?xml version="1.0" encoding="utf-8"?>
<formControlPr xmlns="http://schemas.microsoft.com/office/spreadsheetml/2009/9/main" objectType="CheckBox" fmlaLink="$O$94" lockText="1" noThreeD="1"/>
</file>

<file path=xl/ctrlProps/ctrlProp285.xml><?xml version="1.0" encoding="utf-8"?>
<formControlPr xmlns="http://schemas.microsoft.com/office/spreadsheetml/2009/9/main" objectType="CheckBox" fmlaLink="$O$95" lockText="1" noThreeD="1"/>
</file>

<file path=xl/ctrlProps/ctrlProp286.xml><?xml version="1.0" encoding="utf-8"?>
<formControlPr xmlns="http://schemas.microsoft.com/office/spreadsheetml/2009/9/main" objectType="CheckBox" fmlaLink="$O$97" lockText="1" noThreeD="1"/>
</file>

<file path=xl/ctrlProps/ctrlProp287.xml><?xml version="1.0" encoding="utf-8"?>
<formControlPr xmlns="http://schemas.microsoft.com/office/spreadsheetml/2009/9/main" objectType="CheckBox" fmlaLink="$O$98" lockText="1" noThreeD="1"/>
</file>

<file path=xl/ctrlProps/ctrlProp288.xml><?xml version="1.0" encoding="utf-8"?>
<formControlPr xmlns="http://schemas.microsoft.com/office/spreadsheetml/2009/9/main" objectType="CheckBox" fmlaLink="$O$99" lockText="1" noThreeD="1"/>
</file>

<file path=xl/ctrlProps/ctrlProp289.xml><?xml version="1.0" encoding="utf-8"?>
<formControlPr xmlns="http://schemas.microsoft.com/office/spreadsheetml/2009/9/main" objectType="CheckBox" fmlaLink="$O$100" lockText="1" noThreeD="1"/>
</file>

<file path=xl/ctrlProps/ctrlProp29.xml><?xml version="1.0" encoding="utf-8"?>
<formControlPr xmlns="http://schemas.microsoft.com/office/spreadsheetml/2009/9/main" objectType="CheckBox" fmlaLink="$J$65" lockText="1" noThreeD="1"/>
</file>

<file path=xl/ctrlProps/ctrlProp290.xml><?xml version="1.0" encoding="utf-8"?>
<formControlPr xmlns="http://schemas.microsoft.com/office/spreadsheetml/2009/9/main" objectType="CheckBox" fmlaLink="$O$102" lockText="1" noThreeD="1"/>
</file>

<file path=xl/ctrlProps/ctrlProp291.xml><?xml version="1.0" encoding="utf-8"?>
<formControlPr xmlns="http://schemas.microsoft.com/office/spreadsheetml/2009/9/main" objectType="CheckBox" fmlaLink="$O$103" lockText="1" noThreeD="1"/>
</file>

<file path=xl/ctrlProps/ctrlProp292.xml><?xml version="1.0" encoding="utf-8"?>
<formControlPr xmlns="http://schemas.microsoft.com/office/spreadsheetml/2009/9/main" objectType="CheckBox" fmlaLink="$O$104" lockText="1" noThreeD="1"/>
</file>

<file path=xl/ctrlProps/ctrlProp293.xml><?xml version="1.0" encoding="utf-8"?>
<formControlPr xmlns="http://schemas.microsoft.com/office/spreadsheetml/2009/9/main" objectType="CheckBox" fmlaLink="$O$105" lockText="1" noThreeD="1"/>
</file>

<file path=xl/ctrlProps/ctrlProp294.xml><?xml version="1.0" encoding="utf-8"?>
<formControlPr xmlns="http://schemas.microsoft.com/office/spreadsheetml/2009/9/main" objectType="CheckBox" fmlaLink="$O$106" lockText="1" noThreeD="1"/>
</file>

<file path=xl/ctrlProps/ctrlProp295.xml><?xml version="1.0" encoding="utf-8"?>
<formControlPr xmlns="http://schemas.microsoft.com/office/spreadsheetml/2009/9/main" objectType="CheckBox" fmlaLink="$O$111" lockText="1" noThreeD="1"/>
</file>

<file path=xl/ctrlProps/ctrlProp296.xml><?xml version="1.0" encoding="utf-8"?>
<formControlPr xmlns="http://schemas.microsoft.com/office/spreadsheetml/2009/9/main" objectType="CheckBox" fmlaLink="$O$112" lockText="1" noThreeD="1"/>
</file>

<file path=xl/ctrlProps/ctrlProp297.xml><?xml version="1.0" encoding="utf-8"?>
<formControlPr xmlns="http://schemas.microsoft.com/office/spreadsheetml/2009/9/main" objectType="CheckBox" fmlaLink="$O$114" lockText="1" noThreeD="1"/>
</file>

<file path=xl/ctrlProps/ctrlProp298.xml><?xml version="1.0" encoding="utf-8"?>
<formControlPr xmlns="http://schemas.microsoft.com/office/spreadsheetml/2009/9/main" objectType="CheckBox" fmlaLink="$O$115" lockText="1" noThreeD="1"/>
</file>

<file path=xl/ctrlProps/ctrlProp299.xml><?xml version="1.0" encoding="utf-8"?>
<formControlPr xmlns="http://schemas.microsoft.com/office/spreadsheetml/2009/9/main" objectType="CheckBox" fmlaLink="$O$117" lockText="1" noThreeD="1"/>
</file>

<file path=xl/ctrlProps/ctrlProp3.xml><?xml version="1.0" encoding="utf-8"?>
<formControlPr xmlns="http://schemas.microsoft.com/office/spreadsheetml/2009/9/main" objectType="CheckBox" fmlaLink="$J$19" lockText="1" noThreeD="1"/>
</file>

<file path=xl/ctrlProps/ctrlProp30.xml><?xml version="1.0" encoding="utf-8"?>
<formControlPr xmlns="http://schemas.microsoft.com/office/spreadsheetml/2009/9/main" objectType="CheckBox" fmlaLink="$J$67" lockText="1" noThreeD="1"/>
</file>

<file path=xl/ctrlProps/ctrlProp300.xml><?xml version="1.0" encoding="utf-8"?>
<formControlPr xmlns="http://schemas.microsoft.com/office/spreadsheetml/2009/9/main" objectType="CheckBox" fmlaLink="$O$118" lockText="1" noThreeD="1"/>
</file>

<file path=xl/ctrlProps/ctrlProp301.xml><?xml version="1.0" encoding="utf-8"?>
<formControlPr xmlns="http://schemas.microsoft.com/office/spreadsheetml/2009/9/main" objectType="CheckBox" fmlaLink="$O$120" lockText="1" noThreeD="1"/>
</file>

<file path=xl/ctrlProps/ctrlProp302.xml><?xml version="1.0" encoding="utf-8"?>
<formControlPr xmlns="http://schemas.microsoft.com/office/spreadsheetml/2009/9/main" objectType="CheckBox" fmlaLink="$O$121" lockText="1" noThreeD="1"/>
</file>

<file path=xl/ctrlProps/ctrlProp303.xml><?xml version="1.0" encoding="utf-8"?>
<formControlPr xmlns="http://schemas.microsoft.com/office/spreadsheetml/2009/9/main" objectType="CheckBox" fmlaLink="$O$123" lockText="1" noThreeD="1"/>
</file>

<file path=xl/ctrlProps/ctrlProp304.xml><?xml version="1.0" encoding="utf-8"?>
<formControlPr xmlns="http://schemas.microsoft.com/office/spreadsheetml/2009/9/main" objectType="CheckBox" fmlaLink="$O$124" lockText="1" noThreeD="1"/>
</file>

<file path=xl/ctrlProps/ctrlProp305.xml><?xml version="1.0" encoding="utf-8"?>
<formControlPr xmlns="http://schemas.microsoft.com/office/spreadsheetml/2009/9/main" objectType="CheckBox" fmlaLink="$S$17" lockText="1" noThreeD="1"/>
</file>

<file path=xl/ctrlProps/ctrlProp306.xml><?xml version="1.0" encoding="utf-8"?>
<formControlPr xmlns="http://schemas.microsoft.com/office/spreadsheetml/2009/9/main" objectType="CheckBox" fmlaLink="$S$18" lockText="1" noThreeD="1"/>
</file>

<file path=xl/ctrlProps/ctrlProp307.xml><?xml version="1.0" encoding="utf-8"?>
<formControlPr xmlns="http://schemas.microsoft.com/office/spreadsheetml/2009/9/main" objectType="CheckBox" fmlaLink="$S$19" lockText="1" noThreeD="1"/>
</file>

<file path=xl/ctrlProps/ctrlProp308.xml><?xml version="1.0" encoding="utf-8"?>
<formControlPr xmlns="http://schemas.microsoft.com/office/spreadsheetml/2009/9/main" objectType="CheckBox" fmlaLink="$S$20" lockText="1" noThreeD="1"/>
</file>

<file path=xl/ctrlProps/ctrlProp309.xml><?xml version="1.0" encoding="utf-8"?>
<formControlPr xmlns="http://schemas.microsoft.com/office/spreadsheetml/2009/9/main" objectType="CheckBox" fmlaLink="$S$22" lockText="1" noThreeD="1"/>
</file>

<file path=xl/ctrlProps/ctrlProp31.xml><?xml version="1.0" encoding="utf-8"?>
<formControlPr xmlns="http://schemas.microsoft.com/office/spreadsheetml/2009/9/main" objectType="CheckBox" fmlaLink="$J$69" lockText="1" noThreeD="1"/>
</file>

<file path=xl/ctrlProps/ctrlProp310.xml><?xml version="1.0" encoding="utf-8"?>
<formControlPr xmlns="http://schemas.microsoft.com/office/spreadsheetml/2009/9/main" objectType="CheckBox" fmlaLink="$S$23" lockText="1" noThreeD="1"/>
</file>

<file path=xl/ctrlProps/ctrlProp311.xml><?xml version="1.0" encoding="utf-8"?>
<formControlPr xmlns="http://schemas.microsoft.com/office/spreadsheetml/2009/9/main" objectType="CheckBox" fmlaLink="$S$24" lockText="1" noThreeD="1"/>
</file>

<file path=xl/ctrlProps/ctrlProp312.xml><?xml version="1.0" encoding="utf-8"?>
<formControlPr xmlns="http://schemas.microsoft.com/office/spreadsheetml/2009/9/main" objectType="CheckBox" fmlaLink="$S$26" lockText="1" noThreeD="1"/>
</file>

<file path=xl/ctrlProps/ctrlProp313.xml><?xml version="1.0" encoding="utf-8"?>
<formControlPr xmlns="http://schemas.microsoft.com/office/spreadsheetml/2009/9/main" objectType="CheckBox" fmlaLink="$S$27" lockText="1" noThreeD="1"/>
</file>

<file path=xl/ctrlProps/ctrlProp314.xml><?xml version="1.0" encoding="utf-8"?>
<formControlPr xmlns="http://schemas.microsoft.com/office/spreadsheetml/2009/9/main" objectType="CheckBox" fmlaLink="$S$28" lockText="1" noThreeD="1"/>
</file>

<file path=xl/ctrlProps/ctrlProp315.xml><?xml version="1.0" encoding="utf-8"?>
<formControlPr xmlns="http://schemas.microsoft.com/office/spreadsheetml/2009/9/main" objectType="CheckBox" fmlaLink="$S$29" lockText="1" noThreeD="1"/>
</file>

<file path=xl/ctrlProps/ctrlProp316.xml><?xml version="1.0" encoding="utf-8"?>
<formControlPr xmlns="http://schemas.microsoft.com/office/spreadsheetml/2009/9/main" objectType="CheckBox" fmlaLink="$S$31" lockText="1" noThreeD="1"/>
</file>

<file path=xl/ctrlProps/ctrlProp317.xml><?xml version="1.0" encoding="utf-8"?>
<formControlPr xmlns="http://schemas.microsoft.com/office/spreadsheetml/2009/9/main" objectType="CheckBox" fmlaLink="$S$32" lockText="1" noThreeD="1"/>
</file>

<file path=xl/ctrlProps/ctrlProp318.xml><?xml version="1.0" encoding="utf-8"?>
<formControlPr xmlns="http://schemas.microsoft.com/office/spreadsheetml/2009/9/main" objectType="CheckBox" fmlaLink="$S$33" lockText="1" noThreeD="1"/>
</file>

<file path=xl/ctrlProps/ctrlProp319.xml><?xml version="1.0" encoding="utf-8"?>
<formControlPr xmlns="http://schemas.microsoft.com/office/spreadsheetml/2009/9/main" objectType="CheckBox" fmlaLink="$S$34" lockText="1" noThreeD="1"/>
</file>

<file path=xl/ctrlProps/ctrlProp32.xml><?xml version="1.0" encoding="utf-8"?>
<formControlPr xmlns="http://schemas.microsoft.com/office/spreadsheetml/2009/9/main" objectType="CheckBox" fmlaLink="$J$70" lockText="1" noThreeD="1"/>
</file>

<file path=xl/ctrlProps/ctrlProp320.xml><?xml version="1.0" encoding="utf-8"?>
<formControlPr xmlns="http://schemas.microsoft.com/office/spreadsheetml/2009/9/main" objectType="CheckBox" fmlaLink="$S$36" lockText="1" noThreeD="1"/>
</file>

<file path=xl/ctrlProps/ctrlProp321.xml><?xml version="1.0" encoding="utf-8"?>
<formControlPr xmlns="http://schemas.microsoft.com/office/spreadsheetml/2009/9/main" objectType="CheckBox" fmlaLink="$S$37" lockText="1" noThreeD="1"/>
</file>

<file path=xl/ctrlProps/ctrlProp322.xml><?xml version="1.0" encoding="utf-8"?>
<formControlPr xmlns="http://schemas.microsoft.com/office/spreadsheetml/2009/9/main" objectType="CheckBox" fmlaLink="$S$38" lockText="1" noThreeD="1"/>
</file>

<file path=xl/ctrlProps/ctrlProp323.xml><?xml version="1.0" encoding="utf-8"?>
<formControlPr xmlns="http://schemas.microsoft.com/office/spreadsheetml/2009/9/main" objectType="CheckBox" fmlaLink="$S$39" lockText="1" noThreeD="1"/>
</file>

<file path=xl/ctrlProps/ctrlProp324.xml><?xml version="1.0" encoding="utf-8"?>
<formControlPr xmlns="http://schemas.microsoft.com/office/spreadsheetml/2009/9/main" objectType="CheckBox" fmlaLink="$S$44" lockText="1" noThreeD="1"/>
</file>

<file path=xl/ctrlProps/ctrlProp325.xml><?xml version="1.0" encoding="utf-8"?>
<formControlPr xmlns="http://schemas.microsoft.com/office/spreadsheetml/2009/9/main" objectType="CheckBox" fmlaLink="$S$45" lockText="1" noThreeD="1"/>
</file>

<file path=xl/ctrlProps/ctrlProp326.xml><?xml version="1.0" encoding="utf-8"?>
<formControlPr xmlns="http://schemas.microsoft.com/office/spreadsheetml/2009/9/main" objectType="CheckBox" fmlaLink="$S$47" lockText="1" noThreeD="1"/>
</file>

<file path=xl/ctrlProps/ctrlProp327.xml><?xml version="1.0" encoding="utf-8"?>
<formControlPr xmlns="http://schemas.microsoft.com/office/spreadsheetml/2009/9/main" objectType="CheckBox" fmlaLink="$S$48" lockText="1" noThreeD="1"/>
</file>

<file path=xl/ctrlProps/ctrlProp328.xml><?xml version="1.0" encoding="utf-8"?>
<formControlPr xmlns="http://schemas.microsoft.com/office/spreadsheetml/2009/9/main" objectType="CheckBox" fmlaLink="$S$50" lockText="1" noThreeD="1"/>
</file>

<file path=xl/ctrlProps/ctrlProp329.xml><?xml version="1.0" encoding="utf-8"?>
<formControlPr xmlns="http://schemas.microsoft.com/office/spreadsheetml/2009/9/main" objectType="CheckBox" fmlaLink="$S$51" lockText="1" noThreeD="1"/>
</file>

<file path=xl/ctrlProps/ctrlProp33.xml><?xml version="1.0" encoding="utf-8"?>
<formControlPr xmlns="http://schemas.microsoft.com/office/spreadsheetml/2009/9/main" objectType="CheckBox" fmlaLink="$J$72" lockText="1" noThreeD="1"/>
</file>

<file path=xl/ctrlProps/ctrlProp330.xml><?xml version="1.0" encoding="utf-8"?>
<formControlPr xmlns="http://schemas.microsoft.com/office/spreadsheetml/2009/9/main" objectType="CheckBox" fmlaLink="$S$52" lockText="1" noThreeD="1"/>
</file>

<file path=xl/ctrlProps/ctrlProp331.xml><?xml version="1.0" encoding="utf-8"?>
<formControlPr xmlns="http://schemas.microsoft.com/office/spreadsheetml/2009/9/main" objectType="CheckBox" fmlaLink="$S$53" lockText="1" noThreeD="1"/>
</file>

<file path=xl/ctrlProps/ctrlProp332.xml><?xml version="1.0" encoding="utf-8"?>
<formControlPr xmlns="http://schemas.microsoft.com/office/spreadsheetml/2009/9/main" objectType="CheckBox" fmlaLink="$S$57" lockText="1" noThreeD="1"/>
</file>

<file path=xl/ctrlProps/ctrlProp333.xml><?xml version="1.0" encoding="utf-8"?>
<formControlPr xmlns="http://schemas.microsoft.com/office/spreadsheetml/2009/9/main" objectType="CheckBox" fmlaLink="$S$58" lockText="1" noThreeD="1"/>
</file>

<file path=xl/ctrlProps/ctrlProp334.xml><?xml version="1.0" encoding="utf-8"?>
<formControlPr xmlns="http://schemas.microsoft.com/office/spreadsheetml/2009/9/main" objectType="CheckBox" fmlaLink="$S$59" lockText="1" noThreeD="1"/>
</file>

<file path=xl/ctrlProps/ctrlProp335.xml><?xml version="1.0" encoding="utf-8"?>
<formControlPr xmlns="http://schemas.microsoft.com/office/spreadsheetml/2009/9/main" objectType="CheckBox" fmlaLink="$S$60" lockText="1" noThreeD="1"/>
</file>

<file path=xl/ctrlProps/ctrlProp336.xml><?xml version="1.0" encoding="utf-8"?>
<formControlPr xmlns="http://schemas.microsoft.com/office/spreadsheetml/2009/9/main" objectType="CheckBox" fmlaLink="$S$65" lockText="1" noThreeD="1"/>
</file>

<file path=xl/ctrlProps/ctrlProp337.xml><?xml version="1.0" encoding="utf-8"?>
<formControlPr xmlns="http://schemas.microsoft.com/office/spreadsheetml/2009/9/main" objectType="CheckBox" fmlaLink="$S$66" lockText="1" noThreeD="1"/>
</file>

<file path=xl/ctrlProps/ctrlProp338.xml><?xml version="1.0" encoding="utf-8"?>
<formControlPr xmlns="http://schemas.microsoft.com/office/spreadsheetml/2009/9/main" objectType="CheckBox" fmlaLink="$S$68" lockText="1" noThreeD="1"/>
</file>

<file path=xl/ctrlProps/ctrlProp339.xml><?xml version="1.0" encoding="utf-8"?>
<formControlPr xmlns="http://schemas.microsoft.com/office/spreadsheetml/2009/9/main" objectType="CheckBox" fmlaLink="$S$69" lockText="1" noThreeD="1"/>
</file>

<file path=xl/ctrlProps/ctrlProp34.xml><?xml version="1.0" encoding="utf-8"?>
<formControlPr xmlns="http://schemas.microsoft.com/office/spreadsheetml/2009/9/main" objectType="CheckBox" fmlaLink="$J$74" lockText="1" noThreeD="1"/>
</file>

<file path=xl/ctrlProps/ctrlProp340.xml><?xml version="1.0" encoding="utf-8"?>
<formControlPr xmlns="http://schemas.microsoft.com/office/spreadsheetml/2009/9/main" objectType="CheckBox" fmlaLink="$S$70" lockText="1" noThreeD="1"/>
</file>

<file path=xl/ctrlProps/ctrlProp341.xml><?xml version="1.0" encoding="utf-8"?>
<formControlPr xmlns="http://schemas.microsoft.com/office/spreadsheetml/2009/9/main" objectType="CheckBox" fmlaLink="$S$72" lockText="1" noThreeD="1"/>
</file>

<file path=xl/ctrlProps/ctrlProp342.xml><?xml version="1.0" encoding="utf-8"?>
<formControlPr xmlns="http://schemas.microsoft.com/office/spreadsheetml/2009/9/main" objectType="CheckBox" fmlaLink="$S$73" lockText="1" noThreeD="1"/>
</file>

<file path=xl/ctrlProps/ctrlProp343.xml><?xml version="1.0" encoding="utf-8"?>
<formControlPr xmlns="http://schemas.microsoft.com/office/spreadsheetml/2009/9/main" objectType="CheckBox" fmlaLink="$S$75" lockText="1" noThreeD="1"/>
</file>

<file path=xl/ctrlProps/ctrlProp344.xml><?xml version="1.0" encoding="utf-8"?>
<formControlPr xmlns="http://schemas.microsoft.com/office/spreadsheetml/2009/9/main" objectType="CheckBox" fmlaLink="$S$76" lockText="1" noThreeD="1"/>
</file>

<file path=xl/ctrlProps/ctrlProp345.xml><?xml version="1.0" encoding="utf-8"?>
<formControlPr xmlns="http://schemas.microsoft.com/office/spreadsheetml/2009/9/main" objectType="CheckBox" fmlaLink="$S$78" lockText="1" noThreeD="1"/>
</file>

<file path=xl/ctrlProps/ctrlProp346.xml><?xml version="1.0" encoding="utf-8"?>
<formControlPr xmlns="http://schemas.microsoft.com/office/spreadsheetml/2009/9/main" objectType="CheckBox" fmlaLink="$S$79" lockText="1" noThreeD="1"/>
</file>

<file path=xl/ctrlProps/ctrlProp347.xml><?xml version="1.0" encoding="utf-8"?>
<formControlPr xmlns="http://schemas.microsoft.com/office/spreadsheetml/2009/9/main" objectType="CheckBox" fmlaLink="$S$80" lockText="1" noThreeD="1"/>
</file>

<file path=xl/ctrlProps/ctrlProp348.xml><?xml version="1.0" encoding="utf-8"?>
<formControlPr xmlns="http://schemas.microsoft.com/office/spreadsheetml/2009/9/main" objectType="CheckBox" fmlaLink="$S$83" lockText="1" noThreeD="1"/>
</file>

<file path=xl/ctrlProps/ctrlProp349.xml><?xml version="1.0" encoding="utf-8"?>
<formControlPr xmlns="http://schemas.microsoft.com/office/spreadsheetml/2009/9/main" objectType="CheckBox" fmlaLink="$S$84" lockText="1" noThreeD="1"/>
</file>

<file path=xl/ctrlProps/ctrlProp35.xml><?xml version="1.0" encoding="utf-8"?>
<formControlPr xmlns="http://schemas.microsoft.com/office/spreadsheetml/2009/9/main" objectType="CheckBox" fmlaLink="$J$78" lockText="1" noThreeD="1"/>
</file>

<file path=xl/ctrlProps/ctrlProp350.xml><?xml version="1.0" encoding="utf-8"?>
<formControlPr xmlns="http://schemas.microsoft.com/office/spreadsheetml/2009/9/main" objectType="CheckBox" fmlaLink="$S$85" lockText="1" noThreeD="1"/>
</file>

<file path=xl/ctrlProps/ctrlProp351.xml><?xml version="1.0" encoding="utf-8"?>
<formControlPr xmlns="http://schemas.microsoft.com/office/spreadsheetml/2009/9/main" objectType="CheckBox" fmlaLink="$S$87" lockText="1" noThreeD="1"/>
</file>

<file path=xl/ctrlProps/ctrlProp352.xml><?xml version="1.0" encoding="utf-8"?>
<formControlPr xmlns="http://schemas.microsoft.com/office/spreadsheetml/2009/9/main" objectType="CheckBox" fmlaLink="$S$88" lockText="1" noThreeD="1"/>
</file>

<file path=xl/ctrlProps/ctrlProp353.xml><?xml version="1.0" encoding="utf-8"?>
<formControlPr xmlns="http://schemas.microsoft.com/office/spreadsheetml/2009/9/main" objectType="CheckBox" fmlaLink="$S$93" lockText="1" noThreeD="1"/>
</file>

<file path=xl/ctrlProps/ctrlProp354.xml><?xml version="1.0" encoding="utf-8"?>
<formControlPr xmlns="http://schemas.microsoft.com/office/spreadsheetml/2009/9/main" objectType="CheckBox" fmlaLink="$S$94" lockText="1" noThreeD="1"/>
</file>

<file path=xl/ctrlProps/ctrlProp355.xml><?xml version="1.0" encoding="utf-8"?>
<formControlPr xmlns="http://schemas.microsoft.com/office/spreadsheetml/2009/9/main" objectType="CheckBox" fmlaLink="$S$99" lockText="1" noThreeD="1"/>
</file>

<file path=xl/ctrlProps/ctrlProp356.xml><?xml version="1.0" encoding="utf-8"?>
<formControlPr xmlns="http://schemas.microsoft.com/office/spreadsheetml/2009/9/main" objectType="CheckBox" fmlaLink="$S$100" lockText="1" noThreeD="1"/>
</file>

<file path=xl/ctrlProps/ctrlProp357.xml><?xml version="1.0" encoding="utf-8"?>
<formControlPr xmlns="http://schemas.microsoft.com/office/spreadsheetml/2009/9/main" objectType="CheckBox" fmlaLink="$S$102" lockText="1" noThreeD="1"/>
</file>

<file path=xl/ctrlProps/ctrlProp358.xml><?xml version="1.0" encoding="utf-8"?>
<formControlPr xmlns="http://schemas.microsoft.com/office/spreadsheetml/2009/9/main" objectType="CheckBox" fmlaLink="$S$103" lockText="1" noThreeD="1"/>
</file>

<file path=xl/ctrlProps/ctrlProp359.xml><?xml version="1.0" encoding="utf-8"?>
<formControlPr xmlns="http://schemas.microsoft.com/office/spreadsheetml/2009/9/main" objectType="CheckBox" fmlaLink="$S$89" lockText="1" noThreeD="1"/>
</file>

<file path=xl/ctrlProps/ctrlProp36.xml><?xml version="1.0" encoding="utf-8"?>
<formControlPr xmlns="http://schemas.microsoft.com/office/spreadsheetml/2009/9/main" objectType="CheckBox" fmlaLink="$J$79" lockText="1" noThreeD="1"/>
</file>

<file path=xl/ctrlProps/ctrlProp360.xml><?xml version="1.0" encoding="utf-8"?>
<formControlPr xmlns="http://schemas.microsoft.com/office/spreadsheetml/2009/9/main" objectType="CheckBox" fmlaLink="$S$91" lockText="1" noThreeD="1"/>
</file>

<file path=xl/ctrlProps/ctrlProp361.xml><?xml version="1.0" encoding="utf-8"?>
<formControlPr xmlns="http://schemas.microsoft.com/office/spreadsheetml/2009/9/main" objectType="CheckBox" fmlaLink="$S$92" lockText="1" noThreeD="1"/>
</file>

<file path=xl/ctrlProps/ctrlProp362.xml><?xml version="1.0" encoding="utf-8"?>
<formControlPr xmlns="http://schemas.microsoft.com/office/spreadsheetml/2009/9/main" objectType="CheckBox" fmlaLink="$S$97" lockText="1" noThreeD="1"/>
</file>

<file path=xl/ctrlProps/ctrlProp363.xml><?xml version="1.0" encoding="utf-8"?>
<formControlPr xmlns="http://schemas.microsoft.com/office/spreadsheetml/2009/9/main" objectType="CheckBox" fmlaLink="$S$98" lockText="1" noThreeD="1"/>
</file>

<file path=xl/ctrlProps/ctrlProp364.xml><?xml version="1.0" encoding="utf-8"?>
<formControlPr xmlns="http://schemas.microsoft.com/office/spreadsheetml/2009/9/main" objectType="CheckBox" fmlaLink="$S$104" lockText="1" noThreeD="1"/>
</file>

<file path=xl/ctrlProps/ctrlProp365.xml><?xml version="1.0" encoding="utf-8"?>
<formControlPr xmlns="http://schemas.microsoft.com/office/spreadsheetml/2009/9/main" objectType="CheckBox" fmlaLink="$S$105" lockText="1" noThreeD="1"/>
</file>

<file path=xl/ctrlProps/ctrlProp366.xml><?xml version="1.0" encoding="utf-8"?>
<formControlPr xmlns="http://schemas.microsoft.com/office/spreadsheetml/2009/9/main" objectType="CheckBox" fmlaLink="$S$106" lockText="1" noThreeD="1"/>
</file>

<file path=xl/ctrlProps/ctrlProp367.xml><?xml version="1.0" encoding="utf-8"?>
<formControlPr xmlns="http://schemas.microsoft.com/office/spreadsheetml/2009/9/main" objectType="CheckBox" fmlaLink="$S$95" lockText="1" noThreeD="1"/>
</file>

<file path=xl/ctrlProps/ctrlProp368.xml><?xml version="1.0" encoding="utf-8"?>
<formControlPr xmlns="http://schemas.microsoft.com/office/spreadsheetml/2009/9/main" objectType="CheckBox" fmlaLink="$S$111" lockText="1" noThreeD="1"/>
</file>

<file path=xl/ctrlProps/ctrlProp369.xml><?xml version="1.0" encoding="utf-8"?>
<formControlPr xmlns="http://schemas.microsoft.com/office/spreadsheetml/2009/9/main" objectType="CheckBox" fmlaLink="$S$112" lockText="1" noThreeD="1"/>
</file>

<file path=xl/ctrlProps/ctrlProp37.xml><?xml version="1.0" encoding="utf-8"?>
<formControlPr xmlns="http://schemas.microsoft.com/office/spreadsheetml/2009/9/main" objectType="CheckBox" fmlaLink="$J$81" lockText="1" noThreeD="1"/>
</file>

<file path=xl/ctrlProps/ctrlProp370.xml><?xml version="1.0" encoding="utf-8"?>
<formControlPr xmlns="http://schemas.microsoft.com/office/spreadsheetml/2009/9/main" objectType="CheckBox" fmlaLink="$S$114" lockText="1" noThreeD="1"/>
</file>

<file path=xl/ctrlProps/ctrlProp371.xml><?xml version="1.0" encoding="utf-8"?>
<formControlPr xmlns="http://schemas.microsoft.com/office/spreadsheetml/2009/9/main" objectType="CheckBox" fmlaLink="$S$115" lockText="1" noThreeD="1"/>
</file>

<file path=xl/ctrlProps/ctrlProp372.xml><?xml version="1.0" encoding="utf-8"?>
<formControlPr xmlns="http://schemas.microsoft.com/office/spreadsheetml/2009/9/main" objectType="CheckBox" fmlaLink="$S$117" lockText="1" noThreeD="1"/>
</file>

<file path=xl/ctrlProps/ctrlProp373.xml><?xml version="1.0" encoding="utf-8"?>
<formControlPr xmlns="http://schemas.microsoft.com/office/spreadsheetml/2009/9/main" objectType="CheckBox" fmlaLink="$S$118" lockText="1" noThreeD="1"/>
</file>

<file path=xl/ctrlProps/ctrlProp374.xml><?xml version="1.0" encoding="utf-8"?>
<formControlPr xmlns="http://schemas.microsoft.com/office/spreadsheetml/2009/9/main" objectType="CheckBox" fmlaLink="$S$120" lockText="1" noThreeD="1"/>
</file>

<file path=xl/ctrlProps/ctrlProp375.xml><?xml version="1.0" encoding="utf-8"?>
<formControlPr xmlns="http://schemas.microsoft.com/office/spreadsheetml/2009/9/main" objectType="CheckBox" fmlaLink="$S$121" lockText="1" noThreeD="1"/>
</file>

<file path=xl/ctrlProps/ctrlProp376.xml><?xml version="1.0" encoding="utf-8"?>
<formControlPr xmlns="http://schemas.microsoft.com/office/spreadsheetml/2009/9/main" objectType="CheckBox" fmlaLink="$S$123" lockText="1" noThreeD="1"/>
</file>

<file path=xl/ctrlProps/ctrlProp377.xml><?xml version="1.0" encoding="utf-8"?>
<formControlPr xmlns="http://schemas.microsoft.com/office/spreadsheetml/2009/9/main" objectType="CheckBox" fmlaLink="$S$124" lockText="1" noThreeD="1"/>
</file>

<file path=xl/ctrlProps/ctrlProp378.xml><?xml version="1.0" encoding="utf-8"?>
<formControlPr xmlns="http://schemas.microsoft.com/office/spreadsheetml/2009/9/main" objectType="CheckBox" fmlaLink="$W$17" lockText="1" noThreeD="1"/>
</file>

<file path=xl/ctrlProps/ctrlProp379.xml><?xml version="1.0" encoding="utf-8"?>
<formControlPr xmlns="http://schemas.microsoft.com/office/spreadsheetml/2009/9/main" objectType="CheckBox" fmlaLink="$W$18" lockText="1" noThreeD="1"/>
</file>

<file path=xl/ctrlProps/ctrlProp38.xml><?xml version="1.0" encoding="utf-8"?>
<formControlPr xmlns="http://schemas.microsoft.com/office/spreadsheetml/2009/9/main" objectType="CheckBox" fmlaLink="$J$82" lockText="1" noThreeD="1"/>
</file>

<file path=xl/ctrlProps/ctrlProp380.xml><?xml version="1.0" encoding="utf-8"?>
<formControlPr xmlns="http://schemas.microsoft.com/office/spreadsheetml/2009/9/main" objectType="CheckBox" fmlaLink="$W$19" lockText="1" noThreeD="1"/>
</file>

<file path=xl/ctrlProps/ctrlProp381.xml><?xml version="1.0" encoding="utf-8"?>
<formControlPr xmlns="http://schemas.microsoft.com/office/spreadsheetml/2009/9/main" objectType="CheckBox" fmlaLink="$W$20" lockText="1" noThreeD="1"/>
</file>

<file path=xl/ctrlProps/ctrlProp382.xml><?xml version="1.0" encoding="utf-8"?>
<formControlPr xmlns="http://schemas.microsoft.com/office/spreadsheetml/2009/9/main" objectType="CheckBox" fmlaLink="$W$22" lockText="1" noThreeD="1"/>
</file>

<file path=xl/ctrlProps/ctrlProp383.xml><?xml version="1.0" encoding="utf-8"?>
<formControlPr xmlns="http://schemas.microsoft.com/office/spreadsheetml/2009/9/main" objectType="CheckBox" fmlaLink="$W$23" lockText="1" noThreeD="1"/>
</file>

<file path=xl/ctrlProps/ctrlProp384.xml><?xml version="1.0" encoding="utf-8"?>
<formControlPr xmlns="http://schemas.microsoft.com/office/spreadsheetml/2009/9/main" objectType="CheckBox" fmlaLink="$W$24" lockText="1" noThreeD="1"/>
</file>

<file path=xl/ctrlProps/ctrlProp385.xml><?xml version="1.0" encoding="utf-8"?>
<formControlPr xmlns="http://schemas.microsoft.com/office/spreadsheetml/2009/9/main" objectType="CheckBox" fmlaLink="$W$26" lockText="1" noThreeD="1"/>
</file>

<file path=xl/ctrlProps/ctrlProp386.xml><?xml version="1.0" encoding="utf-8"?>
<formControlPr xmlns="http://schemas.microsoft.com/office/spreadsheetml/2009/9/main" objectType="CheckBox" fmlaLink="$W$27" lockText="1" noThreeD="1"/>
</file>

<file path=xl/ctrlProps/ctrlProp387.xml><?xml version="1.0" encoding="utf-8"?>
<formControlPr xmlns="http://schemas.microsoft.com/office/spreadsheetml/2009/9/main" objectType="CheckBox" fmlaLink="$W$28" lockText="1" noThreeD="1"/>
</file>

<file path=xl/ctrlProps/ctrlProp388.xml><?xml version="1.0" encoding="utf-8"?>
<formControlPr xmlns="http://schemas.microsoft.com/office/spreadsheetml/2009/9/main" objectType="CheckBox" fmlaLink="$W$29" lockText="1" noThreeD="1"/>
</file>

<file path=xl/ctrlProps/ctrlProp389.xml><?xml version="1.0" encoding="utf-8"?>
<formControlPr xmlns="http://schemas.microsoft.com/office/spreadsheetml/2009/9/main" objectType="CheckBox" fmlaLink="$W$31" lockText="1" noThreeD="1"/>
</file>

<file path=xl/ctrlProps/ctrlProp39.xml><?xml version="1.0" encoding="utf-8"?>
<formControlPr xmlns="http://schemas.microsoft.com/office/spreadsheetml/2009/9/main" objectType="CheckBox" fmlaLink="$J$84" lockText="1" noThreeD="1"/>
</file>

<file path=xl/ctrlProps/ctrlProp390.xml><?xml version="1.0" encoding="utf-8"?>
<formControlPr xmlns="http://schemas.microsoft.com/office/spreadsheetml/2009/9/main" objectType="CheckBox" fmlaLink="$W$32" lockText="1" noThreeD="1"/>
</file>

<file path=xl/ctrlProps/ctrlProp391.xml><?xml version="1.0" encoding="utf-8"?>
<formControlPr xmlns="http://schemas.microsoft.com/office/spreadsheetml/2009/9/main" objectType="CheckBox" fmlaLink="$W$33" lockText="1" noThreeD="1"/>
</file>

<file path=xl/ctrlProps/ctrlProp392.xml><?xml version="1.0" encoding="utf-8"?>
<formControlPr xmlns="http://schemas.microsoft.com/office/spreadsheetml/2009/9/main" objectType="CheckBox" fmlaLink="$W$34" lockText="1" noThreeD="1"/>
</file>

<file path=xl/ctrlProps/ctrlProp393.xml><?xml version="1.0" encoding="utf-8"?>
<formControlPr xmlns="http://schemas.microsoft.com/office/spreadsheetml/2009/9/main" objectType="CheckBox" fmlaLink="$W$36" lockText="1" noThreeD="1"/>
</file>

<file path=xl/ctrlProps/ctrlProp394.xml><?xml version="1.0" encoding="utf-8"?>
<formControlPr xmlns="http://schemas.microsoft.com/office/spreadsheetml/2009/9/main" objectType="CheckBox" fmlaLink="$W$37" lockText="1" noThreeD="1"/>
</file>

<file path=xl/ctrlProps/ctrlProp395.xml><?xml version="1.0" encoding="utf-8"?>
<formControlPr xmlns="http://schemas.microsoft.com/office/spreadsheetml/2009/9/main" objectType="CheckBox" fmlaLink="$W$38" lockText="1" noThreeD="1"/>
</file>

<file path=xl/ctrlProps/ctrlProp396.xml><?xml version="1.0" encoding="utf-8"?>
<formControlPr xmlns="http://schemas.microsoft.com/office/spreadsheetml/2009/9/main" objectType="CheckBox" fmlaLink="$W$39" lockText="1" noThreeD="1"/>
</file>

<file path=xl/ctrlProps/ctrlProp397.xml><?xml version="1.0" encoding="utf-8"?>
<formControlPr xmlns="http://schemas.microsoft.com/office/spreadsheetml/2009/9/main" objectType="CheckBox" fmlaLink="$W$44" lockText="1" noThreeD="1"/>
</file>

<file path=xl/ctrlProps/ctrlProp398.xml><?xml version="1.0" encoding="utf-8"?>
<formControlPr xmlns="http://schemas.microsoft.com/office/spreadsheetml/2009/9/main" objectType="CheckBox" fmlaLink="$W$45" lockText="1" noThreeD="1"/>
</file>

<file path=xl/ctrlProps/ctrlProp399.xml><?xml version="1.0" encoding="utf-8"?>
<formControlPr xmlns="http://schemas.microsoft.com/office/spreadsheetml/2009/9/main" objectType="CheckBox" fmlaLink="$W$47" lockText="1" noThreeD="1"/>
</file>

<file path=xl/ctrlProps/ctrlProp4.xml><?xml version="1.0" encoding="utf-8"?>
<formControlPr xmlns="http://schemas.microsoft.com/office/spreadsheetml/2009/9/main" objectType="CheckBox" fmlaLink="$J$20" lockText="1" noThreeD="1"/>
</file>

<file path=xl/ctrlProps/ctrlProp40.xml><?xml version="1.0" encoding="utf-8"?>
<formControlPr xmlns="http://schemas.microsoft.com/office/spreadsheetml/2009/9/main" objectType="CheckBox" fmlaLink="$J$85" lockText="1" noThreeD="1"/>
</file>

<file path=xl/ctrlProps/ctrlProp400.xml><?xml version="1.0" encoding="utf-8"?>
<formControlPr xmlns="http://schemas.microsoft.com/office/spreadsheetml/2009/9/main" objectType="CheckBox" fmlaLink="$W$48" lockText="1" noThreeD="1"/>
</file>

<file path=xl/ctrlProps/ctrlProp401.xml><?xml version="1.0" encoding="utf-8"?>
<formControlPr xmlns="http://schemas.microsoft.com/office/spreadsheetml/2009/9/main" objectType="CheckBox" fmlaLink="$W$50" lockText="1" noThreeD="1"/>
</file>

<file path=xl/ctrlProps/ctrlProp402.xml><?xml version="1.0" encoding="utf-8"?>
<formControlPr xmlns="http://schemas.microsoft.com/office/spreadsheetml/2009/9/main" objectType="CheckBox" fmlaLink="$W$51" lockText="1" noThreeD="1"/>
</file>

<file path=xl/ctrlProps/ctrlProp403.xml><?xml version="1.0" encoding="utf-8"?>
<formControlPr xmlns="http://schemas.microsoft.com/office/spreadsheetml/2009/9/main" objectType="CheckBox" fmlaLink="$W$52" lockText="1" noThreeD="1"/>
</file>

<file path=xl/ctrlProps/ctrlProp404.xml><?xml version="1.0" encoding="utf-8"?>
<formControlPr xmlns="http://schemas.microsoft.com/office/spreadsheetml/2009/9/main" objectType="CheckBox" fmlaLink="$W$53" lockText="1" noThreeD="1"/>
</file>

<file path=xl/ctrlProps/ctrlProp405.xml><?xml version="1.0" encoding="utf-8"?>
<formControlPr xmlns="http://schemas.microsoft.com/office/spreadsheetml/2009/9/main" objectType="CheckBox" fmlaLink="$W$57" lockText="1" noThreeD="1"/>
</file>

<file path=xl/ctrlProps/ctrlProp406.xml><?xml version="1.0" encoding="utf-8"?>
<formControlPr xmlns="http://schemas.microsoft.com/office/spreadsheetml/2009/9/main" objectType="CheckBox" fmlaLink="$W$58" lockText="1" noThreeD="1"/>
</file>

<file path=xl/ctrlProps/ctrlProp407.xml><?xml version="1.0" encoding="utf-8"?>
<formControlPr xmlns="http://schemas.microsoft.com/office/spreadsheetml/2009/9/main" objectType="CheckBox" fmlaLink="$W$59" lockText="1" noThreeD="1"/>
</file>

<file path=xl/ctrlProps/ctrlProp408.xml><?xml version="1.0" encoding="utf-8"?>
<formControlPr xmlns="http://schemas.microsoft.com/office/spreadsheetml/2009/9/main" objectType="CheckBox" fmlaLink="$W$60" lockText="1" noThreeD="1"/>
</file>

<file path=xl/ctrlProps/ctrlProp409.xml><?xml version="1.0" encoding="utf-8"?>
<formControlPr xmlns="http://schemas.microsoft.com/office/spreadsheetml/2009/9/main" objectType="CheckBox" fmlaLink="$W$65" lockText="1" noThreeD="1"/>
</file>

<file path=xl/ctrlProps/ctrlProp41.xml><?xml version="1.0" encoding="utf-8"?>
<formControlPr xmlns="http://schemas.microsoft.com/office/spreadsheetml/2009/9/main" objectType="CheckBox" fmlaLink="$J$89" lockText="1" noThreeD="1"/>
</file>

<file path=xl/ctrlProps/ctrlProp410.xml><?xml version="1.0" encoding="utf-8"?>
<formControlPr xmlns="http://schemas.microsoft.com/office/spreadsheetml/2009/9/main" objectType="CheckBox" fmlaLink="$W$66" lockText="1" noThreeD="1"/>
</file>

<file path=xl/ctrlProps/ctrlProp411.xml><?xml version="1.0" encoding="utf-8"?>
<formControlPr xmlns="http://schemas.microsoft.com/office/spreadsheetml/2009/9/main" objectType="CheckBox" fmlaLink="$W$68" lockText="1" noThreeD="1"/>
</file>

<file path=xl/ctrlProps/ctrlProp412.xml><?xml version="1.0" encoding="utf-8"?>
<formControlPr xmlns="http://schemas.microsoft.com/office/spreadsheetml/2009/9/main" objectType="CheckBox" fmlaLink="$W$69" lockText="1" noThreeD="1"/>
</file>

<file path=xl/ctrlProps/ctrlProp413.xml><?xml version="1.0" encoding="utf-8"?>
<formControlPr xmlns="http://schemas.microsoft.com/office/spreadsheetml/2009/9/main" objectType="CheckBox" fmlaLink="$W$70" lockText="1" noThreeD="1"/>
</file>

<file path=xl/ctrlProps/ctrlProp414.xml><?xml version="1.0" encoding="utf-8"?>
<formControlPr xmlns="http://schemas.microsoft.com/office/spreadsheetml/2009/9/main" objectType="CheckBox" fmlaLink="$W$72" lockText="1" noThreeD="1"/>
</file>

<file path=xl/ctrlProps/ctrlProp415.xml><?xml version="1.0" encoding="utf-8"?>
<formControlPr xmlns="http://schemas.microsoft.com/office/spreadsheetml/2009/9/main" objectType="CheckBox" fmlaLink="$W$73" lockText="1" noThreeD="1"/>
</file>

<file path=xl/ctrlProps/ctrlProp416.xml><?xml version="1.0" encoding="utf-8"?>
<formControlPr xmlns="http://schemas.microsoft.com/office/spreadsheetml/2009/9/main" objectType="CheckBox" fmlaLink="$W$75" lockText="1" noThreeD="1"/>
</file>

<file path=xl/ctrlProps/ctrlProp417.xml><?xml version="1.0" encoding="utf-8"?>
<formControlPr xmlns="http://schemas.microsoft.com/office/spreadsheetml/2009/9/main" objectType="CheckBox" fmlaLink="$W$76" lockText="1" noThreeD="1"/>
</file>

<file path=xl/ctrlProps/ctrlProp418.xml><?xml version="1.0" encoding="utf-8"?>
<formControlPr xmlns="http://schemas.microsoft.com/office/spreadsheetml/2009/9/main" objectType="CheckBox" fmlaLink="$W$78" lockText="1" noThreeD="1"/>
</file>

<file path=xl/ctrlProps/ctrlProp419.xml><?xml version="1.0" encoding="utf-8"?>
<formControlPr xmlns="http://schemas.microsoft.com/office/spreadsheetml/2009/9/main" objectType="CheckBox" fmlaLink="$W$79" lockText="1" noThreeD="1"/>
</file>

<file path=xl/ctrlProps/ctrlProp42.xml><?xml version="1.0" encoding="utf-8"?>
<formControlPr xmlns="http://schemas.microsoft.com/office/spreadsheetml/2009/9/main" objectType="CheckBox" fmlaLink="$J$90" lockText="1" noThreeD="1"/>
</file>

<file path=xl/ctrlProps/ctrlProp420.xml><?xml version="1.0" encoding="utf-8"?>
<formControlPr xmlns="http://schemas.microsoft.com/office/spreadsheetml/2009/9/main" objectType="CheckBox" fmlaLink="$W$80" lockText="1" noThreeD="1"/>
</file>

<file path=xl/ctrlProps/ctrlProp421.xml><?xml version="1.0" encoding="utf-8"?>
<formControlPr xmlns="http://schemas.microsoft.com/office/spreadsheetml/2009/9/main" objectType="CheckBox" fmlaLink="$W$81" lockText="1" noThreeD="1"/>
</file>

<file path=xl/ctrlProps/ctrlProp422.xml><?xml version="1.0" encoding="utf-8"?>
<formControlPr xmlns="http://schemas.microsoft.com/office/spreadsheetml/2009/9/main" objectType="CheckBox" fmlaLink="$W$84" lockText="1" noThreeD="1"/>
</file>

<file path=xl/ctrlProps/ctrlProp423.xml><?xml version="1.0" encoding="utf-8"?>
<formControlPr xmlns="http://schemas.microsoft.com/office/spreadsheetml/2009/9/main" objectType="CheckBox" fmlaLink="$W$85" lockText="1" noThreeD="1"/>
</file>

<file path=xl/ctrlProps/ctrlProp424.xml><?xml version="1.0" encoding="utf-8"?>
<formControlPr xmlns="http://schemas.microsoft.com/office/spreadsheetml/2009/9/main" objectType="CheckBox" fmlaLink="$W$87" lockText="1" noThreeD="1"/>
</file>

<file path=xl/ctrlProps/ctrlProp425.xml><?xml version="1.0" encoding="utf-8"?>
<formControlPr xmlns="http://schemas.microsoft.com/office/spreadsheetml/2009/9/main" objectType="CheckBox" fmlaLink="$W$88" lockText="1" noThreeD="1"/>
</file>

<file path=xl/ctrlProps/ctrlProp426.xml><?xml version="1.0" encoding="utf-8"?>
<formControlPr xmlns="http://schemas.microsoft.com/office/spreadsheetml/2009/9/main" objectType="CheckBox" fmlaLink="$W$93" lockText="1" noThreeD="1"/>
</file>

<file path=xl/ctrlProps/ctrlProp427.xml><?xml version="1.0" encoding="utf-8"?>
<formControlPr xmlns="http://schemas.microsoft.com/office/spreadsheetml/2009/9/main" objectType="CheckBox" fmlaLink="$W$94" lockText="1" noThreeD="1"/>
</file>

<file path=xl/ctrlProps/ctrlProp428.xml><?xml version="1.0" encoding="utf-8"?>
<formControlPr xmlns="http://schemas.microsoft.com/office/spreadsheetml/2009/9/main" objectType="CheckBox" fmlaLink="$W$99" lockText="1" noThreeD="1"/>
</file>

<file path=xl/ctrlProps/ctrlProp429.xml><?xml version="1.0" encoding="utf-8"?>
<formControlPr xmlns="http://schemas.microsoft.com/office/spreadsheetml/2009/9/main" objectType="CheckBox" fmlaLink="$W$100" lockText="1" noThreeD="1"/>
</file>

<file path=xl/ctrlProps/ctrlProp43.xml><?xml version="1.0" encoding="utf-8"?>
<formControlPr xmlns="http://schemas.microsoft.com/office/spreadsheetml/2009/9/main" objectType="CheckBox" fmlaLink="$J$92" lockText="1" noThreeD="1"/>
</file>

<file path=xl/ctrlProps/ctrlProp430.xml><?xml version="1.0" encoding="utf-8"?>
<formControlPr xmlns="http://schemas.microsoft.com/office/spreadsheetml/2009/9/main" objectType="CheckBox" fmlaLink="$W$102" lockText="1" noThreeD="1"/>
</file>

<file path=xl/ctrlProps/ctrlProp431.xml><?xml version="1.0" encoding="utf-8"?>
<formControlPr xmlns="http://schemas.microsoft.com/office/spreadsheetml/2009/9/main" objectType="CheckBox" fmlaLink="$W$103" lockText="1" noThreeD="1"/>
</file>

<file path=xl/ctrlProps/ctrlProp432.xml><?xml version="1.0" encoding="utf-8"?>
<formControlPr xmlns="http://schemas.microsoft.com/office/spreadsheetml/2009/9/main" objectType="CheckBox" fmlaLink="$W$89" lockText="1" noThreeD="1"/>
</file>

<file path=xl/ctrlProps/ctrlProp433.xml><?xml version="1.0" encoding="utf-8"?>
<formControlPr xmlns="http://schemas.microsoft.com/office/spreadsheetml/2009/9/main" objectType="CheckBox" fmlaLink="$W$91" lockText="1" noThreeD="1"/>
</file>

<file path=xl/ctrlProps/ctrlProp434.xml><?xml version="1.0" encoding="utf-8"?>
<formControlPr xmlns="http://schemas.microsoft.com/office/spreadsheetml/2009/9/main" objectType="CheckBox" fmlaLink="$W$92" lockText="1" noThreeD="1"/>
</file>

<file path=xl/ctrlProps/ctrlProp435.xml><?xml version="1.0" encoding="utf-8"?>
<formControlPr xmlns="http://schemas.microsoft.com/office/spreadsheetml/2009/9/main" objectType="CheckBox" fmlaLink="$W$97" lockText="1" noThreeD="1"/>
</file>

<file path=xl/ctrlProps/ctrlProp436.xml><?xml version="1.0" encoding="utf-8"?>
<formControlPr xmlns="http://schemas.microsoft.com/office/spreadsheetml/2009/9/main" objectType="CheckBox" fmlaLink="$W$98" lockText="1" noThreeD="1"/>
</file>

<file path=xl/ctrlProps/ctrlProp437.xml><?xml version="1.0" encoding="utf-8"?>
<formControlPr xmlns="http://schemas.microsoft.com/office/spreadsheetml/2009/9/main" objectType="CheckBox" fmlaLink="$W$104" lockText="1" noThreeD="1"/>
</file>

<file path=xl/ctrlProps/ctrlProp438.xml><?xml version="1.0" encoding="utf-8"?>
<formControlPr xmlns="http://schemas.microsoft.com/office/spreadsheetml/2009/9/main" objectType="CheckBox" fmlaLink="$W$105" lockText="1" noThreeD="1"/>
</file>

<file path=xl/ctrlProps/ctrlProp439.xml><?xml version="1.0" encoding="utf-8"?>
<formControlPr xmlns="http://schemas.microsoft.com/office/spreadsheetml/2009/9/main" objectType="CheckBox" fmlaLink="$W$106" lockText="1" noThreeD="1"/>
</file>

<file path=xl/ctrlProps/ctrlProp44.xml><?xml version="1.0" encoding="utf-8"?>
<formControlPr xmlns="http://schemas.microsoft.com/office/spreadsheetml/2009/9/main" objectType="CheckBox" fmlaLink="$J$93" lockText="1" noThreeD="1"/>
</file>

<file path=xl/ctrlProps/ctrlProp440.xml><?xml version="1.0" encoding="utf-8"?>
<formControlPr xmlns="http://schemas.microsoft.com/office/spreadsheetml/2009/9/main" objectType="CheckBox" fmlaLink="$W$95" lockText="1" noThreeD="1"/>
</file>

<file path=xl/ctrlProps/ctrlProp441.xml><?xml version="1.0" encoding="utf-8"?>
<formControlPr xmlns="http://schemas.microsoft.com/office/spreadsheetml/2009/9/main" objectType="CheckBox" fmlaLink="$W$111" lockText="1" noThreeD="1"/>
</file>

<file path=xl/ctrlProps/ctrlProp442.xml><?xml version="1.0" encoding="utf-8"?>
<formControlPr xmlns="http://schemas.microsoft.com/office/spreadsheetml/2009/9/main" objectType="CheckBox" fmlaLink="$W$112" lockText="1" noThreeD="1"/>
</file>

<file path=xl/ctrlProps/ctrlProp443.xml><?xml version="1.0" encoding="utf-8"?>
<formControlPr xmlns="http://schemas.microsoft.com/office/spreadsheetml/2009/9/main" objectType="CheckBox" fmlaLink="$W$114" lockText="1" noThreeD="1"/>
</file>

<file path=xl/ctrlProps/ctrlProp444.xml><?xml version="1.0" encoding="utf-8"?>
<formControlPr xmlns="http://schemas.microsoft.com/office/spreadsheetml/2009/9/main" objectType="CheckBox" fmlaLink="$W$115" lockText="1" noThreeD="1"/>
</file>

<file path=xl/ctrlProps/ctrlProp445.xml><?xml version="1.0" encoding="utf-8"?>
<formControlPr xmlns="http://schemas.microsoft.com/office/spreadsheetml/2009/9/main" objectType="CheckBox" fmlaLink="$W$117" lockText="1" noThreeD="1"/>
</file>

<file path=xl/ctrlProps/ctrlProp446.xml><?xml version="1.0" encoding="utf-8"?>
<formControlPr xmlns="http://schemas.microsoft.com/office/spreadsheetml/2009/9/main" objectType="CheckBox" fmlaLink="$W$118" lockText="1" noThreeD="1"/>
</file>

<file path=xl/ctrlProps/ctrlProp447.xml><?xml version="1.0" encoding="utf-8"?>
<formControlPr xmlns="http://schemas.microsoft.com/office/spreadsheetml/2009/9/main" objectType="CheckBox" fmlaLink="$W$120" lockText="1" noThreeD="1"/>
</file>

<file path=xl/ctrlProps/ctrlProp448.xml><?xml version="1.0" encoding="utf-8"?>
<formControlPr xmlns="http://schemas.microsoft.com/office/spreadsheetml/2009/9/main" objectType="CheckBox" fmlaLink="$W$121" lockText="1" noThreeD="1"/>
</file>

<file path=xl/ctrlProps/ctrlProp449.xml><?xml version="1.0" encoding="utf-8"?>
<formControlPr xmlns="http://schemas.microsoft.com/office/spreadsheetml/2009/9/main" objectType="CheckBox" fmlaLink="$W$123" lockText="1" noThreeD="1"/>
</file>

<file path=xl/ctrlProps/ctrlProp45.xml><?xml version="1.0" encoding="utf-8"?>
<formControlPr xmlns="http://schemas.microsoft.com/office/spreadsheetml/2009/9/main" objectType="CheckBox" fmlaLink="$J$23" lockText="1" noThreeD="1"/>
</file>

<file path=xl/ctrlProps/ctrlProp450.xml><?xml version="1.0" encoding="utf-8"?>
<formControlPr xmlns="http://schemas.microsoft.com/office/spreadsheetml/2009/9/main" objectType="CheckBox" fmlaLink="$W$124" lockText="1" noThreeD="1"/>
</file>

<file path=xl/ctrlProps/ctrlProp451.xml><?xml version="1.0" encoding="utf-8"?>
<formControlPr xmlns="http://schemas.microsoft.com/office/spreadsheetml/2009/9/main" objectType="CheckBox" fmlaLink="$AA$17" lockText="1" noThreeD="1"/>
</file>

<file path=xl/ctrlProps/ctrlProp452.xml><?xml version="1.0" encoding="utf-8"?>
<formControlPr xmlns="http://schemas.microsoft.com/office/spreadsheetml/2009/9/main" objectType="CheckBox" fmlaLink="$AA$18" lockText="1" noThreeD="1"/>
</file>

<file path=xl/ctrlProps/ctrlProp453.xml><?xml version="1.0" encoding="utf-8"?>
<formControlPr xmlns="http://schemas.microsoft.com/office/spreadsheetml/2009/9/main" objectType="CheckBox" fmlaLink="$AA$19" lockText="1" noThreeD="1"/>
</file>

<file path=xl/ctrlProps/ctrlProp454.xml><?xml version="1.0" encoding="utf-8"?>
<formControlPr xmlns="http://schemas.microsoft.com/office/spreadsheetml/2009/9/main" objectType="CheckBox" fmlaLink="$AA$20" lockText="1" noThreeD="1"/>
</file>

<file path=xl/ctrlProps/ctrlProp455.xml><?xml version="1.0" encoding="utf-8"?>
<formControlPr xmlns="http://schemas.microsoft.com/office/spreadsheetml/2009/9/main" objectType="CheckBox" fmlaLink="$AA$22" lockText="1" noThreeD="1"/>
</file>

<file path=xl/ctrlProps/ctrlProp456.xml><?xml version="1.0" encoding="utf-8"?>
<formControlPr xmlns="http://schemas.microsoft.com/office/spreadsheetml/2009/9/main" objectType="CheckBox" fmlaLink="$AA$23" lockText="1" noThreeD="1"/>
</file>

<file path=xl/ctrlProps/ctrlProp457.xml><?xml version="1.0" encoding="utf-8"?>
<formControlPr xmlns="http://schemas.microsoft.com/office/spreadsheetml/2009/9/main" objectType="CheckBox" fmlaLink="$AA$24" lockText="1" noThreeD="1"/>
</file>

<file path=xl/ctrlProps/ctrlProp458.xml><?xml version="1.0" encoding="utf-8"?>
<formControlPr xmlns="http://schemas.microsoft.com/office/spreadsheetml/2009/9/main" objectType="CheckBox" fmlaLink="$AA$26" lockText="1" noThreeD="1"/>
</file>

<file path=xl/ctrlProps/ctrlProp459.xml><?xml version="1.0" encoding="utf-8"?>
<formControlPr xmlns="http://schemas.microsoft.com/office/spreadsheetml/2009/9/main" objectType="CheckBox" fmlaLink="$AA$27" lockText="1" noThreeD="1"/>
</file>

<file path=xl/ctrlProps/ctrlProp46.xml><?xml version="1.0" encoding="utf-8"?>
<formControlPr xmlns="http://schemas.microsoft.com/office/spreadsheetml/2009/9/main" objectType="CheckBox" fmlaLink="$J$33" lockText="1" noThreeD="1"/>
</file>

<file path=xl/ctrlProps/ctrlProp460.xml><?xml version="1.0" encoding="utf-8"?>
<formControlPr xmlns="http://schemas.microsoft.com/office/spreadsheetml/2009/9/main" objectType="CheckBox" fmlaLink="$AA$28" lockText="1" noThreeD="1"/>
</file>

<file path=xl/ctrlProps/ctrlProp461.xml><?xml version="1.0" encoding="utf-8"?>
<formControlPr xmlns="http://schemas.microsoft.com/office/spreadsheetml/2009/9/main" objectType="CheckBox" fmlaLink="$AA$29" lockText="1" noThreeD="1"/>
</file>

<file path=xl/ctrlProps/ctrlProp462.xml><?xml version="1.0" encoding="utf-8"?>
<formControlPr xmlns="http://schemas.microsoft.com/office/spreadsheetml/2009/9/main" objectType="CheckBox" fmlaLink="$AA$31" lockText="1" noThreeD="1"/>
</file>

<file path=xl/ctrlProps/ctrlProp463.xml><?xml version="1.0" encoding="utf-8"?>
<formControlPr xmlns="http://schemas.microsoft.com/office/spreadsheetml/2009/9/main" objectType="CheckBox" fmlaLink="$AA$32" lockText="1" noThreeD="1"/>
</file>

<file path=xl/ctrlProps/ctrlProp464.xml><?xml version="1.0" encoding="utf-8"?>
<formControlPr xmlns="http://schemas.microsoft.com/office/spreadsheetml/2009/9/main" objectType="CheckBox" fmlaLink="$AA$33" lockText="1" noThreeD="1"/>
</file>

<file path=xl/ctrlProps/ctrlProp465.xml><?xml version="1.0" encoding="utf-8"?>
<formControlPr xmlns="http://schemas.microsoft.com/office/spreadsheetml/2009/9/main" objectType="CheckBox" fmlaLink="$AA$34" lockText="1" noThreeD="1"/>
</file>

<file path=xl/ctrlProps/ctrlProp466.xml><?xml version="1.0" encoding="utf-8"?>
<formControlPr xmlns="http://schemas.microsoft.com/office/spreadsheetml/2009/9/main" objectType="CheckBox" fmlaLink="$AA$36" lockText="1" noThreeD="1"/>
</file>

<file path=xl/ctrlProps/ctrlProp467.xml><?xml version="1.0" encoding="utf-8"?>
<formControlPr xmlns="http://schemas.microsoft.com/office/spreadsheetml/2009/9/main" objectType="CheckBox" fmlaLink="$AA$37" lockText="1" noThreeD="1"/>
</file>

<file path=xl/ctrlProps/ctrlProp468.xml><?xml version="1.0" encoding="utf-8"?>
<formControlPr xmlns="http://schemas.microsoft.com/office/spreadsheetml/2009/9/main" objectType="CheckBox" fmlaLink="$AA$38" lockText="1" noThreeD="1"/>
</file>

<file path=xl/ctrlProps/ctrlProp469.xml><?xml version="1.0" encoding="utf-8"?>
<formControlPr xmlns="http://schemas.microsoft.com/office/spreadsheetml/2009/9/main" objectType="CheckBox" fmlaLink="$AA$39" lockText="1" noThreeD="1"/>
</file>

<file path=xl/ctrlProps/ctrlProp47.xml><?xml version="1.0" encoding="utf-8"?>
<formControlPr xmlns="http://schemas.microsoft.com/office/spreadsheetml/2009/9/main" objectType="CheckBox" fmlaLink="$J$34" lockText="1" noThreeD="1"/>
</file>

<file path=xl/ctrlProps/ctrlProp470.xml><?xml version="1.0" encoding="utf-8"?>
<formControlPr xmlns="http://schemas.microsoft.com/office/spreadsheetml/2009/9/main" objectType="CheckBox" fmlaLink="$AA$44" lockText="1" noThreeD="1"/>
</file>

<file path=xl/ctrlProps/ctrlProp471.xml><?xml version="1.0" encoding="utf-8"?>
<formControlPr xmlns="http://schemas.microsoft.com/office/spreadsheetml/2009/9/main" objectType="CheckBox" fmlaLink="$AA$45" lockText="1" noThreeD="1"/>
</file>

<file path=xl/ctrlProps/ctrlProp472.xml><?xml version="1.0" encoding="utf-8"?>
<formControlPr xmlns="http://schemas.microsoft.com/office/spreadsheetml/2009/9/main" objectType="CheckBox" fmlaLink="$AA$47" lockText="1" noThreeD="1"/>
</file>

<file path=xl/ctrlProps/ctrlProp473.xml><?xml version="1.0" encoding="utf-8"?>
<formControlPr xmlns="http://schemas.microsoft.com/office/spreadsheetml/2009/9/main" objectType="CheckBox" fmlaLink="$AA$48" lockText="1" noThreeD="1"/>
</file>

<file path=xl/ctrlProps/ctrlProp474.xml><?xml version="1.0" encoding="utf-8"?>
<formControlPr xmlns="http://schemas.microsoft.com/office/spreadsheetml/2009/9/main" objectType="CheckBox" fmlaLink="$AA$50" lockText="1" noThreeD="1"/>
</file>

<file path=xl/ctrlProps/ctrlProp475.xml><?xml version="1.0" encoding="utf-8"?>
<formControlPr xmlns="http://schemas.microsoft.com/office/spreadsheetml/2009/9/main" objectType="CheckBox" fmlaLink="$AA$51" lockText="1" noThreeD="1"/>
</file>

<file path=xl/ctrlProps/ctrlProp476.xml><?xml version="1.0" encoding="utf-8"?>
<formControlPr xmlns="http://schemas.microsoft.com/office/spreadsheetml/2009/9/main" objectType="CheckBox" fmlaLink="$AA$52" lockText="1" noThreeD="1"/>
</file>

<file path=xl/ctrlProps/ctrlProp477.xml><?xml version="1.0" encoding="utf-8"?>
<formControlPr xmlns="http://schemas.microsoft.com/office/spreadsheetml/2009/9/main" objectType="CheckBox" fmlaLink="$AA$53" lockText="1" noThreeD="1"/>
</file>

<file path=xl/ctrlProps/ctrlProp478.xml><?xml version="1.0" encoding="utf-8"?>
<formControlPr xmlns="http://schemas.microsoft.com/office/spreadsheetml/2009/9/main" objectType="CheckBox" fmlaLink="$AA$57" lockText="1" noThreeD="1"/>
</file>

<file path=xl/ctrlProps/ctrlProp479.xml><?xml version="1.0" encoding="utf-8"?>
<formControlPr xmlns="http://schemas.microsoft.com/office/spreadsheetml/2009/9/main" objectType="CheckBox" fmlaLink="$AA$58" lockText="1" noThreeD="1"/>
</file>

<file path=xl/ctrlProps/ctrlProp48.xml><?xml version="1.0" encoding="utf-8"?>
<formControlPr xmlns="http://schemas.microsoft.com/office/spreadsheetml/2009/9/main" objectType="CheckBox" fmlaLink="$J$35" lockText="1" noThreeD="1"/>
</file>

<file path=xl/ctrlProps/ctrlProp480.xml><?xml version="1.0" encoding="utf-8"?>
<formControlPr xmlns="http://schemas.microsoft.com/office/spreadsheetml/2009/9/main" objectType="CheckBox" fmlaLink="$AA$59" lockText="1" noThreeD="1"/>
</file>

<file path=xl/ctrlProps/ctrlProp481.xml><?xml version="1.0" encoding="utf-8"?>
<formControlPr xmlns="http://schemas.microsoft.com/office/spreadsheetml/2009/9/main" objectType="CheckBox" fmlaLink="$AA$60" lockText="1" noThreeD="1"/>
</file>

<file path=xl/ctrlProps/ctrlProp482.xml><?xml version="1.0" encoding="utf-8"?>
<formControlPr xmlns="http://schemas.microsoft.com/office/spreadsheetml/2009/9/main" objectType="CheckBox" fmlaLink="$AA$65" lockText="1" noThreeD="1"/>
</file>

<file path=xl/ctrlProps/ctrlProp483.xml><?xml version="1.0" encoding="utf-8"?>
<formControlPr xmlns="http://schemas.microsoft.com/office/spreadsheetml/2009/9/main" objectType="CheckBox" fmlaLink="$AA$66" lockText="1" noThreeD="1"/>
</file>

<file path=xl/ctrlProps/ctrlProp484.xml><?xml version="1.0" encoding="utf-8"?>
<formControlPr xmlns="http://schemas.microsoft.com/office/spreadsheetml/2009/9/main" objectType="CheckBox" fmlaLink="$AA$68" lockText="1" noThreeD="1"/>
</file>

<file path=xl/ctrlProps/ctrlProp485.xml><?xml version="1.0" encoding="utf-8"?>
<formControlPr xmlns="http://schemas.microsoft.com/office/spreadsheetml/2009/9/main" objectType="CheckBox" fmlaLink="$AA$69" lockText="1" noThreeD="1"/>
</file>

<file path=xl/ctrlProps/ctrlProp486.xml><?xml version="1.0" encoding="utf-8"?>
<formControlPr xmlns="http://schemas.microsoft.com/office/spreadsheetml/2009/9/main" objectType="CheckBox" fmlaLink="$AA$70" lockText="1" noThreeD="1"/>
</file>

<file path=xl/ctrlProps/ctrlProp487.xml><?xml version="1.0" encoding="utf-8"?>
<formControlPr xmlns="http://schemas.microsoft.com/office/spreadsheetml/2009/9/main" objectType="CheckBox" fmlaLink="$AA$72" lockText="1" noThreeD="1"/>
</file>

<file path=xl/ctrlProps/ctrlProp488.xml><?xml version="1.0" encoding="utf-8"?>
<formControlPr xmlns="http://schemas.microsoft.com/office/spreadsheetml/2009/9/main" objectType="CheckBox" fmlaLink="$AA$73" lockText="1" noThreeD="1"/>
</file>

<file path=xl/ctrlProps/ctrlProp489.xml><?xml version="1.0" encoding="utf-8"?>
<formControlPr xmlns="http://schemas.microsoft.com/office/spreadsheetml/2009/9/main" objectType="CheckBox" fmlaLink="$AA$75" lockText="1" noThreeD="1"/>
</file>

<file path=xl/ctrlProps/ctrlProp49.xml><?xml version="1.0" encoding="utf-8"?>
<formControlPr xmlns="http://schemas.microsoft.com/office/spreadsheetml/2009/9/main" objectType="CheckBox" fmlaLink="$J$42" lockText="1" noThreeD="1"/>
</file>

<file path=xl/ctrlProps/ctrlProp490.xml><?xml version="1.0" encoding="utf-8"?>
<formControlPr xmlns="http://schemas.microsoft.com/office/spreadsheetml/2009/9/main" objectType="CheckBox" fmlaLink="$AA$76" lockText="1" noThreeD="1"/>
</file>

<file path=xl/ctrlProps/ctrlProp491.xml><?xml version="1.0" encoding="utf-8"?>
<formControlPr xmlns="http://schemas.microsoft.com/office/spreadsheetml/2009/9/main" objectType="CheckBox" fmlaLink="$AA$78" lockText="1" noThreeD="1"/>
</file>

<file path=xl/ctrlProps/ctrlProp492.xml><?xml version="1.0" encoding="utf-8"?>
<formControlPr xmlns="http://schemas.microsoft.com/office/spreadsheetml/2009/9/main" objectType="CheckBox" fmlaLink="$AA$79" lockText="1" noThreeD="1"/>
</file>

<file path=xl/ctrlProps/ctrlProp493.xml><?xml version="1.0" encoding="utf-8"?>
<formControlPr xmlns="http://schemas.microsoft.com/office/spreadsheetml/2009/9/main" objectType="CheckBox" fmlaLink="$AA$80" lockText="1" noThreeD="1"/>
</file>

<file path=xl/ctrlProps/ctrlProp494.xml><?xml version="1.0" encoding="utf-8"?>
<formControlPr xmlns="http://schemas.microsoft.com/office/spreadsheetml/2009/9/main" objectType="CheckBox" fmlaLink="$AA$81" lockText="1" noThreeD="1"/>
</file>

<file path=xl/ctrlProps/ctrlProp495.xml><?xml version="1.0" encoding="utf-8"?>
<formControlPr xmlns="http://schemas.microsoft.com/office/spreadsheetml/2009/9/main" objectType="CheckBox" fmlaLink="$AA$84" lockText="1" noThreeD="1"/>
</file>

<file path=xl/ctrlProps/ctrlProp496.xml><?xml version="1.0" encoding="utf-8"?>
<formControlPr xmlns="http://schemas.microsoft.com/office/spreadsheetml/2009/9/main" objectType="CheckBox" fmlaLink="$AA$85" lockText="1" noThreeD="1"/>
</file>

<file path=xl/ctrlProps/ctrlProp497.xml><?xml version="1.0" encoding="utf-8"?>
<formControlPr xmlns="http://schemas.microsoft.com/office/spreadsheetml/2009/9/main" objectType="CheckBox" fmlaLink="$AA$87" lockText="1" noThreeD="1"/>
</file>

<file path=xl/ctrlProps/ctrlProp498.xml><?xml version="1.0" encoding="utf-8"?>
<formControlPr xmlns="http://schemas.microsoft.com/office/spreadsheetml/2009/9/main" objectType="CheckBox" fmlaLink="$AA$88" lockText="1" noThreeD="1"/>
</file>

<file path=xl/ctrlProps/ctrlProp499.xml><?xml version="1.0" encoding="utf-8"?>
<formControlPr xmlns="http://schemas.microsoft.com/office/spreadsheetml/2009/9/main" objectType="CheckBox" fmlaLink="$AA$93" lockText="1" noThreeD="1"/>
</file>

<file path=xl/ctrlProps/ctrlProp5.xml><?xml version="1.0" encoding="utf-8"?>
<formControlPr xmlns="http://schemas.microsoft.com/office/spreadsheetml/2009/9/main" objectType="CheckBox" fmlaLink="$J$22" lockText="1" noThreeD="1"/>
</file>

<file path=xl/ctrlProps/ctrlProp50.xml><?xml version="1.0" encoding="utf-8"?>
<formControlPr xmlns="http://schemas.microsoft.com/office/spreadsheetml/2009/9/main" objectType="CheckBox" fmlaLink="$J$49" lockText="1" noThreeD="1"/>
</file>

<file path=xl/ctrlProps/ctrlProp500.xml><?xml version="1.0" encoding="utf-8"?>
<formControlPr xmlns="http://schemas.microsoft.com/office/spreadsheetml/2009/9/main" objectType="CheckBox" fmlaLink="$AA$94" lockText="1" noThreeD="1"/>
</file>

<file path=xl/ctrlProps/ctrlProp501.xml><?xml version="1.0" encoding="utf-8"?>
<formControlPr xmlns="http://schemas.microsoft.com/office/spreadsheetml/2009/9/main" objectType="CheckBox" fmlaLink="$AA$99" lockText="1" noThreeD="1"/>
</file>

<file path=xl/ctrlProps/ctrlProp502.xml><?xml version="1.0" encoding="utf-8"?>
<formControlPr xmlns="http://schemas.microsoft.com/office/spreadsheetml/2009/9/main" objectType="CheckBox" fmlaLink="$AA$100" lockText="1" noThreeD="1"/>
</file>

<file path=xl/ctrlProps/ctrlProp503.xml><?xml version="1.0" encoding="utf-8"?>
<formControlPr xmlns="http://schemas.microsoft.com/office/spreadsheetml/2009/9/main" objectType="CheckBox" fmlaLink="$AA$102" lockText="1" noThreeD="1"/>
</file>

<file path=xl/ctrlProps/ctrlProp504.xml><?xml version="1.0" encoding="utf-8"?>
<formControlPr xmlns="http://schemas.microsoft.com/office/spreadsheetml/2009/9/main" objectType="CheckBox" fmlaLink="$AA$103" lockText="1" noThreeD="1"/>
</file>

<file path=xl/ctrlProps/ctrlProp505.xml><?xml version="1.0" encoding="utf-8"?>
<formControlPr xmlns="http://schemas.microsoft.com/office/spreadsheetml/2009/9/main" objectType="CheckBox" fmlaLink="$AA$89" lockText="1" noThreeD="1"/>
</file>

<file path=xl/ctrlProps/ctrlProp506.xml><?xml version="1.0" encoding="utf-8"?>
<formControlPr xmlns="http://schemas.microsoft.com/office/spreadsheetml/2009/9/main" objectType="CheckBox" fmlaLink="$AA$91" lockText="1" noThreeD="1"/>
</file>

<file path=xl/ctrlProps/ctrlProp507.xml><?xml version="1.0" encoding="utf-8"?>
<formControlPr xmlns="http://schemas.microsoft.com/office/spreadsheetml/2009/9/main" objectType="CheckBox" fmlaLink="$AA$92" lockText="1" noThreeD="1"/>
</file>

<file path=xl/ctrlProps/ctrlProp508.xml><?xml version="1.0" encoding="utf-8"?>
<formControlPr xmlns="http://schemas.microsoft.com/office/spreadsheetml/2009/9/main" objectType="CheckBox" fmlaLink="$AA$97" lockText="1" noThreeD="1"/>
</file>

<file path=xl/ctrlProps/ctrlProp509.xml><?xml version="1.0" encoding="utf-8"?>
<formControlPr xmlns="http://schemas.microsoft.com/office/spreadsheetml/2009/9/main" objectType="CheckBox" fmlaLink="$AA$98" lockText="1" noThreeD="1"/>
</file>

<file path=xl/ctrlProps/ctrlProp51.xml><?xml version="1.0" encoding="utf-8"?>
<formControlPr xmlns="http://schemas.microsoft.com/office/spreadsheetml/2009/9/main" objectType="CheckBox" fmlaLink="$J$56" lockText="1" noThreeD="1"/>
</file>

<file path=xl/ctrlProps/ctrlProp510.xml><?xml version="1.0" encoding="utf-8"?>
<formControlPr xmlns="http://schemas.microsoft.com/office/spreadsheetml/2009/9/main" objectType="CheckBox" fmlaLink="$AA$104" lockText="1" noThreeD="1"/>
</file>

<file path=xl/ctrlProps/ctrlProp511.xml><?xml version="1.0" encoding="utf-8"?>
<formControlPr xmlns="http://schemas.microsoft.com/office/spreadsheetml/2009/9/main" objectType="CheckBox" fmlaLink="$AA$105" lockText="1" noThreeD="1"/>
</file>

<file path=xl/ctrlProps/ctrlProp512.xml><?xml version="1.0" encoding="utf-8"?>
<formControlPr xmlns="http://schemas.microsoft.com/office/spreadsheetml/2009/9/main" objectType="CheckBox" fmlaLink="$AA$106" lockText="1" noThreeD="1"/>
</file>

<file path=xl/ctrlProps/ctrlProp513.xml><?xml version="1.0" encoding="utf-8"?>
<formControlPr xmlns="http://schemas.microsoft.com/office/spreadsheetml/2009/9/main" objectType="CheckBox" fmlaLink="$AA$95" lockText="1" noThreeD="1"/>
</file>

<file path=xl/ctrlProps/ctrlProp514.xml><?xml version="1.0" encoding="utf-8"?>
<formControlPr xmlns="http://schemas.microsoft.com/office/spreadsheetml/2009/9/main" objectType="CheckBox" fmlaLink="$AA$111" lockText="1" noThreeD="1"/>
</file>

<file path=xl/ctrlProps/ctrlProp515.xml><?xml version="1.0" encoding="utf-8"?>
<formControlPr xmlns="http://schemas.microsoft.com/office/spreadsheetml/2009/9/main" objectType="CheckBox" fmlaLink="$AA$112" lockText="1" noThreeD="1"/>
</file>

<file path=xl/ctrlProps/ctrlProp516.xml><?xml version="1.0" encoding="utf-8"?>
<formControlPr xmlns="http://schemas.microsoft.com/office/spreadsheetml/2009/9/main" objectType="CheckBox" fmlaLink="$AA$114" lockText="1" noThreeD="1"/>
</file>

<file path=xl/ctrlProps/ctrlProp517.xml><?xml version="1.0" encoding="utf-8"?>
<formControlPr xmlns="http://schemas.microsoft.com/office/spreadsheetml/2009/9/main" objectType="CheckBox" fmlaLink="$AA$115" lockText="1" noThreeD="1"/>
</file>

<file path=xl/ctrlProps/ctrlProp518.xml><?xml version="1.0" encoding="utf-8"?>
<formControlPr xmlns="http://schemas.microsoft.com/office/spreadsheetml/2009/9/main" objectType="CheckBox" fmlaLink="$AA$117" lockText="1" noThreeD="1"/>
</file>

<file path=xl/ctrlProps/ctrlProp519.xml><?xml version="1.0" encoding="utf-8"?>
<formControlPr xmlns="http://schemas.microsoft.com/office/spreadsheetml/2009/9/main" objectType="CheckBox" fmlaLink="$AA$118" lockText="1" noThreeD="1"/>
</file>

<file path=xl/ctrlProps/ctrlProp52.xml><?xml version="1.0" encoding="utf-8"?>
<formControlPr xmlns="http://schemas.microsoft.com/office/spreadsheetml/2009/9/main" objectType="CheckBox" fmlaLink="$J$66" lockText="1" noThreeD="1"/>
</file>

<file path=xl/ctrlProps/ctrlProp520.xml><?xml version="1.0" encoding="utf-8"?>
<formControlPr xmlns="http://schemas.microsoft.com/office/spreadsheetml/2009/9/main" objectType="CheckBox" fmlaLink="$AA$120" lockText="1" noThreeD="1"/>
</file>

<file path=xl/ctrlProps/ctrlProp521.xml><?xml version="1.0" encoding="utf-8"?>
<formControlPr xmlns="http://schemas.microsoft.com/office/spreadsheetml/2009/9/main" objectType="CheckBox" fmlaLink="$AA$121" lockText="1" noThreeD="1"/>
</file>

<file path=xl/ctrlProps/ctrlProp522.xml><?xml version="1.0" encoding="utf-8"?>
<formControlPr xmlns="http://schemas.microsoft.com/office/spreadsheetml/2009/9/main" objectType="CheckBox" fmlaLink="$AA$123" lockText="1" noThreeD="1"/>
</file>

<file path=xl/ctrlProps/ctrlProp523.xml><?xml version="1.0" encoding="utf-8"?>
<formControlPr xmlns="http://schemas.microsoft.com/office/spreadsheetml/2009/9/main" objectType="CheckBox" fmlaLink="$AA$124" lockText="1" noThreeD="1"/>
</file>

<file path=xl/ctrlProps/ctrlProp524.xml><?xml version="1.0" encoding="utf-8"?>
<formControlPr xmlns="http://schemas.microsoft.com/office/spreadsheetml/2009/9/main" objectType="CheckBox" fmlaLink="$AE$17" lockText="1" noThreeD="1"/>
</file>

<file path=xl/ctrlProps/ctrlProp525.xml><?xml version="1.0" encoding="utf-8"?>
<formControlPr xmlns="http://schemas.microsoft.com/office/spreadsheetml/2009/9/main" objectType="CheckBox" fmlaLink="$AE$18" lockText="1" noThreeD="1"/>
</file>

<file path=xl/ctrlProps/ctrlProp526.xml><?xml version="1.0" encoding="utf-8"?>
<formControlPr xmlns="http://schemas.microsoft.com/office/spreadsheetml/2009/9/main" objectType="CheckBox" fmlaLink="$AE$19" lockText="1" noThreeD="1"/>
</file>

<file path=xl/ctrlProps/ctrlProp527.xml><?xml version="1.0" encoding="utf-8"?>
<formControlPr xmlns="http://schemas.microsoft.com/office/spreadsheetml/2009/9/main" objectType="CheckBox" fmlaLink="$AE$20" lockText="1" noThreeD="1"/>
</file>

<file path=xl/ctrlProps/ctrlProp528.xml><?xml version="1.0" encoding="utf-8"?>
<formControlPr xmlns="http://schemas.microsoft.com/office/spreadsheetml/2009/9/main" objectType="CheckBox" fmlaLink="$AE$22" lockText="1" noThreeD="1"/>
</file>

<file path=xl/ctrlProps/ctrlProp529.xml><?xml version="1.0" encoding="utf-8"?>
<formControlPr xmlns="http://schemas.microsoft.com/office/spreadsheetml/2009/9/main" objectType="CheckBox" fmlaLink="$AE$23" lockText="1" noThreeD="1"/>
</file>

<file path=xl/ctrlProps/ctrlProp53.xml><?xml version="1.0" encoding="utf-8"?>
<formControlPr xmlns="http://schemas.microsoft.com/office/spreadsheetml/2009/9/main" objectType="CheckBox" fmlaLink="$J$73" lockText="1" noThreeD="1"/>
</file>

<file path=xl/ctrlProps/ctrlProp530.xml><?xml version="1.0" encoding="utf-8"?>
<formControlPr xmlns="http://schemas.microsoft.com/office/spreadsheetml/2009/9/main" objectType="CheckBox" fmlaLink="$AE$24" lockText="1" noThreeD="1"/>
</file>

<file path=xl/ctrlProps/ctrlProp531.xml><?xml version="1.0" encoding="utf-8"?>
<formControlPr xmlns="http://schemas.microsoft.com/office/spreadsheetml/2009/9/main" objectType="CheckBox" fmlaLink="$AE$26" lockText="1" noThreeD="1"/>
</file>

<file path=xl/ctrlProps/ctrlProp532.xml><?xml version="1.0" encoding="utf-8"?>
<formControlPr xmlns="http://schemas.microsoft.com/office/spreadsheetml/2009/9/main" objectType="CheckBox" fmlaLink="$AE$27" lockText="1" noThreeD="1"/>
</file>

<file path=xl/ctrlProps/ctrlProp533.xml><?xml version="1.0" encoding="utf-8"?>
<formControlPr xmlns="http://schemas.microsoft.com/office/spreadsheetml/2009/9/main" objectType="CheckBox" fmlaLink="$AE$28" lockText="1" noThreeD="1"/>
</file>

<file path=xl/ctrlProps/ctrlProp534.xml><?xml version="1.0" encoding="utf-8"?>
<formControlPr xmlns="http://schemas.microsoft.com/office/spreadsheetml/2009/9/main" objectType="CheckBox" fmlaLink="$AE$29" lockText="1" noThreeD="1"/>
</file>

<file path=xl/ctrlProps/ctrlProp535.xml><?xml version="1.0" encoding="utf-8"?>
<formControlPr xmlns="http://schemas.microsoft.com/office/spreadsheetml/2009/9/main" objectType="CheckBox" fmlaLink="$AE$31" lockText="1" noThreeD="1"/>
</file>

<file path=xl/ctrlProps/ctrlProp536.xml><?xml version="1.0" encoding="utf-8"?>
<formControlPr xmlns="http://schemas.microsoft.com/office/spreadsheetml/2009/9/main" objectType="CheckBox" fmlaLink="$AE$32" lockText="1" noThreeD="1"/>
</file>

<file path=xl/ctrlProps/ctrlProp537.xml><?xml version="1.0" encoding="utf-8"?>
<formControlPr xmlns="http://schemas.microsoft.com/office/spreadsheetml/2009/9/main" objectType="CheckBox" fmlaLink="$AE$33" lockText="1" noThreeD="1"/>
</file>

<file path=xl/ctrlProps/ctrlProp538.xml><?xml version="1.0" encoding="utf-8"?>
<formControlPr xmlns="http://schemas.microsoft.com/office/spreadsheetml/2009/9/main" objectType="CheckBox" fmlaLink="$AE$34" lockText="1" noThreeD="1"/>
</file>

<file path=xl/ctrlProps/ctrlProp539.xml><?xml version="1.0" encoding="utf-8"?>
<formControlPr xmlns="http://schemas.microsoft.com/office/spreadsheetml/2009/9/main" objectType="CheckBox" fmlaLink="$AE$36" lockText="1" noThreeD="1"/>
</file>

<file path=xl/ctrlProps/ctrlProp54.xml><?xml version="1.0" encoding="utf-8"?>
<formControlPr xmlns="http://schemas.microsoft.com/office/spreadsheetml/2009/9/main" objectType="CheckBox" fmlaLink="$L$35" lockText="1" noThreeD="1"/>
</file>

<file path=xl/ctrlProps/ctrlProp540.xml><?xml version="1.0" encoding="utf-8"?>
<formControlPr xmlns="http://schemas.microsoft.com/office/spreadsheetml/2009/9/main" objectType="CheckBox" fmlaLink="$AE$37" lockText="1" noThreeD="1"/>
</file>

<file path=xl/ctrlProps/ctrlProp541.xml><?xml version="1.0" encoding="utf-8"?>
<formControlPr xmlns="http://schemas.microsoft.com/office/spreadsheetml/2009/9/main" objectType="CheckBox" fmlaLink="$AE$38" lockText="1" noThreeD="1"/>
</file>

<file path=xl/ctrlProps/ctrlProp542.xml><?xml version="1.0" encoding="utf-8"?>
<formControlPr xmlns="http://schemas.microsoft.com/office/spreadsheetml/2009/9/main" objectType="CheckBox" fmlaLink="$AE$39" lockText="1" noThreeD="1"/>
</file>

<file path=xl/ctrlProps/ctrlProp543.xml><?xml version="1.0" encoding="utf-8"?>
<formControlPr xmlns="http://schemas.microsoft.com/office/spreadsheetml/2009/9/main" objectType="CheckBox" fmlaLink="$AE$44" lockText="1" noThreeD="1"/>
</file>

<file path=xl/ctrlProps/ctrlProp544.xml><?xml version="1.0" encoding="utf-8"?>
<formControlPr xmlns="http://schemas.microsoft.com/office/spreadsheetml/2009/9/main" objectType="CheckBox" fmlaLink="$AE$45" lockText="1" noThreeD="1"/>
</file>

<file path=xl/ctrlProps/ctrlProp545.xml><?xml version="1.0" encoding="utf-8"?>
<formControlPr xmlns="http://schemas.microsoft.com/office/spreadsheetml/2009/9/main" objectType="CheckBox" fmlaLink="$AE$47" lockText="1" noThreeD="1"/>
</file>

<file path=xl/ctrlProps/ctrlProp546.xml><?xml version="1.0" encoding="utf-8"?>
<formControlPr xmlns="http://schemas.microsoft.com/office/spreadsheetml/2009/9/main" objectType="CheckBox" fmlaLink="$AE$48" lockText="1" noThreeD="1"/>
</file>

<file path=xl/ctrlProps/ctrlProp547.xml><?xml version="1.0" encoding="utf-8"?>
<formControlPr xmlns="http://schemas.microsoft.com/office/spreadsheetml/2009/9/main" objectType="CheckBox" fmlaLink="$AE$50" lockText="1" noThreeD="1"/>
</file>

<file path=xl/ctrlProps/ctrlProp548.xml><?xml version="1.0" encoding="utf-8"?>
<formControlPr xmlns="http://schemas.microsoft.com/office/spreadsheetml/2009/9/main" objectType="CheckBox" fmlaLink="$AE$51" lockText="1" noThreeD="1"/>
</file>

<file path=xl/ctrlProps/ctrlProp549.xml><?xml version="1.0" encoding="utf-8"?>
<formControlPr xmlns="http://schemas.microsoft.com/office/spreadsheetml/2009/9/main" objectType="CheckBox" fmlaLink="$AE$52" lockText="1" noThreeD="1"/>
</file>

<file path=xl/ctrlProps/ctrlProp55.xml><?xml version="1.0" encoding="utf-8"?>
<formControlPr xmlns="http://schemas.microsoft.com/office/spreadsheetml/2009/9/main" objectType="CheckBox" fmlaLink="$M$36" lockText="1" noThreeD="1"/>
</file>

<file path=xl/ctrlProps/ctrlProp550.xml><?xml version="1.0" encoding="utf-8"?>
<formControlPr xmlns="http://schemas.microsoft.com/office/spreadsheetml/2009/9/main" objectType="CheckBox" fmlaLink="$AE$53" lockText="1" noThreeD="1"/>
</file>

<file path=xl/ctrlProps/ctrlProp551.xml><?xml version="1.0" encoding="utf-8"?>
<formControlPr xmlns="http://schemas.microsoft.com/office/spreadsheetml/2009/9/main" objectType="CheckBox" fmlaLink="$AE$57" lockText="1" noThreeD="1"/>
</file>

<file path=xl/ctrlProps/ctrlProp552.xml><?xml version="1.0" encoding="utf-8"?>
<formControlPr xmlns="http://schemas.microsoft.com/office/spreadsheetml/2009/9/main" objectType="CheckBox" fmlaLink="$AE$58" lockText="1" noThreeD="1"/>
</file>

<file path=xl/ctrlProps/ctrlProp553.xml><?xml version="1.0" encoding="utf-8"?>
<formControlPr xmlns="http://schemas.microsoft.com/office/spreadsheetml/2009/9/main" objectType="CheckBox" fmlaLink="$AE$59" lockText="1" noThreeD="1"/>
</file>

<file path=xl/ctrlProps/ctrlProp554.xml><?xml version="1.0" encoding="utf-8"?>
<formControlPr xmlns="http://schemas.microsoft.com/office/spreadsheetml/2009/9/main" objectType="CheckBox" fmlaLink="$AE$60" lockText="1" noThreeD="1"/>
</file>

<file path=xl/ctrlProps/ctrlProp555.xml><?xml version="1.0" encoding="utf-8"?>
<formControlPr xmlns="http://schemas.microsoft.com/office/spreadsheetml/2009/9/main" objectType="CheckBox" fmlaLink="$AE$65" lockText="1" noThreeD="1"/>
</file>

<file path=xl/ctrlProps/ctrlProp556.xml><?xml version="1.0" encoding="utf-8"?>
<formControlPr xmlns="http://schemas.microsoft.com/office/spreadsheetml/2009/9/main" objectType="CheckBox" fmlaLink="$AE$66" lockText="1" noThreeD="1"/>
</file>

<file path=xl/ctrlProps/ctrlProp557.xml><?xml version="1.0" encoding="utf-8"?>
<formControlPr xmlns="http://schemas.microsoft.com/office/spreadsheetml/2009/9/main" objectType="CheckBox" fmlaLink="$AE$68" lockText="1" noThreeD="1"/>
</file>

<file path=xl/ctrlProps/ctrlProp558.xml><?xml version="1.0" encoding="utf-8"?>
<formControlPr xmlns="http://schemas.microsoft.com/office/spreadsheetml/2009/9/main" objectType="CheckBox" fmlaLink="$AE$69" lockText="1" noThreeD="1"/>
</file>

<file path=xl/ctrlProps/ctrlProp559.xml><?xml version="1.0" encoding="utf-8"?>
<formControlPr xmlns="http://schemas.microsoft.com/office/spreadsheetml/2009/9/main" objectType="CheckBox" fmlaLink="$AE$70" lockText="1" noThreeD="1"/>
</file>

<file path=xl/ctrlProps/ctrlProp56.xml><?xml version="1.0" encoding="utf-8"?>
<formControlPr xmlns="http://schemas.microsoft.com/office/spreadsheetml/2009/9/main" objectType="CheckBox" fmlaLink="$N$24" noThreeD="1"/>
</file>

<file path=xl/ctrlProps/ctrlProp560.xml><?xml version="1.0" encoding="utf-8"?>
<formControlPr xmlns="http://schemas.microsoft.com/office/spreadsheetml/2009/9/main" objectType="CheckBox" fmlaLink="$AE$72" lockText="1" noThreeD="1"/>
</file>

<file path=xl/ctrlProps/ctrlProp561.xml><?xml version="1.0" encoding="utf-8"?>
<formControlPr xmlns="http://schemas.microsoft.com/office/spreadsheetml/2009/9/main" objectType="CheckBox" fmlaLink="$AE$73" lockText="1" noThreeD="1"/>
</file>

<file path=xl/ctrlProps/ctrlProp562.xml><?xml version="1.0" encoding="utf-8"?>
<formControlPr xmlns="http://schemas.microsoft.com/office/spreadsheetml/2009/9/main" objectType="CheckBox" fmlaLink="$AE$75" lockText="1" noThreeD="1"/>
</file>

<file path=xl/ctrlProps/ctrlProp563.xml><?xml version="1.0" encoding="utf-8"?>
<formControlPr xmlns="http://schemas.microsoft.com/office/spreadsheetml/2009/9/main" objectType="CheckBox" fmlaLink="$AE$76" lockText="1" noThreeD="1"/>
</file>

<file path=xl/ctrlProps/ctrlProp564.xml><?xml version="1.0" encoding="utf-8"?>
<formControlPr xmlns="http://schemas.microsoft.com/office/spreadsheetml/2009/9/main" objectType="CheckBox" fmlaLink="$AE$78" lockText="1" noThreeD="1"/>
</file>

<file path=xl/ctrlProps/ctrlProp565.xml><?xml version="1.0" encoding="utf-8"?>
<formControlPr xmlns="http://schemas.microsoft.com/office/spreadsheetml/2009/9/main" objectType="CheckBox" fmlaLink="$AE$79" lockText="1" noThreeD="1"/>
</file>

<file path=xl/ctrlProps/ctrlProp566.xml><?xml version="1.0" encoding="utf-8"?>
<formControlPr xmlns="http://schemas.microsoft.com/office/spreadsheetml/2009/9/main" objectType="CheckBox" fmlaLink="$AE$80" lockText="1" noThreeD="1"/>
</file>

<file path=xl/ctrlProps/ctrlProp567.xml><?xml version="1.0" encoding="utf-8"?>
<formControlPr xmlns="http://schemas.microsoft.com/office/spreadsheetml/2009/9/main" objectType="CheckBox" fmlaLink="$AE$81" lockText="1" noThreeD="1"/>
</file>

<file path=xl/ctrlProps/ctrlProp568.xml><?xml version="1.0" encoding="utf-8"?>
<formControlPr xmlns="http://schemas.microsoft.com/office/spreadsheetml/2009/9/main" objectType="CheckBox" fmlaLink="$AE$84" lockText="1" noThreeD="1"/>
</file>

<file path=xl/ctrlProps/ctrlProp569.xml><?xml version="1.0" encoding="utf-8"?>
<formControlPr xmlns="http://schemas.microsoft.com/office/spreadsheetml/2009/9/main" objectType="CheckBox" fmlaLink="$AE$85" lockText="1" noThreeD="1"/>
</file>

<file path=xl/ctrlProps/ctrlProp57.xml><?xml version="1.0" encoding="utf-8"?>
<formControlPr xmlns="http://schemas.microsoft.com/office/spreadsheetml/2009/9/main" objectType="CheckBox" fmlaLink="$O$24" noThreeD="1"/>
</file>

<file path=xl/ctrlProps/ctrlProp570.xml><?xml version="1.0" encoding="utf-8"?>
<formControlPr xmlns="http://schemas.microsoft.com/office/spreadsheetml/2009/9/main" objectType="CheckBox" fmlaLink="$AE$87" lockText="1" noThreeD="1"/>
</file>

<file path=xl/ctrlProps/ctrlProp571.xml><?xml version="1.0" encoding="utf-8"?>
<formControlPr xmlns="http://schemas.microsoft.com/office/spreadsheetml/2009/9/main" objectType="CheckBox" fmlaLink="$AE$88" lockText="1" noThreeD="1"/>
</file>

<file path=xl/ctrlProps/ctrlProp572.xml><?xml version="1.0" encoding="utf-8"?>
<formControlPr xmlns="http://schemas.microsoft.com/office/spreadsheetml/2009/9/main" objectType="CheckBox" fmlaLink="$AE$93" lockText="1" noThreeD="1"/>
</file>

<file path=xl/ctrlProps/ctrlProp573.xml><?xml version="1.0" encoding="utf-8"?>
<formControlPr xmlns="http://schemas.microsoft.com/office/spreadsheetml/2009/9/main" objectType="CheckBox" fmlaLink="$AE$94" lockText="1" noThreeD="1"/>
</file>

<file path=xl/ctrlProps/ctrlProp574.xml><?xml version="1.0" encoding="utf-8"?>
<formControlPr xmlns="http://schemas.microsoft.com/office/spreadsheetml/2009/9/main" objectType="CheckBox" fmlaLink="$AE$99" lockText="1" noThreeD="1"/>
</file>

<file path=xl/ctrlProps/ctrlProp575.xml><?xml version="1.0" encoding="utf-8"?>
<formControlPr xmlns="http://schemas.microsoft.com/office/spreadsheetml/2009/9/main" objectType="CheckBox" fmlaLink="$AE$100" lockText="1" noThreeD="1"/>
</file>

<file path=xl/ctrlProps/ctrlProp576.xml><?xml version="1.0" encoding="utf-8"?>
<formControlPr xmlns="http://schemas.microsoft.com/office/spreadsheetml/2009/9/main" objectType="CheckBox" fmlaLink="$AE$102" lockText="1" noThreeD="1"/>
</file>

<file path=xl/ctrlProps/ctrlProp577.xml><?xml version="1.0" encoding="utf-8"?>
<formControlPr xmlns="http://schemas.microsoft.com/office/spreadsheetml/2009/9/main" objectType="CheckBox" fmlaLink="$AE$103" lockText="1" noThreeD="1"/>
</file>

<file path=xl/ctrlProps/ctrlProp578.xml><?xml version="1.0" encoding="utf-8"?>
<formControlPr xmlns="http://schemas.microsoft.com/office/spreadsheetml/2009/9/main" objectType="CheckBox" fmlaLink="$AE$89" lockText="1" noThreeD="1"/>
</file>

<file path=xl/ctrlProps/ctrlProp579.xml><?xml version="1.0" encoding="utf-8"?>
<formControlPr xmlns="http://schemas.microsoft.com/office/spreadsheetml/2009/9/main" objectType="CheckBox" fmlaLink="$AE$91" lockText="1" noThreeD="1"/>
</file>

<file path=xl/ctrlProps/ctrlProp58.xml><?xml version="1.0" encoding="utf-8"?>
<formControlPr xmlns="http://schemas.microsoft.com/office/spreadsheetml/2009/9/main" objectType="CheckBox" fmlaLink="$P$24" noThreeD="1"/>
</file>

<file path=xl/ctrlProps/ctrlProp580.xml><?xml version="1.0" encoding="utf-8"?>
<formControlPr xmlns="http://schemas.microsoft.com/office/spreadsheetml/2009/9/main" objectType="CheckBox" fmlaLink="$AE$92" lockText="1" noThreeD="1"/>
</file>

<file path=xl/ctrlProps/ctrlProp581.xml><?xml version="1.0" encoding="utf-8"?>
<formControlPr xmlns="http://schemas.microsoft.com/office/spreadsheetml/2009/9/main" objectType="CheckBox" fmlaLink="$AE$97" lockText="1" noThreeD="1"/>
</file>

<file path=xl/ctrlProps/ctrlProp582.xml><?xml version="1.0" encoding="utf-8"?>
<formControlPr xmlns="http://schemas.microsoft.com/office/spreadsheetml/2009/9/main" objectType="CheckBox" fmlaLink="$AE$98" lockText="1" noThreeD="1"/>
</file>

<file path=xl/ctrlProps/ctrlProp583.xml><?xml version="1.0" encoding="utf-8"?>
<formControlPr xmlns="http://schemas.microsoft.com/office/spreadsheetml/2009/9/main" objectType="CheckBox" fmlaLink="$AE$104" lockText="1" noThreeD="1"/>
</file>

<file path=xl/ctrlProps/ctrlProp584.xml><?xml version="1.0" encoding="utf-8"?>
<formControlPr xmlns="http://schemas.microsoft.com/office/spreadsheetml/2009/9/main" objectType="CheckBox" fmlaLink="$AE$105" lockText="1" noThreeD="1"/>
</file>

<file path=xl/ctrlProps/ctrlProp585.xml><?xml version="1.0" encoding="utf-8"?>
<formControlPr xmlns="http://schemas.microsoft.com/office/spreadsheetml/2009/9/main" objectType="CheckBox" fmlaLink="$AE$106" lockText="1" noThreeD="1"/>
</file>

<file path=xl/ctrlProps/ctrlProp586.xml><?xml version="1.0" encoding="utf-8"?>
<formControlPr xmlns="http://schemas.microsoft.com/office/spreadsheetml/2009/9/main" objectType="CheckBox" fmlaLink="$AE$95" lockText="1" noThreeD="1"/>
</file>

<file path=xl/ctrlProps/ctrlProp587.xml><?xml version="1.0" encoding="utf-8"?>
<formControlPr xmlns="http://schemas.microsoft.com/office/spreadsheetml/2009/9/main" objectType="CheckBox" fmlaLink="$AE$111" lockText="1" noThreeD="1"/>
</file>

<file path=xl/ctrlProps/ctrlProp588.xml><?xml version="1.0" encoding="utf-8"?>
<formControlPr xmlns="http://schemas.microsoft.com/office/spreadsheetml/2009/9/main" objectType="CheckBox" fmlaLink="$AE$112" lockText="1" noThreeD="1"/>
</file>

<file path=xl/ctrlProps/ctrlProp589.xml><?xml version="1.0" encoding="utf-8"?>
<formControlPr xmlns="http://schemas.microsoft.com/office/spreadsheetml/2009/9/main" objectType="CheckBox" fmlaLink="$AE$114" lockText="1" noThreeD="1"/>
</file>

<file path=xl/ctrlProps/ctrlProp59.xml><?xml version="1.0" encoding="utf-8"?>
<formControlPr xmlns="http://schemas.microsoft.com/office/spreadsheetml/2009/9/main" objectType="CheckBox" fmlaLink="$N$32" noThreeD="1"/>
</file>

<file path=xl/ctrlProps/ctrlProp590.xml><?xml version="1.0" encoding="utf-8"?>
<formControlPr xmlns="http://schemas.microsoft.com/office/spreadsheetml/2009/9/main" objectType="CheckBox" fmlaLink="$AE$115" lockText="1" noThreeD="1"/>
</file>

<file path=xl/ctrlProps/ctrlProp591.xml><?xml version="1.0" encoding="utf-8"?>
<formControlPr xmlns="http://schemas.microsoft.com/office/spreadsheetml/2009/9/main" objectType="CheckBox" fmlaLink="$AE$117" lockText="1" noThreeD="1"/>
</file>

<file path=xl/ctrlProps/ctrlProp592.xml><?xml version="1.0" encoding="utf-8"?>
<formControlPr xmlns="http://schemas.microsoft.com/office/spreadsheetml/2009/9/main" objectType="CheckBox" fmlaLink="$AE$118" lockText="1" noThreeD="1"/>
</file>

<file path=xl/ctrlProps/ctrlProp593.xml><?xml version="1.0" encoding="utf-8"?>
<formControlPr xmlns="http://schemas.microsoft.com/office/spreadsheetml/2009/9/main" objectType="CheckBox" fmlaLink="$AE$120" lockText="1" noThreeD="1"/>
</file>

<file path=xl/ctrlProps/ctrlProp594.xml><?xml version="1.0" encoding="utf-8"?>
<formControlPr xmlns="http://schemas.microsoft.com/office/spreadsheetml/2009/9/main" objectType="CheckBox" fmlaLink="$AE$121" lockText="1" noThreeD="1"/>
</file>

<file path=xl/ctrlProps/ctrlProp595.xml><?xml version="1.0" encoding="utf-8"?>
<formControlPr xmlns="http://schemas.microsoft.com/office/spreadsheetml/2009/9/main" objectType="CheckBox" fmlaLink="$AE$123" lockText="1" noThreeD="1"/>
</file>

<file path=xl/ctrlProps/ctrlProp596.xml><?xml version="1.0" encoding="utf-8"?>
<formControlPr xmlns="http://schemas.microsoft.com/office/spreadsheetml/2009/9/main" objectType="CheckBox" fmlaLink="$AE$124" lockText="1" noThreeD="1"/>
</file>

<file path=xl/ctrlProps/ctrlProp597.xml><?xml version="1.0" encoding="utf-8"?>
<formControlPr xmlns="http://schemas.microsoft.com/office/spreadsheetml/2009/9/main" objectType="CheckBox" fmlaLink="$AW$17" lockText="1" noThreeD="1"/>
</file>

<file path=xl/ctrlProps/ctrlProp598.xml><?xml version="1.0" encoding="utf-8"?>
<formControlPr xmlns="http://schemas.microsoft.com/office/spreadsheetml/2009/9/main" objectType="CheckBox" fmlaLink="$AX$17" lockText="1" noThreeD="1"/>
</file>

<file path=xl/ctrlProps/ctrlProp599.xml><?xml version="1.0" encoding="utf-8"?>
<formControlPr xmlns="http://schemas.microsoft.com/office/spreadsheetml/2009/9/main" objectType="CheckBox" fmlaLink="$AY$17" lockText="1" noThreeD="1"/>
</file>

<file path=xl/ctrlProps/ctrlProp6.xml><?xml version="1.0" encoding="utf-8"?>
<formControlPr xmlns="http://schemas.microsoft.com/office/spreadsheetml/2009/9/main" objectType="CheckBox" fmlaLink="$J$24" lockText="1" noThreeD="1"/>
</file>

<file path=xl/ctrlProps/ctrlProp60.xml><?xml version="1.0" encoding="utf-8"?>
<formControlPr xmlns="http://schemas.microsoft.com/office/spreadsheetml/2009/9/main" objectType="CheckBox" fmlaLink="$Q$32" noThreeD="1"/>
</file>

<file path=xl/ctrlProps/ctrlProp600.xml><?xml version="1.0" encoding="utf-8"?>
<formControlPr xmlns="http://schemas.microsoft.com/office/spreadsheetml/2009/9/main" objectType="CheckBox" fmlaLink="$BA$17" lockText="1" noThreeD="1"/>
</file>

<file path=xl/ctrlProps/ctrlProp601.xml><?xml version="1.0" encoding="utf-8"?>
<formControlPr xmlns="http://schemas.microsoft.com/office/spreadsheetml/2009/9/main" objectType="CheckBox" fmlaLink="$AW$18" lockText="1" noThreeD="1"/>
</file>

<file path=xl/ctrlProps/ctrlProp602.xml><?xml version="1.0" encoding="utf-8"?>
<formControlPr xmlns="http://schemas.microsoft.com/office/spreadsheetml/2009/9/main" objectType="CheckBox" fmlaLink="$AX$18" lockText="1" noThreeD="1"/>
</file>

<file path=xl/ctrlProps/ctrlProp603.xml><?xml version="1.0" encoding="utf-8"?>
<formControlPr xmlns="http://schemas.microsoft.com/office/spreadsheetml/2009/9/main" objectType="CheckBox" fmlaLink="$AY$18" lockText="1" noThreeD="1"/>
</file>

<file path=xl/ctrlProps/ctrlProp604.xml><?xml version="1.0" encoding="utf-8"?>
<formControlPr xmlns="http://schemas.microsoft.com/office/spreadsheetml/2009/9/main" objectType="CheckBox" fmlaLink="$AZ$18" lockText="1" noThreeD="1"/>
</file>

<file path=xl/ctrlProps/ctrlProp605.xml><?xml version="1.0" encoding="utf-8"?>
<formControlPr xmlns="http://schemas.microsoft.com/office/spreadsheetml/2009/9/main" objectType="CheckBox" fmlaLink="$BA$18" lockText="1" noThreeD="1"/>
</file>

<file path=xl/ctrlProps/ctrlProp606.xml><?xml version="1.0" encoding="utf-8"?>
<formControlPr xmlns="http://schemas.microsoft.com/office/spreadsheetml/2009/9/main" objectType="CheckBox" fmlaLink="$AW$19" lockText="1" noThreeD="1"/>
</file>

<file path=xl/ctrlProps/ctrlProp607.xml><?xml version="1.0" encoding="utf-8"?>
<formControlPr xmlns="http://schemas.microsoft.com/office/spreadsheetml/2009/9/main" objectType="CheckBox" fmlaLink="$AX$19" lockText="1" noThreeD="1"/>
</file>

<file path=xl/ctrlProps/ctrlProp608.xml><?xml version="1.0" encoding="utf-8"?>
<formControlPr xmlns="http://schemas.microsoft.com/office/spreadsheetml/2009/9/main" objectType="CheckBox" fmlaLink="$AY$19" lockText="1" noThreeD="1"/>
</file>

<file path=xl/ctrlProps/ctrlProp609.xml><?xml version="1.0" encoding="utf-8"?>
<formControlPr xmlns="http://schemas.microsoft.com/office/spreadsheetml/2009/9/main" objectType="CheckBox" fmlaLink="$AZ$19" lockText="1" noThreeD="1"/>
</file>

<file path=xl/ctrlProps/ctrlProp61.xml><?xml version="1.0" encoding="utf-8"?>
<formControlPr xmlns="http://schemas.microsoft.com/office/spreadsheetml/2009/9/main" objectType="CheckBox" fmlaLink="$N$35" noThreeD="1"/>
</file>

<file path=xl/ctrlProps/ctrlProp610.xml><?xml version="1.0" encoding="utf-8"?>
<formControlPr xmlns="http://schemas.microsoft.com/office/spreadsheetml/2009/9/main" objectType="CheckBox" fmlaLink="$BA$19" lockText="1" noThreeD="1"/>
</file>

<file path=xl/ctrlProps/ctrlProp611.xml><?xml version="1.0" encoding="utf-8"?>
<formControlPr xmlns="http://schemas.microsoft.com/office/spreadsheetml/2009/9/main" objectType="CheckBox" fmlaLink="$AW$20" lockText="1" noThreeD="1"/>
</file>

<file path=xl/ctrlProps/ctrlProp612.xml><?xml version="1.0" encoding="utf-8"?>
<formControlPr xmlns="http://schemas.microsoft.com/office/spreadsheetml/2009/9/main" objectType="CheckBox" fmlaLink="$AX$20" lockText="1" noThreeD="1"/>
</file>

<file path=xl/ctrlProps/ctrlProp613.xml><?xml version="1.0" encoding="utf-8"?>
<formControlPr xmlns="http://schemas.microsoft.com/office/spreadsheetml/2009/9/main" objectType="CheckBox" fmlaLink="$AY$20" lockText="1" noThreeD="1"/>
</file>

<file path=xl/ctrlProps/ctrlProp614.xml><?xml version="1.0" encoding="utf-8"?>
<formControlPr xmlns="http://schemas.microsoft.com/office/spreadsheetml/2009/9/main" objectType="CheckBox" fmlaLink="$AZ$20" lockText="1" noThreeD="1"/>
</file>

<file path=xl/ctrlProps/ctrlProp615.xml><?xml version="1.0" encoding="utf-8"?>
<formControlPr xmlns="http://schemas.microsoft.com/office/spreadsheetml/2009/9/main" objectType="CheckBox" fmlaLink="$BA$20" lockText="1" noThreeD="1"/>
</file>

<file path=xl/ctrlProps/ctrlProp616.xml><?xml version="1.0" encoding="utf-8"?>
<formControlPr xmlns="http://schemas.microsoft.com/office/spreadsheetml/2009/9/main" objectType="CheckBox" fmlaLink="$AW$21" lockText="1" noThreeD="1"/>
</file>

<file path=xl/ctrlProps/ctrlProp617.xml><?xml version="1.0" encoding="utf-8"?>
<formControlPr xmlns="http://schemas.microsoft.com/office/spreadsheetml/2009/9/main" objectType="CheckBox" fmlaLink="$AX$21" lockText="1" noThreeD="1"/>
</file>

<file path=xl/ctrlProps/ctrlProp618.xml><?xml version="1.0" encoding="utf-8"?>
<formControlPr xmlns="http://schemas.microsoft.com/office/spreadsheetml/2009/9/main" objectType="CheckBox" fmlaLink="$AY$21" lockText="1" noThreeD="1"/>
</file>

<file path=xl/ctrlProps/ctrlProp619.xml><?xml version="1.0" encoding="utf-8"?>
<formControlPr xmlns="http://schemas.microsoft.com/office/spreadsheetml/2009/9/main" objectType="CheckBox" fmlaLink="$AZ$21" lockText="1" noThreeD="1"/>
</file>

<file path=xl/ctrlProps/ctrlProp62.xml><?xml version="1.0" encoding="utf-8"?>
<formControlPr xmlns="http://schemas.microsoft.com/office/spreadsheetml/2009/9/main" objectType="CheckBox" fmlaLink="$O$35" noThreeD="1"/>
</file>

<file path=xl/ctrlProps/ctrlProp620.xml><?xml version="1.0" encoding="utf-8"?>
<formControlPr xmlns="http://schemas.microsoft.com/office/spreadsheetml/2009/9/main" objectType="CheckBox" fmlaLink="$BA$21" lockText="1" noThreeD="1"/>
</file>

<file path=xl/ctrlProps/ctrlProp621.xml><?xml version="1.0" encoding="utf-8"?>
<formControlPr xmlns="http://schemas.microsoft.com/office/spreadsheetml/2009/9/main" objectType="CheckBox" fmlaLink="$AW$22" lockText="1" noThreeD="1"/>
</file>

<file path=xl/ctrlProps/ctrlProp622.xml><?xml version="1.0" encoding="utf-8"?>
<formControlPr xmlns="http://schemas.microsoft.com/office/spreadsheetml/2009/9/main" objectType="CheckBox" fmlaLink="$AX$22" lockText="1" noThreeD="1"/>
</file>

<file path=xl/ctrlProps/ctrlProp623.xml><?xml version="1.0" encoding="utf-8"?>
<formControlPr xmlns="http://schemas.microsoft.com/office/spreadsheetml/2009/9/main" objectType="CheckBox" fmlaLink="$AY$22" lockText="1" noThreeD="1"/>
</file>

<file path=xl/ctrlProps/ctrlProp624.xml><?xml version="1.0" encoding="utf-8"?>
<formControlPr xmlns="http://schemas.microsoft.com/office/spreadsheetml/2009/9/main" objectType="CheckBox" fmlaLink="$AZ$22" lockText="1" noThreeD="1"/>
</file>

<file path=xl/ctrlProps/ctrlProp625.xml><?xml version="1.0" encoding="utf-8"?>
<formControlPr xmlns="http://schemas.microsoft.com/office/spreadsheetml/2009/9/main" objectType="CheckBox" fmlaLink="$BA$22" lockText="1" noThreeD="1"/>
</file>

<file path=xl/ctrlProps/ctrlProp626.xml><?xml version="1.0" encoding="utf-8"?>
<formControlPr xmlns="http://schemas.microsoft.com/office/spreadsheetml/2009/9/main" objectType="CheckBox" fmlaLink="$AW$23" lockText="1" noThreeD="1"/>
</file>

<file path=xl/ctrlProps/ctrlProp627.xml><?xml version="1.0" encoding="utf-8"?>
<formControlPr xmlns="http://schemas.microsoft.com/office/spreadsheetml/2009/9/main" objectType="CheckBox" fmlaLink="$AX$23" lockText="1" noThreeD="1"/>
</file>

<file path=xl/ctrlProps/ctrlProp628.xml><?xml version="1.0" encoding="utf-8"?>
<formControlPr xmlns="http://schemas.microsoft.com/office/spreadsheetml/2009/9/main" objectType="CheckBox" fmlaLink="$AY$23" lockText="1" noThreeD="1"/>
</file>

<file path=xl/ctrlProps/ctrlProp629.xml><?xml version="1.0" encoding="utf-8"?>
<formControlPr xmlns="http://schemas.microsoft.com/office/spreadsheetml/2009/9/main" objectType="CheckBox" fmlaLink="$AZ$23" lockText="1" noThreeD="1"/>
</file>

<file path=xl/ctrlProps/ctrlProp63.xml><?xml version="1.0" encoding="utf-8"?>
<formControlPr xmlns="http://schemas.microsoft.com/office/spreadsheetml/2009/9/main" objectType="CheckBox" fmlaLink="$P$35" noThreeD="1"/>
</file>

<file path=xl/ctrlProps/ctrlProp630.xml><?xml version="1.0" encoding="utf-8"?>
<formControlPr xmlns="http://schemas.microsoft.com/office/spreadsheetml/2009/9/main" objectType="CheckBox" fmlaLink="$BA$23" lockText="1" noThreeD="1"/>
</file>

<file path=xl/ctrlProps/ctrlProp631.xml><?xml version="1.0" encoding="utf-8"?>
<formControlPr xmlns="http://schemas.microsoft.com/office/spreadsheetml/2009/9/main" objectType="CheckBox" fmlaLink="$AZ$17" lockText="1" noThreeD="1"/>
</file>

<file path=xl/ctrlProps/ctrlProp632.xml><?xml version="1.0" encoding="utf-8"?>
<formControlPr xmlns="http://schemas.microsoft.com/office/spreadsheetml/2009/9/main" objectType="CheckBox" fmlaLink="$K$18" lockText="1" noThreeD="1"/>
</file>

<file path=xl/ctrlProps/ctrlProp633.xml><?xml version="1.0" encoding="utf-8"?>
<formControlPr xmlns="http://schemas.microsoft.com/office/spreadsheetml/2009/9/main" objectType="CheckBox" fmlaLink="$L$18" lockText="1" noThreeD="1"/>
</file>

<file path=xl/ctrlProps/ctrlProp64.xml><?xml version="1.0" encoding="utf-8"?>
<formControlPr xmlns="http://schemas.microsoft.com/office/spreadsheetml/2009/9/main" objectType="CheckBox" fmlaLink="$Q$35" noThreeD="1"/>
</file>

<file path=xl/ctrlProps/ctrlProp65.xml><?xml version="1.0" encoding="utf-8"?>
<formControlPr xmlns="http://schemas.microsoft.com/office/spreadsheetml/2009/9/main" objectType="CheckBox" fmlaLink="$R$35" noThreeD="1"/>
</file>

<file path=xl/ctrlProps/ctrlProp66.xml><?xml version="1.0" encoding="utf-8"?>
<formControlPr xmlns="http://schemas.microsoft.com/office/spreadsheetml/2009/9/main" objectType="CheckBox" fmlaLink="$S$35" noThreeD="1"/>
</file>

<file path=xl/ctrlProps/ctrlProp67.xml><?xml version="1.0" encoding="utf-8"?>
<formControlPr xmlns="http://schemas.microsoft.com/office/spreadsheetml/2009/9/main" objectType="CheckBox" fmlaLink="$N$37" noThreeD="1"/>
</file>

<file path=xl/ctrlProps/ctrlProp68.xml><?xml version="1.0" encoding="utf-8"?>
<formControlPr xmlns="http://schemas.microsoft.com/office/spreadsheetml/2009/9/main" objectType="CheckBox" fmlaLink="$N$39" noThreeD="1"/>
</file>

<file path=xl/ctrlProps/ctrlProp69.xml><?xml version="1.0" encoding="utf-8"?>
<formControlPr xmlns="http://schemas.microsoft.com/office/spreadsheetml/2009/9/main" objectType="CheckBox" fmlaLink="$N$46" noThreeD="1"/>
</file>

<file path=xl/ctrlProps/ctrlProp7.xml><?xml version="1.0" encoding="utf-8"?>
<formControlPr xmlns="http://schemas.microsoft.com/office/spreadsheetml/2009/9/main" objectType="CheckBox" fmlaLink="$J$26" lockText="1" noThreeD="1"/>
</file>

<file path=xl/ctrlProps/ctrlProp70.xml><?xml version="1.0" encoding="utf-8"?>
<formControlPr xmlns="http://schemas.microsoft.com/office/spreadsheetml/2009/9/main" objectType="CheckBox" fmlaLink="$N$48" noThreeD="1"/>
</file>

<file path=xl/ctrlProps/ctrlProp71.xml><?xml version="1.0" encoding="utf-8"?>
<formControlPr xmlns="http://schemas.microsoft.com/office/spreadsheetml/2009/9/main" objectType="CheckBox" fmlaLink="$N$52" noThreeD="1"/>
</file>

<file path=xl/ctrlProps/ctrlProp72.xml><?xml version="1.0" encoding="utf-8"?>
<formControlPr xmlns="http://schemas.microsoft.com/office/spreadsheetml/2009/9/main" objectType="CheckBox" fmlaLink="$N$54" noThreeD="1"/>
</file>

<file path=xl/ctrlProps/ctrlProp73.xml><?xml version="1.0" encoding="utf-8"?>
<formControlPr xmlns="http://schemas.microsoft.com/office/spreadsheetml/2009/9/main" objectType="CheckBox" fmlaLink="$N$56" noThreeD="1"/>
</file>

<file path=xl/ctrlProps/ctrlProp74.xml><?xml version="1.0" encoding="utf-8"?>
<formControlPr xmlns="http://schemas.microsoft.com/office/spreadsheetml/2009/9/main" objectType="CheckBox" fmlaLink="$O$32" noThreeD="1"/>
</file>

<file path=xl/ctrlProps/ctrlProp75.xml><?xml version="1.0" encoding="utf-8"?>
<formControlPr xmlns="http://schemas.microsoft.com/office/spreadsheetml/2009/9/main" objectType="CheckBox" fmlaLink="$P$32" noThreeD="1"/>
</file>

<file path=xl/ctrlProps/ctrlProp76.xml><?xml version="1.0" encoding="utf-8"?>
<formControlPr xmlns="http://schemas.microsoft.com/office/spreadsheetml/2009/9/main" objectType="CheckBox" fmlaLink="$G$17" lockText="1" noThreeD="1"/>
</file>

<file path=xl/ctrlProps/ctrlProp77.xml><?xml version="1.0" encoding="utf-8"?>
<formControlPr xmlns="http://schemas.microsoft.com/office/spreadsheetml/2009/9/main" objectType="CheckBox" fmlaLink="$G$18" lockText="1" noThreeD="1"/>
</file>

<file path=xl/ctrlProps/ctrlProp78.xml><?xml version="1.0" encoding="utf-8"?>
<formControlPr xmlns="http://schemas.microsoft.com/office/spreadsheetml/2009/9/main" objectType="CheckBox" fmlaLink="$G$19" lockText="1" noThreeD="1"/>
</file>

<file path=xl/ctrlProps/ctrlProp79.xml><?xml version="1.0" encoding="utf-8"?>
<formControlPr xmlns="http://schemas.microsoft.com/office/spreadsheetml/2009/9/main" objectType="CheckBox" fmlaLink="$G$20" lockText="1" noThreeD="1"/>
</file>

<file path=xl/ctrlProps/ctrlProp8.xml><?xml version="1.0" encoding="utf-8"?>
<formControlPr xmlns="http://schemas.microsoft.com/office/spreadsheetml/2009/9/main" objectType="CheckBox" fmlaLink="$J$27" lockText="1" noThreeD="1"/>
</file>

<file path=xl/ctrlProps/ctrlProp80.xml><?xml version="1.0" encoding="utf-8"?>
<formControlPr xmlns="http://schemas.microsoft.com/office/spreadsheetml/2009/9/main" objectType="CheckBox" fmlaLink="$G$22" lockText="1" noThreeD="1"/>
</file>

<file path=xl/ctrlProps/ctrlProp81.xml><?xml version="1.0" encoding="utf-8"?>
<formControlPr xmlns="http://schemas.microsoft.com/office/spreadsheetml/2009/9/main" objectType="CheckBox" fmlaLink="$G$23" lockText="1" noThreeD="1"/>
</file>

<file path=xl/ctrlProps/ctrlProp82.xml><?xml version="1.0" encoding="utf-8"?>
<formControlPr xmlns="http://schemas.microsoft.com/office/spreadsheetml/2009/9/main" objectType="CheckBox" fmlaLink="$G$24" lockText="1" noThreeD="1"/>
</file>

<file path=xl/ctrlProps/ctrlProp83.xml><?xml version="1.0" encoding="utf-8"?>
<formControlPr xmlns="http://schemas.microsoft.com/office/spreadsheetml/2009/9/main" objectType="CheckBox" fmlaLink="$G$26" lockText="1" noThreeD="1"/>
</file>

<file path=xl/ctrlProps/ctrlProp84.xml><?xml version="1.0" encoding="utf-8"?>
<formControlPr xmlns="http://schemas.microsoft.com/office/spreadsheetml/2009/9/main" objectType="CheckBox" fmlaLink="$G$27" lockText="1" noThreeD="1"/>
</file>

<file path=xl/ctrlProps/ctrlProp85.xml><?xml version="1.0" encoding="utf-8"?>
<formControlPr xmlns="http://schemas.microsoft.com/office/spreadsheetml/2009/9/main" objectType="CheckBox" fmlaLink="$G$28" lockText="1" noThreeD="1"/>
</file>

<file path=xl/ctrlProps/ctrlProp86.xml><?xml version="1.0" encoding="utf-8"?>
<formControlPr xmlns="http://schemas.microsoft.com/office/spreadsheetml/2009/9/main" objectType="CheckBox" fmlaLink="$G$29" lockText="1" noThreeD="1"/>
</file>

<file path=xl/ctrlProps/ctrlProp87.xml><?xml version="1.0" encoding="utf-8"?>
<formControlPr xmlns="http://schemas.microsoft.com/office/spreadsheetml/2009/9/main" objectType="CheckBox" fmlaLink="$G$31" lockText="1" noThreeD="1"/>
</file>

<file path=xl/ctrlProps/ctrlProp88.xml><?xml version="1.0" encoding="utf-8"?>
<formControlPr xmlns="http://schemas.microsoft.com/office/spreadsheetml/2009/9/main" objectType="CheckBox" fmlaLink="$G$32" lockText="1" noThreeD="1"/>
</file>

<file path=xl/ctrlProps/ctrlProp89.xml><?xml version="1.0" encoding="utf-8"?>
<formControlPr xmlns="http://schemas.microsoft.com/office/spreadsheetml/2009/9/main" objectType="CheckBox" fmlaLink="$G$33" lockText="1" noThreeD="1"/>
</file>

<file path=xl/ctrlProps/ctrlProp9.xml><?xml version="1.0" encoding="utf-8"?>
<formControlPr xmlns="http://schemas.microsoft.com/office/spreadsheetml/2009/9/main" objectType="CheckBox" fmlaLink="$J$29" lockText="1" noThreeD="1"/>
</file>

<file path=xl/ctrlProps/ctrlProp90.xml><?xml version="1.0" encoding="utf-8"?>
<formControlPr xmlns="http://schemas.microsoft.com/office/spreadsheetml/2009/9/main" objectType="CheckBox" fmlaLink="$G$34" lockText="1" noThreeD="1"/>
</file>

<file path=xl/ctrlProps/ctrlProp91.xml><?xml version="1.0" encoding="utf-8"?>
<formControlPr xmlns="http://schemas.microsoft.com/office/spreadsheetml/2009/9/main" objectType="CheckBox" fmlaLink="$G$36" lockText="1" noThreeD="1"/>
</file>

<file path=xl/ctrlProps/ctrlProp92.xml><?xml version="1.0" encoding="utf-8"?>
<formControlPr xmlns="http://schemas.microsoft.com/office/spreadsheetml/2009/9/main" objectType="CheckBox" fmlaLink="$G$37" lockText="1" noThreeD="1"/>
</file>

<file path=xl/ctrlProps/ctrlProp93.xml><?xml version="1.0" encoding="utf-8"?>
<formControlPr xmlns="http://schemas.microsoft.com/office/spreadsheetml/2009/9/main" objectType="CheckBox" fmlaLink="$G$38" lockText="1" noThreeD="1"/>
</file>

<file path=xl/ctrlProps/ctrlProp94.xml><?xml version="1.0" encoding="utf-8"?>
<formControlPr xmlns="http://schemas.microsoft.com/office/spreadsheetml/2009/9/main" objectType="CheckBox" fmlaLink="$G$39" lockText="1" noThreeD="1"/>
</file>

<file path=xl/ctrlProps/ctrlProp95.xml><?xml version="1.0" encoding="utf-8"?>
<formControlPr xmlns="http://schemas.microsoft.com/office/spreadsheetml/2009/9/main" objectType="CheckBox" fmlaLink="$G$44" lockText="1" noThreeD="1"/>
</file>

<file path=xl/ctrlProps/ctrlProp96.xml><?xml version="1.0" encoding="utf-8"?>
<formControlPr xmlns="http://schemas.microsoft.com/office/spreadsheetml/2009/9/main" objectType="CheckBox" fmlaLink="$G$45" lockText="1" noThreeD="1"/>
</file>

<file path=xl/ctrlProps/ctrlProp97.xml><?xml version="1.0" encoding="utf-8"?>
<formControlPr xmlns="http://schemas.microsoft.com/office/spreadsheetml/2009/9/main" objectType="CheckBox" fmlaLink="$G$47" lockText="1" noThreeD="1"/>
</file>

<file path=xl/ctrlProps/ctrlProp98.xml><?xml version="1.0" encoding="utf-8"?>
<formControlPr xmlns="http://schemas.microsoft.com/office/spreadsheetml/2009/9/main" objectType="CheckBox" fmlaLink="$G$48" lockText="1" noThreeD="1"/>
</file>

<file path=xl/ctrlProps/ctrlProp99.xml><?xml version="1.0" encoding="utf-8"?>
<formControlPr xmlns="http://schemas.microsoft.com/office/spreadsheetml/2009/9/main" objectType="CheckBox" fmlaLink="$G$5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16</xdr:row>
          <xdr:rowOff>63500</xdr:rowOff>
        </xdr:from>
        <xdr:to>
          <xdr:col>7</xdr:col>
          <xdr:colOff>673100</xdr:colOff>
          <xdr:row>16</xdr:row>
          <xdr:rowOff>254000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17</xdr:row>
          <xdr:rowOff>63500</xdr:rowOff>
        </xdr:from>
        <xdr:to>
          <xdr:col>7</xdr:col>
          <xdr:colOff>673100</xdr:colOff>
          <xdr:row>17</xdr:row>
          <xdr:rowOff>254000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18</xdr:row>
          <xdr:rowOff>63500</xdr:rowOff>
        </xdr:from>
        <xdr:to>
          <xdr:col>7</xdr:col>
          <xdr:colOff>673100</xdr:colOff>
          <xdr:row>18</xdr:row>
          <xdr:rowOff>254000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19</xdr:row>
          <xdr:rowOff>63500</xdr:rowOff>
        </xdr:from>
        <xdr:to>
          <xdr:col>7</xdr:col>
          <xdr:colOff>673100</xdr:colOff>
          <xdr:row>19</xdr:row>
          <xdr:rowOff>266700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21</xdr:row>
          <xdr:rowOff>88900</xdr:rowOff>
        </xdr:from>
        <xdr:to>
          <xdr:col>7</xdr:col>
          <xdr:colOff>698500</xdr:colOff>
          <xdr:row>21</xdr:row>
          <xdr:rowOff>292100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23</xdr:row>
          <xdr:rowOff>330200</xdr:rowOff>
        </xdr:from>
        <xdr:to>
          <xdr:col>7</xdr:col>
          <xdr:colOff>673100</xdr:colOff>
          <xdr:row>23</xdr:row>
          <xdr:rowOff>533400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25</xdr:row>
          <xdr:rowOff>63500</xdr:rowOff>
        </xdr:from>
        <xdr:to>
          <xdr:col>7</xdr:col>
          <xdr:colOff>673100</xdr:colOff>
          <xdr:row>25</xdr:row>
          <xdr:rowOff>254000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26</xdr:row>
          <xdr:rowOff>88900</xdr:rowOff>
        </xdr:from>
        <xdr:to>
          <xdr:col>7</xdr:col>
          <xdr:colOff>673100</xdr:colOff>
          <xdr:row>26</xdr:row>
          <xdr:rowOff>292100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28</xdr:row>
          <xdr:rowOff>101600</xdr:rowOff>
        </xdr:from>
        <xdr:to>
          <xdr:col>7</xdr:col>
          <xdr:colOff>673100</xdr:colOff>
          <xdr:row>28</xdr:row>
          <xdr:rowOff>292100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29</xdr:row>
          <xdr:rowOff>101600</xdr:rowOff>
        </xdr:from>
        <xdr:to>
          <xdr:col>7</xdr:col>
          <xdr:colOff>673100</xdr:colOff>
          <xdr:row>29</xdr:row>
          <xdr:rowOff>304800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31</xdr:row>
          <xdr:rowOff>63500</xdr:rowOff>
        </xdr:from>
        <xdr:to>
          <xdr:col>7</xdr:col>
          <xdr:colOff>673100</xdr:colOff>
          <xdr:row>31</xdr:row>
          <xdr:rowOff>254000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34</xdr:row>
          <xdr:rowOff>88900</xdr:rowOff>
        </xdr:from>
        <xdr:to>
          <xdr:col>7</xdr:col>
          <xdr:colOff>673100</xdr:colOff>
          <xdr:row>34</xdr:row>
          <xdr:rowOff>279400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37</xdr:row>
          <xdr:rowOff>88900</xdr:rowOff>
        </xdr:from>
        <xdr:to>
          <xdr:col>7</xdr:col>
          <xdr:colOff>673100</xdr:colOff>
          <xdr:row>37</xdr:row>
          <xdr:rowOff>279400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38</xdr:row>
          <xdr:rowOff>88900</xdr:rowOff>
        </xdr:from>
        <xdr:to>
          <xdr:col>7</xdr:col>
          <xdr:colOff>673100</xdr:colOff>
          <xdr:row>38</xdr:row>
          <xdr:rowOff>292100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40</xdr:row>
          <xdr:rowOff>101600</xdr:rowOff>
        </xdr:from>
        <xdr:to>
          <xdr:col>7</xdr:col>
          <xdr:colOff>673100</xdr:colOff>
          <xdr:row>40</xdr:row>
          <xdr:rowOff>292100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42</xdr:row>
          <xdr:rowOff>279400</xdr:rowOff>
        </xdr:from>
        <xdr:to>
          <xdr:col>7</xdr:col>
          <xdr:colOff>673100</xdr:colOff>
          <xdr:row>42</xdr:row>
          <xdr:rowOff>469900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44</xdr:row>
          <xdr:rowOff>101600</xdr:rowOff>
        </xdr:from>
        <xdr:to>
          <xdr:col>7</xdr:col>
          <xdr:colOff>723900</xdr:colOff>
          <xdr:row>44</xdr:row>
          <xdr:rowOff>317500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45</xdr:row>
          <xdr:rowOff>101600</xdr:rowOff>
        </xdr:from>
        <xdr:to>
          <xdr:col>7</xdr:col>
          <xdr:colOff>673100</xdr:colOff>
          <xdr:row>45</xdr:row>
          <xdr:rowOff>304800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47</xdr:row>
          <xdr:rowOff>88900</xdr:rowOff>
        </xdr:from>
        <xdr:to>
          <xdr:col>7</xdr:col>
          <xdr:colOff>673100</xdr:colOff>
          <xdr:row>47</xdr:row>
          <xdr:rowOff>279400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49</xdr:row>
          <xdr:rowOff>88900</xdr:rowOff>
        </xdr:from>
        <xdr:to>
          <xdr:col>7</xdr:col>
          <xdr:colOff>673100</xdr:colOff>
          <xdr:row>49</xdr:row>
          <xdr:rowOff>292100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51</xdr:row>
          <xdr:rowOff>88900</xdr:rowOff>
        </xdr:from>
        <xdr:to>
          <xdr:col>7</xdr:col>
          <xdr:colOff>673100</xdr:colOff>
          <xdr:row>51</xdr:row>
          <xdr:rowOff>279400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52</xdr:row>
          <xdr:rowOff>88900</xdr:rowOff>
        </xdr:from>
        <xdr:to>
          <xdr:col>7</xdr:col>
          <xdr:colOff>673100</xdr:colOff>
          <xdr:row>52</xdr:row>
          <xdr:rowOff>292100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54</xdr:row>
          <xdr:rowOff>88900</xdr:rowOff>
        </xdr:from>
        <xdr:to>
          <xdr:col>7</xdr:col>
          <xdr:colOff>673100</xdr:colOff>
          <xdr:row>54</xdr:row>
          <xdr:rowOff>279400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56</xdr:row>
          <xdr:rowOff>88900</xdr:rowOff>
        </xdr:from>
        <xdr:to>
          <xdr:col>7</xdr:col>
          <xdr:colOff>673100</xdr:colOff>
          <xdr:row>56</xdr:row>
          <xdr:rowOff>292100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58</xdr:row>
          <xdr:rowOff>88900</xdr:rowOff>
        </xdr:from>
        <xdr:to>
          <xdr:col>7</xdr:col>
          <xdr:colOff>673100</xdr:colOff>
          <xdr:row>58</xdr:row>
          <xdr:rowOff>279400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59</xdr:row>
          <xdr:rowOff>88900</xdr:rowOff>
        </xdr:from>
        <xdr:to>
          <xdr:col>7</xdr:col>
          <xdr:colOff>673100</xdr:colOff>
          <xdr:row>59</xdr:row>
          <xdr:rowOff>292100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61</xdr:row>
          <xdr:rowOff>88900</xdr:rowOff>
        </xdr:from>
        <xdr:to>
          <xdr:col>7</xdr:col>
          <xdr:colOff>673100</xdr:colOff>
          <xdr:row>61</xdr:row>
          <xdr:rowOff>279400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62</xdr:row>
          <xdr:rowOff>88900</xdr:rowOff>
        </xdr:from>
        <xdr:to>
          <xdr:col>7</xdr:col>
          <xdr:colOff>673100</xdr:colOff>
          <xdr:row>62</xdr:row>
          <xdr:rowOff>292100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64</xdr:row>
          <xdr:rowOff>88900</xdr:rowOff>
        </xdr:from>
        <xdr:to>
          <xdr:col>7</xdr:col>
          <xdr:colOff>673100</xdr:colOff>
          <xdr:row>64</xdr:row>
          <xdr:rowOff>279400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66</xdr:row>
          <xdr:rowOff>88900</xdr:rowOff>
        </xdr:from>
        <xdr:to>
          <xdr:col>7</xdr:col>
          <xdr:colOff>673100</xdr:colOff>
          <xdr:row>66</xdr:row>
          <xdr:rowOff>292100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68</xdr:row>
          <xdr:rowOff>88900</xdr:rowOff>
        </xdr:from>
        <xdr:to>
          <xdr:col>7</xdr:col>
          <xdr:colOff>673100</xdr:colOff>
          <xdr:row>68</xdr:row>
          <xdr:rowOff>279400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69</xdr:row>
          <xdr:rowOff>88900</xdr:rowOff>
        </xdr:from>
        <xdr:to>
          <xdr:col>7</xdr:col>
          <xdr:colOff>673100</xdr:colOff>
          <xdr:row>69</xdr:row>
          <xdr:rowOff>292100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71</xdr:row>
          <xdr:rowOff>88900</xdr:rowOff>
        </xdr:from>
        <xdr:to>
          <xdr:col>7</xdr:col>
          <xdr:colOff>673100</xdr:colOff>
          <xdr:row>71</xdr:row>
          <xdr:rowOff>279400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73</xdr:row>
          <xdr:rowOff>88900</xdr:rowOff>
        </xdr:from>
        <xdr:to>
          <xdr:col>7</xdr:col>
          <xdr:colOff>673100</xdr:colOff>
          <xdr:row>73</xdr:row>
          <xdr:rowOff>292100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77</xdr:row>
          <xdr:rowOff>0</xdr:rowOff>
        </xdr:from>
        <xdr:to>
          <xdr:col>7</xdr:col>
          <xdr:colOff>660400</xdr:colOff>
          <xdr:row>78</xdr:row>
          <xdr:rowOff>1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78</xdr:row>
          <xdr:rowOff>0</xdr:rowOff>
        </xdr:from>
        <xdr:to>
          <xdr:col>7</xdr:col>
          <xdr:colOff>660400</xdr:colOff>
          <xdr:row>78</xdr:row>
          <xdr:rowOff>219363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80</xdr:row>
          <xdr:rowOff>0</xdr:rowOff>
        </xdr:from>
        <xdr:to>
          <xdr:col>7</xdr:col>
          <xdr:colOff>660400</xdr:colOff>
          <xdr:row>81</xdr:row>
          <xdr:rowOff>1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81</xdr:row>
          <xdr:rowOff>0</xdr:rowOff>
        </xdr:from>
        <xdr:to>
          <xdr:col>7</xdr:col>
          <xdr:colOff>660400</xdr:colOff>
          <xdr:row>81</xdr:row>
          <xdr:rowOff>219363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83</xdr:row>
          <xdr:rowOff>0</xdr:rowOff>
        </xdr:from>
        <xdr:to>
          <xdr:col>7</xdr:col>
          <xdr:colOff>660400</xdr:colOff>
          <xdr:row>84</xdr:row>
          <xdr:rowOff>1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84</xdr:row>
          <xdr:rowOff>0</xdr:rowOff>
        </xdr:from>
        <xdr:to>
          <xdr:col>7</xdr:col>
          <xdr:colOff>660400</xdr:colOff>
          <xdr:row>84</xdr:row>
          <xdr:rowOff>219363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88</xdr:row>
          <xdr:rowOff>0</xdr:rowOff>
        </xdr:from>
        <xdr:to>
          <xdr:col>7</xdr:col>
          <xdr:colOff>660400</xdr:colOff>
          <xdr:row>89</xdr:row>
          <xdr:rowOff>25399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89</xdr:row>
          <xdr:rowOff>0</xdr:rowOff>
        </xdr:from>
        <xdr:to>
          <xdr:col>7</xdr:col>
          <xdr:colOff>660400</xdr:colOff>
          <xdr:row>90</xdr:row>
          <xdr:rowOff>1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91</xdr:row>
          <xdr:rowOff>0</xdr:rowOff>
        </xdr:from>
        <xdr:to>
          <xdr:col>7</xdr:col>
          <xdr:colOff>660400</xdr:colOff>
          <xdr:row>92</xdr:row>
          <xdr:rowOff>25399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92</xdr:row>
          <xdr:rowOff>0</xdr:rowOff>
        </xdr:from>
        <xdr:to>
          <xdr:col>7</xdr:col>
          <xdr:colOff>660400</xdr:colOff>
          <xdr:row>93</xdr:row>
          <xdr:rowOff>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22</xdr:row>
          <xdr:rowOff>330200</xdr:rowOff>
        </xdr:from>
        <xdr:to>
          <xdr:col>7</xdr:col>
          <xdr:colOff>698500</xdr:colOff>
          <xdr:row>22</xdr:row>
          <xdr:rowOff>546100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50800</xdr:colOff>
          <xdr:row>32</xdr:row>
          <xdr:rowOff>88900</xdr:rowOff>
        </xdr:from>
        <xdr:to>
          <xdr:col>7</xdr:col>
          <xdr:colOff>228600</xdr:colOff>
          <xdr:row>33</xdr:row>
          <xdr:rowOff>88901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330200</xdr:colOff>
          <xdr:row>32</xdr:row>
          <xdr:rowOff>88900</xdr:rowOff>
        </xdr:from>
        <xdr:to>
          <xdr:col>7</xdr:col>
          <xdr:colOff>520700</xdr:colOff>
          <xdr:row>33</xdr:row>
          <xdr:rowOff>88901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596900</xdr:colOff>
          <xdr:row>32</xdr:row>
          <xdr:rowOff>88900</xdr:rowOff>
        </xdr:from>
        <xdr:to>
          <xdr:col>7</xdr:col>
          <xdr:colOff>787400</xdr:colOff>
          <xdr:row>33</xdr:row>
          <xdr:rowOff>88901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41</xdr:row>
          <xdr:rowOff>101600</xdr:rowOff>
        </xdr:from>
        <xdr:to>
          <xdr:col>7</xdr:col>
          <xdr:colOff>673100</xdr:colOff>
          <xdr:row>41</xdr:row>
          <xdr:rowOff>381000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48</xdr:row>
          <xdr:rowOff>88900</xdr:rowOff>
        </xdr:from>
        <xdr:to>
          <xdr:col>7</xdr:col>
          <xdr:colOff>673100</xdr:colOff>
          <xdr:row>48</xdr:row>
          <xdr:rowOff>279400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55</xdr:row>
          <xdr:rowOff>88900</xdr:rowOff>
        </xdr:from>
        <xdr:to>
          <xdr:col>7</xdr:col>
          <xdr:colOff>673100</xdr:colOff>
          <xdr:row>55</xdr:row>
          <xdr:rowOff>279400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65</xdr:row>
          <xdr:rowOff>88900</xdr:rowOff>
        </xdr:from>
        <xdr:to>
          <xdr:col>7</xdr:col>
          <xdr:colOff>673100</xdr:colOff>
          <xdr:row>65</xdr:row>
          <xdr:rowOff>279400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72</xdr:row>
          <xdr:rowOff>88900</xdr:rowOff>
        </xdr:from>
        <xdr:to>
          <xdr:col>7</xdr:col>
          <xdr:colOff>673100</xdr:colOff>
          <xdr:row>72</xdr:row>
          <xdr:rowOff>279400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876300</xdr:colOff>
          <xdr:row>32</xdr:row>
          <xdr:rowOff>101600</xdr:rowOff>
        </xdr:from>
        <xdr:to>
          <xdr:col>7</xdr:col>
          <xdr:colOff>1066800</xdr:colOff>
          <xdr:row>33</xdr:row>
          <xdr:rowOff>101601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35</xdr:row>
          <xdr:rowOff>266700</xdr:rowOff>
        </xdr:from>
        <xdr:to>
          <xdr:col>7</xdr:col>
          <xdr:colOff>673100</xdr:colOff>
          <xdr:row>35</xdr:row>
          <xdr:rowOff>457200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931333</xdr:colOff>
      <xdr:row>1</xdr:row>
      <xdr:rowOff>116417</xdr:rowOff>
    </xdr:from>
    <xdr:to>
      <xdr:col>8</xdr:col>
      <xdr:colOff>826556</xdr:colOff>
      <xdr:row>4</xdr:row>
      <xdr:rowOff>124393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8166" y="306917"/>
          <a:ext cx="1006473" cy="579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</xdr:row>
          <xdr:rowOff>63500</xdr:rowOff>
        </xdr:from>
        <xdr:to>
          <xdr:col>4</xdr:col>
          <xdr:colOff>469900</xdr:colOff>
          <xdr:row>23</xdr:row>
          <xdr:rowOff>254000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635000</xdr:colOff>
          <xdr:row>23</xdr:row>
          <xdr:rowOff>63500</xdr:rowOff>
        </xdr:from>
        <xdr:to>
          <xdr:col>6</xdr:col>
          <xdr:colOff>101600</xdr:colOff>
          <xdr:row>23</xdr:row>
          <xdr:rowOff>254000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`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330200</xdr:colOff>
          <xdr:row>23</xdr:row>
          <xdr:rowOff>63500</xdr:rowOff>
        </xdr:from>
        <xdr:to>
          <xdr:col>8</xdr:col>
          <xdr:colOff>533400</xdr:colOff>
          <xdr:row>23</xdr:row>
          <xdr:rowOff>254000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622300</xdr:colOff>
          <xdr:row>31</xdr:row>
          <xdr:rowOff>63500</xdr:rowOff>
        </xdr:from>
        <xdr:to>
          <xdr:col>5</xdr:col>
          <xdr:colOff>101600</xdr:colOff>
          <xdr:row>31</xdr:row>
          <xdr:rowOff>254000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622300</xdr:colOff>
          <xdr:row>31</xdr:row>
          <xdr:rowOff>50800</xdr:rowOff>
        </xdr:from>
        <xdr:to>
          <xdr:col>9</xdr:col>
          <xdr:colOff>88900</xdr:colOff>
          <xdr:row>31</xdr:row>
          <xdr:rowOff>254000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34</xdr:row>
          <xdr:rowOff>50800</xdr:rowOff>
        </xdr:from>
        <xdr:to>
          <xdr:col>4</xdr:col>
          <xdr:colOff>482600</xdr:colOff>
          <xdr:row>34</xdr:row>
          <xdr:rowOff>254000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279400</xdr:colOff>
          <xdr:row>34</xdr:row>
          <xdr:rowOff>63500</xdr:rowOff>
        </xdr:from>
        <xdr:to>
          <xdr:col>5</xdr:col>
          <xdr:colOff>482600</xdr:colOff>
          <xdr:row>34</xdr:row>
          <xdr:rowOff>254000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279400</xdr:colOff>
          <xdr:row>34</xdr:row>
          <xdr:rowOff>50800</xdr:rowOff>
        </xdr:from>
        <xdr:to>
          <xdr:col>6</xdr:col>
          <xdr:colOff>482600</xdr:colOff>
          <xdr:row>34</xdr:row>
          <xdr:rowOff>254000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292100</xdr:colOff>
          <xdr:row>34</xdr:row>
          <xdr:rowOff>63500</xdr:rowOff>
        </xdr:from>
        <xdr:to>
          <xdr:col>7</xdr:col>
          <xdr:colOff>482600</xdr:colOff>
          <xdr:row>34</xdr:row>
          <xdr:rowOff>254000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254000</xdr:colOff>
          <xdr:row>34</xdr:row>
          <xdr:rowOff>50800</xdr:rowOff>
        </xdr:from>
        <xdr:to>
          <xdr:col>8</xdr:col>
          <xdr:colOff>444500</xdr:colOff>
          <xdr:row>34</xdr:row>
          <xdr:rowOff>254000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254000</xdr:colOff>
          <xdr:row>34</xdr:row>
          <xdr:rowOff>63500</xdr:rowOff>
        </xdr:from>
        <xdr:to>
          <xdr:col>9</xdr:col>
          <xdr:colOff>444500</xdr:colOff>
          <xdr:row>34</xdr:row>
          <xdr:rowOff>254000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36</xdr:row>
          <xdr:rowOff>63500</xdr:rowOff>
        </xdr:from>
        <xdr:to>
          <xdr:col>5</xdr:col>
          <xdr:colOff>139700</xdr:colOff>
          <xdr:row>36</xdr:row>
          <xdr:rowOff>254000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635000</xdr:colOff>
          <xdr:row>38</xdr:row>
          <xdr:rowOff>50800</xdr:rowOff>
        </xdr:from>
        <xdr:to>
          <xdr:col>5</xdr:col>
          <xdr:colOff>127000</xdr:colOff>
          <xdr:row>38</xdr:row>
          <xdr:rowOff>254000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45</xdr:row>
          <xdr:rowOff>38100</xdr:rowOff>
        </xdr:from>
        <xdr:to>
          <xdr:col>7</xdr:col>
          <xdr:colOff>101600</xdr:colOff>
          <xdr:row>45</xdr:row>
          <xdr:rowOff>228600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622300</xdr:colOff>
          <xdr:row>47</xdr:row>
          <xdr:rowOff>38100</xdr:rowOff>
        </xdr:from>
        <xdr:to>
          <xdr:col>7</xdr:col>
          <xdr:colOff>101600</xdr:colOff>
          <xdr:row>47</xdr:row>
          <xdr:rowOff>215900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635000</xdr:colOff>
          <xdr:row>51</xdr:row>
          <xdr:rowOff>38100</xdr:rowOff>
        </xdr:from>
        <xdr:to>
          <xdr:col>7</xdr:col>
          <xdr:colOff>101600</xdr:colOff>
          <xdr:row>51</xdr:row>
          <xdr:rowOff>215900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622300</xdr:colOff>
          <xdr:row>53</xdr:row>
          <xdr:rowOff>38100</xdr:rowOff>
        </xdr:from>
        <xdr:to>
          <xdr:col>7</xdr:col>
          <xdr:colOff>101600</xdr:colOff>
          <xdr:row>53</xdr:row>
          <xdr:rowOff>215900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622300</xdr:colOff>
          <xdr:row>55</xdr:row>
          <xdr:rowOff>38100</xdr:rowOff>
        </xdr:from>
        <xdr:to>
          <xdr:col>7</xdr:col>
          <xdr:colOff>101600</xdr:colOff>
          <xdr:row>55</xdr:row>
          <xdr:rowOff>215900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31</xdr:row>
          <xdr:rowOff>63500</xdr:rowOff>
        </xdr:from>
        <xdr:to>
          <xdr:col>6</xdr:col>
          <xdr:colOff>444500</xdr:colOff>
          <xdr:row>31</xdr:row>
          <xdr:rowOff>254000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254000</xdr:colOff>
          <xdr:row>31</xdr:row>
          <xdr:rowOff>63500</xdr:rowOff>
        </xdr:from>
        <xdr:to>
          <xdr:col>7</xdr:col>
          <xdr:colOff>444500</xdr:colOff>
          <xdr:row>31</xdr:row>
          <xdr:rowOff>254000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10</xdr:col>
      <xdr:colOff>317500</xdr:colOff>
      <xdr:row>1</xdr:row>
      <xdr:rowOff>148167</xdr:rowOff>
    </xdr:from>
    <xdr:to>
      <xdr:col>10</xdr:col>
      <xdr:colOff>1323973</xdr:colOff>
      <xdr:row>4</xdr:row>
      <xdr:rowOff>166726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0833" y="243417"/>
          <a:ext cx="1006473" cy="579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16</xdr:row>
          <xdr:rowOff>12700</xdr:rowOff>
        </xdr:from>
        <xdr:to>
          <xdr:col>4</xdr:col>
          <xdr:colOff>508000</xdr:colOff>
          <xdr:row>17</xdr:row>
          <xdr:rowOff>12700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17</xdr:row>
          <xdr:rowOff>12700</xdr:rowOff>
        </xdr:from>
        <xdr:to>
          <xdr:col>4</xdr:col>
          <xdr:colOff>508000</xdr:colOff>
          <xdr:row>18</xdr:row>
          <xdr:rowOff>12700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18</xdr:row>
          <xdr:rowOff>12700</xdr:rowOff>
        </xdr:from>
        <xdr:to>
          <xdr:col>4</xdr:col>
          <xdr:colOff>508000</xdr:colOff>
          <xdr:row>19</xdr:row>
          <xdr:rowOff>12700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19</xdr:row>
          <xdr:rowOff>12700</xdr:rowOff>
        </xdr:from>
        <xdr:to>
          <xdr:col>4</xdr:col>
          <xdr:colOff>508000</xdr:colOff>
          <xdr:row>20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21</xdr:row>
          <xdr:rowOff>12700</xdr:rowOff>
        </xdr:from>
        <xdr:to>
          <xdr:col>4</xdr:col>
          <xdr:colOff>508000</xdr:colOff>
          <xdr:row>22</xdr:row>
          <xdr:rowOff>12700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22</xdr:row>
          <xdr:rowOff>12700</xdr:rowOff>
        </xdr:from>
        <xdr:to>
          <xdr:col>4</xdr:col>
          <xdr:colOff>508000</xdr:colOff>
          <xdr:row>23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23</xdr:row>
          <xdr:rowOff>12700</xdr:rowOff>
        </xdr:from>
        <xdr:to>
          <xdr:col>4</xdr:col>
          <xdr:colOff>508000</xdr:colOff>
          <xdr:row>24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25</xdr:row>
          <xdr:rowOff>12700</xdr:rowOff>
        </xdr:from>
        <xdr:to>
          <xdr:col>4</xdr:col>
          <xdr:colOff>508000</xdr:colOff>
          <xdr:row>26</xdr:row>
          <xdr:rowOff>12700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26</xdr:row>
          <xdr:rowOff>12700</xdr:rowOff>
        </xdr:from>
        <xdr:to>
          <xdr:col>4</xdr:col>
          <xdr:colOff>508000</xdr:colOff>
          <xdr:row>27</xdr:row>
          <xdr:rowOff>12700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27</xdr:row>
          <xdr:rowOff>190500</xdr:rowOff>
        </xdr:from>
        <xdr:to>
          <xdr:col>4</xdr:col>
          <xdr:colOff>558800</xdr:colOff>
          <xdr:row>27</xdr:row>
          <xdr:rowOff>469900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28</xdr:row>
          <xdr:rowOff>63500</xdr:rowOff>
        </xdr:from>
        <xdr:to>
          <xdr:col>4</xdr:col>
          <xdr:colOff>508000</xdr:colOff>
          <xdr:row>28</xdr:row>
          <xdr:rowOff>254000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30</xdr:row>
          <xdr:rowOff>12700</xdr:rowOff>
        </xdr:from>
        <xdr:to>
          <xdr:col>4</xdr:col>
          <xdr:colOff>508000</xdr:colOff>
          <xdr:row>31</xdr:row>
          <xdr:rowOff>12700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31</xdr:row>
          <xdr:rowOff>12700</xdr:rowOff>
        </xdr:from>
        <xdr:to>
          <xdr:col>4</xdr:col>
          <xdr:colOff>482600</xdr:colOff>
          <xdr:row>32</xdr:row>
          <xdr:rowOff>12700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32</xdr:row>
          <xdr:rowOff>38100</xdr:rowOff>
        </xdr:from>
        <xdr:to>
          <xdr:col>4</xdr:col>
          <xdr:colOff>533400</xdr:colOff>
          <xdr:row>32</xdr:row>
          <xdr:rowOff>342900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32</xdr:row>
          <xdr:rowOff>368300</xdr:rowOff>
        </xdr:from>
        <xdr:to>
          <xdr:col>4</xdr:col>
          <xdr:colOff>482600</xdr:colOff>
          <xdr:row>33</xdr:row>
          <xdr:rowOff>177800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35</xdr:row>
          <xdr:rowOff>88900</xdr:rowOff>
        </xdr:from>
        <xdr:to>
          <xdr:col>4</xdr:col>
          <xdr:colOff>558800</xdr:colOff>
          <xdr:row>36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36</xdr:row>
          <xdr:rowOff>101600</xdr:rowOff>
        </xdr:from>
        <xdr:to>
          <xdr:col>4</xdr:col>
          <xdr:colOff>482600</xdr:colOff>
          <xdr:row>36</xdr:row>
          <xdr:rowOff>292100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37</xdr:row>
          <xdr:rowOff>139700</xdr:rowOff>
        </xdr:from>
        <xdr:to>
          <xdr:col>4</xdr:col>
          <xdr:colOff>482600</xdr:colOff>
          <xdr:row>37</xdr:row>
          <xdr:rowOff>330200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38</xdr:row>
          <xdr:rowOff>139700</xdr:rowOff>
        </xdr:from>
        <xdr:to>
          <xdr:col>4</xdr:col>
          <xdr:colOff>482600</xdr:colOff>
          <xdr:row>38</xdr:row>
          <xdr:rowOff>330200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43</xdr:row>
          <xdr:rowOff>177800</xdr:rowOff>
        </xdr:from>
        <xdr:to>
          <xdr:col>4</xdr:col>
          <xdr:colOff>635000</xdr:colOff>
          <xdr:row>44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44</xdr:row>
          <xdr:rowOff>215900</xdr:rowOff>
        </xdr:from>
        <xdr:to>
          <xdr:col>4</xdr:col>
          <xdr:colOff>508000</xdr:colOff>
          <xdr:row>44</xdr:row>
          <xdr:rowOff>393700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46</xdr:row>
          <xdr:rowOff>177800</xdr:rowOff>
        </xdr:from>
        <xdr:to>
          <xdr:col>4</xdr:col>
          <xdr:colOff>635000</xdr:colOff>
          <xdr:row>47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47</xdr:row>
          <xdr:rowOff>215900</xdr:rowOff>
        </xdr:from>
        <xdr:to>
          <xdr:col>4</xdr:col>
          <xdr:colOff>508000</xdr:colOff>
          <xdr:row>47</xdr:row>
          <xdr:rowOff>393700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49</xdr:row>
          <xdr:rowOff>177800</xdr:rowOff>
        </xdr:from>
        <xdr:to>
          <xdr:col>4</xdr:col>
          <xdr:colOff>635000</xdr:colOff>
          <xdr:row>50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50</xdr:row>
          <xdr:rowOff>88900</xdr:rowOff>
        </xdr:from>
        <xdr:to>
          <xdr:col>4</xdr:col>
          <xdr:colOff>508000</xdr:colOff>
          <xdr:row>50</xdr:row>
          <xdr:rowOff>279400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51</xdr:row>
          <xdr:rowOff>228600</xdr:rowOff>
        </xdr:from>
        <xdr:to>
          <xdr:col>4</xdr:col>
          <xdr:colOff>571500</xdr:colOff>
          <xdr:row>51</xdr:row>
          <xdr:rowOff>558800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317500</xdr:colOff>
          <xdr:row>52</xdr:row>
          <xdr:rowOff>190500</xdr:rowOff>
        </xdr:from>
        <xdr:to>
          <xdr:col>4</xdr:col>
          <xdr:colOff>533400</xdr:colOff>
          <xdr:row>52</xdr:row>
          <xdr:rowOff>381000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56</xdr:row>
          <xdr:rowOff>177800</xdr:rowOff>
        </xdr:from>
        <xdr:to>
          <xdr:col>4</xdr:col>
          <xdr:colOff>635000</xdr:colOff>
          <xdr:row>56</xdr:row>
          <xdr:rowOff>482600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57</xdr:row>
          <xdr:rowOff>88900</xdr:rowOff>
        </xdr:from>
        <xdr:to>
          <xdr:col>4</xdr:col>
          <xdr:colOff>508000</xdr:colOff>
          <xdr:row>57</xdr:row>
          <xdr:rowOff>279400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58</xdr:row>
          <xdr:rowOff>215900</xdr:rowOff>
        </xdr:from>
        <xdr:to>
          <xdr:col>4</xdr:col>
          <xdr:colOff>609600</xdr:colOff>
          <xdr:row>58</xdr:row>
          <xdr:rowOff>533400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59</xdr:row>
          <xdr:rowOff>215900</xdr:rowOff>
        </xdr:from>
        <xdr:to>
          <xdr:col>4</xdr:col>
          <xdr:colOff>520700</xdr:colOff>
          <xdr:row>59</xdr:row>
          <xdr:rowOff>393700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64</xdr:row>
          <xdr:rowOff>88900</xdr:rowOff>
        </xdr:from>
        <xdr:to>
          <xdr:col>4</xdr:col>
          <xdr:colOff>609600</xdr:colOff>
          <xdr:row>65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65</xdr:row>
          <xdr:rowOff>139700</xdr:rowOff>
        </xdr:from>
        <xdr:to>
          <xdr:col>4</xdr:col>
          <xdr:colOff>571500</xdr:colOff>
          <xdr:row>65</xdr:row>
          <xdr:rowOff>444500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66</xdr:row>
          <xdr:rowOff>190500</xdr:rowOff>
        </xdr:from>
        <xdr:to>
          <xdr:col>4</xdr:col>
          <xdr:colOff>609600</xdr:colOff>
          <xdr:row>67</xdr:row>
          <xdr:rowOff>342900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68</xdr:row>
          <xdr:rowOff>101600</xdr:rowOff>
        </xdr:from>
        <xdr:to>
          <xdr:col>4</xdr:col>
          <xdr:colOff>533400</xdr:colOff>
          <xdr:row>68</xdr:row>
          <xdr:rowOff>292100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68</xdr:row>
          <xdr:rowOff>368300</xdr:rowOff>
        </xdr:from>
        <xdr:to>
          <xdr:col>4</xdr:col>
          <xdr:colOff>533400</xdr:colOff>
          <xdr:row>69</xdr:row>
          <xdr:rowOff>177800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71</xdr:row>
          <xdr:rowOff>0</xdr:rowOff>
        </xdr:from>
        <xdr:to>
          <xdr:col>4</xdr:col>
          <xdr:colOff>533400</xdr:colOff>
          <xdr:row>72</xdr:row>
          <xdr:rowOff>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72</xdr:row>
          <xdr:rowOff>0</xdr:rowOff>
        </xdr:from>
        <xdr:to>
          <xdr:col>4</xdr:col>
          <xdr:colOff>584200</xdr:colOff>
          <xdr:row>73</xdr:row>
          <xdr:rowOff>12700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74</xdr:row>
          <xdr:rowOff>0</xdr:rowOff>
        </xdr:from>
        <xdr:to>
          <xdr:col>4</xdr:col>
          <xdr:colOff>533400</xdr:colOff>
          <xdr:row>75</xdr:row>
          <xdr:rowOff>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75</xdr:row>
          <xdr:rowOff>101600</xdr:rowOff>
        </xdr:from>
        <xdr:to>
          <xdr:col>4</xdr:col>
          <xdr:colOff>584200</xdr:colOff>
          <xdr:row>76</xdr:row>
          <xdr:rowOff>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77</xdr:row>
          <xdr:rowOff>0</xdr:rowOff>
        </xdr:from>
        <xdr:to>
          <xdr:col>4</xdr:col>
          <xdr:colOff>533400</xdr:colOff>
          <xdr:row>78</xdr:row>
          <xdr:rowOff>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78</xdr:row>
          <xdr:rowOff>0</xdr:rowOff>
        </xdr:from>
        <xdr:to>
          <xdr:col>4</xdr:col>
          <xdr:colOff>533400</xdr:colOff>
          <xdr:row>79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83</xdr:row>
          <xdr:rowOff>0</xdr:rowOff>
        </xdr:from>
        <xdr:to>
          <xdr:col>4</xdr:col>
          <xdr:colOff>533400</xdr:colOff>
          <xdr:row>84</xdr:row>
          <xdr:rowOff>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84</xdr:row>
          <xdr:rowOff>0</xdr:rowOff>
        </xdr:from>
        <xdr:to>
          <xdr:col>4</xdr:col>
          <xdr:colOff>533400</xdr:colOff>
          <xdr:row>85</xdr:row>
          <xdr:rowOff>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83</xdr:row>
          <xdr:rowOff>0</xdr:rowOff>
        </xdr:from>
        <xdr:to>
          <xdr:col>4</xdr:col>
          <xdr:colOff>533400</xdr:colOff>
          <xdr:row>84</xdr:row>
          <xdr:rowOff>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84</xdr:row>
          <xdr:rowOff>0</xdr:rowOff>
        </xdr:from>
        <xdr:to>
          <xdr:col>4</xdr:col>
          <xdr:colOff>533400</xdr:colOff>
          <xdr:row>85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86</xdr:row>
          <xdr:rowOff>0</xdr:rowOff>
        </xdr:from>
        <xdr:to>
          <xdr:col>4</xdr:col>
          <xdr:colOff>533400</xdr:colOff>
          <xdr:row>87</xdr:row>
          <xdr:rowOff>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87</xdr:row>
          <xdr:rowOff>0</xdr:rowOff>
        </xdr:from>
        <xdr:to>
          <xdr:col>4</xdr:col>
          <xdr:colOff>533400</xdr:colOff>
          <xdr:row>88</xdr:row>
          <xdr:rowOff>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92</xdr:row>
          <xdr:rowOff>0</xdr:rowOff>
        </xdr:from>
        <xdr:to>
          <xdr:col>4</xdr:col>
          <xdr:colOff>533400</xdr:colOff>
          <xdr:row>93</xdr:row>
          <xdr:rowOff>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93</xdr:row>
          <xdr:rowOff>0</xdr:rowOff>
        </xdr:from>
        <xdr:to>
          <xdr:col>4</xdr:col>
          <xdr:colOff>533400</xdr:colOff>
          <xdr:row>94</xdr:row>
          <xdr:rowOff>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98</xdr:row>
          <xdr:rowOff>0</xdr:rowOff>
        </xdr:from>
        <xdr:to>
          <xdr:col>4</xdr:col>
          <xdr:colOff>533400</xdr:colOff>
          <xdr:row>99</xdr:row>
          <xdr:rowOff>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99</xdr:row>
          <xdr:rowOff>0</xdr:rowOff>
        </xdr:from>
        <xdr:to>
          <xdr:col>4</xdr:col>
          <xdr:colOff>533400</xdr:colOff>
          <xdr:row>100</xdr:row>
          <xdr:rowOff>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101</xdr:row>
          <xdr:rowOff>0</xdr:rowOff>
        </xdr:from>
        <xdr:to>
          <xdr:col>4</xdr:col>
          <xdr:colOff>533400</xdr:colOff>
          <xdr:row>102</xdr:row>
          <xdr:rowOff>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102</xdr:row>
          <xdr:rowOff>0</xdr:rowOff>
        </xdr:from>
        <xdr:to>
          <xdr:col>4</xdr:col>
          <xdr:colOff>533400</xdr:colOff>
          <xdr:row>103</xdr:row>
          <xdr:rowOff>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88</xdr:row>
          <xdr:rowOff>0</xdr:rowOff>
        </xdr:from>
        <xdr:to>
          <xdr:col>4</xdr:col>
          <xdr:colOff>533400</xdr:colOff>
          <xdr:row>89</xdr:row>
          <xdr:rowOff>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90</xdr:row>
          <xdr:rowOff>0</xdr:rowOff>
        </xdr:from>
        <xdr:to>
          <xdr:col>4</xdr:col>
          <xdr:colOff>533400</xdr:colOff>
          <xdr:row>91</xdr:row>
          <xdr:rowOff>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91</xdr:row>
          <xdr:rowOff>88900</xdr:rowOff>
        </xdr:from>
        <xdr:to>
          <xdr:col>4</xdr:col>
          <xdr:colOff>571500</xdr:colOff>
          <xdr:row>92</xdr:row>
          <xdr:rowOff>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96</xdr:row>
          <xdr:rowOff>0</xdr:rowOff>
        </xdr:from>
        <xdr:to>
          <xdr:col>4</xdr:col>
          <xdr:colOff>533400</xdr:colOff>
          <xdr:row>97</xdr:row>
          <xdr:rowOff>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97</xdr:row>
          <xdr:rowOff>101600</xdr:rowOff>
        </xdr:from>
        <xdr:to>
          <xdr:col>4</xdr:col>
          <xdr:colOff>609600</xdr:colOff>
          <xdr:row>97</xdr:row>
          <xdr:rowOff>368300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103</xdr:row>
          <xdr:rowOff>88900</xdr:rowOff>
        </xdr:from>
        <xdr:to>
          <xdr:col>4</xdr:col>
          <xdr:colOff>558800</xdr:colOff>
          <xdr:row>104</xdr:row>
          <xdr:rowOff>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104</xdr:row>
          <xdr:rowOff>101600</xdr:rowOff>
        </xdr:from>
        <xdr:to>
          <xdr:col>4</xdr:col>
          <xdr:colOff>533400</xdr:colOff>
          <xdr:row>104</xdr:row>
          <xdr:rowOff>292100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105</xdr:row>
          <xdr:rowOff>0</xdr:rowOff>
        </xdr:from>
        <xdr:to>
          <xdr:col>4</xdr:col>
          <xdr:colOff>533400</xdr:colOff>
          <xdr:row>105</xdr:row>
          <xdr:rowOff>190500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94</xdr:row>
          <xdr:rowOff>0</xdr:rowOff>
        </xdr:from>
        <xdr:to>
          <xdr:col>4</xdr:col>
          <xdr:colOff>533400</xdr:colOff>
          <xdr:row>95</xdr:row>
          <xdr:rowOff>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110</xdr:row>
          <xdr:rowOff>279400</xdr:rowOff>
        </xdr:from>
        <xdr:to>
          <xdr:col>4</xdr:col>
          <xdr:colOff>584200</xdr:colOff>
          <xdr:row>110</xdr:row>
          <xdr:rowOff>558800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111</xdr:row>
          <xdr:rowOff>215900</xdr:rowOff>
        </xdr:from>
        <xdr:to>
          <xdr:col>4</xdr:col>
          <xdr:colOff>533400</xdr:colOff>
          <xdr:row>111</xdr:row>
          <xdr:rowOff>393700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113</xdr:row>
          <xdr:rowOff>292100</xdr:rowOff>
        </xdr:from>
        <xdr:to>
          <xdr:col>4</xdr:col>
          <xdr:colOff>609600</xdr:colOff>
          <xdr:row>113</xdr:row>
          <xdr:rowOff>558800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114</xdr:row>
          <xdr:rowOff>177800</xdr:rowOff>
        </xdr:from>
        <xdr:to>
          <xdr:col>4</xdr:col>
          <xdr:colOff>533400</xdr:colOff>
          <xdr:row>114</xdr:row>
          <xdr:rowOff>368300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116</xdr:row>
          <xdr:rowOff>190500</xdr:rowOff>
        </xdr:from>
        <xdr:to>
          <xdr:col>4</xdr:col>
          <xdr:colOff>584200</xdr:colOff>
          <xdr:row>116</xdr:row>
          <xdr:rowOff>469900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2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117</xdr:row>
          <xdr:rowOff>101600</xdr:rowOff>
        </xdr:from>
        <xdr:to>
          <xdr:col>4</xdr:col>
          <xdr:colOff>533400</xdr:colOff>
          <xdr:row>117</xdr:row>
          <xdr:rowOff>292100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2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119</xdr:row>
          <xdr:rowOff>254000</xdr:rowOff>
        </xdr:from>
        <xdr:to>
          <xdr:col>4</xdr:col>
          <xdr:colOff>673100</xdr:colOff>
          <xdr:row>119</xdr:row>
          <xdr:rowOff>571500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2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120</xdr:row>
          <xdr:rowOff>190500</xdr:rowOff>
        </xdr:from>
        <xdr:to>
          <xdr:col>4</xdr:col>
          <xdr:colOff>533400</xdr:colOff>
          <xdr:row>120</xdr:row>
          <xdr:rowOff>381000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2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122</xdr:row>
          <xdr:rowOff>279400</xdr:rowOff>
        </xdr:from>
        <xdr:to>
          <xdr:col>4</xdr:col>
          <xdr:colOff>673100</xdr:colOff>
          <xdr:row>122</xdr:row>
          <xdr:rowOff>635000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2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330200</xdr:colOff>
          <xdr:row>123</xdr:row>
          <xdr:rowOff>177800</xdr:rowOff>
        </xdr:from>
        <xdr:to>
          <xdr:col>4</xdr:col>
          <xdr:colOff>533400</xdr:colOff>
          <xdr:row>123</xdr:row>
          <xdr:rowOff>368300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2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16</xdr:row>
          <xdr:rowOff>12700</xdr:rowOff>
        </xdr:from>
        <xdr:to>
          <xdr:col>8</xdr:col>
          <xdr:colOff>469900</xdr:colOff>
          <xdr:row>17</xdr:row>
          <xdr:rowOff>12700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2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17</xdr:row>
          <xdr:rowOff>12700</xdr:rowOff>
        </xdr:from>
        <xdr:to>
          <xdr:col>8</xdr:col>
          <xdr:colOff>469900</xdr:colOff>
          <xdr:row>18</xdr:row>
          <xdr:rowOff>12700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2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18</xdr:row>
          <xdr:rowOff>12700</xdr:rowOff>
        </xdr:from>
        <xdr:to>
          <xdr:col>8</xdr:col>
          <xdr:colOff>469900</xdr:colOff>
          <xdr:row>19</xdr:row>
          <xdr:rowOff>12700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2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19</xdr:row>
          <xdr:rowOff>12700</xdr:rowOff>
        </xdr:from>
        <xdr:to>
          <xdr:col>8</xdr:col>
          <xdr:colOff>469900</xdr:colOff>
          <xdr:row>20</xdr:row>
          <xdr:rowOff>0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2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21</xdr:row>
          <xdr:rowOff>12700</xdr:rowOff>
        </xdr:from>
        <xdr:to>
          <xdr:col>8</xdr:col>
          <xdr:colOff>469900</xdr:colOff>
          <xdr:row>22</xdr:row>
          <xdr:rowOff>12700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2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22</xdr:row>
          <xdr:rowOff>12700</xdr:rowOff>
        </xdr:from>
        <xdr:to>
          <xdr:col>8</xdr:col>
          <xdr:colOff>469900</xdr:colOff>
          <xdr:row>23</xdr:row>
          <xdr:rowOff>0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2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23</xdr:row>
          <xdr:rowOff>12700</xdr:rowOff>
        </xdr:from>
        <xdr:to>
          <xdr:col>8</xdr:col>
          <xdr:colOff>469900</xdr:colOff>
          <xdr:row>24</xdr:row>
          <xdr:rowOff>0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2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25</xdr:row>
          <xdr:rowOff>12700</xdr:rowOff>
        </xdr:from>
        <xdr:to>
          <xdr:col>8</xdr:col>
          <xdr:colOff>469900</xdr:colOff>
          <xdr:row>26</xdr:row>
          <xdr:rowOff>12700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2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26</xdr:row>
          <xdr:rowOff>12700</xdr:rowOff>
        </xdr:from>
        <xdr:to>
          <xdr:col>8</xdr:col>
          <xdr:colOff>469900</xdr:colOff>
          <xdr:row>27</xdr:row>
          <xdr:rowOff>12700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2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27</xdr:row>
          <xdr:rowOff>165100</xdr:rowOff>
        </xdr:from>
        <xdr:to>
          <xdr:col>8</xdr:col>
          <xdr:colOff>469900</xdr:colOff>
          <xdr:row>27</xdr:row>
          <xdr:rowOff>355600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2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28</xdr:row>
          <xdr:rowOff>114300</xdr:rowOff>
        </xdr:from>
        <xdr:to>
          <xdr:col>8</xdr:col>
          <xdr:colOff>469900</xdr:colOff>
          <xdr:row>28</xdr:row>
          <xdr:rowOff>304800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2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30</xdr:row>
          <xdr:rowOff>12700</xdr:rowOff>
        </xdr:from>
        <xdr:to>
          <xdr:col>8</xdr:col>
          <xdr:colOff>469900</xdr:colOff>
          <xdr:row>31</xdr:row>
          <xdr:rowOff>12700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2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31</xdr:row>
          <xdr:rowOff>12700</xdr:rowOff>
        </xdr:from>
        <xdr:to>
          <xdr:col>8</xdr:col>
          <xdr:colOff>469900</xdr:colOff>
          <xdr:row>32</xdr:row>
          <xdr:rowOff>12700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2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32</xdr:row>
          <xdr:rowOff>114300</xdr:rowOff>
        </xdr:from>
        <xdr:to>
          <xdr:col>8</xdr:col>
          <xdr:colOff>469900</xdr:colOff>
          <xdr:row>32</xdr:row>
          <xdr:rowOff>304800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2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33</xdr:row>
          <xdr:rowOff>12700</xdr:rowOff>
        </xdr:from>
        <xdr:to>
          <xdr:col>8</xdr:col>
          <xdr:colOff>469900</xdr:colOff>
          <xdr:row>34</xdr:row>
          <xdr:rowOff>0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2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35</xdr:row>
          <xdr:rowOff>139700</xdr:rowOff>
        </xdr:from>
        <xdr:to>
          <xdr:col>8</xdr:col>
          <xdr:colOff>482600</xdr:colOff>
          <xdr:row>35</xdr:row>
          <xdr:rowOff>330200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2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36</xdr:row>
          <xdr:rowOff>139700</xdr:rowOff>
        </xdr:from>
        <xdr:to>
          <xdr:col>8</xdr:col>
          <xdr:colOff>482600</xdr:colOff>
          <xdr:row>36</xdr:row>
          <xdr:rowOff>330200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2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37</xdr:row>
          <xdr:rowOff>139700</xdr:rowOff>
        </xdr:from>
        <xdr:to>
          <xdr:col>8</xdr:col>
          <xdr:colOff>482600</xdr:colOff>
          <xdr:row>37</xdr:row>
          <xdr:rowOff>330200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2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38</xdr:row>
          <xdr:rowOff>139700</xdr:rowOff>
        </xdr:from>
        <xdr:to>
          <xdr:col>8</xdr:col>
          <xdr:colOff>482600</xdr:colOff>
          <xdr:row>38</xdr:row>
          <xdr:rowOff>330200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2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43</xdr:row>
          <xdr:rowOff>215900</xdr:rowOff>
        </xdr:from>
        <xdr:to>
          <xdr:col>8</xdr:col>
          <xdr:colOff>469900</xdr:colOff>
          <xdr:row>43</xdr:row>
          <xdr:rowOff>406400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2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44</xdr:row>
          <xdr:rowOff>215900</xdr:rowOff>
        </xdr:from>
        <xdr:to>
          <xdr:col>8</xdr:col>
          <xdr:colOff>469900</xdr:colOff>
          <xdr:row>44</xdr:row>
          <xdr:rowOff>406400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2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46</xdr:row>
          <xdr:rowOff>215900</xdr:rowOff>
        </xdr:from>
        <xdr:to>
          <xdr:col>8</xdr:col>
          <xdr:colOff>469900</xdr:colOff>
          <xdr:row>46</xdr:row>
          <xdr:rowOff>406400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2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47</xdr:row>
          <xdr:rowOff>215900</xdr:rowOff>
        </xdr:from>
        <xdr:to>
          <xdr:col>8</xdr:col>
          <xdr:colOff>469900</xdr:colOff>
          <xdr:row>47</xdr:row>
          <xdr:rowOff>406400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2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49</xdr:row>
          <xdr:rowOff>228600</xdr:rowOff>
        </xdr:from>
        <xdr:to>
          <xdr:col>8</xdr:col>
          <xdr:colOff>469900</xdr:colOff>
          <xdr:row>49</xdr:row>
          <xdr:rowOff>419100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2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50</xdr:row>
          <xdr:rowOff>114300</xdr:rowOff>
        </xdr:from>
        <xdr:to>
          <xdr:col>8</xdr:col>
          <xdr:colOff>469900</xdr:colOff>
          <xdr:row>50</xdr:row>
          <xdr:rowOff>304800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2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51</xdr:row>
          <xdr:rowOff>228600</xdr:rowOff>
        </xdr:from>
        <xdr:to>
          <xdr:col>8</xdr:col>
          <xdr:colOff>469900</xdr:colOff>
          <xdr:row>51</xdr:row>
          <xdr:rowOff>419100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2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52</xdr:row>
          <xdr:rowOff>114300</xdr:rowOff>
        </xdr:from>
        <xdr:to>
          <xdr:col>8</xdr:col>
          <xdr:colOff>469900</xdr:colOff>
          <xdr:row>52</xdr:row>
          <xdr:rowOff>304800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2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56</xdr:row>
          <xdr:rowOff>215900</xdr:rowOff>
        </xdr:from>
        <xdr:to>
          <xdr:col>8</xdr:col>
          <xdr:colOff>482600</xdr:colOff>
          <xdr:row>56</xdr:row>
          <xdr:rowOff>406400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2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57</xdr:row>
          <xdr:rowOff>101600</xdr:rowOff>
        </xdr:from>
        <xdr:to>
          <xdr:col>8</xdr:col>
          <xdr:colOff>482600</xdr:colOff>
          <xdr:row>57</xdr:row>
          <xdr:rowOff>292100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2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58</xdr:row>
          <xdr:rowOff>215900</xdr:rowOff>
        </xdr:from>
        <xdr:to>
          <xdr:col>8</xdr:col>
          <xdr:colOff>482600</xdr:colOff>
          <xdr:row>58</xdr:row>
          <xdr:rowOff>406400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2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59</xdr:row>
          <xdr:rowOff>215900</xdr:rowOff>
        </xdr:from>
        <xdr:to>
          <xdr:col>8</xdr:col>
          <xdr:colOff>482600</xdr:colOff>
          <xdr:row>59</xdr:row>
          <xdr:rowOff>406400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2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64</xdr:row>
          <xdr:rowOff>139700</xdr:rowOff>
        </xdr:from>
        <xdr:to>
          <xdr:col>8</xdr:col>
          <xdr:colOff>469900</xdr:colOff>
          <xdr:row>64</xdr:row>
          <xdr:rowOff>330200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2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65</xdr:row>
          <xdr:rowOff>139700</xdr:rowOff>
        </xdr:from>
        <xdr:to>
          <xdr:col>8</xdr:col>
          <xdr:colOff>469900</xdr:colOff>
          <xdr:row>65</xdr:row>
          <xdr:rowOff>330200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2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67</xdr:row>
          <xdr:rowOff>101600</xdr:rowOff>
        </xdr:from>
        <xdr:to>
          <xdr:col>8</xdr:col>
          <xdr:colOff>469900</xdr:colOff>
          <xdr:row>67</xdr:row>
          <xdr:rowOff>292100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2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68</xdr:row>
          <xdr:rowOff>101600</xdr:rowOff>
        </xdr:from>
        <xdr:to>
          <xdr:col>8</xdr:col>
          <xdr:colOff>469900</xdr:colOff>
          <xdr:row>68</xdr:row>
          <xdr:rowOff>292100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2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69</xdr:row>
          <xdr:rowOff>12700</xdr:rowOff>
        </xdr:from>
        <xdr:to>
          <xdr:col>8</xdr:col>
          <xdr:colOff>469900</xdr:colOff>
          <xdr:row>70</xdr:row>
          <xdr:rowOff>0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2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71</xdr:row>
          <xdr:rowOff>12700</xdr:rowOff>
        </xdr:from>
        <xdr:to>
          <xdr:col>8</xdr:col>
          <xdr:colOff>469900</xdr:colOff>
          <xdr:row>72</xdr:row>
          <xdr:rowOff>12700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2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72</xdr:row>
          <xdr:rowOff>12700</xdr:rowOff>
        </xdr:from>
        <xdr:to>
          <xdr:col>8</xdr:col>
          <xdr:colOff>469900</xdr:colOff>
          <xdr:row>73</xdr:row>
          <xdr:rowOff>0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2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74</xdr:row>
          <xdr:rowOff>12700</xdr:rowOff>
        </xdr:from>
        <xdr:to>
          <xdr:col>8</xdr:col>
          <xdr:colOff>469900</xdr:colOff>
          <xdr:row>75</xdr:row>
          <xdr:rowOff>12700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2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75</xdr:row>
          <xdr:rowOff>114300</xdr:rowOff>
        </xdr:from>
        <xdr:to>
          <xdr:col>8</xdr:col>
          <xdr:colOff>469900</xdr:colOff>
          <xdr:row>75</xdr:row>
          <xdr:rowOff>304800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2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77</xdr:row>
          <xdr:rowOff>12700</xdr:rowOff>
        </xdr:from>
        <xdr:to>
          <xdr:col>8</xdr:col>
          <xdr:colOff>469900</xdr:colOff>
          <xdr:row>78</xdr:row>
          <xdr:rowOff>12700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2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78</xdr:row>
          <xdr:rowOff>12700</xdr:rowOff>
        </xdr:from>
        <xdr:to>
          <xdr:col>8</xdr:col>
          <xdr:colOff>469900</xdr:colOff>
          <xdr:row>79</xdr:row>
          <xdr:rowOff>0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2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83</xdr:row>
          <xdr:rowOff>12700</xdr:rowOff>
        </xdr:from>
        <xdr:to>
          <xdr:col>8</xdr:col>
          <xdr:colOff>469900</xdr:colOff>
          <xdr:row>84</xdr:row>
          <xdr:rowOff>12700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2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84</xdr:row>
          <xdr:rowOff>12700</xdr:rowOff>
        </xdr:from>
        <xdr:to>
          <xdr:col>8</xdr:col>
          <xdr:colOff>469900</xdr:colOff>
          <xdr:row>85</xdr:row>
          <xdr:rowOff>0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2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86</xdr:row>
          <xdr:rowOff>12700</xdr:rowOff>
        </xdr:from>
        <xdr:to>
          <xdr:col>8</xdr:col>
          <xdr:colOff>469900</xdr:colOff>
          <xdr:row>87</xdr:row>
          <xdr:rowOff>12700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2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87</xdr:row>
          <xdr:rowOff>12700</xdr:rowOff>
        </xdr:from>
        <xdr:to>
          <xdr:col>8</xdr:col>
          <xdr:colOff>469900</xdr:colOff>
          <xdr:row>88</xdr:row>
          <xdr:rowOff>12700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2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88</xdr:row>
          <xdr:rowOff>12700</xdr:rowOff>
        </xdr:from>
        <xdr:to>
          <xdr:col>8</xdr:col>
          <xdr:colOff>469900</xdr:colOff>
          <xdr:row>89</xdr:row>
          <xdr:rowOff>0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2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90</xdr:row>
          <xdr:rowOff>12700</xdr:rowOff>
        </xdr:from>
        <xdr:to>
          <xdr:col>8</xdr:col>
          <xdr:colOff>469900</xdr:colOff>
          <xdr:row>91</xdr:row>
          <xdr:rowOff>12700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2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91</xdr:row>
          <xdr:rowOff>101600</xdr:rowOff>
        </xdr:from>
        <xdr:to>
          <xdr:col>8</xdr:col>
          <xdr:colOff>469900</xdr:colOff>
          <xdr:row>91</xdr:row>
          <xdr:rowOff>292100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2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92</xdr:row>
          <xdr:rowOff>12700</xdr:rowOff>
        </xdr:from>
        <xdr:to>
          <xdr:col>8</xdr:col>
          <xdr:colOff>469900</xdr:colOff>
          <xdr:row>93</xdr:row>
          <xdr:rowOff>12700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2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93</xdr:row>
          <xdr:rowOff>12700</xdr:rowOff>
        </xdr:from>
        <xdr:to>
          <xdr:col>8</xdr:col>
          <xdr:colOff>469900</xdr:colOff>
          <xdr:row>94</xdr:row>
          <xdr:rowOff>12700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2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94</xdr:row>
          <xdr:rowOff>12700</xdr:rowOff>
        </xdr:from>
        <xdr:to>
          <xdr:col>8</xdr:col>
          <xdr:colOff>469900</xdr:colOff>
          <xdr:row>95</xdr:row>
          <xdr:rowOff>0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2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96</xdr:row>
          <xdr:rowOff>12700</xdr:rowOff>
        </xdr:from>
        <xdr:to>
          <xdr:col>8</xdr:col>
          <xdr:colOff>469900</xdr:colOff>
          <xdr:row>97</xdr:row>
          <xdr:rowOff>12700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2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97</xdr:row>
          <xdr:rowOff>12700</xdr:rowOff>
        </xdr:from>
        <xdr:to>
          <xdr:col>8</xdr:col>
          <xdr:colOff>469900</xdr:colOff>
          <xdr:row>97</xdr:row>
          <xdr:rowOff>203200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2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98</xdr:row>
          <xdr:rowOff>12700</xdr:rowOff>
        </xdr:from>
        <xdr:to>
          <xdr:col>8</xdr:col>
          <xdr:colOff>469900</xdr:colOff>
          <xdr:row>99</xdr:row>
          <xdr:rowOff>12700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2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99</xdr:row>
          <xdr:rowOff>12700</xdr:rowOff>
        </xdr:from>
        <xdr:to>
          <xdr:col>8</xdr:col>
          <xdr:colOff>469900</xdr:colOff>
          <xdr:row>100</xdr:row>
          <xdr:rowOff>0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2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101</xdr:row>
          <xdr:rowOff>12700</xdr:rowOff>
        </xdr:from>
        <xdr:to>
          <xdr:col>8</xdr:col>
          <xdr:colOff>469900</xdr:colOff>
          <xdr:row>102</xdr:row>
          <xdr:rowOff>12700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2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102</xdr:row>
          <xdr:rowOff>12700</xdr:rowOff>
        </xdr:from>
        <xdr:to>
          <xdr:col>8</xdr:col>
          <xdr:colOff>469900</xdr:colOff>
          <xdr:row>103</xdr:row>
          <xdr:rowOff>12700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2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103</xdr:row>
          <xdr:rowOff>114300</xdr:rowOff>
        </xdr:from>
        <xdr:to>
          <xdr:col>8</xdr:col>
          <xdr:colOff>469900</xdr:colOff>
          <xdr:row>103</xdr:row>
          <xdr:rowOff>304800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2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104</xdr:row>
          <xdr:rowOff>114300</xdr:rowOff>
        </xdr:from>
        <xdr:to>
          <xdr:col>8</xdr:col>
          <xdr:colOff>469900</xdr:colOff>
          <xdr:row>104</xdr:row>
          <xdr:rowOff>304800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2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105</xdr:row>
          <xdr:rowOff>12700</xdr:rowOff>
        </xdr:from>
        <xdr:to>
          <xdr:col>8</xdr:col>
          <xdr:colOff>469900</xdr:colOff>
          <xdr:row>106</xdr:row>
          <xdr:rowOff>0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2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110</xdr:row>
          <xdr:rowOff>12700</xdr:rowOff>
        </xdr:from>
        <xdr:to>
          <xdr:col>8</xdr:col>
          <xdr:colOff>469900</xdr:colOff>
          <xdr:row>110</xdr:row>
          <xdr:rowOff>203200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2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111</xdr:row>
          <xdr:rowOff>12700</xdr:rowOff>
        </xdr:from>
        <xdr:to>
          <xdr:col>8</xdr:col>
          <xdr:colOff>469900</xdr:colOff>
          <xdr:row>111</xdr:row>
          <xdr:rowOff>203200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2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113</xdr:row>
          <xdr:rowOff>12700</xdr:rowOff>
        </xdr:from>
        <xdr:to>
          <xdr:col>8</xdr:col>
          <xdr:colOff>469900</xdr:colOff>
          <xdr:row>113</xdr:row>
          <xdr:rowOff>203200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2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113</xdr:row>
          <xdr:rowOff>12700</xdr:rowOff>
        </xdr:from>
        <xdr:to>
          <xdr:col>8</xdr:col>
          <xdr:colOff>469900</xdr:colOff>
          <xdr:row>113</xdr:row>
          <xdr:rowOff>203200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2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113</xdr:row>
          <xdr:rowOff>12700</xdr:rowOff>
        </xdr:from>
        <xdr:to>
          <xdr:col>8</xdr:col>
          <xdr:colOff>469900</xdr:colOff>
          <xdr:row>113</xdr:row>
          <xdr:rowOff>203200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2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114</xdr:row>
          <xdr:rowOff>12700</xdr:rowOff>
        </xdr:from>
        <xdr:to>
          <xdr:col>8</xdr:col>
          <xdr:colOff>469900</xdr:colOff>
          <xdr:row>114</xdr:row>
          <xdr:rowOff>203200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2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114</xdr:row>
          <xdr:rowOff>12700</xdr:rowOff>
        </xdr:from>
        <xdr:to>
          <xdr:col>8</xdr:col>
          <xdr:colOff>469900</xdr:colOff>
          <xdr:row>114</xdr:row>
          <xdr:rowOff>203200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2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116</xdr:row>
          <xdr:rowOff>12700</xdr:rowOff>
        </xdr:from>
        <xdr:to>
          <xdr:col>8</xdr:col>
          <xdr:colOff>469900</xdr:colOff>
          <xdr:row>116</xdr:row>
          <xdr:rowOff>203200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2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116</xdr:row>
          <xdr:rowOff>12700</xdr:rowOff>
        </xdr:from>
        <xdr:to>
          <xdr:col>8</xdr:col>
          <xdr:colOff>469900</xdr:colOff>
          <xdr:row>116</xdr:row>
          <xdr:rowOff>203200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2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116</xdr:row>
          <xdr:rowOff>12700</xdr:rowOff>
        </xdr:from>
        <xdr:to>
          <xdr:col>8</xdr:col>
          <xdr:colOff>469900</xdr:colOff>
          <xdr:row>116</xdr:row>
          <xdr:rowOff>203200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2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117</xdr:row>
          <xdr:rowOff>12700</xdr:rowOff>
        </xdr:from>
        <xdr:to>
          <xdr:col>8</xdr:col>
          <xdr:colOff>469900</xdr:colOff>
          <xdr:row>117</xdr:row>
          <xdr:rowOff>203200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2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117</xdr:row>
          <xdr:rowOff>12700</xdr:rowOff>
        </xdr:from>
        <xdr:to>
          <xdr:col>8</xdr:col>
          <xdr:colOff>469900</xdr:colOff>
          <xdr:row>117</xdr:row>
          <xdr:rowOff>203200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2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117</xdr:row>
          <xdr:rowOff>12700</xdr:rowOff>
        </xdr:from>
        <xdr:to>
          <xdr:col>8</xdr:col>
          <xdr:colOff>469900</xdr:colOff>
          <xdr:row>117</xdr:row>
          <xdr:rowOff>203200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2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119</xdr:row>
          <xdr:rowOff>12700</xdr:rowOff>
        </xdr:from>
        <xdr:to>
          <xdr:col>8</xdr:col>
          <xdr:colOff>469900</xdr:colOff>
          <xdr:row>119</xdr:row>
          <xdr:rowOff>203200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2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119</xdr:row>
          <xdr:rowOff>12700</xdr:rowOff>
        </xdr:from>
        <xdr:to>
          <xdr:col>8</xdr:col>
          <xdr:colOff>469900</xdr:colOff>
          <xdr:row>119</xdr:row>
          <xdr:rowOff>203200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2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119</xdr:row>
          <xdr:rowOff>12700</xdr:rowOff>
        </xdr:from>
        <xdr:to>
          <xdr:col>8</xdr:col>
          <xdr:colOff>469900</xdr:colOff>
          <xdr:row>119</xdr:row>
          <xdr:rowOff>203200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2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120</xdr:row>
          <xdr:rowOff>12700</xdr:rowOff>
        </xdr:from>
        <xdr:to>
          <xdr:col>8</xdr:col>
          <xdr:colOff>469900</xdr:colOff>
          <xdr:row>120</xdr:row>
          <xdr:rowOff>203200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2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120</xdr:row>
          <xdr:rowOff>12700</xdr:rowOff>
        </xdr:from>
        <xdr:to>
          <xdr:col>8</xdr:col>
          <xdr:colOff>469900</xdr:colOff>
          <xdr:row>120</xdr:row>
          <xdr:rowOff>203200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2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120</xdr:row>
          <xdr:rowOff>12700</xdr:rowOff>
        </xdr:from>
        <xdr:to>
          <xdr:col>8</xdr:col>
          <xdr:colOff>469900</xdr:colOff>
          <xdr:row>120</xdr:row>
          <xdr:rowOff>203200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2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122</xdr:row>
          <xdr:rowOff>12700</xdr:rowOff>
        </xdr:from>
        <xdr:to>
          <xdr:col>8</xdr:col>
          <xdr:colOff>469900</xdr:colOff>
          <xdr:row>122</xdr:row>
          <xdr:rowOff>203200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2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122</xdr:row>
          <xdr:rowOff>12700</xdr:rowOff>
        </xdr:from>
        <xdr:to>
          <xdr:col>8</xdr:col>
          <xdr:colOff>469900</xdr:colOff>
          <xdr:row>122</xdr:row>
          <xdr:rowOff>203200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2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122</xdr:row>
          <xdr:rowOff>12700</xdr:rowOff>
        </xdr:from>
        <xdr:to>
          <xdr:col>8</xdr:col>
          <xdr:colOff>469900</xdr:colOff>
          <xdr:row>122</xdr:row>
          <xdr:rowOff>203200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2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123</xdr:row>
          <xdr:rowOff>12700</xdr:rowOff>
        </xdr:from>
        <xdr:to>
          <xdr:col>8</xdr:col>
          <xdr:colOff>469900</xdr:colOff>
          <xdr:row>123</xdr:row>
          <xdr:rowOff>203200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2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215900</xdr:colOff>
          <xdr:row>123</xdr:row>
          <xdr:rowOff>12700</xdr:rowOff>
        </xdr:from>
        <xdr:to>
          <xdr:col>8</xdr:col>
          <xdr:colOff>469900</xdr:colOff>
          <xdr:row>123</xdr:row>
          <xdr:rowOff>203200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2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16</xdr:row>
          <xdr:rowOff>0</xdr:rowOff>
        </xdr:from>
        <xdr:to>
          <xdr:col>12</xdr:col>
          <xdr:colOff>444500</xdr:colOff>
          <xdr:row>17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2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17</xdr:row>
          <xdr:rowOff>0</xdr:rowOff>
        </xdr:from>
        <xdr:to>
          <xdr:col>12</xdr:col>
          <xdr:colOff>444500</xdr:colOff>
          <xdr:row>18</xdr:row>
          <xdr:rowOff>0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2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18</xdr:row>
          <xdr:rowOff>0</xdr:rowOff>
        </xdr:from>
        <xdr:to>
          <xdr:col>12</xdr:col>
          <xdr:colOff>444500</xdr:colOff>
          <xdr:row>19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2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19</xdr:row>
          <xdr:rowOff>0</xdr:rowOff>
        </xdr:from>
        <xdr:to>
          <xdr:col>12</xdr:col>
          <xdr:colOff>444500</xdr:colOff>
          <xdr:row>19</xdr:row>
          <xdr:rowOff>190500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2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21</xdr:row>
          <xdr:rowOff>0</xdr:rowOff>
        </xdr:from>
        <xdr:to>
          <xdr:col>12</xdr:col>
          <xdr:colOff>444500</xdr:colOff>
          <xdr:row>22</xdr:row>
          <xdr:rowOff>0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2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22</xdr:row>
          <xdr:rowOff>0</xdr:rowOff>
        </xdr:from>
        <xdr:to>
          <xdr:col>12</xdr:col>
          <xdr:colOff>444500</xdr:colOff>
          <xdr:row>22</xdr:row>
          <xdr:rowOff>190500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2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23</xdr:row>
          <xdr:rowOff>0</xdr:rowOff>
        </xdr:from>
        <xdr:to>
          <xdr:col>12</xdr:col>
          <xdr:colOff>444500</xdr:colOff>
          <xdr:row>23</xdr:row>
          <xdr:rowOff>190500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2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25</xdr:row>
          <xdr:rowOff>0</xdr:rowOff>
        </xdr:from>
        <xdr:to>
          <xdr:col>12</xdr:col>
          <xdr:colOff>444500</xdr:colOff>
          <xdr:row>26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2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26</xdr:row>
          <xdr:rowOff>0</xdr:rowOff>
        </xdr:from>
        <xdr:to>
          <xdr:col>12</xdr:col>
          <xdr:colOff>444500</xdr:colOff>
          <xdr:row>27</xdr:row>
          <xdr:rowOff>0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2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27</xdr:row>
          <xdr:rowOff>152400</xdr:rowOff>
        </xdr:from>
        <xdr:to>
          <xdr:col>12</xdr:col>
          <xdr:colOff>431800</xdr:colOff>
          <xdr:row>27</xdr:row>
          <xdr:rowOff>342900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2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28</xdr:row>
          <xdr:rowOff>101600</xdr:rowOff>
        </xdr:from>
        <xdr:to>
          <xdr:col>12</xdr:col>
          <xdr:colOff>431800</xdr:colOff>
          <xdr:row>28</xdr:row>
          <xdr:rowOff>292100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2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30</xdr:row>
          <xdr:rowOff>0</xdr:rowOff>
        </xdr:from>
        <xdr:to>
          <xdr:col>12</xdr:col>
          <xdr:colOff>444500</xdr:colOff>
          <xdr:row>31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2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31</xdr:row>
          <xdr:rowOff>0</xdr:rowOff>
        </xdr:from>
        <xdr:to>
          <xdr:col>12</xdr:col>
          <xdr:colOff>444500</xdr:colOff>
          <xdr:row>32</xdr:row>
          <xdr:rowOff>0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2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32</xdr:row>
          <xdr:rowOff>101600</xdr:rowOff>
        </xdr:from>
        <xdr:to>
          <xdr:col>12</xdr:col>
          <xdr:colOff>431800</xdr:colOff>
          <xdr:row>32</xdr:row>
          <xdr:rowOff>292100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2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33</xdr:row>
          <xdr:rowOff>0</xdr:rowOff>
        </xdr:from>
        <xdr:to>
          <xdr:col>12</xdr:col>
          <xdr:colOff>444500</xdr:colOff>
          <xdr:row>33</xdr:row>
          <xdr:rowOff>190500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2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35</xdr:row>
          <xdr:rowOff>127000</xdr:rowOff>
        </xdr:from>
        <xdr:to>
          <xdr:col>12</xdr:col>
          <xdr:colOff>444500</xdr:colOff>
          <xdr:row>35</xdr:row>
          <xdr:rowOff>317500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2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36</xdr:row>
          <xdr:rowOff>127000</xdr:rowOff>
        </xdr:from>
        <xdr:to>
          <xdr:col>12</xdr:col>
          <xdr:colOff>444500</xdr:colOff>
          <xdr:row>36</xdr:row>
          <xdr:rowOff>317500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2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37</xdr:row>
          <xdr:rowOff>127000</xdr:rowOff>
        </xdr:from>
        <xdr:to>
          <xdr:col>12</xdr:col>
          <xdr:colOff>444500</xdr:colOff>
          <xdr:row>37</xdr:row>
          <xdr:rowOff>317500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2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38</xdr:row>
          <xdr:rowOff>127000</xdr:rowOff>
        </xdr:from>
        <xdr:to>
          <xdr:col>12</xdr:col>
          <xdr:colOff>444500</xdr:colOff>
          <xdr:row>38</xdr:row>
          <xdr:rowOff>317500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2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43</xdr:row>
          <xdr:rowOff>203200</xdr:rowOff>
        </xdr:from>
        <xdr:to>
          <xdr:col>12</xdr:col>
          <xdr:colOff>431800</xdr:colOff>
          <xdr:row>43</xdr:row>
          <xdr:rowOff>393700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2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44</xdr:row>
          <xdr:rowOff>203200</xdr:rowOff>
        </xdr:from>
        <xdr:to>
          <xdr:col>12</xdr:col>
          <xdr:colOff>431800</xdr:colOff>
          <xdr:row>44</xdr:row>
          <xdr:rowOff>393700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2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46</xdr:row>
          <xdr:rowOff>203200</xdr:rowOff>
        </xdr:from>
        <xdr:to>
          <xdr:col>12</xdr:col>
          <xdr:colOff>431800</xdr:colOff>
          <xdr:row>46</xdr:row>
          <xdr:rowOff>393700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2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47</xdr:row>
          <xdr:rowOff>203200</xdr:rowOff>
        </xdr:from>
        <xdr:to>
          <xdr:col>12</xdr:col>
          <xdr:colOff>431800</xdr:colOff>
          <xdr:row>47</xdr:row>
          <xdr:rowOff>393700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2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49</xdr:row>
          <xdr:rowOff>215900</xdr:rowOff>
        </xdr:from>
        <xdr:to>
          <xdr:col>12</xdr:col>
          <xdr:colOff>431800</xdr:colOff>
          <xdr:row>49</xdr:row>
          <xdr:rowOff>406400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2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50</xdr:row>
          <xdr:rowOff>101600</xdr:rowOff>
        </xdr:from>
        <xdr:to>
          <xdr:col>12</xdr:col>
          <xdr:colOff>431800</xdr:colOff>
          <xdr:row>50</xdr:row>
          <xdr:rowOff>292100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2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51</xdr:row>
          <xdr:rowOff>215900</xdr:rowOff>
        </xdr:from>
        <xdr:to>
          <xdr:col>12</xdr:col>
          <xdr:colOff>431800</xdr:colOff>
          <xdr:row>51</xdr:row>
          <xdr:rowOff>406400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2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52</xdr:row>
          <xdr:rowOff>101600</xdr:rowOff>
        </xdr:from>
        <xdr:to>
          <xdr:col>12</xdr:col>
          <xdr:colOff>431800</xdr:colOff>
          <xdr:row>52</xdr:row>
          <xdr:rowOff>292100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2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56</xdr:row>
          <xdr:rowOff>203200</xdr:rowOff>
        </xdr:from>
        <xdr:to>
          <xdr:col>12</xdr:col>
          <xdr:colOff>444500</xdr:colOff>
          <xdr:row>56</xdr:row>
          <xdr:rowOff>393700</xdr:rowOff>
        </xdr:to>
        <xdr:sp macro="" textlink="">
          <xdr:nvSpPr>
            <xdr:cNvPr id="3426" name="Check Box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2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57</xdr:row>
          <xdr:rowOff>101600</xdr:rowOff>
        </xdr:from>
        <xdr:to>
          <xdr:col>12</xdr:col>
          <xdr:colOff>444500</xdr:colOff>
          <xdr:row>57</xdr:row>
          <xdr:rowOff>292100</xdr:rowOff>
        </xdr:to>
        <xdr:sp macro="" textlink="">
          <xdr:nvSpPr>
            <xdr:cNvPr id="3427" name="Check Box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2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58</xdr:row>
          <xdr:rowOff>203200</xdr:rowOff>
        </xdr:from>
        <xdr:to>
          <xdr:col>12</xdr:col>
          <xdr:colOff>444500</xdr:colOff>
          <xdr:row>58</xdr:row>
          <xdr:rowOff>393700</xdr:rowOff>
        </xdr:to>
        <xdr:sp macro="" textlink="">
          <xdr:nvSpPr>
            <xdr:cNvPr id="3428" name="Check Box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2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190500</xdr:colOff>
          <xdr:row>59</xdr:row>
          <xdr:rowOff>203200</xdr:rowOff>
        </xdr:from>
        <xdr:to>
          <xdr:col>12</xdr:col>
          <xdr:colOff>444500</xdr:colOff>
          <xdr:row>59</xdr:row>
          <xdr:rowOff>393700</xdr:rowOff>
        </xdr:to>
        <xdr:sp macro="" textlink="">
          <xdr:nvSpPr>
            <xdr:cNvPr id="3429" name="Check Box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2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64</xdr:row>
          <xdr:rowOff>127000</xdr:rowOff>
        </xdr:from>
        <xdr:to>
          <xdr:col>12</xdr:col>
          <xdr:colOff>431800</xdr:colOff>
          <xdr:row>64</xdr:row>
          <xdr:rowOff>317500</xdr:rowOff>
        </xdr:to>
        <xdr:sp macro="" textlink="">
          <xdr:nvSpPr>
            <xdr:cNvPr id="3434" name="Check Box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2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65</xdr:row>
          <xdr:rowOff>127000</xdr:rowOff>
        </xdr:from>
        <xdr:to>
          <xdr:col>12</xdr:col>
          <xdr:colOff>431800</xdr:colOff>
          <xdr:row>65</xdr:row>
          <xdr:rowOff>317500</xdr:rowOff>
        </xdr:to>
        <xdr:sp macro="" textlink="">
          <xdr:nvSpPr>
            <xdr:cNvPr id="3435" name="Check Box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2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67</xdr:row>
          <xdr:rowOff>88900</xdr:rowOff>
        </xdr:from>
        <xdr:to>
          <xdr:col>12</xdr:col>
          <xdr:colOff>431800</xdr:colOff>
          <xdr:row>67</xdr:row>
          <xdr:rowOff>279400</xdr:rowOff>
        </xdr:to>
        <xdr:sp macro="" textlink="">
          <xdr:nvSpPr>
            <xdr:cNvPr id="3437" name="Check Box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2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68</xdr:row>
          <xdr:rowOff>88900</xdr:rowOff>
        </xdr:from>
        <xdr:to>
          <xdr:col>12</xdr:col>
          <xdr:colOff>431800</xdr:colOff>
          <xdr:row>68</xdr:row>
          <xdr:rowOff>279400</xdr:rowOff>
        </xdr:to>
        <xdr:sp macro="" textlink="">
          <xdr:nvSpPr>
            <xdr:cNvPr id="3438" name="Check Box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2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69</xdr:row>
          <xdr:rowOff>0</xdr:rowOff>
        </xdr:from>
        <xdr:to>
          <xdr:col>12</xdr:col>
          <xdr:colOff>444500</xdr:colOff>
          <xdr:row>69</xdr:row>
          <xdr:rowOff>190500</xdr:rowOff>
        </xdr:to>
        <xdr:sp macro="" textlink="">
          <xdr:nvSpPr>
            <xdr:cNvPr id="3439" name="Check Box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2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71</xdr:row>
          <xdr:rowOff>0</xdr:rowOff>
        </xdr:from>
        <xdr:to>
          <xdr:col>12</xdr:col>
          <xdr:colOff>444500</xdr:colOff>
          <xdr:row>72</xdr:row>
          <xdr:rowOff>0</xdr:rowOff>
        </xdr:to>
        <xdr:sp macro="" textlink="">
          <xdr:nvSpPr>
            <xdr:cNvPr id="3441" name="Check Box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2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72</xdr:row>
          <xdr:rowOff>0</xdr:rowOff>
        </xdr:from>
        <xdr:to>
          <xdr:col>12</xdr:col>
          <xdr:colOff>444500</xdr:colOff>
          <xdr:row>72</xdr:row>
          <xdr:rowOff>190500</xdr:rowOff>
        </xdr:to>
        <xdr:sp macro="" textlink="">
          <xdr:nvSpPr>
            <xdr:cNvPr id="3442" name="Check Box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2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74</xdr:row>
          <xdr:rowOff>0</xdr:rowOff>
        </xdr:from>
        <xdr:to>
          <xdr:col>12</xdr:col>
          <xdr:colOff>444500</xdr:colOff>
          <xdr:row>75</xdr:row>
          <xdr:rowOff>0</xdr:rowOff>
        </xdr:to>
        <xdr:sp macro="" textlink="">
          <xdr:nvSpPr>
            <xdr:cNvPr id="3444" name="Check Box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2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75</xdr:row>
          <xdr:rowOff>101600</xdr:rowOff>
        </xdr:from>
        <xdr:to>
          <xdr:col>12</xdr:col>
          <xdr:colOff>431800</xdr:colOff>
          <xdr:row>75</xdr:row>
          <xdr:rowOff>292100</xdr:rowOff>
        </xdr:to>
        <xdr:sp macro="" textlink="">
          <xdr:nvSpPr>
            <xdr:cNvPr id="3445" name="Check Box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2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77</xdr:row>
          <xdr:rowOff>0</xdr:rowOff>
        </xdr:from>
        <xdr:to>
          <xdr:col>12</xdr:col>
          <xdr:colOff>444500</xdr:colOff>
          <xdr:row>78</xdr:row>
          <xdr:rowOff>0</xdr:rowOff>
        </xdr:to>
        <xdr:sp macro="" textlink="">
          <xdr:nvSpPr>
            <xdr:cNvPr id="3447" name="Check Box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2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78</xdr:row>
          <xdr:rowOff>0</xdr:rowOff>
        </xdr:from>
        <xdr:to>
          <xdr:col>12</xdr:col>
          <xdr:colOff>444500</xdr:colOff>
          <xdr:row>78</xdr:row>
          <xdr:rowOff>190500</xdr:rowOff>
        </xdr:to>
        <xdr:sp macro="" textlink="">
          <xdr:nvSpPr>
            <xdr:cNvPr id="3448" name="Check Box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2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83</xdr:row>
          <xdr:rowOff>0</xdr:rowOff>
        </xdr:from>
        <xdr:to>
          <xdr:col>12</xdr:col>
          <xdr:colOff>444500</xdr:colOff>
          <xdr:row>84</xdr:row>
          <xdr:rowOff>0</xdr:rowOff>
        </xdr:to>
        <xdr:sp macro="" textlink="">
          <xdr:nvSpPr>
            <xdr:cNvPr id="3453" name="Check Box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2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84</xdr:row>
          <xdr:rowOff>0</xdr:rowOff>
        </xdr:from>
        <xdr:to>
          <xdr:col>12</xdr:col>
          <xdr:colOff>444500</xdr:colOff>
          <xdr:row>84</xdr:row>
          <xdr:rowOff>190500</xdr:rowOff>
        </xdr:to>
        <xdr:sp macro="" textlink="">
          <xdr:nvSpPr>
            <xdr:cNvPr id="3454" name="Check Box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2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86</xdr:row>
          <xdr:rowOff>0</xdr:rowOff>
        </xdr:from>
        <xdr:to>
          <xdr:col>12</xdr:col>
          <xdr:colOff>444500</xdr:colOff>
          <xdr:row>87</xdr:row>
          <xdr:rowOff>0</xdr:rowOff>
        </xdr:to>
        <xdr:sp macro="" textlink="">
          <xdr:nvSpPr>
            <xdr:cNvPr id="3456" name="Check Box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2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87</xdr:row>
          <xdr:rowOff>0</xdr:rowOff>
        </xdr:from>
        <xdr:to>
          <xdr:col>12</xdr:col>
          <xdr:colOff>444500</xdr:colOff>
          <xdr:row>88</xdr:row>
          <xdr:rowOff>0</xdr:rowOff>
        </xdr:to>
        <xdr:sp macro="" textlink="">
          <xdr:nvSpPr>
            <xdr:cNvPr id="3457" name="Check Box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2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88</xdr:row>
          <xdr:rowOff>0</xdr:rowOff>
        </xdr:from>
        <xdr:to>
          <xdr:col>12</xdr:col>
          <xdr:colOff>444500</xdr:colOff>
          <xdr:row>88</xdr:row>
          <xdr:rowOff>190500</xdr:rowOff>
        </xdr:to>
        <xdr:sp macro="" textlink="">
          <xdr:nvSpPr>
            <xdr:cNvPr id="3458" name="Check Box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2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90</xdr:row>
          <xdr:rowOff>0</xdr:rowOff>
        </xdr:from>
        <xdr:to>
          <xdr:col>12</xdr:col>
          <xdr:colOff>444500</xdr:colOff>
          <xdr:row>91</xdr:row>
          <xdr:rowOff>0</xdr:rowOff>
        </xdr:to>
        <xdr:sp macro="" textlink="">
          <xdr:nvSpPr>
            <xdr:cNvPr id="3460" name="Check Box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2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91</xdr:row>
          <xdr:rowOff>101600</xdr:rowOff>
        </xdr:from>
        <xdr:to>
          <xdr:col>12</xdr:col>
          <xdr:colOff>431800</xdr:colOff>
          <xdr:row>91</xdr:row>
          <xdr:rowOff>292100</xdr:rowOff>
        </xdr:to>
        <xdr:sp macro="" textlink="">
          <xdr:nvSpPr>
            <xdr:cNvPr id="3461" name="Check Box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2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92</xdr:row>
          <xdr:rowOff>0</xdr:rowOff>
        </xdr:from>
        <xdr:to>
          <xdr:col>12</xdr:col>
          <xdr:colOff>444500</xdr:colOff>
          <xdr:row>93</xdr:row>
          <xdr:rowOff>0</xdr:rowOff>
        </xdr:to>
        <xdr:sp macro="" textlink="">
          <xdr:nvSpPr>
            <xdr:cNvPr id="3462" name="Check Box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2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93</xdr:row>
          <xdr:rowOff>0</xdr:rowOff>
        </xdr:from>
        <xdr:to>
          <xdr:col>12</xdr:col>
          <xdr:colOff>444500</xdr:colOff>
          <xdr:row>94</xdr:row>
          <xdr:rowOff>0</xdr:rowOff>
        </xdr:to>
        <xdr:sp macro="" textlink="">
          <xdr:nvSpPr>
            <xdr:cNvPr id="3463" name="Check Box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2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94</xdr:row>
          <xdr:rowOff>0</xdr:rowOff>
        </xdr:from>
        <xdr:to>
          <xdr:col>12</xdr:col>
          <xdr:colOff>444500</xdr:colOff>
          <xdr:row>94</xdr:row>
          <xdr:rowOff>190500</xdr:rowOff>
        </xdr:to>
        <xdr:sp macro="" textlink="">
          <xdr:nvSpPr>
            <xdr:cNvPr id="3464" name="Check Box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2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96</xdr:row>
          <xdr:rowOff>0</xdr:rowOff>
        </xdr:from>
        <xdr:to>
          <xdr:col>12</xdr:col>
          <xdr:colOff>444500</xdr:colOff>
          <xdr:row>97</xdr:row>
          <xdr:rowOff>0</xdr:rowOff>
        </xdr:to>
        <xdr:sp macro="" textlink="">
          <xdr:nvSpPr>
            <xdr:cNvPr id="3466" name="Check Box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2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97</xdr:row>
          <xdr:rowOff>0</xdr:rowOff>
        </xdr:from>
        <xdr:to>
          <xdr:col>12</xdr:col>
          <xdr:colOff>444500</xdr:colOff>
          <xdr:row>97</xdr:row>
          <xdr:rowOff>190500</xdr:rowOff>
        </xdr:to>
        <xdr:sp macro="" textlink="">
          <xdr:nvSpPr>
            <xdr:cNvPr id="3467" name="Check Box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2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98</xdr:row>
          <xdr:rowOff>0</xdr:rowOff>
        </xdr:from>
        <xdr:to>
          <xdr:col>12</xdr:col>
          <xdr:colOff>444500</xdr:colOff>
          <xdr:row>99</xdr:row>
          <xdr:rowOff>0</xdr:rowOff>
        </xdr:to>
        <xdr:sp macro="" textlink="">
          <xdr:nvSpPr>
            <xdr:cNvPr id="3468" name="Check Box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2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99</xdr:row>
          <xdr:rowOff>0</xdr:rowOff>
        </xdr:from>
        <xdr:to>
          <xdr:col>12</xdr:col>
          <xdr:colOff>444500</xdr:colOff>
          <xdr:row>99</xdr:row>
          <xdr:rowOff>190500</xdr:rowOff>
        </xdr:to>
        <xdr:sp macro="" textlink="">
          <xdr:nvSpPr>
            <xdr:cNvPr id="3469" name="Check Box 397" hidden="1">
              <a:extLst>
                <a:ext uri="{63B3BB69-23CF-44E3-9099-C40C66FF867C}">
                  <a14:compatExt spid="_x0000_s3469"/>
                </a:ext>
                <a:ext uri="{FF2B5EF4-FFF2-40B4-BE49-F238E27FC236}">
                  <a16:creationId xmlns:a16="http://schemas.microsoft.com/office/drawing/2014/main" id="{00000000-0008-0000-0200-00008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101</xdr:row>
          <xdr:rowOff>0</xdr:rowOff>
        </xdr:from>
        <xdr:to>
          <xdr:col>12</xdr:col>
          <xdr:colOff>444500</xdr:colOff>
          <xdr:row>102</xdr:row>
          <xdr:rowOff>0</xdr:rowOff>
        </xdr:to>
        <xdr:sp macro="" textlink="">
          <xdr:nvSpPr>
            <xdr:cNvPr id="3471" name="Check Box 399" hidden="1">
              <a:extLst>
                <a:ext uri="{63B3BB69-23CF-44E3-9099-C40C66FF867C}">
                  <a14:compatExt spid="_x0000_s3471"/>
                </a:ext>
                <a:ext uri="{FF2B5EF4-FFF2-40B4-BE49-F238E27FC236}">
                  <a16:creationId xmlns:a16="http://schemas.microsoft.com/office/drawing/2014/main" id="{00000000-0008-0000-0200-00008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102</xdr:row>
          <xdr:rowOff>0</xdr:rowOff>
        </xdr:from>
        <xdr:to>
          <xdr:col>12</xdr:col>
          <xdr:colOff>444500</xdr:colOff>
          <xdr:row>103</xdr:row>
          <xdr:rowOff>0</xdr:rowOff>
        </xdr:to>
        <xdr:sp macro="" textlink="">
          <xdr:nvSpPr>
            <xdr:cNvPr id="3472" name="Check Box 400" hidden="1">
              <a:extLst>
                <a:ext uri="{63B3BB69-23CF-44E3-9099-C40C66FF867C}">
                  <a14:compatExt spid="_x0000_s3472"/>
                </a:ext>
                <a:ext uri="{FF2B5EF4-FFF2-40B4-BE49-F238E27FC236}">
                  <a16:creationId xmlns:a16="http://schemas.microsoft.com/office/drawing/2014/main" id="{00000000-0008-0000-0200-00009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103</xdr:row>
          <xdr:rowOff>101600</xdr:rowOff>
        </xdr:from>
        <xdr:to>
          <xdr:col>12</xdr:col>
          <xdr:colOff>431800</xdr:colOff>
          <xdr:row>103</xdr:row>
          <xdr:rowOff>292100</xdr:rowOff>
        </xdr:to>
        <xdr:sp macro="" textlink="">
          <xdr:nvSpPr>
            <xdr:cNvPr id="3473" name="Check Box 401" hidden="1">
              <a:extLst>
                <a:ext uri="{63B3BB69-23CF-44E3-9099-C40C66FF867C}">
                  <a14:compatExt spid="_x0000_s3473"/>
                </a:ext>
                <a:ext uri="{FF2B5EF4-FFF2-40B4-BE49-F238E27FC236}">
                  <a16:creationId xmlns:a16="http://schemas.microsoft.com/office/drawing/2014/main" id="{00000000-0008-0000-0200-00009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104</xdr:row>
          <xdr:rowOff>101600</xdr:rowOff>
        </xdr:from>
        <xdr:to>
          <xdr:col>12</xdr:col>
          <xdr:colOff>431800</xdr:colOff>
          <xdr:row>104</xdr:row>
          <xdr:rowOff>292100</xdr:rowOff>
        </xdr:to>
        <xdr:sp macro="" textlink="">
          <xdr:nvSpPr>
            <xdr:cNvPr id="3474" name="Check Box 402" hidden="1">
              <a:extLst>
                <a:ext uri="{63B3BB69-23CF-44E3-9099-C40C66FF867C}">
                  <a14:compatExt spid="_x0000_s3474"/>
                </a:ext>
                <a:ext uri="{FF2B5EF4-FFF2-40B4-BE49-F238E27FC236}">
                  <a16:creationId xmlns:a16="http://schemas.microsoft.com/office/drawing/2014/main" id="{00000000-0008-0000-0200-00009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105</xdr:row>
          <xdr:rowOff>0</xdr:rowOff>
        </xdr:from>
        <xdr:to>
          <xdr:col>12</xdr:col>
          <xdr:colOff>444500</xdr:colOff>
          <xdr:row>105</xdr:row>
          <xdr:rowOff>190500</xdr:rowOff>
        </xdr:to>
        <xdr:sp macro="" textlink="">
          <xdr:nvSpPr>
            <xdr:cNvPr id="3475" name="Check Box 403" hidden="1">
              <a:extLst>
                <a:ext uri="{63B3BB69-23CF-44E3-9099-C40C66FF867C}">
                  <a14:compatExt spid="_x0000_s3475"/>
                </a:ext>
                <a:ext uri="{FF2B5EF4-FFF2-40B4-BE49-F238E27FC236}">
                  <a16:creationId xmlns:a16="http://schemas.microsoft.com/office/drawing/2014/main" id="{00000000-0008-0000-0200-00009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110</xdr:row>
          <xdr:rowOff>0</xdr:rowOff>
        </xdr:from>
        <xdr:to>
          <xdr:col>12</xdr:col>
          <xdr:colOff>444500</xdr:colOff>
          <xdr:row>110</xdr:row>
          <xdr:rowOff>190500</xdr:rowOff>
        </xdr:to>
        <xdr:sp macro="" textlink="">
          <xdr:nvSpPr>
            <xdr:cNvPr id="3480" name="Check Box 408" hidden="1">
              <a:extLst>
                <a:ext uri="{63B3BB69-23CF-44E3-9099-C40C66FF867C}">
                  <a14:compatExt spid="_x0000_s3480"/>
                </a:ext>
                <a:ext uri="{FF2B5EF4-FFF2-40B4-BE49-F238E27FC236}">
                  <a16:creationId xmlns:a16="http://schemas.microsoft.com/office/drawing/2014/main" id="{00000000-0008-0000-0200-00009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111</xdr:row>
          <xdr:rowOff>0</xdr:rowOff>
        </xdr:from>
        <xdr:to>
          <xdr:col>12</xdr:col>
          <xdr:colOff>444500</xdr:colOff>
          <xdr:row>111</xdr:row>
          <xdr:rowOff>190500</xdr:rowOff>
        </xdr:to>
        <xdr:sp macro="" textlink="">
          <xdr:nvSpPr>
            <xdr:cNvPr id="3481" name="Check Box 409" hidden="1">
              <a:extLst>
                <a:ext uri="{63B3BB69-23CF-44E3-9099-C40C66FF867C}">
                  <a14:compatExt spid="_x0000_s3481"/>
                </a:ext>
                <a:ext uri="{FF2B5EF4-FFF2-40B4-BE49-F238E27FC236}">
                  <a16:creationId xmlns:a16="http://schemas.microsoft.com/office/drawing/2014/main" id="{00000000-0008-0000-0200-00009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113</xdr:row>
          <xdr:rowOff>0</xdr:rowOff>
        </xdr:from>
        <xdr:to>
          <xdr:col>12</xdr:col>
          <xdr:colOff>444500</xdr:colOff>
          <xdr:row>113</xdr:row>
          <xdr:rowOff>190500</xdr:rowOff>
        </xdr:to>
        <xdr:sp macro="" textlink="">
          <xdr:nvSpPr>
            <xdr:cNvPr id="3483" name="Check Box 411" hidden="1">
              <a:extLst>
                <a:ext uri="{63B3BB69-23CF-44E3-9099-C40C66FF867C}">
                  <a14:compatExt spid="_x0000_s3483"/>
                </a:ext>
                <a:ext uri="{FF2B5EF4-FFF2-40B4-BE49-F238E27FC236}">
                  <a16:creationId xmlns:a16="http://schemas.microsoft.com/office/drawing/2014/main" id="{00000000-0008-0000-0200-00009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114</xdr:row>
          <xdr:rowOff>0</xdr:rowOff>
        </xdr:from>
        <xdr:to>
          <xdr:col>12</xdr:col>
          <xdr:colOff>444500</xdr:colOff>
          <xdr:row>114</xdr:row>
          <xdr:rowOff>190500</xdr:rowOff>
        </xdr:to>
        <xdr:sp macro="" textlink="">
          <xdr:nvSpPr>
            <xdr:cNvPr id="3484" name="Check Box 412" hidden="1">
              <a:extLst>
                <a:ext uri="{63B3BB69-23CF-44E3-9099-C40C66FF867C}">
                  <a14:compatExt spid="_x0000_s3484"/>
                </a:ext>
                <a:ext uri="{FF2B5EF4-FFF2-40B4-BE49-F238E27FC236}">
                  <a16:creationId xmlns:a16="http://schemas.microsoft.com/office/drawing/2014/main" id="{00000000-0008-0000-0200-00009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116</xdr:row>
          <xdr:rowOff>0</xdr:rowOff>
        </xdr:from>
        <xdr:to>
          <xdr:col>12</xdr:col>
          <xdr:colOff>444500</xdr:colOff>
          <xdr:row>116</xdr:row>
          <xdr:rowOff>190500</xdr:rowOff>
        </xdr:to>
        <xdr:sp macro="" textlink="">
          <xdr:nvSpPr>
            <xdr:cNvPr id="3486" name="Check Box 414" hidden="1">
              <a:extLst>
                <a:ext uri="{63B3BB69-23CF-44E3-9099-C40C66FF867C}">
                  <a14:compatExt spid="_x0000_s3486"/>
                </a:ext>
                <a:ext uri="{FF2B5EF4-FFF2-40B4-BE49-F238E27FC236}">
                  <a16:creationId xmlns:a16="http://schemas.microsoft.com/office/drawing/2014/main" id="{00000000-0008-0000-0200-00009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117</xdr:row>
          <xdr:rowOff>0</xdr:rowOff>
        </xdr:from>
        <xdr:to>
          <xdr:col>12</xdr:col>
          <xdr:colOff>444500</xdr:colOff>
          <xdr:row>117</xdr:row>
          <xdr:rowOff>190500</xdr:rowOff>
        </xdr:to>
        <xdr:sp macro="" textlink="">
          <xdr:nvSpPr>
            <xdr:cNvPr id="3487" name="Check Box 415" hidden="1">
              <a:extLst>
                <a:ext uri="{63B3BB69-23CF-44E3-9099-C40C66FF867C}">
                  <a14:compatExt spid="_x0000_s3487"/>
                </a:ext>
                <a:ext uri="{FF2B5EF4-FFF2-40B4-BE49-F238E27FC236}">
                  <a16:creationId xmlns:a16="http://schemas.microsoft.com/office/drawing/2014/main" id="{00000000-0008-0000-0200-00009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119</xdr:row>
          <xdr:rowOff>0</xdr:rowOff>
        </xdr:from>
        <xdr:to>
          <xdr:col>12</xdr:col>
          <xdr:colOff>444500</xdr:colOff>
          <xdr:row>119</xdr:row>
          <xdr:rowOff>190500</xdr:rowOff>
        </xdr:to>
        <xdr:sp macro="" textlink="">
          <xdr:nvSpPr>
            <xdr:cNvPr id="3489" name="Check Box 417" hidden="1">
              <a:extLst>
                <a:ext uri="{63B3BB69-23CF-44E3-9099-C40C66FF867C}">
                  <a14:compatExt spid="_x0000_s3489"/>
                </a:ext>
                <a:ext uri="{FF2B5EF4-FFF2-40B4-BE49-F238E27FC236}">
                  <a16:creationId xmlns:a16="http://schemas.microsoft.com/office/drawing/2014/main" id="{00000000-0008-0000-0200-0000A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120</xdr:row>
          <xdr:rowOff>0</xdr:rowOff>
        </xdr:from>
        <xdr:to>
          <xdr:col>12</xdr:col>
          <xdr:colOff>444500</xdr:colOff>
          <xdr:row>120</xdr:row>
          <xdr:rowOff>190500</xdr:rowOff>
        </xdr:to>
        <xdr:sp macro="" textlink="">
          <xdr:nvSpPr>
            <xdr:cNvPr id="3490" name="Check Box 418" hidden="1">
              <a:extLst>
                <a:ext uri="{63B3BB69-23CF-44E3-9099-C40C66FF867C}">
                  <a14:compatExt spid="_x0000_s3490"/>
                </a:ext>
                <a:ext uri="{FF2B5EF4-FFF2-40B4-BE49-F238E27FC236}">
                  <a16:creationId xmlns:a16="http://schemas.microsoft.com/office/drawing/2014/main" id="{00000000-0008-0000-0200-0000A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122</xdr:row>
          <xdr:rowOff>0</xdr:rowOff>
        </xdr:from>
        <xdr:to>
          <xdr:col>12</xdr:col>
          <xdr:colOff>444500</xdr:colOff>
          <xdr:row>122</xdr:row>
          <xdr:rowOff>190500</xdr:rowOff>
        </xdr:to>
        <xdr:sp macro="" textlink="">
          <xdr:nvSpPr>
            <xdr:cNvPr id="3492" name="Check Box 420" hidden="1">
              <a:extLst>
                <a:ext uri="{63B3BB69-23CF-44E3-9099-C40C66FF867C}">
                  <a14:compatExt spid="_x0000_s3492"/>
                </a:ext>
                <a:ext uri="{FF2B5EF4-FFF2-40B4-BE49-F238E27FC236}">
                  <a16:creationId xmlns:a16="http://schemas.microsoft.com/office/drawing/2014/main" id="{00000000-0008-0000-0200-0000A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123</xdr:row>
          <xdr:rowOff>0</xdr:rowOff>
        </xdr:from>
        <xdr:to>
          <xdr:col>12</xdr:col>
          <xdr:colOff>444500</xdr:colOff>
          <xdr:row>123</xdr:row>
          <xdr:rowOff>190500</xdr:rowOff>
        </xdr:to>
        <xdr:sp macro="" textlink="">
          <xdr:nvSpPr>
            <xdr:cNvPr id="3493" name="Check Box 421" hidden="1">
              <a:extLst>
                <a:ext uri="{63B3BB69-23CF-44E3-9099-C40C66FF867C}">
                  <a14:compatExt spid="_x0000_s3493"/>
                </a:ext>
                <a:ext uri="{FF2B5EF4-FFF2-40B4-BE49-F238E27FC236}">
                  <a16:creationId xmlns:a16="http://schemas.microsoft.com/office/drawing/2014/main" id="{00000000-0008-0000-0200-0000A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16</xdr:row>
          <xdr:rowOff>12700</xdr:rowOff>
        </xdr:from>
        <xdr:to>
          <xdr:col>16</xdr:col>
          <xdr:colOff>508000</xdr:colOff>
          <xdr:row>17</xdr:row>
          <xdr:rowOff>12700</xdr:rowOff>
        </xdr:to>
        <xdr:sp macro="" textlink="">
          <xdr:nvSpPr>
            <xdr:cNvPr id="3891" name="Check Box 819" hidden="1">
              <a:extLst>
                <a:ext uri="{63B3BB69-23CF-44E3-9099-C40C66FF867C}">
                  <a14:compatExt spid="_x0000_s3891"/>
                </a:ext>
                <a:ext uri="{FF2B5EF4-FFF2-40B4-BE49-F238E27FC236}">
                  <a16:creationId xmlns:a16="http://schemas.microsoft.com/office/drawing/2014/main" id="{00000000-0008-0000-0200-00003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17</xdr:row>
          <xdr:rowOff>0</xdr:rowOff>
        </xdr:from>
        <xdr:to>
          <xdr:col>16</xdr:col>
          <xdr:colOff>508000</xdr:colOff>
          <xdr:row>18</xdr:row>
          <xdr:rowOff>0</xdr:rowOff>
        </xdr:to>
        <xdr:sp macro="" textlink="">
          <xdr:nvSpPr>
            <xdr:cNvPr id="3892" name="Check Box 820" hidden="1">
              <a:extLst>
                <a:ext uri="{63B3BB69-23CF-44E3-9099-C40C66FF867C}">
                  <a14:compatExt spid="_x0000_s3892"/>
                </a:ext>
                <a:ext uri="{FF2B5EF4-FFF2-40B4-BE49-F238E27FC236}">
                  <a16:creationId xmlns:a16="http://schemas.microsoft.com/office/drawing/2014/main" id="{00000000-0008-0000-0200-00003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18</xdr:row>
          <xdr:rowOff>0</xdr:rowOff>
        </xdr:from>
        <xdr:to>
          <xdr:col>16</xdr:col>
          <xdr:colOff>508000</xdr:colOff>
          <xdr:row>19</xdr:row>
          <xdr:rowOff>0</xdr:rowOff>
        </xdr:to>
        <xdr:sp macro="" textlink="">
          <xdr:nvSpPr>
            <xdr:cNvPr id="3893" name="Check Box 821" hidden="1">
              <a:extLst>
                <a:ext uri="{63B3BB69-23CF-44E3-9099-C40C66FF867C}">
                  <a14:compatExt spid="_x0000_s3893"/>
                </a:ext>
                <a:ext uri="{FF2B5EF4-FFF2-40B4-BE49-F238E27FC236}">
                  <a16:creationId xmlns:a16="http://schemas.microsoft.com/office/drawing/2014/main" id="{00000000-0008-0000-0200-00003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19</xdr:row>
          <xdr:rowOff>0</xdr:rowOff>
        </xdr:from>
        <xdr:to>
          <xdr:col>16</xdr:col>
          <xdr:colOff>508000</xdr:colOff>
          <xdr:row>19</xdr:row>
          <xdr:rowOff>190500</xdr:rowOff>
        </xdr:to>
        <xdr:sp macro="" textlink="">
          <xdr:nvSpPr>
            <xdr:cNvPr id="3894" name="Check Box 822" hidden="1">
              <a:extLst>
                <a:ext uri="{63B3BB69-23CF-44E3-9099-C40C66FF867C}">
                  <a14:compatExt spid="_x0000_s3894"/>
                </a:ext>
                <a:ext uri="{FF2B5EF4-FFF2-40B4-BE49-F238E27FC236}">
                  <a16:creationId xmlns:a16="http://schemas.microsoft.com/office/drawing/2014/main" id="{00000000-0008-0000-0200-00003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21</xdr:row>
          <xdr:rowOff>0</xdr:rowOff>
        </xdr:from>
        <xdr:to>
          <xdr:col>16</xdr:col>
          <xdr:colOff>508000</xdr:colOff>
          <xdr:row>22</xdr:row>
          <xdr:rowOff>0</xdr:rowOff>
        </xdr:to>
        <xdr:sp macro="" textlink="">
          <xdr:nvSpPr>
            <xdr:cNvPr id="3895" name="Check Box 823" hidden="1">
              <a:extLst>
                <a:ext uri="{63B3BB69-23CF-44E3-9099-C40C66FF867C}">
                  <a14:compatExt spid="_x0000_s3895"/>
                </a:ext>
                <a:ext uri="{FF2B5EF4-FFF2-40B4-BE49-F238E27FC236}">
                  <a16:creationId xmlns:a16="http://schemas.microsoft.com/office/drawing/2014/main" id="{00000000-0008-0000-0200-00003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22</xdr:row>
          <xdr:rowOff>0</xdr:rowOff>
        </xdr:from>
        <xdr:to>
          <xdr:col>16</xdr:col>
          <xdr:colOff>508000</xdr:colOff>
          <xdr:row>22</xdr:row>
          <xdr:rowOff>190500</xdr:rowOff>
        </xdr:to>
        <xdr:sp macro="" textlink="">
          <xdr:nvSpPr>
            <xdr:cNvPr id="3896" name="Check Box 824" hidden="1">
              <a:extLst>
                <a:ext uri="{63B3BB69-23CF-44E3-9099-C40C66FF867C}">
                  <a14:compatExt spid="_x0000_s3896"/>
                </a:ext>
                <a:ext uri="{FF2B5EF4-FFF2-40B4-BE49-F238E27FC236}">
                  <a16:creationId xmlns:a16="http://schemas.microsoft.com/office/drawing/2014/main" id="{00000000-0008-0000-0200-00003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22</xdr:row>
          <xdr:rowOff>190500</xdr:rowOff>
        </xdr:from>
        <xdr:to>
          <xdr:col>16</xdr:col>
          <xdr:colOff>508000</xdr:colOff>
          <xdr:row>23</xdr:row>
          <xdr:rowOff>177800</xdr:rowOff>
        </xdr:to>
        <xdr:sp macro="" textlink="">
          <xdr:nvSpPr>
            <xdr:cNvPr id="3897" name="Check Box 825" hidden="1">
              <a:extLst>
                <a:ext uri="{63B3BB69-23CF-44E3-9099-C40C66FF867C}">
                  <a14:compatExt spid="_x0000_s3897"/>
                </a:ext>
                <a:ext uri="{FF2B5EF4-FFF2-40B4-BE49-F238E27FC236}">
                  <a16:creationId xmlns:a16="http://schemas.microsoft.com/office/drawing/2014/main" id="{00000000-0008-0000-0200-00003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24</xdr:row>
          <xdr:rowOff>190500</xdr:rowOff>
        </xdr:from>
        <xdr:to>
          <xdr:col>16</xdr:col>
          <xdr:colOff>508000</xdr:colOff>
          <xdr:row>25</xdr:row>
          <xdr:rowOff>177800</xdr:rowOff>
        </xdr:to>
        <xdr:sp macro="" textlink="">
          <xdr:nvSpPr>
            <xdr:cNvPr id="3898" name="Check Box 826" hidden="1">
              <a:extLst>
                <a:ext uri="{63B3BB69-23CF-44E3-9099-C40C66FF867C}">
                  <a14:compatExt spid="_x0000_s3898"/>
                </a:ext>
                <a:ext uri="{FF2B5EF4-FFF2-40B4-BE49-F238E27FC236}">
                  <a16:creationId xmlns:a16="http://schemas.microsoft.com/office/drawing/2014/main" id="{00000000-0008-0000-0200-00003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25</xdr:row>
          <xdr:rowOff>177800</xdr:rowOff>
        </xdr:from>
        <xdr:to>
          <xdr:col>16</xdr:col>
          <xdr:colOff>508000</xdr:colOff>
          <xdr:row>26</xdr:row>
          <xdr:rowOff>177800</xdr:rowOff>
        </xdr:to>
        <xdr:sp macro="" textlink="">
          <xdr:nvSpPr>
            <xdr:cNvPr id="3899" name="Check Box 827" hidden="1">
              <a:extLst>
                <a:ext uri="{63B3BB69-23CF-44E3-9099-C40C66FF867C}">
                  <a14:compatExt spid="_x0000_s3899"/>
                </a:ext>
                <a:ext uri="{FF2B5EF4-FFF2-40B4-BE49-F238E27FC236}">
                  <a16:creationId xmlns:a16="http://schemas.microsoft.com/office/drawing/2014/main" id="{00000000-0008-0000-0200-00003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27</xdr:row>
          <xdr:rowOff>177800</xdr:rowOff>
        </xdr:from>
        <xdr:to>
          <xdr:col>16</xdr:col>
          <xdr:colOff>558800</xdr:colOff>
          <xdr:row>27</xdr:row>
          <xdr:rowOff>444500</xdr:rowOff>
        </xdr:to>
        <xdr:sp macro="" textlink="">
          <xdr:nvSpPr>
            <xdr:cNvPr id="3900" name="Check Box 828" hidden="1">
              <a:extLst>
                <a:ext uri="{63B3BB69-23CF-44E3-9099-C40C66FF867C}">
                  <a14:compatExt spid="_x0000_s3900"/>
                </a:ext>
                <a:ext uri="{FF2B5EF4-FFF2-40B4-BE49-F238E27FC236}">
                  <a16:creationId xmlns:a16="http://schemas.microsoft.com/office/drawing/2014/main" id="{00000000-0008-0000-0200-00003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28</xdr:row>
          <xdr:rowOff>38100</xdr:rowOff>
        </xdr:from>
        <xdr:to>
          <xdr:col>16</xdr:col>
          <xdr:colOff>508000</xdr:colOff>
          <xdr:row>28</xdr:row>
          <xdr:rowOff>228600</xdr:rowOff>
        </xdr:to>
        <xdr:sp macro="" textlink="">
          <xdr:nvSpPr>
            <xdr:cNvPr id="3901" name="Check Box 829" hidden="1">
              <a:extLst>
                <a:ext uri="{63B3BB69-23CF-44E3-9099-C40C66FF867C}">
                  <a14:compatExt spid="_x0000_s3901"/>
                </a:ext>
                <a:ext uri="{FF2B5EF4-FFF2-40B4-BE49-F238E27FC236}">
                  <a16:creationId xmlns:a16="http://schemas.microsoft.com/office/drawing/2014/main" id="{00000000-0008-0000-0200-00003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29</xdr:row>
          <xdr:rowOff>190500</xdr:rowOff>
        </xdr:from>
        <xdr:to>
          <xdr:col>16</xdr:col>
          <xdr:colOff>508000</xdr:colOff>
          <xdr:row>30</xdr:row>
          <xdr:rowOff>177800</xdr:rowOff>
        </xdr:to>
        <xdr:sp macro="" textlink="">
          <xdr:nvSpPr>
            <xdr:cNvPr id="3902" name="Check Box 830" hidden="1">
              <a:extLst>
                <a:ext uri="{63B3BB69-23CF-44E3-9099-C40C66FF867C}">
                  <a14:compatExt spid="_x0000_s3902"/>
                </a:ext>
                <a:ext uri="{FF2B5EF4-FFF2-40B4-BE49-F238E27FC236}">
                  <a16:creationId xmlns:a16="http://schemas.microsoft.com/office/drawing/2014/main" id="{00000000-0008-0000-0200-00003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30</xdr:row>
          <xdr:rowOff>177800</xdr:rowOff>
        </xdr:from>
        <xdr:to>
          <xdr:col>16</xdr:col>
          <xdr:colOff>482600</xdr:colOff>
          <xdr:row>31</xdr:row>
          <xdr:rowOff>177800</xdr:rowOff>
        </xdr:to>
        <xdr:sp macro="" textlink="">
          <xdr:nvSpPr>
            <xdr:cNvPr id="3903" name="Check Box 831" hidden="1">
              <a:extLst>
                <a:ext uri="{63B3BB69-23CF-44E3-9099-C40C66FF867C}">
                  <a14:compatExt spid="_x0000_s3903"/>
                </a:ext>
                <a:ext uri="{FF2B5EF4-FFF2-40B4-BE49-F238E27FC236}">
                  <a16:creationId xmlns:a16="http://schemas.microsoft.com/office/drawing/2014/main" id="{00000000-0008-0000-0200-00003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32</xdr:row>
          <xdr:rowOff>25400</xdr:rowOff>
        </xdr:from>
        <xdr:to>
          <xdr:col>16</xdr:col>
          <xdr:colOff>533400</xdr:colOff>
          <xdr:row>32</xdr:row>
          <xdr:rowOff>317500</xdr:rowOff>
        </xdr:to>
        <xdr:sp macro="" textlink="">
          <xdr:nvSpPr>
            <xdr:cNvPr id="3904" name="Check Box 832" hidden="1">
              <a:extLst>
                <a:ext uri="{63B3BB69-23CF-44E3-9099-C40C66FF867C}">
                  <a14:compatExt spid="_x0000_s3904"/>
                </a:ext>
                <a:ext uri="{FF2B5EF4-FFF2-40B4-BE49-F238E27FC236}">
                  <a16:creationId xmlns:a16="http://schemas.microsoft.com/office/drawing/2014/main" id="{00000000-0008-0000-0200-00004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32</xdr:row>
          <xdr:rowOff>355600</xdr:rowOff>
        </xdr:from>
        <xdr:to>
          <xdr:col>16</xdr:col>
          <xdr:colOff>482600</xdr:colOff>
          <xdr:row>33</xdr:row>
          <xdr:rowOff>165100</xdr:rowOff>
        </xdr:to>
        <xdr:sp macro="" textlink="">
          <xdr:nvSpPr>
            <xdr:cNvPr id="3905" name="Check Box 833" hidden="1">
              <a:extLst>
                <a:ext uri="{63B3BB69-23CF-44E3-9099-C40C66FF867C}">
                  <a14:compatExt spid="_x0000_s3905"/>
                </a:ext>
                <a:ext uri="{FF2B5EF4-FFF2-40B4-BE49-F238E27FC236}">
                  <a16:creationId xmlns:a16="http://schemas.microsoft.com/office/drawing/2014/main" id="{00000000-0008-0000-0200-00004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35</xdr:row>
          <xdr:rowOff>63500</xdr:rowOff>
        </xdr:from>
        <xdr:to>
          <xdr:col>16</xdr:col>
          <xdr:colOff>558800</xdr:colOff>
          <xdr:row>35</xdr:row>
          <xdr:rowOff>368300</xdr:rowOff>
        </xdr:to>
        <xdr:sp macro="" textlink="">
          <xdr:nvSpPr>
            <xdr:cNvPr id="3906" name="Check Box 834" hidden="1">
              <a:extLst>
                <a:ext uri="{63B3BB69-23CF-44E3-9099-C40C66FF867C}">
                  <a14:compatExt spid="_x0000_s3906"/>
                </a:ext>
                <a:ext uri="{FF2B5EF4-FFF2-40B4-BE49-F238E27FC236}">
                  <a16:creationId xmlns:a16="http://schemas.microsoft.com/office/drawing/2014/main" id="{00000000-0008-0000-0200-00004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36</xdr:row>
          <xdr:rowOff>88900</xdr:rowOff>
        </xdr:from>
        <xdr:to>
          <xdr:col>16</xdr:col>
          <xdr:colOff>482600</xdr:colOff>
          <xdr:row>36</xdr:row>
          <xdr:rowOff>279400</xdr:rowOff>
        </xdr:to>
        <xdr:sp macro="" textlink="">
          <xdr:nvSpPr>
            <xdr:cNvPr id="3907" name="Check Box 835" hidden="1">
              <a:extLst>
                <a:ext uri="{63B3BB69-23CF-44E3-9099-C40C66FF867C}">
                  <a14:compatExt spid="_x0000_s3907"/>
                </a:ext>
                <a:ext uri="{FF2B5EF4-FFF2-40B4-BE49-F238E27FC236}">
                  <a16:creationId xmlns:a16="http://schemas.microsoft.com/office/drawing/2014/main" id="{00000000-0008-0000-0200-00004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37</xdr:row>
          <xdr:rowOff>114300</xdr:rowOff>
        </xdr:from>
        <xdr:to>
          <xdr:col>16</xdr:col>
          <xdr:colOff>482600</xdr:colOff>
          <xdr:row>37</xdr:row>
          <xdr:rowOff>292100</xdr:rowOff>
        </xdr:to>
        <xdr:sp macro="" textlink="">
          <xdr:nvSpPr>
            <xdr:cNvPr id="3908" name="Check Box 836" hidden="1">
              <a:extLst>
                <a:ext uri="{63B3BB69-23CF-44E3-9099-C40C66FF867C}">
                  <a14:compatExt spid="_x0000_s3908"/>
                </a:ext>
                <a:ext uri="{FF2B5EF4-FFF2-40B4-BE49-F238E27FC236}">
                  <a16:creationId xmlns:a16="http://schemas.microsoft.com/office/drawing/2014/main" id="{00000000-0008-0000-0200-00004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38</xdr:row>
          <xdr:rowOff>114300</xdr:rowOff>
        </xdr:from>
        <xdr:to>
          <xdr:col>16</xdr:col>
          <xdr:colOff>482600</xdr:colOff>
          <xdr:row>38</xdr:row>
          <xdr:rowOff>292100</xdr:rowOff>
        </xdr:to>
        <xdr:sp macro="" textlink="">
          <xdr:nvSpPr>
            <xdr:cNvPr id="3909" name="Check Box 837" hidden="1">
              <a:extLst>
                <a:ext uri="{63B3BB69-23CF-44E3-9099-C40C66FF867C}">
                  <a14:compatExt spid="_x0000_s3909"/>
                </a:ext>
                <a:ext uri="{FF2B5EF4-FFF2-40B4-BE49-F238E27FC236}">
                  <a16:creationId xmlns:a16="http://schemas.microsoft.com/office/drawing/2014/main" id="{00000000-0008-0000-0200-00004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304800</xdr:colOff>
          <xdr:row>43</xdr:row>
          <xdr:rowOff>152400</xdr:rowOff>
        </xdr:from>
        <xdr:to>
          <xdr:col>16</xdr:col>
          <xdr:colOff>622300</xdr:colOff>
          <xdr:row>43</xdr:row>
          <xdr:rowOff>558800</xdr:rowOff>
        </xdr:to>
        <xdr:sp macro="" textlink="">
          <xdr:nvSpPr>
            <xdr:cNvPr id="3910" name="Check Box 838" hidden="1">
              <a:extLst>
                <a:ext uri="{63B3BB69-23CF-44E3-9099-C40C66FF867C}">
                  <a14:compatExt spid="_x0000_s3910"/>
                </a:ext>
                <a:ext uri="{FF2B5EF4-FFF2-40B4-BE49-F238E27FC236}">
                  <a16:creationId xmlns:a16="http://schemas.microsoft.com/office/drawing/2014/main" id="{00000000-0008-0000-0200-00004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44</xdr:row>
          <xdr:rowOff>190500</xdr:rowOff>
        </xdr:from>
        <xdr:to>
          <xdr:col>16</xdr:col>
          <xdr:colOff>508000</xdr:colOff>
          <xdr:row>44</xdr:row>
          <xdr:rowOff>381000</xdr:rowOff>
        </xdr:to>
        <xdr:sp macro="" textlink="">
          <xdr:nvSpPr>
            <xdr:cNvPr id="3911" name="Check Box 839" hidden="1">
              <a:extLst>
                <a:ext uri="{63B3BB69-23CF-44E3-9099-C40C66FF867C}">
                  <a14:compatExt spid="_x0000_s3911"/>
                </a:ext>
                <a:ext uri="{FF2B5EF4-FFF2-40B4-BE49-F238E27FC236}">
                  <a16:creationId xmlns:a16="http://schemas.microsoft.com/office/drawing/2014/main" id="{00000000-0008-0000-0200-00004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304800</xdr:colOff>
          <xdr:row>46</xdr:row>
          <xdr:rowOff>152400</xdr:rowOff>
        </xdr:from>
        <xdr:to>
          <xdr:col>16</xdr:col>
          <xdr:colOff>622300</xdr:colOff>
          <xdr:row>46</xdr:row>
          <xdr:rowOff>558800</xdr:rowOff>
        </xdr:to>
        <xdr:sp macro="" textlink="">
          <xdr:nvSpPr>
            <xdr:cNvPr id="3912" name="Check Box 840" hidden="1">
              <a:extLst>
                <a:ext uri="{63B3BB69-23CF-44E3-9099-C40C66FF867C}">
                  <a14:compatExt spid="_x0000_s3912"/>
                </a:ext>
                <a:ext uri="{FF2B5EF4-FFF2-40B4-BE49-F238E27FC236}">
                  <a16:creationId xmlns:a16="http://schemas.microsoft.com/office/drawing/2014/main" id="{00000000-0008-0000-0200-00004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47</xdr:row>
          <xdr:rowOff>190500</xdr:rowOff>
        </xdr:from>
        <xdr:to>
          <xdr:col>16</xdr:col>
          <xdr:colOff>508000</xdr:colOff>
          <xdr:row>47</xdr:row>
          <xdr:rowOff>381000</xdr:rowOff>
        </xdr:to>
        <xdr:sp macro="" textlink="">
          <xdr:nvSpPr>
            <xdr:cNvPr id="3913" name="Check Box 841" hidden="1">
              <a:extLst>
                <a:ext uri="{63B3BB69-23CF-44E3-9099-C40C66FF867C}">
                  <a14:compatExt spid="_x0000_s3913"/>
                </a:ext>
                <a:ext uri="{FF2B5EF4-FFF2-40B4-BE49-F238E27FC236}">
                  <a16:creationId xmlns:a16="http://schemas.microsoft.com/office/drawing/2014/main" id="{00000000-0008-0000-0200-00004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304800</xdr:colOff>
          <xdr:row>49</xdr:row>
          <xdr:rowOff>152400</xdr:rowOff>
        </xdr:from>
        <xdr:to>
          <xdr:col>16</xdr:col>
          <xdr:colOff>622300</xdr:colOff>
          <xdr:row>49</xdr:row>
          <xdr:rowOff>558800</xdr:rowOff>
        </xdr:to>
        <xdr:sp macro="" textlink="">
          <xdr:nvSpPr>
            <xdr:cNvPr id="3914" name="Check Box 842" hidden="1">
              <a:extLst>
                <a:ext uri="{63B3BB69-23CF-44E3-9099-C40C66FF867C}">
                  <a14:compatExt spid="_x0000_s3914"/>
                </a:ext>
                <a:ext uri="{FF2B5EF4-FFF2-40B4-BE49-F238E27FC236}">
                  <a16:creationId xmlns:a16="http://schemas.microsoft.com/office/drawing/2014/main" id="{00000000-0008-0000-0200-00004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50</xdr:row>
          <xdr:rowOff>63500</xdr:rowOff>
        </xdr:from>
        <xdr:to>
          <xdr:col>16</xdr:col>
          <xdr:colOff>508000</xdr:colOff>
          <xdr:row>50</xdr:row>
          <xdr:rowOff>254000</xdr:rowOff>
        </xdr:to>
        <xdr:sp macro="" textlink="">
          <xdr:nvSpPr>
            <xdr:cNvPr id="3915" name="Check Box 843" hidden="1">
              <a:extLst>
                <a:ext uri="{63B3BB69-23CF-44E3-9099-C40C66FF867C}">
                  <a14:compatExt spid="_x0000_s3915"/>
                </a:ext>
                <a:ext uri="{FF2B5EF4-FFF2-40B4-BE49-F238E27FC236}">
                  <a16:creationId xmlns:a16="http://schemas.microsoft.com/office/drawing/2014/main" id="{00000000-0008-0000-0200-00004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304800</xdr:colOff>
          <xdr:row>51</xdr:row>
          <xdr:rowOff>215900</xdr:rowOff>
        </xdr:from>
        <xdr:to>
          <xdr:col>16</xdr:col>
          <xdr:colOff>571500</xdr:colOff>
          <xdr:row>51</xdr:row>
          <xdr:rowOff>533400</xdr:rowOff>
        </xdr:to>
        <xdr:sp macro="" textlink="">
          <xdr:nvSpPr>
            <xdr:cNvPr id="3916" name="Check Box 844" hidden="1">
              <a:extLst>
                <a:ext uri="{63B3BB69-23CF-44E3-9099-C40C66FF867C}">
                  <a14:compatExt spid="_x0000_s3916"/>
                </a:ext>
                <a:ext uri="{FF2B5EF4-FFF2-40B4-BE49-F238E27FC236}">
                  <a16:creationId xmlns:a16="http://schemas.microsoft.com/office/drawing/2014/main" id="{00000000-0008-0000-0200-00004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317500</xdr:colOff>
          <xdr:row>52</xdr:row>
          <xdr:rowOff>177800</xdr:rowOff>
        </xdr:from>
        <xdr:to>
          <xdr:col>16</xdr:col>
          <xdr:colOff>533400</xdr:colOff>
          <xdr:row>52</xdr:row>
          <xdr:rowOff>368300</xdr:rowOff>
        </xdr:to>
        <xdr:sp macro="" textlink="">
          <xdr:nvSpPr>
            <xdr:cNvPr id="3917" name="Check Box 845" hidden="1">
              <a:extLst>
                <a:ext uri="{63B3BB69-23CF-44E3-9099-C40C66FF867C}">
                  <a14:compatExt spid="_x0000_s3917"/>
                </a:ext>
                <a:ext uri="{FF2B5EF4-FFF2-40B4-BE49-F238E27FC236}">
                  <a16:creationId xmlns:a16="http://schemas.microsoft.com/office/drawing/2014/main" id="{00000000-0008-0000-0200-00004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304800</xdr:colOff>
          <xdr:row>56</xdr:row>
          <xdr:rowOff>152400</xdr:rowOff>
        </xdr:from>
        <xdr:to>
          <xdr:col>16</xdr:col>
          <xdr:colOff>622300</xdr:colOff>
          <xdr:row>56</xdr:row>
          <xdr:rowOff>482600</xdr:rowOff>
        </xdr:to>
        <xdr:sp macro="" textlink="">
          <xdr:nvSpPr>
            <xdr:cNvPr id="3918" name="Check Box 846" hidden="1">
              <a:extLst>
                <a:ext uri="{63B3BB69-23CF-44E3-9099-C40C66FF867C}">
                  <a14:compatExt spid="_x0000_s3918"/>
                </a:ext>
                <a:ext uri="{FF2B5EF4-FFF2-40B4-BE49-F238E27FC236}">
                  <a16:creationId xmlns:a16="http://schemas.microsoft.com/office/drawing/2014/main" id="{00000000-0008-0000-0200-00004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57</xdr:row>
          <xdr:rowOff>63500</xdr:rowOff>
        </xdr:from>
        <xdr:to>
          <xdr:col>16</xdr:col>
          <xdr:colOff>508000</xdr:colOff>
          <xdr:row>57</xdr:row>
          <xdr:rowOff>254000</xdr:rowOff>
        </xdr:to>
        <xdr:sp macro="" textlink="">
          <xdr:nvSpPr>
            <xdr:cNvPr id="3919" name="Check Box 847" hidden="1">
              <a:extLst>
                <a:ext uri="{63B3BB69-23CF-44E3-9099-C40C66FF867C}">
                  <a14:compatExt spid="_x0000_s3919"/>
                </a:ext>
                <a:ext uri="{FF2B5EF4-FFF2-40B4-BE49-F238E27FC236}">
                  <a16:creationId xmlns:a16="http://schemas.microsoft.com/office/drawing/2014/main" id="{00000000-0008-0000-0200-00004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58</xdr:row>
          <xdr:rowOff>203200</xdr:rowOff>
        </xdr:from>
        <xdr:to>
          <xdr:col>16</xdr:col>
          <xdr:colOff>609600</xdr:colOff>
          <xdr:row>58</xdr:row>
          <xdr:rowOff>520700</xdr:rowOff>
        </xdr:to>
        <xdr:sp macro="" textlink="">
          <xdr:nvSpPr>
            <xdr:cNvPr id="3920" name="Check Box 848" hidden="1">
              <a:extLst>
                <a:ext uri="{63B3BB69-23CF-44E3-9099-C40C66FF867C}">
                  <a14:compatExt spid="_x0000_s3920"/>
                </a:ext>
                <a:ext uri="{FF2B5EF4-FFF2-40B4-BE49-F238E27FC236}">
                  <a16:creationId xmlns:a16="http://schemas.microsoft.com/office/drawing/2014/main" id="{00000000-0008-0000-0200-00005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304800</xdr:colOff>
          <xdr:row>59</xdr:row>
          <xdr:rowOff>190500</xdr:rowOff>
        </xdr:from>
        <xdr:to>
          <xdr:col>16</xdr:col>
          <xdr:colOff>520700</xdr:colOff>
          <xdr:row>59</xdr:row>
          <xdr:rowOff>381000</xdr:rowOff>
        </xdr:to>
        <xdr:sp macro="" textlink="">
          <xdr:nvSpPr>
            <xdr:cNvPr id="3921" name="Check Box 849" hidden="1">
              <a:extLst>
                <a:ext uri="{63B3BB69-23CF-44E3-9099-C40C66FF867C}">
                  <a14:compatExt spid="_x0000_s3921"/>
                </a:ext>
                <a:ext uri="{FF2B5EF4-FFF2-40B4-BE49-F238E27FC236}">
                  <a16:creationId xmlns:a16="http://schemas.microsoft.com/office/drawing/2014/main" id="{00000000-0008-0000-0200-00005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64</xdr:row>
          <xdr:rowOff>63500</xdr:rowOff>
        </xdr:from>
        <xdr:to>
          <xdr:col>16</xdr:col>
          <xdr:colOff>609600</xdr:colOff>
          <xdr:row>64</xdr:row>
          <xdr:rowOff>368300</xdr:rowOff>
        </xdr:to>
        <xdr:sp macro="" textlink="">
          <xdr:nvSpPr>
            <xdr:cNvPr id="3922" name="Check Box 850" hidden="1">
              <a:extLst>
                <a:ext uri="{63B3BB69-23CF-44E3-9099-C40C66FF867C}">
                  <a14:compatExt spid="_x0000_s3922"/>
                </a:ext>
                <a:ext uri="{FF2B5EF4-FFF2-40B4-BE49-F238E27FC236}">
                  <a16:creationId xmlns:a16="http://schemas.microsoft.com/office/drawing/2014/main" id="{00000000-0008-0000-0200-00005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304800</xdr:colOff>
          <xdr:row>65</xdr:row>
          <xdr:rowOff>127000</xdr:rowOff>
        </xdr:from>
        <xdr:to>
          <xdr:col>16</xdr:col>
          <xdr:colOff>571500</xdr:colOff>
          <xdr:row>65</xdr:row>
          <xdr:rowOff>444500</xdr:rowOff>
        </xdr:to>
        <xdr:sp macro="" textlink="">
          <xdr:nvSpPr>
            <xdr:cNvPr id="3923" name="Check Box 851" hidden="1">
              <a:extLst>
                <a:ext uri="{63B3BB69-23CF-44E3-9099-C40C66FF867C}">
                  <a14:compatExt spid="_x0000_s3923"/>
                </a:ext>
                <a:ext uri="{FF2B5EF4-FFF2-40B4-BE49-F238E27FC236}">
                  <a16:creationId xmlns:a16="http://schemas.microsoft.com/office/drawing/2014/main" id="{00000000-0008-0000-0200-00005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66</xdr:row>
          <xdr:rowOff>177800</xdr:rowOff>
        </xdr:from>
        <xdr:to>
          <xdr:col>16</xdr:col>
          <xdr:colOff>609600</xdr:colOff>
          <xdr:row>67</xdr:row>
          <xdr:rowOff>330200</xdr:rowOff>
        </xdr:to>
        <xdr:sp macro="" textlink="">
          <xdr:nvSpPr>
            <xdr:cNvPr id="3924" name="Check Box 852" hidden="1">
              <a:extLst>
                <a:ext uri="{63B3BB69-23CF-44E3-9099-C40C66FF867C}">
                  <a14:compatExt spid="_x0000_s3924"/>
                </a:ext>
                <a:ext uri="{FF2B5EF4-FFF2-40B4-BE49-F238E27FC236}">
                  <a16:creationId xmlns:a16="http://schemas.microsoft.com/office/drawing/2014/main" id="{00000000-0008-0000-0200-00005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68</xdr:row>
          <xdr:rowOff>88900</xdr:rowOff>
        </xdr:from>
        <xdr:to>
          <xdr:col>16</xdr:col>
          <xdr:colOff>533400</xdr:colOff>
          <xdr:row>68</xdr:row>
          <xdr:rowOff>279400</xdr:rowOff>
        </xdr:to>
        <xdr:sp macro="" textlink="">
          <xdr:nvSpPr>
            <xdr:cNvPr id="3925" name="Check Box 853" hidden="1">
              <a:extLst>
                <a:ext uri="{63B3BB69-23CF-44E3-9099-C40C66FF867C}">
                  <a14:compatExt spid="_x0000_s3925"/>
                </a:ext>
                <a:ext uri="{FF2B5EF4-FFF2-40B4-BE49-F238E27FC236}">
                  <a16:creationId xmlns:a16="http://schemas.microsoft.com/office/drawing/2014/main" id="{00000000-0008-0000-0200-00005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68</xdr:row>
          <xdr:rowOff>355600</xdr:rowOff>
        </xdr:from>
        <xdr:to>
          <xdr:col>16</xdr:col>
          <xdr:colOff>533400</xdr:colOff>
          <xdr:row>69</xdr:row>
          <xdr:rowOff>165100</xdr:rowOff>
        </xdr:to>
        <xdr:sp macro="" textlink="">
          <xdr:nvSpPr>
            <xdr:cNvPr id="3926" name="Check Box 854" hidden="1">
              <a:extLst>
                <a:ext uri="{63B3BB69-23CF-44E3-9099-C40C66FF867C}">
                  <a14:compatExt spid="_x0000_s3926"/>
                </a:ext>
                <a:ext uri="{FF2B5EF4-FFF2-40B4-BE49-F238E27FC236}">
                  <a16:creationId xmlns:a16="http://schemas.microsoft.com/office/drawing/2014/main" id="{00000000-0008-0000-0200-00005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70</xdr:row>
          <xdr:rowOff>177800</xdr:rowOff>
        </xdr:from>
        <xdr:to>
          <xdr:col>16</xdr:col>
          <xdr:colOff>533400</xdr:colOff>
          <xdr:row>71</xdr:row>
          <xdr:rowOff>177800</xdr:rowOff>
        </xdr:to>
        <xdr:sp macro="" textlink="">
          <xdr:nvSpPr>
            <xdr:cNvPr id="3927" name="Check Box 855" hidden="1">
              <a:extLst>
                <a:ext uri="{63B3BB69-23CF-44E3-9099-C40C66FF867C}">
                  <a14:compatExt spid="_x0000_s3927"/>
                </a:ext>
                <a:ext uri="{FF2B5EF4-FFF2-40B4-BE49-F238E27FC236}">
                  <a16:creationId xmlns:a16="http://schemas.microsoft.com/office/drawing/2014/main" id="{00000000-0008-0000-0200-00005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71</xdr:row>
          <xdr:rowOff>177800</xdr:rowOff>
        </xdr:from>
        <xdr:to>
          <xdr:col>16</xdr:col>
          <xdr:colOff>584200</xdr:colOff>
          <xdr:row>73</xdr:row>
          <xdr:rowOff>0</xdr:rowOff>
        </xdr:to>
        <xdr:sp macro="" textlink="">
          <xdr:nvSpPr>
            <xdr:cNvPr id="3928" name="Check Box 856" hidden="1">
              <a:extLst>
                <a:ext uri="{63B3BB69-23CF-44E3-9099-C40C66FF867C}">
                  <a14:compatExt spid="_x0000_s3928"/>
                </a:ext>
                <a:ext uri="{FF2B5EF4-FFF2-40B4-BE49-F238E27FC236}">
                  <a16:creationId xmlns:a16="http://schemas.microsoft.com/office/drawing/2014/main" id="{00000000-0008-0000-0200-00005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73</xdr:row>
          <xdr:rowOff>177800</xdr:rowOff>
        </xdr:from>
        <xdr:to>
          <xdr:col>16</xdr:col>
          <xdr:colOff>533400</xdr:colOff>
          <xdr:row>74</xdr:row>
          <xdr:rowOff>177800</xdr:rowOff>
        </xdr:to>
        <xdr:sp macro="" textlink="">
          <xdr:nvSpPr>
            <xdr:cNvPr id="3929" name="Check Box 857" hidden="1">
              <a:extLst>
                <a:ext uri="{63B3BB69-23CF-44E3-9099-C40C66FF867C}">
                  <a14:compatExt spid="_x0000_s3929"/>
                </a:ext>
                <a:ext uri="{FF2B5EF4-FFF2-40B4-BE49-F238E27FC236}">
                  <a16:creationId xmlns:a16="http://schemas.microsoft.com/office/drawing/2014/main" id="{00000000-0008-0000-0200-00005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75</xdr:row>
          <xdr:rowOff>76200</xdr:rowOff>
        </xdr:from>
        <xdr:to>
          <xdr:col>16</xdr:col>
          <xdr:colOff>584200</xdr:colOff>
          <xdr:row>75</xdr:row>
          <xdr:rowOff>368300</xdr:rowOff>
        </xdr:to>
        <xdr:sp macro="" textlink="">
          <xdr:nvSpPr>
            <xdr:cNvPr id="3930" name="Check Box 858" hidden="1">
              <a:extLst>
                <a:ext uri="{63B3BB69-23CF-44E3-9099-C40C66FF867C}">
                  <a14:compatExt spid="_x0000_s3930"/>
                </a:ext>
                <a:ext uri="{FF2B5EF4-FFF2-40B4-BE49-F238E27FC236}">
                  <a16:creationId xmlns:a16="http://schemas.microsoft.com/office/drawing/2014/main" id="{00000000-0008-0000-0200-00005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76</xdr:row>
          <xdr:rowOff>177800</xdr:rowOff>
        </xdr:from>
        <xdr:to>
          <xdr:col>16</xdr:col>
          <xdr:colOff>533400</xdr:colOff>
          <xdr:row>77</xdr:row>
          <xdr:rowOff>177800</xdr:rowOff>
        </xdr:to>
        <xdr:sp macro="" textlink="">
          <xdr:nvSpPr>
            <xdr:cNvPr id="3931" name="Check Box 859" hidden="1">
              <a:extLst>
                <a:ext uri="{63B3BB69-23CF-44E3-9099-C40C66FF867C}">
                  <a14:compatExt spid="_x0000_s3931"/>
                </a:ext>
                <a:ext uri="{FF2B5EF4-FFF2-40B4-BE49-F238E27FC236}">
                  <a16:creationId xmlns:a16="http://schemas.microsoft.com/office/drawing/2014/main" id="{00000000-0008-0000-0200-00005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77</xdr:row>
          <xdr:rowOff>177800</xdr:rowOff>
        </xdr:from>
        <xdr:to>
          <xdr:col>16</xdr:col>
          <xdr:colOff>533400</xdr:colOff>
          <xdr:row>78</xdr:row>
          <xdr:rowOff>177800</xdr:rowOff>
        </xdr:to>
        <xdr:sp macro="" textlink="">
          <xdr:nvSpPr>
            <xdr:cNvPr id="3932" name="Check Box 860" hidden="1">
              <a:extLst>
                <a:ext uri="{63B3BB69-23CF-44E3-9099-C40C66FF867C}">
                  <a14:compatExt spid="_x0000_s3932"/>
                </a:ext>
                <a:ext uri="{FF2B5EF4-FFF2-40B4-BE49-F238E27FC236}">
                  <a16:creationId xmlns:a16="http://schemas.microsoft.com/office/drawing/2014/main" id="{00000000-0008-0000-0200-00005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82</xdr:row>
          <xdr:rowOff>177800</xdr:rowOff>
        </xdr:from>
        <xdr:to>
          <xdr:col>16</xdr:col>
          <xdr:colOff>533400</xdr:colOff>
          <xdr:row>83</xdr:row>
          <xdr:rowOff>177800</xdr:rowOff>
        </xdr:to>
        <xdr:sp macro="" textlink="">
          <xdr:nvSpPr>
            <xdr:cNvPr id="3933" name="Check Box 861" hidden="1">
              <a:extLst>
                <a:ext uri="{63B3BB69-23CF-44E3-9099-C40C66FF867C}">
                  <a14:compatExt spid="_x0000_s3933"/>
                </a:ext>
                <a:ext uri="{FF2B5EF4-FFF2-40B4-BE49-F238E27FC236}">
                  <a16:creationId xmlns:a16="http://schemas.microsoft.com/office/drawing/2014/main" id="{00000000-0008-0000-0200-00005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83</xdr:row>
          <xdr:rowOff>177800</xdr:rowOff>
        </xdr:from>
        <xdr:to>
          <xdr:col>16</xdr:col>
          <xdr:colOff>533400</xdr:colOff>
          <xdr:row>84</xdr:row>
          <xdr:rowOff>177800</xdr:rowOff>
        </xdr:to>
        <xdr:sp macro="" textlink="">
          <xdr:nvSpPr>
            <xdr:cNvPr id="3934" name="Check Box 862" hidden="1">
              <a:extLst>
                <a:ext uri="{63B3BB69-23CF-44E3-9099-C40C66FF867C}">
                  <a14:compatExt spid="_x0000_s3934"/>
                </a:ext>
                <a:ext uri="{FF2B5EF4-FFF2-40B4-BE49-F238E27FC236}">
                  <a16:creationId xmlns:a16="http://schemas.microsoft.com/office/drawing/2014/main" id="{00000000-0008-0000-0200-00005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82</xdr:row>
          <xdr:rowOff>177800</xdr:rowOff>
        </xdr:from>
        <xdr:to>
          <xdr:col>16</xdr:col>
          <xdr:colOff>533400</xdr:colOff>
          <xdr:row>83</xdr:row>
          <xdr:rowOff>177800</xdr:rowOff>
        </xdr:to>
        <xdr:sp macro="" textlink="">
          <xdr:nvSpPr>
            <xdr:cNvPr id="3935" name="Check Box 863" hidden="1">
              <a:extLst>
                <a:ext uri="{63B3BB69-23CF-44E3-9099-C40C66FF867C}">
                  <a14:compatExt spid="_x0000_s3935"/>
                </a:ext>
                <a:ext uri="{FF2B5EF4-FFF2-40B4-BE49-F238E27FC236}">
                  <a16:creationId xmlns:a16="http://schemas.microsoft.com/office/drawing/2014/main" id="{00000000-0008-0000-0200-00005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83</xdr:row>
          <xdr:rowOff>177800</xdr:rowOff>
        </xdr:from>
        <xdr:to>
          <xdr:col>16</xdr:col>
          <xdr:colOff>533400</xdr:colOff>
          <xdr:row>84</xdr:row>
          <xdr:rowOff>177800</xdr:rowOff>
        </xdr:to>
        <xdr:sp macro="" textlink="">
          <xdr:nvSpPr>
            <xdr:cNvPr id="3936" name="Check Box 864" hidden="1">
              <a:extLst>
                <a:ext uri="{63B3BB69-23CF-44E3-9099-C40C66FF867C}">
                  <a14:compatExt spid="_x0000_s3936"/>
                </a:ext>
                <a:ext uri="{FF2B5EF4-FFF2-40B4-BE49-F238E27FC236}">
                  <a16:creationId xmlns:a16="http://schemas.microsoft.com/office/drawing/2014/main" id="{00000000-0008-0000-0200-00006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85</xdr:row>
          <xdr:rowOff>177800</xdr:rowOff>
        </xdr:from>
        <xdr:to>
          <xdr:col>16</xdr:col>
          <xdr:colOff>533400</xdr:colOff>
          <xdr:row>86</xdr:row>
          <xdr:rowOff>177800</xdr:rowOff>
        </xdr:to>
        <xdr:sp macro="" textlink="">
          <xdr:nvSpPr>
            <xdr:cNvPr id="3937" name="Check Box 865" hidden="1">
              <a:extLst>
                <a:ext uri="{63B3BB69-23CF-44E3-9099-C40C66FF867C}">
                  <a14:compatExt spid="_x0000_s3937"/>
                </a:ext>
                <a:ext uri="{FF2B5EF4-FFF2-40B4-BE49-F238E27FC236}">
                  <a16:creationId xmlns:a16="http://schemas.microsoft.com/office/drawing/2014/main" id="{00000000-0008-0000-0200-00006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86</xdr:row>
          <xdr:rowOff>177800</xdr:rowOff>
        </xdr:from>
        <xdr:to>
          <xdr:col>16</xdr:col>
          <xdr:colOff>533400</xdr:colOff>
          <xdr:row>87</xdr:row>
          <xdr:rowOff>177800</xdr:rowOff>
        </xdr:to>
        <xdr:sp macro="" textlink="">
          <xdr:nvSpPr>
            <xdr:cNvPr id="3938" name="Check Box 866" hidden="1">
              <a:extLst>
                <a:ext uri="{63B3BB69-23CF-44E3-9099-C40C66FF867C}">
                  <a14:compatExt spid="_x0000_s3938"/>
                </a:ext>
                <a:ext uri="{FF2B5EF4-FFF2-40B4-BE49-F238E27FC236}">
                  <a16:creationId xmlns:a16="http://schemas.microsoft.com/office/drawing/2014/main" id="{00000000-0008-0000-0200-00006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91</xdr:row>
          <xdr:rowOff>368300</xdr:rowOff>
        </xdr:from>
        <xdr:to>
          <xdr:col>16</xdr:col>
          <xdr:colOff>533400</xdr:colOff>
          <xdr:row>92</xdr:row>
          <xdr:rowOff>177800</xdr:rowOff>
        </xdr:to>
        <xdr:sp macro="" textlink="">
          <xdr:nvSpPr>
            <xdr:cNvPr id="3939" name="Check Box 867" hidden="1">
              <a:extLst>
                <a:ext uri="{63B3BB69-23CF-44E3-9099-C40C66FF867C}">
                  <a14:compatExt spid="_x0000_s3939"/>
                </a:ext>
                <a:ext uri="{FF2B5EF4-FFF2-40B4-BE49-F238E27FC236}">
                  <a16:creationId xmlns:a16="http://schemas.microsoft.com/office/drawing/2014/main" id="{00000000-0008-0000-0200-00006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92</xdr:row>
          <xdr:rowOff>177800</xdr:rowOff>
        </xdr:from>
        <xdr:to>
          <xdr:col>16</xdr:col>
          <xdr:colOff>533400</xdr:colOff>
          <xdr:row>93</xdr:row>
          <xdr:rowOff>177800</xdr:rowOff>
        </xdr:to>
        <xdr:sp macro="" textlink="">
          <xdr:nvSpPr>
            <xdr:cNvPr id="3940" name="Check Box 868" hidden="1">
              <a:extLst>
                <a:ext uri="{63B3BB69-23CF-44E3-9099-C40C66FF867C}">
                  <a14:compatExt spid="_x0000_s3940"/>
                </a:ext>
                <a:ext uri="{FF2B5EF4-FFF2-40B4-BE49-F238E27FC236}">
                  <a16:creationId xmlns:a16="http://schemas.microsoft.com/office/drawing/2014/main" id="{00000000-0008-0000-0200-00006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97</xdr:row>
          <xdr:rowOff>368300</xdr:rowOff>
        </xdr:from>
        <xdr:to>
          <xdr:col>16</xdr:col>
          <xdr:colOff>533400</xdr:colOff>
          <xdr:row>98</xdr:row>
          <xdr:rowOff>177800</xdr:rowOff>
        </xdr:to>
        <xdr:sp macro="" textlink="">
          <xdr:nvSpPr>
            <xdr:cNvPr id="3941" name="Check Box 869" hidden="1">
              <a:extLst>
                <a:ext uri="{63B3BB69-23CF-44E3-9099-C40C66FF867C}">
                  <a14:compatExt spid="_x0000_s3941"/>
                </a:ext>
                <a:ext uri="{FF2B5EF4-FFF2-40B4-BE49-F238E27FC236}">
                  <a16:creationId xmlns:a16="http://schemas.microsoft.com/office/drawing/2014/main" id="{00000000-0008-0000-0200-00006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98</xdr:row>
          <xdr:rowOff>177800</xdr:rowOff>
        </xdr:from>
        <xdr:to>
          <xdr:col>16</xdr:col>
          <xdr:colOff>533400</xdr:colOff>
          <xdr:row>99</xdr:row>
          <xdr:rowOff>177800</xdr:rowOff>
        </xdr:to>
        <xdr:sp macro="" textlink="">
          <xdr:nvSpPr>
            <xdr:cNvPr id="3942" name="Check Box 870" hidden="1">
              <a:extLst>
                <a:ext uri="{63B3BB69-23CF-44E3-9099-C40C66FF867C}">
                  <a14:compatExt spid="_x0000_s3942"/>
                </a:ext>
                <a:ext uri="{FF2B5EF4-FFF2-40B4-BE49-F238E27FC236}">
                  <a16:creationId xmlns:a16="http://schemas.microsoft.com/office/drawing/2014/main" id="{00000000-0008-0000-0200-00006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100</xdr:row>
          <xdr:rowOff>177800</xdr:rowOff>
        </xdr:from>
        <xdr:to>
          <xdr:col>16</xdr:col>
          <xdr:colOff>533400</xdr:colOff>
          <xdr:row>101</xdr:row>
          <xdr:rowOff>177800</xdr:rowOff>
        </xdr:to>
        <xdr:sp macro="" textlink="">
          <xdr:nvSpPr>
            <xdr:cNvPr id="3943" name="Check Box 871" hidden="1">
              <a:extLst>
                <a:ext uri="{63B3BB69-23CF-44E3-9099-C40C66FF867C}">
                  <a14:compatExt spid="_x0000_s3943"/>
                </a:ext>
                <a:ext uri="{FF2B5EF4-FFF2-40B4-BE49-F238E27FC236}">
                  <a16:creationId xmlns:a16="http://schemas.microsoft.com/office/drawing/2014/main" id="{00000000-0008-0000-0200-00006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101</xdr:row>
          <xdr:rowOff>177800</xdr:rowOff>
        </xdr:from>
        <xdr:to>
          <xdr:col>16</xdr:col>
          <xdr:colOff>533400</xdr:colOff>
          <xdr:row>102</xdr:row>
          <xdr:rowOff>177800</xdr:rowOff>
        </xdr:to>
        <xdr:sp macro="" textlink="">
          <xdr:nvSpPr>
            <xdr:cNvPr id="3944" name="Check Box 872" hidden="1">
              <a:extLst>
                <a:ext uri="{63B3BB69-23CF-44E3-9099-C40C66FF867C}">
                  <a14:compatExt spid="_x0000_s3944"/>
                </a:ext>
                <a:ext uri="{FF2B5EF4-FFF2-40B4-BE49-F238E27FC236}">
                  <a16:creationId xmlns:a16="http://schemas.microsoft.com/office/drawing/2014/main" id="{00000000-0008-0000-0200-00006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87</xdr:row>
          <xdr:rowOff>177800</xdr:rowOff>
        </xdr:from>
        <xdr:to>
          <xdr:col>16</xdr:col>
          <xdr:colOff>533400</xdr:colOff>
          <xdr:row>88</xdr:row>
          <xdr:rowOff>177800</xdr:rowOff>
        </xdr:to>
        <xdr:sp macro="" textlink="">
          <xdr:nvSpPr>
            <xdr:cNvPr id="3945" name="Check Box 873" hidden="1">
              <a:extLst>
                <a:ext uri="{63B3BB69-23CF-44E3-9099-C40C66FF867C}">
                  <a14:compatExt spid="_x0000_s3945"/>
                </a:ext>
                <a:ext uri="{FF2B5EF4-FFF2-40B4-BE49-F238E27FC236}">
                  <a16:creationId xmlns:a16="http://schemas.microsoft.com/office/drawing/2014/main" id="{00000000-0008-0000-0200-00006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89</xdr:row>
          <xdr:rowOff>177800</xdr:rowOff>
        </xdr:from>
        <xdr:to>
          <xdr:col>16</xdr:col>
          <xdr:colOff>533400</xdr:colOff>
          <xdr:row>90</xdr:row>
          <xdr:rowOff>177800</xdr:rowOff>
        </xdr:to>
        <xdr:sp macro="" textlink="">
          <xdr:nvSpPr>
            <xdr:cNvPr id="3946" name="Check Box 874" hidden="1">
              <a:extLst>
                <a:ext uri="{63B3BB69-23CF-44E3-9099-C40C66FF867C}">
                  <a14:compatExt spid="_x0000_s3946"/>
                </a:ext>
                <a:ext uri="{FF2B5EF4-FFF2-40B4-BE49-F238E27FC236}">
                  <a16:creationId xmlns:a16="http://schemas.microsoft.com/office/drawing/2014/main" id="{00000000-0008-0000-0200-00006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91</xdr:row>
          <xdr:rowOff>63500</xdr:rowOff>
        </xdr:from>
        <xdr:to>
          <xdr:col>16</xdr:col>
          <xdr:colOff>571500</xdr:colOff>
          <xdr:row>91</xdr:row>
          <xdr:rowOff>368300</xdr:rowOff>
        </xdr:to>
        <xdr:sp macro="" textlink="">
          <xdr:nvSpPr>
            <xdr:cNvPr id="3947" name="Check Box 875" hidden="1">
              <a:extLst>
                <a:ext uri="{63B3BB69-23CF-44E3-9099-C40C66FF867C}">
                  <a14:compatExt spid="_x0000_s3947"/>
                </a:ext>
                <a:ext uri="{FF2B5EF4-FFF2-40B4-BE49-F238E27FC236}">
                  <a16:creationId xmlns:a16="http://schemas.microsoft.com/office/drawing/2014/main" id="{00000000-0008-0000-0200-00006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95</xdr:row>
          <xdr:rowOff>177800</xdr:rowOff>
        </xdr:from>
        <xdr:to>
          <xdr:col>16</xdr:col>
          <xdr:colOff>533400</xdr:colOff>
          <xdr:row>96</xdr:row>
          <xdr:rowOff>177800</xdr:rowOff>
        </xdr:to>
        <xdr:sp macro="" textlink="">
          <xdr:nvSpPr>
            <xdr:cNvPr id="3948" name="Check Box 876" hidden="1">
              <a:extLst>
                <a:ext uri="{63B3BB69-23CF-44E3-9099-C40C66FF867C}">
                  <a14:compatExt spid="_x0000_s3948"/>
                </a:ext>
                <a:ext uri="{FF2B5EF4-FFF2-40B4-BE49-F238E27FC236}">
                  <a16:creationId xmlns:a16="http://schemas.microsoft.com/office/drawing/2014/main" id="{00000000-0008-0000-0200-00006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97</xdr:row>
          <xdr:rowOff>88900</xdr:rowOff>
        </xdr:from>
        <xdr:to>
          <xdr:col>16</xdr:col>
          <xdr:colOff>609600</xdr:colOff>
          <xdr:row>97</xdr:row>
          <xdr:rowOff>355600</xdr:rowOff>
        </xdr:to>
        <xdr:sp macro="" textlink="">
          <xdr:nvSpPr>
            <xdr:cNvPr id="3949" name="Check Box 877" hidden="1">
              <a:extLst>
                <a:ext uri="{63B3BB69-23CF-44E3-9099-C40C66FF867C}">
                  <a14:compatExt spid="_x0000_s3949"/>
                </a:ext>
                <a:ext uri="{FF2B5EF4-FFF2-40B4-BE49-F238E27FC236}">
                  <a16:creationId xmlns:a16="http://schemas.microsoft.com/office/drawing/2014/main" id="{00000000-0008-0000-0200-00006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103</xdr:row>
          <xdr:rowOff>63500</xdr:rowOff>
        </xdr:from>
        <xdr:to>
          <xdr:col>16</xdr:col>
          <xdr:colOff>558800</xdr:colOff>
          <xdr:row>103</xdr:row>
          <xdr:rowOff>368300</xdr:rowOff>
        </xdr:to>
        <xdr:sp macro="" textlink="">
          <xdr:nvSpPr>
            <xdr:cNvPr id="3950" name="Check Box 878" hidden="1">
              <a:extLst>
                <a:ext uri="{63B3BB69-23CF-44E3-9099-C40C66FF867C}">
                  <a14:compatExt spid="_x0000_s3950"/>
                </a:ext>
                <a:ext uri="{FF2B5EF4-FFF2-40B4-BE49-F238E27FC236}">
                  <a16:creationId xmlns:a16="http://schemas.microsoft.com/office/drawing/2014/main" id="{00000000-0008-0000-0200-00006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104</xdr:row>
          <xdr:rowOff>88900</xdr:rowOff>
        </xdr:from>
        <xdr:to>
          <xdr:col>16</xdr:col>
          <xdr:colOff>533400</xdr:colOff>
          <xdr:row>104</xdr:row>
          <xdr:rowOff>279400</xdr:rowOff>
        </xdr:to>
        <xdr:sp macro="" textlink="">
          <xdr:nvSpPr>
            <xdr:cNvPr id="3951" name="Check Box 879" hidden="1">
              <a:extLst>
                <a:ext uri="{63B3BB69-23CF-44E3-9099-C40C66FF867C}">
                  <a14:compatExt spid="_x0000_s3951"/>
                </a:ext>
                <a:ext uri="{FF2B5EF4-FFF2-40B4-BE49-F238E27FC236}">
                  <a16:creationId xmlns:a16="http://schemas.microsoft.com/office/drawing/2014/main" id="{00000000-0008-0000-0200-00006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104</xdr:row>
          <xdr:rowOff>368300</xdr:rowOff>
        </xdr:from>
        <xdr:to>
          <xdr:col>16</xdr:col>
          <xdr:colOff>533400</xdr:colOff>
          <xdr:row>105</xdr:row>
          <xdr:rowOff>177800</xdr:rowOff>
        </xdr:to>
        <xdr:sp macro="" textlink="">
          <xdr:nvSpPr>
            <xdr:cNvPr id="3952" name="Check Box 880" hidden="1">
              <a:extLst>
                <a:ext uri="{63B3BB69-23CF-44E3-9099-C40C66FF867C}">
                  <a14:compatExt spid="_x0000_s3952"/>
                </a:ext>
                <a:ext uri="{FF2B5EF4-FFF2-40B4-BE49-F238E27FC236}">
                  <a16:creationId xmlns:a16="http://schemas.microsoft.com/office/drawing/2014/main" id="{00000000-0008-0000-0200-00007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93</xdr:row>
          <xdr:rowOff>177800</xdr:rowOff>
        </xdr:from>
        <xdr:to>
          <xdr:col>16</xdr:col>
          <xdr:colOff>533400</xdr:colOff>
          <xdr:row>94</xdr:row>
          <xdr:rowOff>177800</xdr:rowOff>
        </xdr:to>
        <xdr:sp macro="" textlink="">
          <xdr:nvSpPr>
            <xdr:cNvPr id="3953" name="Check Box 881" hidden="1">
              <a:extLst>
                <a:ext uri="{63B3BB69-23CF-44E3-9099-C40C66FF867C}">
                  <a14:compatExt spid="_x0000_s3953"/>
                </a:ext>
                <a:ext uri="{FF2B5EF4-FFF2-40B4-BE49-F238E27FC236}">
                  <a16:creationId xmlns:a16="http://schemas.microsoft.com/office/drawing/2014/main" id="{00000000-0008-0000-0200-00007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110</xdr:row>
          <xdr:rowOff>254000</xdr:rowOff>
        </xdr:from>
        <xdr:to>
          <xdr:col>16</xdr:col>
          <xdr:colOff>584200</xdr:colOff>
          <xdr:row>110</xdr:row>
          <xdr:rowOff>546100</xdr:rowOff>
        </xdr:to>
        <xdr:sp macro="" textlink="">
          <xdr:nvSpPr>
            <xdr:cNvPr id="3954" name="Check Box 882" hidden="1">
              <a:extLst>
                <a:ext uri="{63B3BB69-23CF-44E3-9099-C40C66FF867C}">
                  <a14:compatExt spid="_x0000_s3954"/>
                </a:ext>
                <a:ext uri="{FF2B5EF4-FFF2-40B4-BE49-F238E27FC236}">
                  <a16:creationId xmlns:a16="http://schemas.microsoft.com/office/drawing/2014/main" id="{00000000-0008-0000-0200-00007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111</xdr:row>
          <xdr:rowOff>190500</xdr:rowOff>
        </xdr:from>
        <xdr:to>
          <xdr:col>16</xdr:col>
          <xdr:colOff>533400</xdr:colOff>
          <xdr:row>111</xdr:row>
          <xdr:rowOff>381000</xdr:rowOff>
        </xdr:to>
        <xdr:sp macro="" textlink="">
          <xdr:nvSpPr>
            <xdr:cNvPr id="3955" name="Check Box 883" hidden="1">
              <a:extLst>
                <a:ext uri="{63B3BB69-23CF-44E3-9099-C40C66FF867C}">
                  <a14:compatExt spid="_x0000_s3955"/>
                </a:ext>
                <a:ext uri="{FF2B5EF4-FFF2-40B4-BE49-F238E27FC236}">
                  <a16:creationId xmlns:a16="http://schemas.microsoft.com/office/drawing/2014/main" id="{00000000-0008-0000-0200-00007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113</xdr:row>
          <xdr:rowOff>266700</xdr:rowOff>
        </xdr:from>
        <xdr:to>
          <xdr:col>16</xdr:col>
          <xdr:colOff>609600</xdr:colOff>
          <xdr:row>113</xdr:row>
          <xdr:rowOff>546100</xdr:rowOff>
        </xdr:to>
        <xdr:sp macro="" textlink="">
          <xdr:nvSpPr>
            <xdr:cNvPr id="3956" name="Check Box 884" hidden="1">
              <a:extLst>
                <a:ext uri="{63B3BB69-23CF-44E3-9099-C40C66FF867C}">
                  <a14:compatExt spid="_x0000_s3956"/>
                </a:ext>
                <a:ext uri="{FF2B5EF4-FFF2-40B4-BE49-F238E27FC236}">
                  <a16:creationId xmlns:a16="http://schemas.microsoft.com/office/drawing/2014/main" id="{00000000-0008-0000-0200-00007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114</xdr:row>
          <xdr:rowOff>165100</xdr:rowOff>
        </xdr:from>
        <xdr:to>
          <xdr:col>16</xdr:col>
          <xdr:colOff>533400</xdr:colOff>
          <xdr:row>114</xdr:row>
          <xdr:rowOff>355600</xdr:rowOff>
        </xdr:to>
        <xdr:sp macro="" textlink="">
          <xdr:nvSpPr>
            <xdr:cNvPr id="3957" name="Check Box 885" hidden="1">
              <a:extLst>
                <a:ext uri="{63B3BB69-23CF-44E3-9099-C40C66FF867C}">
                  <a14:compatExt spid="_x0000_s3957"/>
                </a:ext>
                <a:ext uri="{FF2B5EF4-FFF2-40B4-BE49-F238E27FC236}">
                  <a16:creationId xmlns:a16="http://schemas.microsoft.com/office/drawing/2014/main" id="{00000000-0008-0000-0200-00007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116</xdr:row>
          <xdr:rowOff>177800</xdr:rowOff>
        </xdr:from>
        <xdr:to>
          <xdr:col>16</xdr:col>
          <xdr:colOff>584200</xdr:colOff>
          <xdr:row>116</xdr:row>
          <xdr:rowOff>444500</xdr:rowOff>
        </xdr:to>
        <xdr:sp macro="" textlink="">
          <xdr:nvSpPr>
            <xdr:cNvPr id="3958" name="Check Box 886" hidden="1">
              <a:extLst>
                <a:ext uri="{63B3BB69-23CF-44E3-9099-C40C66FF867C}">
                  <a14:compatExt spid="_x0000_s3958"/>
                </a:ext>
                <a:ext uri="{FF2B5EF4-FFF2-40B4-BE49-F238E27FC236}">
                  <a16:creationId xmlns:a16="http://schemas.microsoft.com/office/drawing/2014/main" id="{00000000-0008-0000-0200-00007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117</xdr:row>
          <xdr:rowOff>88900</xdr:rowOff>
        </xdr:from>
        <xdr:to>
          <xdr:col>16</xdr:col>
          <xdr:colOff>533400</xdr:colOff>
          <xdr:row>117</xdr:row>
          <xdr:rowOff>279400</xdr:rowOff>
        </xdr:to>
        <xdr:sp macro="" textlink="">
          <xdr:nvSpPr>
            <xdr:cNvPr id="3959" name="Check Box 887" hidden="1">
              <a:extLst>
                <a:ext uri="{63B3BB69-23CF-44E3-9099-C40C66FF867C}">
                  <a14:compatExt spid="_x0000_s3959"/>
                </a:ext>
                <a:ext uri="{FF2B5EF4-FFF2-40B4-BE49-F238E27FC236}">
                  <a16:creationId xmlns:a16="http://schemas.microsoft.com/office/drawing/2014/main" id="{00000000-0008-0000-0200-00007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119</xdr:row>
          <xdr:rowOff>241300</xdr:rowOff>
        </xdr:from>
        <xdr:to>
          <xdr:col>16</xdr:col>
          <xdr:colOff>673100</xdr:colOff>
          <xdr:row>119</xdr:row>
          <xdr:rowOff>558800</xdr:rowOff>
        </xdr:to>
        <xdr:sp macro="" textlink="">
          <xdr:nvSpPr>
            <xdr:cNvPr id="3960" name="Check Box 888" hidden="1">
              <a:extLst>
                <a:ext uri="{63B3BB69-23CF-44E3-9099-C40C66FF867C}">
                  <a14:compatExt spid="_x0000_s3960"/>
                </a:ext>
                <a:ext uri="{FF2B5EF4-FFF2-40B4-BE49-F238E27FC236}">
                  <a16:creationId xmlns:a16="http://schemas.microsoft.com/office/drawing/2014/main" id="{00000000-0008-0000-0200-00007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120</xdr:row>
          <xdr:rowOff>177800</xdr:rowOff>
        </xdr:from>
        <xdr:to>
          <xdr:col>16</xdr:col>
          <xdr:colOff>533400</xdr:colOff>
          <xdr:row>120</xdr:row>
          <xdr:rowOff>368300</xdr:rowOff>
        </xdr:to>
        <xdr:sp macro="" textlink="">
          <xdr:nvSpPr>
            <xdr:cNvPr id="3961" name="Check Box 889" hidden="1">
              <a:extLst>
                <a:ext uri="{63B3BB69-23CF-44E3-9099-C40C66FF867C}">
                  <a14:compatExt spid="_x0000_s3961"/>
                </a:ext>
                <a:ext uri="{FF2B5EF4-FFF2-40B4-BE49-F238E27FC236}">
                  <a16:creationId xmlns:a16="http://schemas.microsoft.com/office/drawing/2014/main" id="{00000000-0008-0000-0200-00007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122</xdr:row>
          <xdr:rowOff>254000</xdr:rowOff>
        </xdr:from>
        <xdr:to>
          <xdr:col>16</xdr:col>
          <xdr:colOff>698500</xdr:colOff>
          <xdr:row>122</xdr:row>
          <xdr:rowOff>609600</xdr:rowOff>
        </xdr:to>
        <xdr:sp macro="" textlink="">
          <xdr:nvSpPr>
            <xdr:cNvPr id="3962" name="Check Box 890" hidden="1">
              <a:extLst>
                <a:ext uri="{63B3BB69-23CF-44E3-9099-C40C66FF867C}">
                  <a14:compatExt spid="_x0000_s3962"/>
                </a:ext>
                <a:ext uri="{FF2B5EF4-FFF2-40B4-BE49-F238E27FC236}">
                  <a16:creationId xmlns:a16="http://schemas.microsoft.com/office/drawing/2014/main" id="{00000000-0008-0000-0200-00007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330200</xdr:colOff>
          <xdr:row>123</xdr:row>
          <xdr:rowOff>165100</xdr:rowOff>
        </xdr:from>
        <xdr:to>
          <xdr:col>16</xdr:col>
          <xdr:colOff>533400</xdr:colOff>
          <xdr:row>123</xdr:row>
          <xdr:rowOff>355600</xdr:rowOff>
        </xdr:to>
        <xdr:sp macro="" textlink="">
          <xdr:nvSpPr>
            <xdr:cNvPr id="3963" name="Check Box 891" hidden="1">
              <a:extLst>
                <a:ext uri="{63B3BB69-23CF-44E3-9099-C40C66FF867C}">
                  <a14:compatExt spid="_x0000_s3963"/>
                </a:ext>
                <a:ext uri="{FF2B5EF4-FFF2-40B4-BE49-F238E27FC236}">
                  <a16:creationId xmlns:a16="http://schemas.microsoft.com/office/drawing/2014/main" id="{00000000-0008-0000-0200-00007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16</xdr:row>
          <xdr:rowOff>12700</xdr:rowOff>
        </xdr:from>
        <xdr:to>
          <xdr:col>20</xdr:col>
          <xdr:colOff>508000</xdr:colOff>
          <xdr:row>17</xdr:row>
          <xdr:rowOff>12700</xdr:rowOff>
        </xdr:to>
        <xdr:sp macro="" textlink="">
          <xdr:nvSpPr>
            <xdr:cNvPr id="3964" name="Check Box 892" hidden="1">
              <a:extLst>
                <a:ext uri="{63B3BB69-23CF-44E3-9099-C40C66FF867C}">
                  <a14:compatExt spid="_x0000_s3964"/>
                </a:ext>
                <a:ext uri="{FF2B5EF4-FFF2-40B4-BE49-F238E27FC236}">
                  <a16:creationId xmlns:a16="http://schemas.microsoft.com/office/drawing/2014/main" id="{00000000-0008-0000-0200-00007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17</xdr:row>
          <xdr:rowOff>0</xdr:rowOff>
        </xdr:from>
        <xdr:to>
          <xdr:col>20</xdr:col>
          <xdr:colOff>508000</xdr:colOff>
          <xdr:row>18</xdr:row>
          <xdr:rowOff>0</xdr:rowOff>
        </xdr:to>
        <xdr:sp macro="" textlink="">
          <xdr:nvSpPr>
            <xdr:cNvPr id="3965" name="Check Box 893" hidden="1">
              <a:extLst>
                <a:ext uri="{63B3BB69-23CF-44E3-9099-C40C66FF867C}">
                  <a14:compatExt spid="_x0000_s3965"/>
                </a:ext>
                <a:ext uri="{FF2B5EF4-FFF2-40B4-BE49-F238E27FC236}">
                  <a16:creationId xmlns:a16="http://schemas.microsoft.com/office/drawing/2014/main" id="{00000000-0008-0000-0200-00007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18</xdr:row>
          <xdr:rowOff>0</xdr:rowOff>
        </xdr:from>
        <xdr:to>
          <xdr:col>20</xdr:col>
          <xdr:colOff>508000</xdr:colOff>
          <xdr:row>19</xdr:row>
          <xdr:rowOff>0</xdr:rowOff>
        </xdr:to>
        <xdr:sp macro="" textlink="">
          <xdr:nvSpPr>
            <xdr:cNvPr id="3966" name="Check Box 894" hidden="1">
              <a:extLst>
                <a:ext uri="{63B3BB69-23CF-44E3-9099-C40C66FF867C}">
                  <a14:compatExt spid="_x0000_s3966"/>
                </a:ext>
                <a:ext uri="{FF2B5EF4-FFF2-40B4-BE49-F238E27FC236}">
                  <a16:creationId xmlns:a16="http://schemas.microsoft.com/office/drawing/2014/main" id="{00000000-0008-0000-0200-00007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19</xdr:row>
          <xdr:rowOff>0</xdr:rowOff>
        </xdr:from>
        <xdr:to>
          <xdr:col>20</xdr:col>
          <xdr:colOff>508000</xdr:colOff>
          <xdr:row>19</xdr:row>
          <xdr:rowOff>190500</xdr:rowOff>
        </xdr:to>
        <xdr:sp macro="" textlink="">
          <xdr:nvSpPr>
            <xdr:cNvPr id="3967" name="Check Box 895" hidden="1">
              <a:extLst>
                <a:ext uri="{63B3BB69-23CF-44E3-9099-C40C66FF867C}">
                  <a14:compatExt spid="_x0000_s3967"/>
                </a:ext>
                <a:ext uri="{FF2B5EF4-FFF2-40B4-BE49-F238E27FC236}">
                  <a16:creationId xmlns:a16="http://schemas.microsoft.com/office/drawing/2014/main" id="{00000000-0008-0000-0200-00007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21</xdr:row>
          <xdr:rowOff>0</xdr:rowOff>
        </xdr:from>
        <xdr:to>
          <xdr:col>20</xdr:col>
          <xdr:colOff>508000</xdr:colOff>
          <xdr:row>22</xdr:row>
          <xdr:rowOff>0</xdr:rowOff>
        </xdr:to>
        <xdr:sp macro="" textlink="">
          <xdr:nvSpPr>
            <xdr:cNvPr id="3968" name="Check Box 896" hidden="1">
              <a:extLst>
                <a:ext uri="{63B3BB69-23CF-44E3-9099-C40C66FF867C}">
                  <a14:compatExt spid="_x0000_s3968"/>
                </a:ext>
                <a:ext uri="{FF2B5EF4-FFF2-40B4-BE49-F238E27FC236}">
                  <a16:creationId xmlns:a16="http://schemas.microsoft.com/office/drawing/2014/main" id="{00000000-0008-0000-0200-00008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22</xdr:row>
          <xdr:rowOff>0</xdr:rowOff>
        </xdr:from>
        <xdr:to>
          <xdr:col>20</xdr:col>
          <xdr:colOff>508000</xdr:colOff>
          <xdr:row>22</xdr:row>
          <xdr:rowOff>190500</xdr:rowOff>
        </xdr:to>
        <xdr:sp macro="" textlink="">
          <xdr:nvSpPr>
            <xdr:cNvPr id="3969" name="Check Box 897" hidden="1">
              <a:extLst>
                <a:ext uri="{63B3BB69-23CF-44E3-9099-C40C66FF867C}">
                  <a14:compatExt spid="_x0000_s3969"/>
                </a:ext>
                <a:ext uri="{FF2B5EF4-FFF2-40B4-BE49-F238E27FC236}">
                  <a16:creationId xmlns:a16="http://schemas.microsoft.com/office/drawing/2014/main" id="{00000000-0008-0000-0200-00008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22</xdr:row>
          <xdr:rowOff>190500</xdr:rowOff>
        </xdr:from>
        <xdr:to>
          <xdr:col>20</xdr:col>
          <xdr:colOff>508000</xdr:colOff>
          <xdr:row>23</xdr:row>
          <xdr:rowOff>177800</xdr:rowOff>
        </xdr:to>
        <xdr:sp macro="" textlink="">
          <xdr:nvSpPr>
            <xdr:cNvPr id="3970" name="Check Box 898" hidden="1">
              <a:extLst>
                <a:ext uri="{63B3BB69-23CF-44E3-9099-C40C66FF867C}">
                  <a14:compatExt spid="_x0000_s3970"/>
                </a:ext>
                <a:ext uri="{FF2B5EF4-FFF2-40B4-BE49-F238E27FC236}">
                  <a16:creationId xmlns:a16="http://schemas.microsoft.com/office/drawing/2014/main" id="{00000000-0008-0000-0200-00008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24</xdr:row>
          <xdr:rowOff>190500</xdr:rowOff>
        </xdr:from>
        <xdr:to>
          <xdr:col>20</xdr:col>
          <xdr:colOff>508000</xdr:colOff>
          <xdr:row>25</xdr:row>
          <xdr:rowOff>177800</xdr:rowOff>
        </xdr:to>
        <xdr:sp macro="" textlink="">
          <xdr:nvSpPr>
            <xdr:cNvPr id="3971" name="Check Box 899" hidden="1">
              <a:extLst>
                <a:ext uri="{63B3BB69-23CF-44E3-9099-C40C66FF867C}">
                  <a14:compatExt spid="_x0000_s3971"/>
                </a:ext>
                <a:ext uri="{FF2B5EF4-FFF2-40B4-BE49-F238E27FC236}">
                  <a16:creationId xmlns:a16="http://schemas.microsoft.com/office/drawing/2014/main" id="{00000000-0008-0000-0200-00008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25</xdr:row>
          <xdr:rowOff>177800</xdr:rowOff>
        </xdr:from>
        <xdr:to>
          <xdr:col>20</xdr:col>
          <xdr:colOff>508000</xdr:colOff>
          <xdr:row>26</xdr:row>
          <xdr:rowOff>177800</xdr:rowOff>
        </xdr:to>
        <xdr:sp macro="" textlink="">
          <xdr:nvSpPr>
            <xdr:cNvPr id="3972" name="Check Box 900" hidden="1">
              <a:extLst>
                <a:ext uri="{63B3BB69-23CF-44E3-9099-C40C66FF867C}">
                  <a14:compatExt spid="_x0000_s3972"/>
                </a:ext>
                <a:ext uri="{FF2B5EF4-FFF2-40B4-BE49-F238E27FC236}">
                  <a16:creationId xmlns:a16="http://schemas.microsoft.com/office/drawing/2014/main" id="{00000000-0008-0000-0200-00008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27</xdr:row>
          <xdr:rowOff>177800</xdr:rowOff>
        </xdr:from>
        <xdr:to>
          <xdr:col>20</xdr:col>
          <xdr:colOff>558800</xdr:colOff>
          <xdr:row>27</xdr:row>
          <xdr:rowOff>444500</xdr:rowOff>
        </xdr:to>
        <xdr:sp macro="" textlink="">
          <xdr:nvSpPr>
            <xdr:cNvPr id="3973" name="Check Box 901" hidden="1">
              <a:extLst>
                <a:ext uri="{63B3BB69-23CF-44E3-9099-C40C66FF867C}">
                  <a14:compatExt spid="_x0000_s3973"/>
                </a:ext>
                <a:ext uri="{FF2B5EF4-FFF2-40B4-BE49-F238E27FC236}">
                  <a16:creationId xmlns:a16="http://schemas.microsoft.com/office/drawing/2014/main" id="{00000000-0008-0000-0200-00008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28</xdr:row>
          <xdr:rowOff>38100</xdr:rowOff>
        </xdr:from>
        <xdr:to>
          <xdr:col>20</xdr:col>
          <xdr:colOff>508000</xdr:colOff>
          <xdr:row>28</xdr:row>
          <xdr:rowOff>228600</xdr:rowOff>
        </xdr:to>
        <xdr:sp macro="" textlink="">
          <xdr:nvSpPr>
            <xdr:cNvPr id="3974" name="Check Box 902" hidden="1">
              <a:extLst>
                <a:ext uri="{63B3BB69-23CF-44E3-9099-C40C66FF867C}">
                  <a14:compatExt spid="_x0000_s3974"/>
                </a:ext>
                <a:ext uri="{FF2B5EF4-FFF2-40B4-BE49-F238E27FC236}">
                  <a16:creationId xmlns:a16="http://schemas.microsoft.com/office/drawing/2014/main" id="{00000000-0008-0000-0200-00008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29</xdr:row>
          <xdr:rowOff>190500</xdr:rowOff>
        </xdr:from>
        <xdr:to>
          <xdr:col>20</xdr:col>
          <xdr:colOff>508000</xdr:colOff>
          <xdr:row>30</xdr:row>
          <xdr:rowOff>177800</xdr:rowOff>
        </xdr:to>
        <xdr:sp macro="" textlink="">
          <xdr:nvSpPr>
            <xdr:cNvPr id="3975" name="Check Box 903" hidden="1">
              <a:extLst>
                <a:ext uri="{63B3BB69-23CF-44E3-9099-C40C66FF867C}">
                  <a14:compatExt spid="_x0000_s3975"/>
                </a:ext>
                <a:ext uri="{FF2B5EF4-FFF2-40B4-BE49-F238E27FC236}">
                  <a16:creationId xmlns:a16="http://schemas.microsoft.com/office/drawing/2014/main" id="{00000000-0008-0000-0200-00008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30</xdr:row>
          <xdr:rowOff>177800</xdr:rowOff>
        </xdr:from>
        <xdr:to>
          <xdr:col>20</xdr:col>
          <xdr:colOff>482600</xdr:colOff>
          <xdr:row>31</xdr:row>
          <xdr:rowOff>177800</xdr:rowOff>
        </xdr:to>
        <xdr:sp macro="" textlink="">
          <xdr:nvSpPr>
            <xdr:cNvPr id="3976" name="Check Box 904" hidden="1">
              <a:extLst>
                <a:ext uri="{63B3BB69-23CF-44E3-9099-C40C66FF867C}">
                  <a14:compatExt spid="_x0000_s3976"/>
                </a:ext>
                <a:ext uri="{FF2B5EF4-FFF2-40B4-BE49-F238E27FC236}">
                  <a16:creationId xmlns:a16="http://schemas.microsoft.com/office/drawing/2014/main" id="{00000000-0008-0000-0200-00008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32</xdr:row>
          <xdr:rowOff>25400</xdr:rowOff>
        </xdr:from>
        <xdr:to>
          <xdr:col>20</xdr:col>
          <xdr:colOff>533400</xdr:colOff>
          <xdr:row>32</xdr:row>
          <xdr:rowOff>317500</xdr:rowOff>
        </xdr:to>
        <xdr:sp macro="" textlink="">
          <xdr:nvSpPr>
            <xdr:cNvPr id="3977" name="Check Box 905" hidden="1">
              <a:extLst>
                <a:ext uri="{63B3BB69-23CF-44E3-9099-C40C66FF867C}">
                  <a14:compatExt spid="_x0000_s3977"/>
                </a:ext>
                <a:ext uri="{FF2B5EF4-FFF2-40B4-BE49-F238E27FC236}">
                  <a16:creationId xmlns:a16="http://schemas.microsoft.com/office/drawing/2014/main" id="{00000000-0008-0000-0200-00008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32</xdr:row>
          <xdr:rowOff>355600</xdr:rowOff>
        </xdr:from>
        <xdr:to>
          <xdr:col>20</xdr:col>
          <xdr:colOff>482600</xdr:colOff>
          <xdr:row>33</xdr:row>
          <xdr:rowOff>165100</xdr:rowOff>
        </xdr:to>
        <xdr:sp macro="" textlink="">
          <xdr:nvSpPr>
            <xdr:cNvPr id="3978" name="Check Box 906" hidden="1">
              <a:extLst>
                <a:ext uri="{63B3BB69-23CF-44E3-9099-C40C66FF867C}">
                  <a14:compatExt spid="_x0000_s3978"/>
                </a:ext>
                <a:ext uri="{FF2B5EF4-FFF2-40B4-BE49-F238E27FC236}">
                  <a16:creationId xmlns:a16="http://schemas.microsoft.com/office/drawing/2014/main" id="{00000000-0008-0000-0200-00008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35</xdr:row>
          <xdr:rowOff>63500</xdr:rowOff>
        </xdr:from>
        <xdr:to>
          <xdr:col>20</xdr:col>
          <xdr:colOff>558800</xdr:colOff>
          <xdr:row>35</xdr:row>
          <xdr:rowOff>368300</xdr:rowOff>
        </xdr:to>
        <xdr:sp macro="" textlink="">
          <xdr:nvSpPr>
            <xdr:cNvPr id="3979" name="Check Box 907" hidden="1">
              <a:extLst>
                <a:ext uri="{63B3BB69-23CF-44E3-9099-C40C66FF867C}">
                  <a14:compatExt spid="_x0000_s3979"/>
                </a:ext>
                <a:ext uri="{FF2B5EF4-FFF2-40B4-BE49-F238E27FC236}">
                  <a16:creationId xmlns:a16="http://schemas.microsoft.com/office/drawing/2014/main" id="{00000000-0008-0000-0200-00008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36</xdr:row>
          <xdr:rowOff>88900</xdr:rowOff>
        </xdr:from>
        <xdr:to>
          <xdr:col>20</xdr:col>
          <xdr:colOff>482600</xdr:colOff>
          <xdr:row>36</xdr:row>
          <xdr:rowOff>279400</xdr:rowOff>
        </xdr:to>
        <xdr:sp macro="" textlink="">
          <xdr:nvSpPr>
            <xdr:cNvPr id="3980" name="Check Box 908" hidden="1">
              <a:extLst>
                <a:ext uri="{63B3BB69-23CF-44E3-9099-C40C66FF867C}">
                  <a14:compatExt spid="_x0000_s3980"/>
                </a:ext>
                <a:ext uri="{FF2B5EF4-FFF2-40B4-BE49-F238E27FC236}">
                  <a16:creationId xmlns:a16="http://schemas.microsoft.com/office/drawing/2014/main" id="{00000000-0008-0000-0200-00008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37</xdr:row>
          <xdr:rowOff>114300</xdr:rowOff>
        </xdr:from>
        <xdr:to>
          <xdr:col>20</xdr:col>
          <xdr:colOff>482600</xdr:colOff>
          <xdr:row>37</xdr:row>
          <xdr:rowOff>292100</xdr:rowOff>
        </xdr:to>
        <xdr:sp macro="" textlink="">
          <xdr:nvSpPr>
            <xdr:cNvPr id="3981" name="Check Box 909" hidden="1">
              <a:extLst>
                <a:ext uri="{63B3BB69-23CF-44E3-9099-C40C66FF867C}">
                  <a14:compatExt spid="_x0000_s3981"/>
                </a:ext>
                <a:ext uri="{FF2B5EF4-FFF2-40B4-BE49-F238E27FC236}">
                  <a16:creationId xmlns:a16="http://schemas.microsoft.com/office/drawing/2014/main" id="{00000000-0008-0000-0200-00008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38</xdr:row>
          <xdr:rowOff>114300</xdr:rowOff>
        </xdr:from>
        <xdr:to>
          <xdr:col>20</xdr:col>
          <xdr:colOff>482600</xdr:colOff>
          <xdr:row>38</xdr:row>
          <xdr:rowOff>292100</xdr:rowOff>
        </xdr:to>
        <xdr:sp macro="" textlink="">
          <xdr:nvSpPr>
            <xdr:cNvPr id="3982" name="Check Box 910" hidden="1">
              <a:extLst>
                <a:ext uri="{63B3BB69-23CF-44E3-9099-C40C66FF867C}">
                  <a14:compatExt spid="_x0000_s3982"/>
                </a:ext>
                <a:ext uri="{FF2B5EF4-FFF2-40B4-BE49-F238E27FC236}">
                  <a16:creationId xmlns:a16="http://schemas.microsoft.com/office/drawing/2014/main" id="{00000000-0008-0000-0200-00008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43</xdr:row>
          <xdr:rowOff>152400</xdr:rowOff>
        </xdr:from>
        <xdr:to>
          <xdr:col>20</xdr:col>
          <xdr:colOff>622300</xdr:colOff>
          <xdr:row>43</xdr:row>
          <xdr:rowOff>558800</xdr:rowOff>
        </xdr:to>
        <xdr:sp macro="" textlink="">
          <xdr:nvSpPr>
            <xdr:cNvPr id="3983" name="Check Box 911" hidden="1">
              <a:extLst>
                <a:ext uri="{63B3BB69-23CF-44E3-9099-C40C66FF867C}">
                  <a14:compatExt spid="_x0000_s3983"/>
                </a:ext>
                <a:ext uri="{FF2B5EF4-FFF2-40B4-BE49-F238E27FC236}">
                  <a16:creationId xmlns:a16="http://schemas.microsoft.com/office/drawing/2014/main" id="{00000000-0008-0000-0200-00008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44</xdr:row>
          <xdr:rowOff>190500</xdr:rowOff>
        </xdr:from>
        <xdr:to>
          <xdr:col>20</xdr:col>
          <xdr:colOff>508000</xdr:colOff>
          <xdr:row>44</xdr:row>
          <xdr:rowOff>381000</xdr:rowOff>
        </xdr:to>
        <xdr:sp macro="" textlink="">
          <xdr:nvSpPr>
            <xdr:cNvPr id="3984" name="Check Box 912" hidden="1">
              <a:extLst>
                <a:ext uri="{63B3BB69-23CF-44E3-9099-C40C66FF867C}">
                  <a14:compatExt spid="_x0000_s3984"/>
                </a:ext>
                <a:ext uri="{FF2B5EF4-FFF2-40B4-BE49-F238E27FC236}">
                  <a16:creationId xmlns:a16="http://schemas.microsoft.com/office/drawing/2014/main" id="{00000000-0008-0000-0200-00009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46</xdr:row>
          <xdr:rowOff>152400</xdr:rowOff>
        </xdr:from>
        <xdr:to>
          <xdr:col>20</xdr:col>
          <xdr:colOff>622300</xdr:colOff>
          <xdr:row>46</xdr:row>
          <xdr:rowOff>558800</xdr:rowOff>
        </xdr:to>
        <xdr:sp macro="" textlink="">
          <xdr:nvSpPr>
            <xdr:cNvPr id="3985" name="Check Box 913" hidden="1">
              <a:extLst>
                <a:ext uri="{63B3BB69-23CF-44E3-9099-C40C66FF867C}">
                  <a14:compatExt spid="_x0000_s3985"/>
                </a:ext>
                <a:ext uri="{FF2B5EF4-FFF2-40B4-BE49-F238E27FC236}">
                  <a16:creationId xmlns:a16="http://schemas.microsoft.com/office/drawing/2014/main" id="{00000000-0008-0000-0200-00009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47</xdr:row>
          <xdr:rowOff>190500</xdr:rowOff>
        </xdr:from>
        <xdr:to>
          <xdr:col>20</xdr:col>
          <xdr:colOff>508000</xdr:colOff>
          <xdr:row>47</xdr:row>
          <xdr:rowOff>381000</xdr:rowOff>
        </xdr:to>
        <xdr:sp macro="" textlink="">
          <xdr:nvSpPr>
            <xdr:cNvPr id="3986" name="Check Box 914" hidden="1">
              <a:extLst>
                <a:ext uri="{63B3BB69-23CF-44E3-9099-C40C66FF867C}">
                  <a14:compatExt spid="_x0000_s3986"/>
                </a:ext>
                <a:ext uri="{FF2B5EF4-FFF2-40B4-BE49-F238E27FC236}">
                  <a16:creationId xmlns:a16="http://schemas.microsoft.com/office/drawing/2014/main" id="{00000000-0008-0000-0200-00009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49</xdr:row>
          <xdr:rowOff>152400</xdr:rowOff>
        </xdr:from>
        <xdr:to>
          <xdr:col>20</xdr:col>
          <xdr:colOff>622300</xdr:colOff>
          <xdr:row>49</xdr:row>
          <xdr:rowOff>558800</xdr:rowOff>
        </xdr:to>
        <xdr:sp macro="" textlink="">
          <xdr:nvSpPr>
            <xdr:cNvPr id="3987" name="Check Box 915" hidden="1">
              <a:extLst>
                <a:ext uri="{63B3BB69-23CF-44E3-9099-C40C66FF867C}">
                  <a14:compatExt spid="_x0000_s3987"/>
                </a:ext>
                <a:ext uri="{FF2B5EF4-FFF2-40B4-BE49-F238E27FC236}">
                  <a16:creationId xmlns:a16="http://schemas.microsoft.com/office/drawing/2014/main" id="{00000000-0008-0000-0200-00009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50</xdr:row>
          <xdr:rowOff>63500</xdr:rowOff>
        </xdr:from>
        <xdr:to>
          <xdr:col>20</xdr:col>
          <xdr:colOff>508000</xdr:colOff>
          <xdr:row>50</xdr:row>
          <xdr:rowOff>254000</xdr:rowOff>
        </xdr:to>
        <xdr:sp macro="" textlink="">
          <xdr:nvSpPr>
            <xdr:cNvPr id="3988" name="Check Box 916" hidden="1">
              <a:extLst>
                <a:ext uri="{63B3BB69-23CF-44E3-9099-C40C66FF867C}">
                  <a14:compatExt spid="_x0000_s3988"/>
                </a:ext>
                <a:ext uri="{FF2B5EF4-FFF2-40B4-BE49-F238E27FC236}">
                  <a16:creationId xmlns:a16="http://schemas.microsoft.com/office/drawing/2014/main" id="{00000000-0008-0000-0200-00009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51</xdr:row>
          <xdr:rowOff>215900</xdr:rowOff>
        </xdr:from>
        <xdr:to>
          <xdr:col>20</xdr:col>
          <xdr:colOff>571500</xdr:colOff>
          <xdr:row>51</xdr:row>
          <xdr:rowOff>533400</xdr:rowOff>
        </xdr:to>
        <xdr:sp macro="" textlink="">
          <xdr:nvSpPr>
            <xdr:cNvPr id="3989" name="Check Box 917" hidden="1">
              <a:extLst>
                <a:ext uri="{63B3BB69-23CF-44E3-9099-C40C66FF867C}">
                  <a14:compatExt spid="_x0000_s3989"/>
                </a:ext>
                <a:ext uri="{FF2B5EF4-FFF2-40B4-BE49-F238E27FC236}">
                  <a16:creationId xmlns:a16="http://schemas.microsoft.com/office/drawing/2014/main" id="{00000000-0008-0000-0200-00009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317500</xdr:colOff>
          <xdr:row>52</xdr:row>
          <xdr:rowOff>177800</xdr:rowOff>
        </xdr:from>
        <xdr:to>
          <xdr:col>20</xdr:col>
          <xdr:colOff>533400</xdr:colOff>
          <xdr:row>52</xdr:row>
          <xdr:rowOff>368300</xdr:rowOff>
        </xdr:to>
        <xdr:sp macro="" textlink="">
          <xdr:nvSpPr>
            <xdr:cNvPr id="3990" name="Check Box 918" hidden="1">
              <a:extLst>
                <a:ext uri="{63B3BB69-23CF-44E3-9099-C40C66FF867C}">
                  <a14:compatExt spid="_x0000_s3990"/>
                </a:ext>
                <a:ext uri="{FF2B5EF4-FFF2-40B4-BE49-F238E27FC236}">
                  <a16:creationId xmlns:a16="http://schemas.microsoft.com/office/drawing/2014/main" id="{00000000-0008-0000-0200-00009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56</xdr:row>
          <xdr:rowOff>152400</xdr:rowOff>
        </xdr:from>
        <xdr:to>
          <xdr:col>20</xdr:col>
          <xdr:colOff>622300</xdr:colOff>
          <xdr:row>56</xdr:row>
          <xdr:rowOff>482600</xdr:rowOff>
        </xdr:to>
        <xdr:sp macro="" textlink="">
          <xdr:nvSpPr>
            <xdr:cNvPr id="3991" name="Check Box 919" hidden="1">
              <a:extLst>
                <a:ext uri="{63B3BB69-23CF-44E3-9099-C40C66FF867C}">
                  <a14:compatExt spid="_x0000_s3991"/>
                </a:ext>
                <a:ext uri="{FF2B5EF4-FFF2-40B4-BE49-F238E27FC236}">
                  <a16:creationId xmlns:a16="http://schemas.microsoft.com/office/drawing/2014/main" id="{00000000-0008-0000-0200-00009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57</xdr:row>
          <xdr:rowOff>63500</xdr:rowOff>
        </xdr:from>
        <xdr:to>
          <xdr:col>20</xdr:col>
          <xdr:colOff>508000</xdr:colOff>
          <xdr:row>57</xdr:row>
          <xdr:rowOff>254000</xdr:rowOff>
        </xdr:to>
        <xdr:sp macro="" textlink="">
          <xdr:nvSpPr>
            <xdr:cNvPr id="3992" name="Check Box 920" hidden="1">
              <a:extLst>
                <a:ext uri="{63B3BB69-23CF-44E3-9099-C40C66FF867C}">
                  <a14:compatExt spid="_x0000_s3992"/>
                </a:ext>
                <a:ext uri="{FF2B5EF4-FFF2-40B4-BE49-F238E27FC236}">
                  <a16:creationId xmlns:a16="http://schemas.microsoft.com/office/drawing/2014/main" id="{00000000-0008-0000-0200-00009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58</xdr:row>
          <xdr:rowOff>203200</xdr:rowOff>
        </xdr:from>
        <xdr:to>
          <xdr:col>20</xdr:col>
          <xdr:colOff>609600</xdr:colOff>
          <xdr:row>58</xdr:row>
          <xdr:rowOff>520700</xdr:rowOff>
        </xdr:to>
        <xdr:sp macro="" textlink="">
          <xdr:nvSpPr>
            <xdr:cNvPr id="3993" name="Check Box 921" hidden="1">
              <a:extLst>
                <a:ext uri="{63B3BB69-23CF-44E3-9099-C40C66FF867C}">
                  <a14:compatExt spid="_x0000_s3993"/>
                </a:ext>
                <a:ext uri="{FF2B5EF4-FFF2-40B4-BE49-F238E27FC236}">
                  <a16:creationId xmlns:a16="http://schemas.microsoft.com/office/drawing/2014/main" id="{00000000-0008-0000-0200-00009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59</xdr:row>
          <xdr:rowOff>190500</xdr:rowOff>
        </xdr:from>
        <xdr:to>
          <xdr:col>20</xdr:col>
          <xdr:colOff>520700</xdr:colOff>
          <xdr:row>59</xdr:row>
          <xdr:rowOff>381000</xdr:rowOff>
        </xdr:to>
        <xdr:sp macro="" textlink="">
          <xdr:nvSpPr>
            <xdr:cNvPr id="3994" name="Check Box 922" hidden="1">
              <a:extLst>
                <a:ext uri="{63B3BB69-23CF-44E3-9099-C40C66FF867C}">
                  <a14:compatExt spid="_x0000_s3994"/>
                </a:ext>
                <a:ext uri="{FF2B5EF4-FFF2-40B4-BE49-F238E27FC236}">
                  <a16:creationId xmlns:a16="http://schemas.microsoft.com/office/drawing/2014/main" id="{00000000-0008-0000-0200-00009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292100</xdr:colOff>
          <xdr:row>64</xdr:row>
          <xdr:rowOff>63500</xdr:rowOff>
        </xdr:from>
        <xdr:to>
          <xdr:col>20</xdr:col>
          <xdr:colOff>609600</xdr:colOff>
          <xdr:row>64</xdr:row>
          <xdr:rowOff>368300</xdr:rowOff>
        </xdr:to>
        <xdr:sp macro="" textlink="">
          <xdr:nvSpPr>
            <xdr:cNvPr id="3995" name="Check Box 923" hidden="1">
              <a:extLst>
                <a:ext uri="{63B3BB69-23CF-44E3-9099-C40C66FF867C}">
                  <a14:compatExt spid="_x0000_s3995"/>
                </a:ext>
                <a:ext uri="{FF2B5EF4-FFF2-40B4-BE49-F238E27FC236}">
                  <a16:creationId xmlns:a16="http://schemas.microsoft.com/office/drawing/2014/main" id="{00000000-0008-0000-0200-00009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304800</xdr:colOff>
          <xdr:row>65</xdr:row>
          <xdr:rowOff>127000</xdr:rowOff>
        </xdr:from>
        <xdr:to>
          <xdr:col>20</xdr:col>
          <xdr:colOff>571500</xdr:colOff>
          <xdr:row>65</xdr:row>
          <xdr:rowOff>444500</xdr:rowOff>
        </xdr:to>
        <xdr:sp macro="" textlink="">
          <xdr:nvSpPr>
            <xdr:cNvPr id="3996" name="Check Box 924" hidden="1">
              <a:extLst>
                <a:ext uri="{63B3BB69-23CF-44E3-9099-C40C66FF867C}">
                  <a14:compatExt spid="_x0000_s3996"/>
                </a:ext>
                <a:ext uri="{FF2B5EF4-FFF2-40B4-BE49-F238E27FC236}">
                  <a16:creationId xmlns:a16="http://schemas.microsoft.com/office/drawing/2014/main" id="{00000000-0008-0000-0200-00009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66</xdr:row>
          <xdr:rowOff>177800</xdr:rowOff>
        </xdr:from>
        <xdr:to>
          <xdr:col>20</xdr:col>
          <xdr:colOff>609600</xdr:colOff>
          <xdr:row>67</xdr:row>
          <xdr:rowOff>330200</xdr:rowOff>
        </xdr:to>
        <xdr:sp macro="" textlink="">
          <xdr:nvSpPr>
            <xdr:cNvPr id="3997" name="Check Box 925" hidden="1">
              <a:extLst>
                <a:ext uri="{63B3BB69-23CF-44E3-9099-C40C66FF867C}">
                  <a14:compatExt spid="_x0000_s3997"/>
                </a:ext>
                <a:ext uri="{FF2B5EF4-FFF2-40B4-BE49-F238E27FC236}">
                  <a16:creationId xmlns:a16="http://schemas.microsoft.com/office/drawing/2014/main" id="{00000000-0008-0000-0200-00009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68</xdr:row>
          <xdr:rowOff>88900</xdr:rowOff>
        </xdr:from>
        <xdr:to>
          <xdr:col>20</xdr:col>
          <xdr:colOff>533400</xdr:colOff>
          <xdr:row>68</xdr:row>
          <xdr:rowOff>279400</xdr:rowOff>
        </xdr:to>
        <xdr:sp macro="" textlink="">
          <xdr:nvSpPr>
            <xdr:cNvPr id="3998" name="Check Box 926" hidden="1">
              <a:extLst>
                <a:ext uri="{63B3BB69-23CF-44E3-9099-C40C66FF867C}">
                  <a14:compatExt spid="_x0000_s3998"/>
                </a:ext>
                <a:ext uri="{FF2B5EF4-FFF2-40B4-BE49-F238E27FC236}">
                  <a16:creationId xmlns:a16="http://schemas.microsoft.com/office/drawing/2014/main" id="{00000000-0008-0000-0200-00009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68</xdr:row>
          <xdr:rowOff>355600</xdr:rowOff>
        </xdr:from>
        <xdr:to>
          <xdr:col>20</xdr:col>
          <xdr:colOff>533400</xdr:colOff>
          <xdr:row>69</xdr:row>
          <xdr:rowOff>165100</xdr:rowOff>
        </xdr:to>
        <xdr:sp macro="" textlink="">
          <xdr:nvSpPr>
            <xdr:cNvPr id="3999" name="Check Box 927" hidden="1">
              <a:extLst>
                <a:ext uri="{63B3BB69-23CF-44E3-9099-C40C66FF867C}">
                  <a14:compatExt spid="_x0000_s3999"/>
                </a:ext>
                <a:ext uri="{FF2B5EF4-FFF2-40B4-BE49-F238E27FC236}">
                  <a16:creationId xmlns:a16="http://schemas.microsoft.com/office/drawing/2014/main" id="{00000000-0008-0000-0200-00009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70</xdr:row>
          <xdr:rowOff>177800</xdr:rowOff>
        </xdr:from>
        <xdr:to>
          <xdr:col>20</xdr:col>
          <xdr:colOff>533400</xdr:colOff>
          <xdr:row>71</xdr:row>
          <xdr:rowOff>177800</xdr:rowOff>
        </xdr:to>
        <xdr:sp macro="" textlink="">
          <xdr:nvSpPr>
            <xdr:cNvPr id="4000" name="Check Box 928" hidden="1">
              <a:extLst>
                <a:ext uri="{63B3BB69-23CF-44E3-9099-C40C66FF867C}">
                  <a14:compatExt spid="_x0000_s4000"/>
                </a:ext>
                <a:ext uri="{FF2B5EF4-FFF2-40B4-BE49-F238E27FC236}">
                  <a16:creationId xmlns:a16="http://schemas.microsoft.com/office/drawing/2014/main" id="{00000000-0008-0000-0200-0000A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71</xdr:row>
          <xdr:rowOff>177800</xdr:rowOff>
        </xdr:from>
        <xdr:to>
          <xdr:col>20</xdr:col>
          <xdr:colOff>584200</xdr:colOff>
          <xdr:row>73</xdr:row>
          <xdr:rowOff>0</xdr:rowOff>
        </xdr:to>
        <xdr:sp macro="" textlink="">
          <xdr:nvSpPr>
            <xdr:cNvPr id="4001" name="Check Box 929" hidden="1">
              <a:extLst>
                <a:ext uri="{63B3BB69-23CF-44E3-9099-C40C66FF867C}">
                  <a14:compatExt spid="_x0000_s4001"/>
                </a:ext>
                <a:ext uri="{FF2B5EF4-FFF2-40B4-BE49-F238E27FC236}">
                  <a16:creationId xmlns:a16="http://schemas.microsoft.com/office/drawing/2014/main" id="{00000000-0008-0000-0200-0000A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73</xdr:row>
          <xdr:rowOff>177800</xdr:rowOff>
        </xdr:from>
        <xdr:to>
          <xdr:col>20</xdr:col>
          <xdr:colOff>533400</xdr:colOff>
          <xdr:row>74</xdr:row>
          <xdr:rowOff>177800</xdr:rowOff>
        </xdr:to>
        <xdr:sp macro="" textlink="">
          <xdr:nvSpPr>
            <xdr:cNvPr id="4002" name="Check Box 930" hidden="1">
              <a:extLst>
                <a:ext uri="{63B3BB69-23CF-44E3-9099-C40C66FF867C}">
                  <a14:compatExt spid="_x0000_s4002"/>
                </a:ext>
                <a:ext uri="{FF2B5EF4-FFF2-40B4-BE49-F238E27FC236}">
                  <a16:creationId xmlns:a16="http://schemas.microsoft.com/office/drawing/2014/main" id="{00000000-0008-0000-0200-0000A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75</xdr:row>
          <xdr:rowOff>76200</xdr:rowOff>
        </xdr:from>
        <xdr:to>
          <xdr:col>20</xdr:col>
          <xdr:colOff>584200</xdr:colOff>
          <xdr:row>75</xdr:row>
          <xdr:rowOff>368300</xdr:rowOff>
        </xdr:to>
        <xdr:sp macro="" textlink="">
          <xdr:nvSpPr>
            <xdr:cNvPr id="4003" name="Check Box 931" hidden="1">
              <a:extLst>
                <a:ext uri="{63B3BB69-23CF-44E3-9099-C40C66FF867C}">
                  <a14:compatExt spid="_x0000_s4003"/>
                </a:ext>
                <a:ext uri="{FF2B5EF4-FFF2-40B4-BE49-F238E27FC236}">
                  <a16:creationId xmlns:a16="http://schemas.microsoft.com/office/drawing/2014/main" id="{00000000-0008-0000-0200-0000A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76</xdr:row>
          <xdr:rowOff>177800</xdr:rowOff>
        </xdr:from>
        <xdr:to>
          <xdr:col>20</xdr:col>
          <xdr:colOff>533400</xdr:colOff>
          <xdr:row>77</xdr:row>
          <xdr:rowOff>177800</xdr:rowOff>
        </xdr:to>
        <xdr:sp macro="" textlink="">
          <xdr:nvSpPr>
            <xdr:cNvPr id="4004" name="Check Box 932" hidden="1">
              <a:extLst>
                <a:ext uri="{63B3BB69-23CF-44E3-9099-C40C66FF867C}">
                  <a14:compatExt spid="_x0000_s4004"/>
                </a:ext>
                <a:ext uri="{FF2B5EF4-FFF2-40B4-BE49-F238E27FC236}">
                  <a16:creationId xmlns:a16="http://schemas.microsoft.com/office/drawing/2014/main" id="{00000000-0008-0000-0200-0000A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77</xdr:row>
          <xdr:rowOff>177800</xdr:rowOff>
        </xdr:from>
        <xdr:to>
          <xdr:col>20</xdr:col>
          <xdr:colOff>533400</xdr:colOff>
          <xdr:row>78</xdr:row>
          <xdr:rowOff>177800</xdr:rowOff>
        </xdr:to>
        <xdr:sp macro="" textlink="">
          <xdr:nvSpPr>
            <xdr:cNvPr id="4005" name="Check Box 933" hidden="1">
              <a:extLst>
                <a:ext uri="{63B3BB69-23CF-44E3-9099-C40C66FF867C}">
                  <a14:compatExt spid="_x0000_s4005"/>
                </a:ext>
                <a:ext uri="{FF2B5EF4-FFF2-40B4-BE49-F238E27FC236}">
                  <a16:creationId xmlns:a16="http://schemas.microsoft.com/office/drawing/2014/main" id="{00000000-0008-0000-0200-0000A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82</xdr:row>
          <xdr:rowOff>177800</xdr:rowOff>
        </xdr:from>
        <xdr:to>
          <xdr:col>20</xdr:col>
          <xdr:colOff>533400</xdr:colOff>
          <xdr:row>83</xdr:row>
          <xdr:rowOff>177800</xdr:rowOff>
        </xdr:to>
        <xdr:sp macro="" textlink="">
          <xdr:nvSpPr>
            <xdr:cNvPr id="4006" name="Check Box 934" hidden="1">
              <a:extLst>
                <a:ext uri="{63B3BB69-23CF-44E3-9099-C40C66FF867C}">
                  <a14:compatExt spid="_x0000_s4006"/>
                </a:ext>
                <a:ext uri="{FF2B5EF4-FFF2-40B4-BE49-F238E27FC236}">
                  <a16:creationId xmlns:a16="http://schemas.microsoft.com/office/drawing/2014/main" id="{00000000-0008-0000-0200-0000A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83</xdr:row>
          <xdr:rowOff>177800</xdr:rowOff>
        </xdr:from>
        <xdr:to>
          <xdr:col>20</xdr:col>
          <xdr:colOff>533400</xdr:colOff>
          <xdr:row>84</xdr:row>
          <xdr:rowOff>177800</xdr:rowOff>
        </xdr:to>
        <xdr:sp macro="" textlink="">
          <xdr:nvSpPr>
            <xdr:cNvPr id="4007" name="Check Box 935" hidden="1">
              <a:extLst>
                <a:ext uri="{63B3BB69-23CF-44E3-9099-C40C66FF867C}">
                  <a14:compatExt spid="_x0000_s4007"/>
                </a:ext>
                <a:ext uri="{FF2B5EF4-FFF2-40B4-BE49-F238E27FC236}">
                  <a16:creationId xmlns:a16="http://schemas.microsoft.com/office/drawing/2014/main" id="{00000000-0008-0000-0200-0000A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82</xdr:row>
          <xdr:rowOff>177800</xdr:rowOff>
        </xdr:from>
        <xdr:to>
          <xdr:col>20</xdr:col>
          <xdr:colOff>533400</xdr:colOff>
          <xdr:row>83</xdr:row>
          <xdr:rowOff>177800</xdr:rowOff>
        </xdr:to>
        <xdr:sp macro="" textlink="">
          <xdr:nvSpPr>
            <xdr:cNvPr id="4008" name="Check Box 936" hidden="1">
              <a:extLst>
                <a:ext uri="{63B3BB69-23CF-44E3-9099-C40C66FF867C}">
                  <a14:compatExt spid="_x0000_s4008"/>
                </a:ext>
                <a:ext uri="{FF2B5EF4-FFF2-40B4-BE49-F238E27FC236}">
                  <a16:creationId xmlns:a16="http://schemas.microsoft.com/office/drawing/2014/main" id="{00000000-0008-0000-0200-0000A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83</xdr:row>
          <xdr:rowOff>177800</xdr:rowOff>
        </xdr:from>
        <xdr:to>
          <xdr:col>20</xdr:col>
          <xdr:colOff>533400</xdr:colOff>
          <xdr:row>84</xdr:row>
          <xdr:rowOff>177800</xdr:rowOff>
        </xdr:to>
        <xdr:sp macro="" textlink="">
          <xdr:nvSpPr>
            <xdr:cNvPr id="4009" name="Check Box 937" hidden="1">
              <a:extLst>
                <a:ext uri="{63B3BB69-23CF-44E3-9099-C40C66FF867C}">
                  <a14:compatExt spid="_x0000_s4009"/>
                </a:ext>
                <a:ext uri="{FF2B5EF4-FFF2-40B4-BE49-F238E27FC236}">
                  <a16:creationId xmlns:a16="http://schemas.microsoft.com/office/drawing/2014/main" id="{00000000-0008-0000-0200-0000A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85</xdr:row>
          <xdr:rowOff>177800</xdr:rowOff>
        </xdr:from>
        <xdr:to>
          <xdr:col>20</xdr:col>
          <xdr:colOff>533400</xdr:colOff>
          <xdr:row>86</xdr:row>
          <xdr:rowOff>177800</xdr:rowOff>
        </xdr:to>
        <xdr:sp macro="" textlink="">
          <xdr:nvSpPr>
            <xdr:cNvPr id="4010" name="Check Box 938" hidden="1">
              <a:extLst>
                <a:ext uri="{63B3BB69-23CF-44E3-9099-C40C66FF867C}">
                  <a14:compatExt spid="_x0000_s4010"/>
                </a:ext>
                <a:ext uri="{FF2B5EF4-FFF2-40B4-BE49-F238E27FC236}">
                  <a16:creationId xmlns:a16="http://schemas.microsoft.com/office/drawing/2014/main" id="{00000000-0008-0000-0200-0000A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86</xdr:row>
          <xdr:rowOff>177800</xdr:rowOff>
        </xdr:from>
        <xdr:to>
          <xdr:col>20</xdr:col>
          <xdr:colOff>533400</xdr:colOff>
          <xdr:row>87</xdr:row>
          <xdr:rowOff>177800</xdr:rowOff>
        </xdr:to>
        <xdr:sp macro="" textlink="">
          <xdr:nvSpPr>
            <xdr:cNvPr id="4011" name="Check Box 939" hidden="1">
              <a:extLst>
                <a:ext uri="{63B3BB69-23CF-44E3-9099-C40C66FF867C}">
                  <a14:compatExt spid="_x0000_s4011"/>
                </a:ext>
                <a:ext uri="{FF2B5EF4-FFF2-40B4-BE49-F238E27FC236}">
                  <a16:creationId xmlns:a16="http://schemas.microsoft.com/office/drawing/2014/main" id="{00000000-0008-0000-0200-0000A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91</xdr:row>
          <xdr:rowOff>368300</xdr:rowOff>
        </xdr:from>
        <xdr:to>
          <xdr:col>20</xdr:col>
          <xdr:colOff>533400</xdr:colOff>
          <xdr:row>92</xdr:row>
          <xdr:rowOff>177800</xdr:rowOff>
        </xdr:to>
        <xdr:sp macro="" textlink="">
          <xdr:nvSpPr>
            <xdr:cNvPr id="4012" name="Check Box 940" hidden="1">
              <a:extLst>
                <a:ext uri="{63B3BB69-23CF-44E3-9099-C40C66FF867C}">
                  <a14:compatExt spid="_x0000_s4012"/>
                </a:ext>
                <a:ext uri="{FF2B5EF4-FFF2-40B4-BE49-F238E27FC236}">
                  <a16:creationId xmlns:a16="http://schemas.microsoft.com/office/drawing/2014/main" id="{00000000-0008-0000-0200-0000A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92</xdr:row>
          <xdr:rowOff>177800</xdr:rowOff>
        </xdr:from>
        <xdr:to>
          <xdr:col>20</xdr:col>
          <xdr:colOff>533400</xdr:colOff>
          <xdr:row>93</xdr:row>
          <xdr:rowOff>177800</xdr:rowOff>
        </xdr:to>
        <xdr:sp macro="" textlink="">
          <xdr:nvSpPr>
            <xdr:cNvPr id="4013" name="Check Box 941" hidden="1">
              <a:extLst>
                <a:ext uri="{63B3BB69-23CF-44E3-9099-C40C66FF867C}">
                  <a14:compatExt spid="_x0000_s4013"/>
                </a:ext>
                <a:ext uri="{FF2B5EF4-FFF2-40B4-BE49-F238E27FC236}">
                  <a16:creationId xmlns:a16="http://schemas.microsoft.com/office/drawing/2014/main" id="{00000000-0008-0000-0200-0000A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97</xdr:row>
          <xdr:rowOff>368300</xdr:rowOff>
        </xdr:from>
        <xdr:to>
          <xdr:col>20</xdr:col>
          <xdr:colOff>533400</xdr:colOff>
          <xdr:row>98</xdr:row>
          <xdr:rowOff>177800</xdr:rowOff>
        </xdr:to>
        <xdr:sp macro="" textlink="">
          <xdr:nvSpPr>
            <xdr:cNvPr id="4014" name="Check Box 942" hidden="1">
              <a:extLst>
                <a:ext uri="{63B3BB69-23CF-44E3-9099-C40C66FF867C}">
                  <a14:compatExt spid="_x0000_s4014"/>
                </a:ext>
                <a:ext uri="{FF2B5EF4-FFF2-40B4-BE49-F238E27FC236}">
                  <a16:creationId xmlns:a16="http://schemas.microsoft.com/office/drawing/2014/main" id="{00000000-0008-0000-0200-0000A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98</xdr:row>
          <xdr:rowOff>177800</xdr:rowOff>
        </xdr:from>
        <xdr:to>
          <xdr:col>20</xdr:col>
          <xdr:colOff>533400</xdr:colOff>
          <xdr:row>99</xdr:row>
          <xdr:rowOff>177800</xdr:rowOff>
        </xdr:to>
        <xdr:sp macro="" textlink="">
          <xdr:nvSpPr>
            <xdr:cNvPr id="4015" name="Check Box 943" hidden="1">
              <a:extLst>
                <a:ext uri="{63B3BB69-23CF-44E3-9099-C40C66FF867C}">
                  <a14:compatExt spid="_x0000_s4015"/>
                </a:ext>
                <a:ext uri="{FF2B5EF4-FFF2-40B4-BE49-F238E27FC236}">
                  <a16:creationId xmlns:a16="http://schemas.microsoft.com/office/drawing/2014/main" id="{00000000-0008-0000-0200-0000A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100</xdr:row>
          <xdr:rowOff>177800</xdr:rowOff>
        </xdr:from>
        <xdr:to>
          <xdr:col>20</xdr:col>
          <xdr:colOff>533400</xdr:colOff>
          <xdr:row>101</xdr:row>
          <xdr:rowOff>177800</xdr:rowOff>
        </xdr:to>
        <xdr:sp macro="" textlink="">
          <xdr:nvSpPr>
            <xdr:cNvPr id="4016" name="Check Box 944" hidden="1">
              <a:extLst>
                <a:ext uri="{63B3BB69-23CF-44E3-9099-C40C66FF867C}">
                  <a14:compatExt spid="_x0000_s4016"/>
                </a:ext>
                <a:ext uri="{FF2B5EF4-FFF2-40B4-BE49-F238E27FC236}">
                  <a16:creationId xmlns:a16="http://schemas.microsoft.com/office/drawing/2014/main" id="{00000000-0008-0000-0200-0000B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101</xdr:row>
          <xdr:rowOff>177800</xdr:rowOff>
        </xdr:from>
        <xdr:to>
          <xdr:col>20</xdr:col>
          <xdr:colOff>533400</xdr:colOff>
          <xdr:row>102</xdr:row>
          <xdr:rowOff>177800</xdr:rowOff>
        </xdr:to>
        <xdr:sp macro="" textlink="">
          <xdr:nvSpPr>
            <xdr:cNvPr id="4017" name="Check Box 945" hidden="1">
              <a:extLst>
                <a:ext uri="{63B3BB69-23CF-44E3-9099-C40C66FF867C}">
                  <a14:compatExt spid="_x0000_s4017"/>
                </a:ext>
                <a:ext uri="{FF2B5EF4-FFF2-40B4-BE49-F238E27FC236}">
                  <a16:creationId xmlns:a16="http://schemas.microsoft.com/office/drawing/2014/main" id="{00000000-0008-0000-0200-0000B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87</xdr:row>
          <xdr:rowOff>177800</xdr:rowOff>
        </xdr:from>
        <xdr:to>
          <xdr:col>20</xdr:col>
          <xdr:colOff>533400</xdr:colOff>
          <xdr:row>88</xdr:row>
          <xdr:rowOff>177800</xdr:rowOff>
        </xdr:to>
        <xdr:sp macro="" textlink="">
          <xdr:nvSpPr>
            <xdr:cNvPr id="4018" name="Check Box 946" hidden="1">
              <a:extLst>
                <a:ext uri="{63B3BB69-23CF-44E3-9099-C40C66FF867C}">
                  <a14:compatExt spid="_x0000_s4018"/>
                </a:ext>
                <a:ext uri="{FF2B5EF4-FFF2-40B4-BE49-F238E27FC236}">
                  <a16:creationId xmlns:a16="http://schemas.microsoft.com/office/drawing/2014/main" id="{00000000-0008-0000-0200-0000B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89</xdr:row>
          <xdr:rowOff>177800</xdr:rowOff>
        </xdr:from>
        <xdr:to>
          <xdr:col>20</xdr:col>
          <xdr:colOff>533400</xdr:colOff>
          <xdr:row>90</xdr:row>
          <xdr:rowOff>177800</xdr:rowOff>
        </xdr:to>
        <xdr:sp macro="" textlink="">
          <xdr:nvSpPr>
            <xdr:cNvPr id="4019" name="Check Box 947" hidden="1">
              <a:extLst>
                <a:ext uri="{63B3BB69-23CF-44E3-9099-C40C66FF867C}">
                  <a14:compatExt spid="_x0000_s4019"/>
                </a:ext>
                <a:ext uri="{FF2B5EF4-FFF2-40B4-BE49-F238E27FC236}">
                  <a16:creationId xmlns:a16="http://schemas.microsoft.com/office/drawing/2014/main" id="{00000000-0008-0000-0200-0000B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91</xdr:row>
          <xdr:rowOff>63500</xdr:rowOff>
        </xdr:from>
        <xdr:to>
          <xdr:col>20</xdr:col>
          <xdr:colOff>571500</xdr:colOff>
          <xdr:row>91</xdr:row>
          <xdr:rowOff>368300</xdr:rowOff>
        </xdr:to>
        <xdr:sp macro="" textlink="">
          <xdr:nvSpPr>
            <xdr:cNvPr id="4020" name="Check Box 948" hidden="1">
              <a:extLst>
                <a:ext uri="{63B3BB69-23CF-44E3-9099-C40C66FF867C}">
                  <a14:compatExt spid="_x0000_s4020"/>
                </a:ext>
                <a:ext uri="{FF2B5EF4-FFF2-40B4-BE49-F238E27FC236}">
                  <a16:creationId xmlns:a16="http://schemas.microsoft.com/office/drawing/2014/main" id="{00000000-0008-0000-0200-0000B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95</xdr:row>
          <xdr:rowOff>177800</xdr:rowOff>
        </xdr:from>
        <xdr:to>
          <xdr:col>20</xdr:col>
          <xdr:colOff>533400</xdr:colOff>
          <xdr:row>96</xdr:row>
          <xdr:rowOff>177800</xdr:rowOff>
        </xdr:to>
        <xdr:sp macro="" textlink="">
          <xdr:nvSpPr>
            <xdr:cNvPr id="4021" name="Check Box 949" hidden="1">
              <a:extLst>
                <a:ext uri="{63B3BB69-23CF-44E3-9099-C40C66FF867C}">
                  <a14:compatExt spid="_x0000_s4021"/>
                </a:ext>
                <a:ext uri="{FF2B5EF4-FFF2-40B4-BE49-F238E27FC236}">
                  <a16:creationId xmlns:a16="http://schemas.microsoft.com/office/drawing/2014/main" id="{00000000-0008-0000-0200-0000B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97</xdr:row>
          <xdr:rowOff>88900</xdr:rowOff>
        </xdr:from>
        <xdr:to>
          <xdr:col>20</xdr:col>
          <xdr:colOff>609600</xdr:colOff>
          <xdr:row>97</xdr:row>
          <xdr:rowOff>355600</xdr:rowOff>
        </xdr:to>
        <xdr:sp macro="" textlink="">
          <xdr:nvSpPr>
            <xdr:cNvPr id="4022" name="Check Box 950" hidden="1">
              <a:extLst>
                <a:ext uri="{63B3BB69-23CF-44E3-9099-C40C66FF867C}">
                  <a14:compatExt spid="_x0000_s4022"/>
                </a:ext>
                <a:ext uri="{FF2B5EF4-FFF2-40B4-BE49-F238E27FC236}">
                  <a16:creationId xmlns:a16="http://schemas.microsoft.com/office/drawing/2014/main" id="{00000000-0008-0000-0200-0000B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103</xdr:row>
          <xdr:rowOff>63500</xdr:rowOff>
        </xdr:from>
        <xdr:to>
          <xdr:col>20</xdr:col>
          <xdr:colOff>558800</xdr:colOff>
          <xdr:row>103</xdr:row>
          <xdr:rowOff>368300</xdr:rowOff>
        </xdr:to>
        <xdr:sp macro="" textlink="">
          <xdr:nvSpPr>
            <xdr:cNvPr id="4023" name="Check Box 951" hidden="1">
              <a:extLst>
                <a:ext uri="{63B3BB69-23CF-44E3-9099-C40C66FF867C}">
                  <a14:compatExt spid="_x0000_s4023"/>
                </a:ext>
                <a:ext uri="{FF2B5EF4-FFF2-40B4-BE49-F238E27FC236}">
                  <a16:creationId xmlns:a16="http://schemas.microsoft.com/office/drawing/2014/main" id="{00000000-0008-0000-0200-0000B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104</xdr:row>
          <xdr:rowOff>88900</xdr:rowOff>
        </xdr:from>
        <xdr:to>
          <xdr:col>20</xdr:col>
          <xdr:colOff>533400</xdr:colOff>
          <xdr:row>104</xdr:row>
          <xdr:rowOff>279400</xdr:rowOff>
        </xdr:to>
        <xdr:sp macro="" textlink="">
          <xdr:nvSpPr>
            <xdr:cNvPr id="4024" name="Check Box 952" hidden="1">
              <a:extLst>
                <a:ext uri="{63B3BB69-23CF-44E3-9099-C40C66FF867C}">
                  <a14:compatExt spid="_x0000_s4024"/>
                </a:ext>
                <a:ext uri="{FF2B5EF4-FFF2-40B4-BE49-F238E27FC236}">
                  <a16:creationId xmlns:a16="http://schemas.microsoft.com/office/drawing/2014/main" id="{00000000-0008-0000-0200-0000B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104</xdr:row>
          <xdr:rowOff>368300</xdr:rowOff>
        </xdr:from>
        <xdr:to>
          <xdr:col>20</xdr:col>
          <xdr:colOff>533400</xdr:colOff>
          <xdr:row>105</xdr:row>
          <xdr:rowOff>177800</xdr:rowOff>
        </xdr:to>
        <xdr:sp macro="" textlink="">
          <xdr:nvSpPr>
            <xdr:cNvPr id="4025" name="Check Box 953" hidden="1">
              <a:extLst>
                <a:ext uri="{63B3BB69-23CF-44E3-9099-C40C66FF867C}">
                  <a14:compatExt spid="_x0000_s4025"/>
                </a:ext>
                <a:ext uri="{FF2B5EF4-FFF2-40B4-BE49-F238E27FC236}">
                  <a16:creationId xmlns:a16="http://schemas.microsoft.com/office/drawing/2014/main" id="{00000000-0008-0000-0200-0000B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93</xdr:row>
          <xdr:rowOff>177800</xdr:rowOff>
        </xdr:from>
        <xdr:to>
          <xdr:col>20</xdr:col>
          <xdr:colOff>533400</xdr:colOff>
          <xdr:row>94</xdr:row>
          <xdr:rowOff>177800</xdr:rowOff>
        </xdr:to>
        <xdr:sp macro="" textlink="">
          <xdr:nvSpPr>
            <xdr:cNvPr id="4026" name="Check Box 954" hidden="1">
              <a:extLst>
                <a:ext uri="{63B3BB69-23CF-44E3-9099-C40C66FF867C}">
                  <a14:compatExt spid="_x0000_s4026"/>
                </a:ext>
                <a:ext uri="{FF2B5EF4-FFF2-40B4-BE49-F238E27FC236}">
                  <a16:creationId xmlns:a16="http://schemas.microsoft.com/office/drawing/2014/main" id="{00000000-0008-0000-0200-0000B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110</xdr:row>
          <xdr:rowOff>254000</xdr:rowOff>
        </xdr:from>
        <xdr:to>
          <xdr:col>20</xdr:col>
          <xdr:colOff>584200</xdr:colOff>
          <xdr:row>110</xdr:row>
          <xdr:rowOff>546100</xdr:rowOff>
        </xdr:to>
        <xdr:sp macro="" textlink="">
          <xdr:nvSpPr>
            <xdr:cNvPr id="4027" name="Check Box 955" hidden="1">
              <a:extLst>
                <a:ext uri="{63B3BB69-23CF-44E3-9099-C40C66FF867C}">
                  <a14:compatExt spid="_x0000_s4027"/>
                </a:ext>
                <a:ext uri="{FF2B5EF4-FFF2-40B4-BE49-F238E27FC236}">
                  <a16:creationId xmlns:a16="http://schemas.microsoft.com/office/drawing/2014/main" id="{00000000-0008-0000-0200-0000B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111</xdr:row>
          <xdr:rowOff>190500</xdr:rowOff>
        </xdr:from>
        <xdr:to>
          <xdr:col>20</xdr:col>
          <xdr:colOff>533400</xdr:colOff>
          <xdr:row>111</xdr:row>
          <xdr:rowOff>381000</xdr:rowOff>
        </xdr:to>
        <xdr:sp macro="" textlink="">
          <xdr:nvSpPr>
            <xdr:cNvPr id="4028" name="Check Box 956" hidden="1">
              <a:extLst>
                <a:ext uri="{63B3BB69-23CF-44E3-9099-C40C66FF867C}">
                  <a14:compatExt spid="_x0000_s4028"/>
                </a:ext>
                <a:ext uri="{FF2B5EF4-FFF2-40B4-BE49-F238E27FC236}">
                  <a16:creationId xmlns:a16="http://schemas.microsoft.com/office/drawing/2014/main" id="{00000000-0008-0000-0200-0000B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113</xdr:row>
          <xdr:rowOff>266700</xdr:rowOff>
        </xdr:from>
        <xdr:to>
          <xdr:col>20</xdr:col>
          <xdr:colOff>609600</xdr:colOff>
          <xdr:row>113</xdr:row>
          <xdr:rowOff>546100</xdr:rowOff>
        </xdr:to>
        <xdr:sp macro="" textlink="">
          <xdr:nvSpPr>
            <xdr:cNvPr id="4029" name="Check Box 957" hidden="1">
              <a:extLst>
                <a:ext uri="{63B3BB69-23CF-44E3-9099-C40C66FF867C}">
                  <a14:compatExt spid="_x0000_s4029"/>
                </a:ext>
                <a:ext uri="{FF2B5EF4-FFF2-40B4-BE49-F238E27FC236}">
                  <a16:creationId xmlns:a16="http://schemas.microsoft.com/office/drawing/2014/main" id="{00000000-0008-0000-0200-0000B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114</xdr:row>
          <xdr:rowOff>165100</xdr:rowOff>
        </xdr:from>
        <xdr:to>
          <xdr:col>20</xdr:col>
          <xdr:colOff>533400</xdr:colOff>
          <xdr:row>114</xdr:row>
          <xdr:rowOff>355600</xdr:rowOff>
        </xdr:to>
        <xdr:sp macro="" textlink="">
          <xdr:nvSpPr>
            <xdr:cNvPr id="4030" name="Check Box 958" hidden="1">
              <a:extLst>
                <a:ext uri="{63B3BB69-23CF-44E3-9099-C40C66FF867C}">
                  <a14:compatExt spid="_x0000_s4030"/>
                </a:ext>
                <a:ext uri="{FF2B5EF4-FFF2-40B4-BE49-F238E27FC236}">
                  <a16:creationId xmlns:a16="http://schemas.microsoft.com/office/drawing/2014/main" id="{00000000-0008-0000-0200-0000B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116</xdr:row>
          <xdr:rowOff>177800</xdr:rowOff>
        </xdr:from>
        <xdr:to>
          <xdr:col>20</xdr:col>
          <xdr:colOff>584200</xdr:colOff>
          <xdr:row>116</xdr:row>
          <xdr:rowOff>444500</xdr:rowOff>
        </xdr:to>
        <xdr:sp macro="" textlink="">
          <xdr:nvSpPr>
            <xdr:cNvPr id="4031" name="Check Box 959" hidden="1">
              <a:extLst>
                <a:ext uri="{63B3BB69-23CF-44E3-9099-C40C66FF867C}">
                  <a14:compatExt spid="_x0000_s4031"/>
                </a:ext>
                <a:ext uri="{FF2B5EF4-FFF2-40B4-BE49-F238E27FC236}">
                  <a16:creationId xmlns:a16="http://schemas.microsoft.com/office/drawing/2014/main" id="{00000000-0008-0000-0200-0000B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117</xdr:row>
          <xdr:rowOff>88900</xdr:rowOff>
        </xdr:from>
        <xdr:to>
          <xdr:col>20</xdr:col>
          <xdr:colOff>533400</xdr:colOff>
          <xdr:row>117</xdr:row>
          <xdr:rowOff>279400</xdr:rowOff>
        </xdr:to>
        <xdr:sp macro="" textlink="">
          <xdr:nvSpPr>
            <xdr:cNvPr id="4032" name="Check Box 960" hidden="1">
              <a:extLst>
                <a:ext uri="{63B3BB69-23CF-44E3-9099-C40C66FF867C}">
                  <a14:compatExt spid="_x0000_s4032"/>
                </a:ext>
                <a:ext uri="{FF2B5EF4-FFF2-40B4-BE49-F238E27FC236}">
                  <a16:creationId xmlns:a16="http://schemas.microsoft.com/office/drawing/2014/main" id="{00000000-0008-0000-0200-0000C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119</xdr:row>
          <xdr:rowOff>241300</xdr:rowOff>
        </xdr:from>
        <xdr:to>
          <xdr:col>20</xdr:col>
          <xdr:colOff>673100</xdr:colOff>
          <xdr:row>119</xdr:row>
          <xdr:rowOff>558800</xdr:rowOff>
        </xdr:to>
        <xdr:sp macro="" textlink="">
          <xdr:nvSpPr>
            <xdr:cNvPr id="4033" name="Check Box 961" hidden="1">
              <a:extLst>
                <a:ext uri="{63B3BB69-23CF-44E3-9099-C40C66FF867C}">
                  <a14:compatExt spid="_x0000_s4033"/>
                </a:ext>
                <a:ext uri="{FF2B5EF4-FFF2-40B4-BE49-F238E27FC236}">
                  <a16:creationId xmlns:a16="http://schemas.microsoft.com/office/drawing/2014/main" id="{00000000-0008-0000-0200-0000C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120</xdr:row>
          <xdr:rowOff>177800</xdr:rowOff>
        </xdr:from>
        <xdr:to>
          <xdr:col>20</xdr:col>
          <xdr:colOff>533400</xdr:colOff>
          <xdr:row>120</xdr:row>
          <xdr:rowOff>368300</xdr:rowOff>
        </xdr:to>
        <xdr:sp macro="" textlink="">
          <xdr:nvSpPr>
            <xdr:cNvPr id="4034" name="Check Box 962" hidden="1">
              <a:extLst>
                <a:ext uri="{63B3BB69-23CF-44E3-9099-C40C66FF867C}">
                  <a14:compatExt spid="_x0000_s4034"/>
                </a:ext>
                <a:ext uri="{FF2B5EF4-FFF2-40B4-BE49-F238E27FC236}">
                  <a16:creationId xmlns:a16="http://schemas.microsoft.com/office/drawing/2014/main" id="{00000000-0008-0000-0200-0000C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122</xdr:row>
          <xdr:rowOff>254000</xdr:rowOff>
        </xdr:from>
        <xdr:to>
          <xdr:col>20</xdr:col>
          <xdr:colOff>698500</xdr:colOff>
          <xdr:row>122</xdr:row>
          <xdr:rowOff>609600</xdr:rowOff>
        </xdr:to>
        <xdr:sp macro="" textlink="">
          <xdr:nvSpPr>
            <xdr:cNvPr id="4035" name="Check Box 963" hidden="1">
              <a:extLst>
                <a:ext uri="{63B3BB69-23CF-44E3-9099-C40C66FF867C}">
                  <a14:compatExt spid="_x0000_s4035"/>
                </a:ext>
                <a:ext uri="{FF2B5EF4-FFF2-40B4-BE49-F238E27FC236}">
                  <a16:creationId xmlns:a16="http://schemas.microsoft.com/office/drawing/2014/main" id="{00000000-0008-0000-0200-0000C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330200</xdr:colOff>
          <xdr:row>123</xdr:row>
          <xdr:rowOff>165100</xdr:rowOff>
        </xdr:from>
        <xdr:to>
          <xdr:col>20</xdr:col>
          <xdr:colOff>533400</xdr:colOff>
          <xdr:row>123</xdr:row>
          <xdr:rowOff>355600</xdr:rowOff>
        </xdr:to>
        <xdr:sp macro="" textlink="">
          <xdr:nvSpPr>
            <xdr:cNvPr id="4036" name="Check Box 964" hidden="1">
              <a:extLst>
                <a:ext uri="{63B3BB69-23CF-44E3-9099-C40C66FF867C}">
                  <a14:compatExt spid="_x0000_s4036"/>
                </a:ext>
                <a:ext uri="{FF2B5EF4-FFF2-40B4-BE49-F238E27FC236}">
                  <a16:creationId xmlns:a16="http://schemas.microsoft.com/office/drawing/2014/main" id="{00000000-0008-0000-0200-0000C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16</xdr:row>
          <xdr:rowOff>12700</xdr:rowOff>
        </xdr:from>
        <xdr:to>
          <xdr:col>24</xdr:col>
          <xdr:colOff>508000</xdr:colOff>
          <xdr:row>17</xdr:row>
          <xdr:rowOff>12700</xdr:rowOff>
        </xdr:to>
        <xdr:sp macro="" textlink="">
          <xdr:nvSpPr>
            <xdr:cNvPr id="4037" name="Check Box 965" hidden="1">
              <a:extLst>
                <a:ext uri="{63B3BB69-23CF-44E3-9099-C40C66FF867C}">
                  <a14:compatExt spid="_x0000_s4037"/>
                </a:ext>
                <a:ext uri="{FF2B5EF4-FFF2-40B4-BE49-F238E27FC236}">
                  <a16:creationId xmlns:a16="http://schemas.microsoft.com/office/drawing/2014/main" id="{00000000-0008-0000-0200-0000C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17</xdr:row>
          <xdr:rowOff>0</xdr:rowOff>
        </xdr:from>
        <xdr:to>
          <xdr:col>24</xdr:col>
          <xdr:colOff>508000</xdr:colOff>
          <xdr:row>18</xdr:row>
          <xdr:rowOff>0</xdr:rowOff>
        </xdr:to>
        <xdr:sp macro="" textlink="">
          <xdr:nvSpPr>
            <xdr:cNvPr id="4038" name="Check Box 966" hidden="1">
              <a:extLst>
                <a:ext uri="{63B3BB69-23CF-44E3-9099-C40C66FF867C}">
                  <a14:compatExt spid="_x0000_s4038"/>
                </a:ext>
                <a:ext uri="{FF2B5EF4-FFF2-40B4-BE49-F238E27FC236}">
                  <a16:creationId xmlns:a16="http://schemas.microsoft.com/office/drawing/2014/main" id="{00000000-0008-0000-0200-0000C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18</xdr:row>
          <xdr:rowOff>0</xdr:rowOff>
        </xdr:from>
        <xdr:to>
          <xdr:col>24</xdr:col>
          <xdr:colOff>508000</xdr:colOff>
          <xdr:row>19</xdr:row>
          <xdr:rowOff>0</xdr:rowOff>
        </xdr:to>
        <xdr:sp macro="" textlink="">
          <xdr:nvSpPr>
            <xdr:cNvPr id="4039" name="Check Box 967" hidden="1">
              <a:extLst>
                <a:ext uri="{63B3BB69-23CF-44E3-9099-C40C66FF867C}">
                  <a14:compatExt spid="_x0000_s4039"/>
                </a:ext>
                <a:ext uri="{FF2B5EF4-FFF2-40B4-BE49-F238E27FC236}">
                  <a16:creationId xmlns:a16="http://schemas.microsoft.com/office/drawing/2014/main" id="{00000000-0008-0000-0200-0000C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19</xdr:row>
          <xdr:rowOff>0</xdr:rowOff>
        </xdr:from>
        <xdr:to>
          <xdr:col>24</xdr:col>
          <xdr:colOff>508000</xdr:colOff>
          <xdr:row>19</xdr:row>
          <xdr:rowOff>190500</xdr:rowOff>
        </xdr:to>
        <xdr:sp macro="" textlink="">
          <xdr:nvSpPr>
            <xdr:cNvPr id="4040" name="Check Box 968" hidden="1">
              <a:extLst>
                <a:ext uri="{63B3BB69-23CF-44E3-9099-C40C66FF867C}">
                  <a14:compatExt spid="_x0000_s4040"/>
                </a:ext>
                <a:ext uri="{FF2B5EF4-FFF2-40B4-BE49-F238E27FC236}">
                  <a16:creationId xmlns:a16="http://schemas.microsoft.com/office/drawing/2014/main" id="{00000000-0008-0000-0200-0000C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21</xdr:row>
          <xdr:rowOff>0</xdr:rowOff>
        </xdr:from>
        <xdr:to>
          <xdr:col>24</xdr:col>
          <xdr:colOff>508000</xdr:colOff>
          <xdr:row>22</xdr:row>
          <xdr:rowOff>0</xdr:rowOff>
        </xdr:to>
        <xdr:sp macro="" textlink="">
          <xdr:nvSpPr>
            <xdr:cNvPr id="4041" name="Check Box 969" hidden="1">
              <a:extLst>
                <a:ext uri="{63B3BB69-23CF-44E3-9099-C40C66FF867C}">
                  <a14:compatExt spid="_x0000_s4041"/>
                </a:ext>
                <a:ext uri="{FF2B5EF4-FFF2-40B4-BE49-F238E27FC236}">
                  <a16:creationId xmlns:a16="http://schemas.microsoft.com/office/drawing/2014/main" id="{00000000-0008-0000-0200-0000C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22</xdr:row>
          <xdr:rowOff>0</xdr:rowOff>
        </xdr:from>
        <xdr:to>
          <xdr:col>24</xdr:col>
          <xdr:colOff>508000</xdr:colOff>
          <xdr:row>22</xdr:row>
          <xdr:rowOff>190500</xdr:rowOff>
        </xdr:to>
        <xdr:sp macro="" textlink="">
          <xdr:nvSpPr>
            <xdr:cNvPr id="4042" name="Check Box 970" hidden="1">
              <a:extLst>
                <a:ext uri="{63B3BB69-23CF-44E3-9099-C40C66FF867C}">
                  <a14:compatExt spid="_x0000_s4042"/>
                </a:ext>
                <a:ext uri="{FF2B5EF4-FFF2-40B4-BE49-F238E27FC236}">
                  <a16:creationId xmlns:a16="http://schemas.microsoft.com/office/drawing/2014/main" id="{00000000-0008-0000-0200-0000C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22</xdr:row>
          <xdr:rowOff>190500</xdr:rowOff>
        </xdr:from>
        <xdr:to>
          <xdr:col>24</xdr:col>
          <xdr:colOff>508000</xdr:colOff>
          <xdr:row>23</xdr:row>
          <xdr:rowOff>177800</xdr:rowOff>
        </xdr:to>
        <xdr:sp macro="" textlink="">
          <xdr:nvSpPr>
            <xdr:cNvPr id="4043" name="Check Box 971" hidden="1">
              <a:extLst>
                <a:ext uri="{63B3BB69-23CF-44E3-9099-C40C66FF867C}">
                  <a14:compatExt spid="_x0000_s4043"/>
                </a:ext>
                <a:ext uri="{FF2B5EF4-FFF2-40B4-BE49-F238E27FC236}">
                  <a16:creationId xmlns:a16="http://schemas.microsoft.com/office/drawing/2014/main" id="{00000000-0008-0000-0200-0000C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24</xdr:row>
          <xdr:rowOff>190500</xdr:rowOff>
        </xdr:from>
        <xdr:to>
          <xdr:col>24</xdr:col>
          <xdr:colOff>508000</xdr:colOff>
          <xdr:row>25</xdr:row>
          <xdr:rowOff>177800</xdr:rowOff>
        </xdr:to>
        <xdr:sp macro="" textlink="">
          <xdr:nvSpPr>
            <xdr:cNvPr id="4044" name="Check Box 972" hidden="1">
              <a:extLst>
                <a:ext uri="{63B3BB69-23CF-44E3-9099-C40C66FF867C}">
                  <a14:compatExt spid="_x0000_s4044"/>
                </a:ext>
                <a:ext uri="{FF2B5EF4-FFF2-40B4-BE49-F238E27FC236}">
                  <a16:creationId xmlns:a16="http://schemas.microsoft.com/office/drawing/2014/main" id="{00000000-0008-0000-0200-0000C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25</xdr:row>
          <xdr:rowOff>177800</xdr:rowOff>
        </xdr:from>
        <xdr:to>
          <xdr:col>24</xdr:col>
          <xdr:colOff>508000</xdr:colOff>
          <xdr:row>26</xdr:row>
          <xdr:rowOff>177800</xdr:rowOff>
        </xdr:to>
        <xdr:sp macro="" textlink="">
          <xdr:nvSpPr>
            <xdr:cNvPr id="4045" name="Check Box 973" hidden="1">
              <a:extLst>
                <a:ext uri="{63B3BB69-23CF-44E3-9099-C40C66FF867C}">
                  <a14:compatExt spid="_x0000_s4045"/>
                </a:ext>
                <a:ext uri="{FF2B5EF4-FFF2-40B4-BE49-F238E27FC236}">
                  <a16:creationId xmlns:a16="http://schemas.microsoft.com/office/drawing/2014/main" id="{00000000-0008-0000-0200-0000C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27</xdr:row>
          <xdr:rowOff>177800</xdr:rowOff>
        </xdr:from>
        <xdr:to>
          <xdr:col>24</xdr:col>
          <xdr:colOff>558800</xdr:colOff>
          <xdr:row>27</xdr:row>
          <xdr:rowOff>444500</xdr:rowOff>
        </xdr:to>
        <xdr:sp macro="" textlink="">
          <xdr:nvSpPr>
            <xdr:cNvPr id="4046" name="Check Box 974" hidden="1">
              <a:extLst>
                <a:ext uri="{63B3BB69-23CF-44E3-9099-C40C66FF867C}">
                  <a14:compatExt spid="_x0000_s4046"/>
                </a:ext>
                <a:ext uri="{FF2B5EF4-FFF2-40B4-BE49-F238E27FC236}">
                  <a16:creationId xmlns:a16="http://schemas.microsoft.com/office/drawing/2014/main" id="{00000000-0008-0000-0200-0000C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28</xdr:row>
          <xdr:rowOff>38100</xdr:rowOff>
        </xdr:from>
        <xdr:to>
          <xdr:col>24</xdr:col>
          <xdr:colOff>508000</xdr:colOff>
          <xdr:row>28</xdr:row>
          <xdr:rowOff>228600</xdr:rowOff>
        </xdr:to>
        <xdr:sp macro="" textlink="">
          <xdr:nvSpPr>
            <xdr:cNvPr id="4047" name="Check Box 975" hidden="1">
              <a:extLst>
                <a:ext uri="{63B3BB69-23CF-44E3-9099-C40C66FF867C}">
                  <a14:compatExt spid="_x0000_s4047"/>
                </a:ext>
                <a:ext uri="{FF2B5EF4-FFF2-40B4-BE49-F238E27FC236}">
                  <a16:creationId xmlns:a16="http://schemas.microsoft.com/office/drawing/2014/main" id="{00000000-0008-0000-0200-0000C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29</xdr:row>
          <xdr:rowOff>190500</xdr:rowOff>
        </xdr:from>
        <xdr:to>
          <xdr:col>24</xdr:col>
          <xdr:colOff>508000</xdr:colOff>
          <xdr:row>30</xdr:row>
          <xdr:rowOff>177800</xdr:rowOff>
        </xdr:to>
        <xdr:sp macro="" textlink="">
          <xdr:nvSpPr>
            <xdr:cNvPr id="4048" name="Check Box 976" hidden="1">
              <a:extLst>
                <a:ext uri="{63B3BB69-23CF-44E3-9099-C40C66FF867C}">
                  <a14:compatExt spid="_x0000_s4048"/>
                </a:ext>
                <a:ext uri="{FF2B5EF4-FFF2-40B4-BE49-F238E27FC236}">
                  <a16:creationId xmlns:a16="http://schemas.microsoft.com/office/drawing/2014/main" id="{00000000-0008-0000-0200-0000D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30</xdr:row>
          <xdr:rowOff>177800</xdr:rowOff>
        </xdr:from>
        <xdr:to>
          <xdr:col>24</xdr:col>
          <xdr:colOff>482600</xdr:colOff>
          <xdr:row>31</xdr:row>
          <xdr:rowOff>177800</xdr:rowOff>
        </xdr:to>
        <xdr:sp macro="" textlink="">
          <xdr:nvSpPr>
            <xdr:cNvPr id="4049" name="Check Box 977" hidden="1">
              <a:extLst>
                <a:ext uri="{63B3BB69-23CF-44E3-9099-C40C66FF867C}">
                  <a14:compatExt spid="_x0000_s4049"/>
                </a:ext>
                <a:ext uri="{FF2B5EF4-FFF2-40B4-BE49-F238E27FC236}">
                  <a16:creationId xmlns:a16="http://schemas.microsoft.com/office/drawing/2014/main" id="{00000000-0008-0000-0200-0000D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32</xdr:row>
          <xdr:rowOff>25400</xdr:rowOff>
        </xdr:from>
        <xdr:to>
          <xdr:col>24</xdr:col>
          <xdr:colOff>533400</xdr:colOff>
          <xdr:row>32</xdr:row>
          <xdr:rowOff>317500</xdr:rowOff>
        </xdr:to>
        <xdr:sp macro="" textlink="">
          <xdr:nvSpPr>
            <xdr:cNvPr id="4050" name="Check Box 978" hidden="1">
              <a:extLst>
                <a:ext uri="{63B3BB69-23CF-44E3-9099-C40C66FF867C}">
                  <a14:compatExt spid="_x0000_s4050"/>
                </a:ext>
                <a:ext uri="{FF2B5EF4-FFF2-40B4-BE49-F238E27FC236}">
                  <a16:creationId xmlns:a16="http://schemas.microsoft.com/office/drawing/2014/main" id="{00000000-0008-0000-0200-0000D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32</xdr:row>
          <xdr:rowOff>355600</xdr:rowOff>
        </xdr:from>
        <xdr:to>
          <xdr:col>24</xdr:col>
          <xdr:colOff>482600</xdr:colOff>
          <xdr:row>33</xdr:row>
          <xdr:rowOff>165100</xdr:rowOff>
        </xdr:to>
        <xdr:sp macro="" textlink="">
          <xdr:nvSpPr>
            <xdr:cNvPr id="4051" name="Check Box 979" hidden="1">
              <a:extLst>
                <a:ext uri="{63B3BB69-23CF-44E3-9099-C40C66FF867C}">
                  <a14:compatExt spid="_x0000_s4051"/>
                </a:ext>
                <a:ext uri="{FF2B5EF4-FFF2-40B4-BE49-F238E27FC236}">
                  <a16:creationId xmlns:a16="http://schemas.microsoft.com/office/drawing/2014/main" id="{00000000-0008-0000-0200-0000D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35</xdr:row>
          <xdr:rowOff>63500</xdr:rowOff>
        </xdr:from>
        <xdr:to>
          <xdr:col>24</xdr:col>
          <xdr:colOff>558800</xdr:colOff>
          <xdr:row>35</xdr:row>
          <xdr:rowOff>368300</xdr:rowOff>
        </xdr:to>
        <xdr:sp macro="" textlink="">
          <xdr:nvSpPr>
            <xdr:cNvPr id="4052" name="Check Box 980" hidden="1">
              <a:extLst>
                <a:ext uri="{63B3BB69-23CF-44E3-9099-C40C66FF867C}">
                  <a14:compatExt spid="_x0000_s4052"/>
                </a:ext>
                <a:ext uri="{FF2B5EF4-FFF2-40B4-BE49-F238E27FC236}">
                  <a16:creationId xmlns:a16="http://schemas.microsoft.com/office/drawing/2014/main" id="{00000000-0008-0000-0200-0000D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36</xdr:row>
          <xdr:rowOff>88900</xdr:rowOff>
        </xdr:from>
        <xdr:to>
          <xdr:col>24</xdr:col>
          <xdr:colOff>482600</xdr:colOff>
          <xdr:row>36</xdr:row>
          <xdr:rowOff>279400</xdr:rowOff>
        </xdr:to>
        <xdr:sp macro="" textlink="">
          <xdr:nvSpPr>
            <xdr:cNvPr id="4053" name="Check Box 981" hidden="1">
              <a:extLst>
                <a:ext uri="{63B3BB69-23CF-44E3-9099-C40C66FF867C}">
                  <a14:compatExt spid="_x0000_s4053"/>
                </a:ext>
                <a:ext uri="{FF2B5EF4-FFF2-40B4-BE49-F238E27FC236}">
                  <a16:creationId xmlns:a16="http://schemas.microsoft.com/office/drawing/2014/main" id="{00000000-0008-0000-0200-0000D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37</xdr:row>
          <xdr:rowOff>114300</xdr:rowOff>
        </xdr:from>
        <xdr:to>
          <xdr:col>24</xdr:col>
          <xdr:colOff>482600</xdr:colOff>
          <xdr:row>37</xdr:row>
          <xdr:rowOff>292100</xdr:rowOff>
        </xdr:to>
        <xdr:sp macro="" textlink="">
          <xdr:nvSpPr>
            <xdr:cNvPr id="4054" name="Check Box 982" hidden="1">
              <a:extLst>
                <a:ext uri="{63B3BB69-23CF-44E3-9099-C40C66FF867C}">
                  <a14:compatExt spid="_x0000_s4054"/>
                </a:ext>
                <a:ext uri="{FF2B5EF4-FFF2-40B4-BE49-F238E27FC236}">
                  <a16:creationId xmlns:a16="http://schemas.microsoft.com/office/drawing/2014/main" id="{00000000-0008-0000-0200-0000D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38</xdr:row>
          <xdr:rowOff>114300</xdr:rowOff>
        </xdr:from>
        <xdr:to>
          <xdr:col>24</xdr:col>
          <xdr:colOff>482600</xdr:colOff>
          <xdr:row>38</xdr:row>
          <xdr:rowOff>292100</xdr:rowOff>
        </xdr:to>
        <xdr:sp macro="" textlink="">
          <xdr:nvSpPr>
            <xdr:cNvPr id="4055" name="Check Box 983" hidden="1">
              <a:extLst>
                <a:ext uri="{63B3BB69-23CF-44E3-9099-C40C66FF867C}">
                  <a14:compatExt spid="_x0000_s4055"/>
                </a:ext>
                <a:ext uri="{FF2B5EF4-FFF2-40B4-BE49-F238E27FC236}">
                  <a16:creationId xmlns:a16="http://schemas.microsoft.com/office/drawing/2014/main" id="{00000000-0008-0000-0200-0000D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304800</xdr:colOff>
          <xdr:row>43</xdr:row>
          <xdr:rowOff>152400</xdr:rowOff>
        </xdr:from>
        <xdr:to>
          <xdr:col>24</xdr:col>
          <xdr:colOff>622300</xdr:colOff>
          <xdr:row>43</xdr:row>
          <xdr:rowOff>558800</xdr:rowOff>
        </xdr:to>
        <xdr:sp macro="" textlink="">
          <xdr:nvSpPr>
            <xdr:cNvPr id="4056" name="Check Box 984" hidden="1">
              <a:extLst>
                <a:ext uri="{63B3BB69-23CF-44E3-9099-C40C66FF867C}">
                  <a14:compatExt spid="_x0000_s4056"/>
                </a:ext>
                <a:ext uri="{FF2B5EF4-FFF2-40B4-BE49-F238E27FC236}">
                  <a16:creationId xmlns:a16="http://schemas.microsoft.com/office/drawing/2014/main" id="{00000000-0008-0000-0200-0000D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44</xdr:row>
          <xdr:rowOff>190500</xdr:rowOff>
        </xdr:from>
        <xdr:to>
          <xdr:col>24</xdr:col>
          <xdr:colOff>508000</xdr:colOff>
          <xdr:row>44</xdr:row>
          <xdr:rowOff>381000</xdr:rowOff>
        </xdr:to>
        <xdr:sp macro="" textlink="">
          <xdr:nvSpPr>
            <xdr:cNvPr id="4057" name="Check Box 985" hidden="1">
              <a:extLst>
                <a:ext uri="{63B3BB69-23CF-44E3-9099-C40C66FF867C}">
                  <a14:compatExt spid="_x0000_s4057"/>
                </a:ext>
                <a:ext uri="{FF2B5EF4-FFF2-40B4-BE49-F238E27FC236}">
                  <a16:creationId xmlns:a16="http://schemas.microsoft.com/office/drawing/2014/main" id="{00000000-0008-0000-0200-0000D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304800</xdr:colOff>
          <xdr:row>46</xdr:row>
          <xdr:rowOff>152400</xdr:rowOff>
        </xdr:from>
        <xdr:to>
          <xdr:col>24</xdr:col>
          <xdr:colOff>622300</xdr:colOff>
          <xdr:row>46</xdr:row>
          <xdr:rowOff>558800</xdr:rowOff>
        </xdr:to>
        <xdr:sp macro="" textlink="">
          <xdr:nvSpPr>
            <xdr:cNvPr id="4058" name="Check Box 986" hidden="1">
              <a:extLst>
                <a:ext uri="{63B3BB69-23CF-44E3-9099-C40C66FF867C}">
                  <a14:compatExt spid="_x0000_s4058"/>
                </a:ext>
                <a:ext uri="{FF2B5EF4-FFF2-40B4-BE49-F238E27FC236}">
                  <a16:creationId xmlns:a16="http://schemas.microsoft.com/office/drawing/2014/main" id="{00000000-0008-0000-0200-0000D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47</xdr:row>
          <xdr:rowOff>190500</xdr:rowOff>
        </xdr:from>
        <xdr:to>
          <xdr:col>24</xdr:col>
          <xdr:colOff>508000</xdr:colOff>
          <xdr:row>47</xdr:row>
          <xdr:rowOff>381000</xdr:rowOff>
        </xdr:to>
        <xdr:sp macro="" textlink="">
          <xdr:nvSpPr>
            <xdr:cNvPr id="4059" name="Check Box 987" hidden="1">
              <a:extLst>
                <a:ext uri="{63B3BB69-23CF-44E3-9099-C40C66FF867C}">
                  <a14:compatExt spid="_x0000_s4059"/>
                </a:ext>
                <a:ext uri="{FF2B5EF4-FFF2-40B4-BE49-F238E27FC236}">
                  <a16:creationId xmlns:a16="http://schemas.microsoft.com/office/drawing/2014/main" id="{00000000-0008-0000-0200-0000D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304800</xdr:colOff>
          <xdr:row>49</xdr:row>
          <xdr:rowOff>152400</xdr:rowOff>
        </xdr:from>
        <xdr:to>
          <xdr:col>24</xdr:col>
          <xdr:colOff>622300</xdr:colOff>
          <xdr:row>49</xdr:row>
          <xdr:rowOff>558800</xdr:rowOff>
        </xdr:to>
        <xdr:sp macro="" textlink="">
          <xdr:nvSpPr>
            <xdr:cNvPr id="4060" name="Check Box 988" hidden="1">
              <a:extLst>
                <a:ext uri="{63B3BB69-23CF-44E3-9099-C40C66FF867C}">
                  <a14:compatExt spid="_x0000_s4060"/>
                </a:ext>
                <a:ext uri="{FF2B5EF4-FFF2-40B4-BE49-F238E27FC236}">
                  <a16:creationId xmlns:a16="http://schemas.microsoft.com/office/drawing/2014/main" id="{00000000-0008-0000-0200-0000D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50</xdr:row>
          <xdr:rowOff>63500</xdr:rowOff>
        </xdr:from>
        <xdr:to>
          <xdr:col>24</xdr:col>
          <xdr:colOff>508000</xdr:colOff>
          <xdr:row>50</xdr:row>
          <xdr:rowOff>254000</xdr:rowOff>
        </xdr:to>
        <xdr:sp macro="" textlink="">
          <xdr:nvSpPr>
            <xdr:cNvPr id="4061" name="Check Box 989" hidden="1">
              <a:extLst>
                <a:ext uri="{63B3BB69-23CF-44E3-9099-C40C66FF867C}">
                  <a14:compatExt spid="_x0000_s4061"/>
                </a:ext>
                <a:ext uri="{FF2B5EF4-FFF2-40B4-BE49-F238E27FC236}">
                  <a16:creationId xmlns:a16="http://schemas.microsoft.com/office/drawing/2014/main" id="{00000000-0008-0000-0200-0000D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304800</xdr:colOff>
          <xdr:row>51</xdr:row>
          <xdr:rowOff>215900</xdr:rowOff>
        </xdr:from>
        <xdr:to>
          <xdr:col>24</xdr:col>
          <xdr:colOff>571500</xdr:colOff>
          <xdr:row>51</xdr:row>
          <xdr:rowOff>533400</xdr:rowOff>
        </xdr:to>
        <xdr:sp macro="" textlink="">
          <xdr:nvSpPr>
            <xdr:cNvPr id="4062" name="Check Box 990" hidden="1">
              <a:extLst>
                <a:ext uri="{63B3BB69-23CF-44E3-9099-C40C66FF867C}">
                  <a14:compatExt spid="_x0000_s4062"/>
                </a:ext>
                <a:ext uri="{FF2B5EF4-FFF2-40B4-BE49-F238E27FC236}">
                  <a16:creationId xmlns:a16="http://schemas.microsoft.com/office/drawing/2014/main" id="{00000000-0008-0000-0200-0000D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317500</xdr:colOff>
          <xdr:row>52</xdr:row>
          <xdr:rowOff>177800</xdr:rowOff>
        </xdr:from>
        <xdr:to>
          <xdr:col>24</xdr:col>
          <xdr:colOff>533400</xdr:colOff>
          <xdr:row>52</xdr:row>
          <xdr:rowOff>368300</xdr:rowOff>
        </xdr:to>
        <xdr:sp macro="" textlink="">
          <xdr:nvSpPr>
            <xdr:cNvPr id="4063" name="Check Box 991" hidden="1">
              <a:extLst>
                <a:ext uri="{63B3BB69-23CF-44E3-9099-C40C66FF867C}">
                  <a14:compatExt spid="_x0000_s4063"/>
                </a:ext>
                <a:ext uri="{FF2B5EF4-FFF2-40B4-BE49-F238E27FC236}">
                  <a16:creationId xmlns:a16="http://schemas.microsoft.com/office/drawing/2014/main" id="{00000000-0008-0000-0200-0000D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304800</xdr:colOff>
          <xdr:row>56</xdr:row>
          <xdr:rowOff>152400</xdr:rowOff>
        </xdr:from>
        <xdr:to>
          <xdr:col>24</xdr:col>
          <xdr:colOff>622300</xdr:colOff>
          <xdr:row>56</xdr:row>
          <xdr:rowOff>482600</xdr:rowOff>
        </xdr:to>
        <xdr:sp macro="" textlink="">
          <xdr:nvSpPr>
            <xdr:cNvPr id="4064" name="Check Box 992" hidden="1">
              <a:extLst>
                <a:ext uri="{63B3BB69-23CF-44E3-9099-C40C66FF867C}">
                  <a14:compatExt spid="_x0000_s4064"/>
                </a:ext>
                <a:ext uri="{FF2B5EF4-FFF2-40B4-BE49-F238E27FC236}">
                  <a16:creationId xmlns:a16="http://schemas.microsoft.com/office/drawing/2014/main" id="{00000000-0008-0000-0200-0000E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57</xdr:row>
          <xdr:rowOff>63500</xdr:rowOff>
        </xdr:from>
        <xdr:to>
          <xdr:col>24</xdr:col>
          <xdr:colOff>508000</xdr:colOff>
          <xdr:row>57</xdr:row>
          <xdr:rowOff>254000</xdr:rowOff>
        </xdr:to>
        <xdr:sp macro="" textlink="">
          <xdr:nvSpPr>
            <xdr:cNvPr id="4065" name="Check Box 993" hidden="1">
              <a:extLst>
                <a:ext uri="{63B3BB69-23CF-44E3-9099-C40C66FF867C}">
                  <a14:compatExt spid="_x0000_s4065"/>
                </a:ext>
                <a:ext uri="{FF2B5EF4-FFF2-40B4-BE49-F238E27FC236}">
                  <a16:creationId xmlns:a16="http://schemas.microsoft.com/office/drawing/2014/main" id="{00000000-0008-0000-0200-0000E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58</xdr:row>
          <xdr:rowOff>203200</xdr:rowOff>
        </xdr:from>
        <xdr:to>
          <xdr:col>24</xdr:col>
          <xdr:colOff>609600</xdr:colOff>
          <xdr:row>58</xdr:row>
          <xdr:rowOff>520700</xdr:rowOff>
        </xdr:to>
        <xdr:sp macro="" textlink="">
          <xdr:nvSpPr>
            <xdr:cNvPr id="4066" name="Check Box 994" hidden="1">
              <a:extLst>
                <a:ext uri="{63B3BB69-23CF-44E3-9099-C40C66FF867C}">
                  <a14:compatExt spid="_x0000_s4066"/>
                </a:ext>
                <a:ext uri="{FF2B5EF4-FFF2-40B4-BE49-F238E27FC236}">
                  <a16:creationId xmlns:a16="http://schemas.microsoft.com/office/drawing/2014/main" id="{00000000-0008-0000-0200-0000E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304800</xdr:colOff>
          <xdr:row>59</xdr:row>
          <xdr:rowOff>190500</xdr:rowOff>
        </xdr:from>
        <xdr:to>
          <xdr:col>24</xdr:col>
          <xdr:colOff>520700</xdr:colOff>
          <xdr:row>59</xdr:row>
          <xdr:rowOff>381000</xdr:rowOff>
        </xdr:to>
        <xdr:sp macro="" textlink="">
          <xdr:nvSpPr>
            <xdr:cNvPr id="4067" name="Check Box 995" hidden="1">
              <a:extLst>
                <a:ext uri="{63B3BB69-23CF-44E3-9099-C40C66FF867C}">
                  <a14:compatExt spid="_x0000_s4067"/>
                </a:ext>
                <a:ext uri="{FF2B5EF4-FFF2-40B4-BE49-F238E27FC236}">
                  <a16:creationId xmlns:a16="http://schemas.microsoft.com/office/drawing/2014/main" id="{00000000-0008-0000-0200-0000E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292100</xdr:colOff>
          <xdr:row>64</xdr:row>
          <xdr:rowOff>63500</xdr:rowOff>
        </xdr:from>
        <xdr:to>
          <xdr:col>24</xdr:col>
          <xdr:colOff>609600</xdr:colOff>
          <xdr:row>64</xdr:row>
          <xdr:rowOff>368300</xdr:rowOff>
        </xdr:to>
        <xdr:sp macro="" textlink="">
          <xdr:nvSpPr>
            <xdr:cNvPr id="4068" name="Check Box 996" hidden="1">
              <a:extLst>
                <a:ext uri="{63B3BB69-23CF-44E3-9099-C40C66FF867C}">
                  <a14:compatExt spid="_x0000_s4068"/>
                </a:ext>
                <a:ext uri="{FF2B5EF4-FFF2-40B4-BE49-F238E27FC236}">
                  <a16:creationId xmlns:a16="http://schemas.microsoft.com/office/drawing/2014/main" id="{00000000-0008-0000-0200-0000E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304800</xdr:colOff>
          <xdr:row>65</xdr:row>
          <xdr:rowOff>127000</xdr:rowOff>
        </xdr:from>
        <xdr:to>
          <xdr:col>24</xdr:col>
          <xdr:colOff>571500</xdr:colOff>
          <xdr:row>65</xdr:row>
          <xdr:rowOff>444500</xdr:rowOff>
        </xdr:to>
        <xdr:sp macro="" textlink="">
          <xdr:nvSpPr>
            <xdr:cNvPr id="4069" name="Check Box 997" hidden="1">
              <a:extLst>
                <a:ext uri="{63B3BB69-23CF-44E3-9099-C40C66FF867C}">
                  <a14:compatExt spid="_x0000_s4069"/>
                </a:ext>
                <a:ext uri="{FF2B5EF4-FFF2-40B4-BE49-F238E27FC236}">
                  <a16:creationId xmlns:a16="http://schemas.microsoft.com/office/drawing/2014/main" id="{00000000-0008-0000-0200-0000E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66</xdr:row>
          <xdr:rowOff>177800</xdr:rowOff>
        </xdr:from>
        <xdr:to>
          <xdr:col>24</xdr:col>
          <xdr:colOff>609600</xdr:colOff>
          <xdr:row>67</xdr:row>
          <xdr:rowOff>330200</xdr:rowOff>
        </xdr:to>
        <xdr:sp macro="" textlink="">
          <xdr:nvSpPr>
            <xdr:cNvPr id="4070" name="Check Box 998" hidden="1">
              <a:extLst>
                <a:ext uri="{63B3BB69-23CF-44E3-9099-C40C66FF867C}">
                  <a14:compatExt spid="_x0000_s4070"/>
                </a:ext>
                <a:ext uri="{FF2B5EF4-FFF2-40B4-BE49-F238E27FC236}">
                  <a16:creationId xmlns:a16="http://schemas.microsoft.com/office/drawing/2014/main" id="{00000000-0008-0000-0200-0000E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68</xdr:row>
          <xdr:rowOff>88900</xdr:rowOff>
        </xdr:from>
        <xdr:to>
          <xdr:col>24</xdr:col>
          <xdr:colOff>533400</xdr:colOff>
          <xdr:row>68</xdr:row>
          <xdr:rowOff>279400</xdr:rowOff>
        </xdr:to>
        <xdr:sp macro="" textlink="">
          <xdr:nvSpPr>
            <xdr:cNvPr id="4071" name="Check Box 999" hidden="1">
              <a:extLst>
                <a:ext uri="{63B3BB69-23CF-44E3-9099-C40C66FF867C}">
                  <a14:compatExt spid="_x0000_s4071"/>
                </a:ext>
                <a:ext uri="{FF2B5EF4-FFF2-40B4-BE49-F238E27FC236}">
                  <a16:creationId xmlns:a16="http://schemas.microsoft.com/office/drawing/2014/main" id="{00000000-0008-0000-0200-0000E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68</xdr:row>
          <xdr:rowOff>355600</xdr:rowOff>
        </xdr:from>
        <xdr:to>
          <xdr:col>24</xdr:col>
          <xdr:colOff>533400</xdr:colOff>
          <xdr:row>69</xdr:row>
          <xdr:rowOff>165100</xdr:rowOff>
        </xdr:to>
        <xdr:sp macro="" textlink="">
          <xdr:nvSpPr>
            <xdr:cNvPr id="4072" name="Check Box 1000" hidden="1">
              <a:extLst>
                <a:ext uri="{63B3BB69-23CF-44E3-9099-C40C66FF867C}">
                  <a14:compatExt spid="_x0000_s4072"/>
                </a:ext>
                <a:ext uri="{FF2B5EF4-FFF2-40B4-BE49-F238E27FC236}">
                  <a16:creationId xmlns:a16="http://schemas.microsoft.com/office/drawing/2014/main" id="{00000000-0008-0000-0200-0000E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70</xdr:row>
          <xdr:rowOff>177800</xdr:rowOff>
        </xdr:from>
        <xdr:to>
          <xdr:col>24</xdr:col>
          <xdr:colOff>533400</xdr:colOff>
          <xdr:row>71</xdr:row>
          <xdr:rowOff>177800</xdr:rowOff>
        </xdr:to>
        <xdr:sp macro="" textlink="">
          <xdr:nvSpPr>
            <xdr:cNvPr id="4073" name="Check Box 1001" hidden="1">
              <a:extLst>
                <a:ext uri="{63B3BB69-23CF-44E3-9099-C40C66FF867C}">
                  <a14:compatExt spid="_x0000_s4073"/>
                </a:ext>
                <a:ext uri="{FF2B5EF4-FFF2-40B4-BE49-F238E27FC236}">
                  <a16:creationId xmlns:a16="http://schemas.microsoft.com/office/drawing/2014/main" id="{00000000-0008-0000-0200-0000E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71</xdr:row>
          <xdr:rowOff>177800</xdr:rowOff>
        </xdr:from>
        <xdr:to>
          <xdr:col>24</xdr:col>
          <xdr:colOff>584200</xdr:colOff>
          <xdr:row>73</xdr:row>
          <xdr:rowOff>0</xdr:rowOff>
        </xdr:to>
        <xdr:sp macro="" textlink="">
          <xdr:nvSpPr>
            <xdr:cNvPr id="4074" name="Check Box 1002" hidden="1">
              <a:extLst>
                <a:ext uri="{63B3BB69-23CF-44E3-9099-C40C66FF867C}">
                  <a14:compatExt spid="_x0000_s4074"/>
                </a:ext>
                <a:ext uri="{FF2B5EF4-FFF2-40B4-BE49-F238E27FC236}">
                  <a16:creationId xmlns:a16="http://schemas.microsoft.com/office/drawing/2014/main" id="{00000000-0008-0000-0200-0000E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73</xdr:row>
          <xdr:rowOff>177800</xdr:rowOff>
        </xdr:from>
        <xdr:to>
          <xdr:col>24</xdr:col>
          <xdr:colOff>533400</xdr:colOff>
          <xdr:row>74</xdr:row>
          <xdr:rowOff>177800</xdr:rowOff>
        </xdr:to>
        <xdr:sp macro="" textlink="">
          <xdr:nvSpPr>
            <xdr:cNvPr id="4075" name="Check Box 1003" hidden="1">
              <a:extLst>
                <a:ext uri="{63B3BB69-23CF-44E3-9099-C40C66FF867C}">
                  <a14:compatExt spid="_x0000_s4075"/>
                </a:ext>
                <a:ext uri="{FF2B5EF4-FFF2-40B4-BE49-F238E27FC236}">
                  <a16:creationId xmlns:a16="http://schemas.microsoft.com/office/drawing/2014/main" id="{00000000-0008-0000-0200-0000E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75</xdr:row>
          <xdr:rowOff>76200</xdr:rowOff>
        </xdr:from>
        <xdr:to>
          <xdr:col>24</xdr:col>
          <xdr:colOff>584200</xdr:colOff>
          <xdr:row>75</xdr:row>
          <xdr:rowOff>368300</xdr:rowOff>
        </xdr:to>
        <xdr:sp macro="" textlink="">
          <xdr:nvSpPr>
            <xdr:cNvPr id="4076" name="Check Box 1004" hidden="1">
              <a:extLst>
                <a:ext uri="{63B3BB69-23CF-44E3-9099-C40C66FF867C}">
                  <a14:compatExt spid="_x0000_s4076"/>
                </a:ext>
                <a:ext uri="{FF2B5EF4-FFF2-40B4-BE49-F238E27FC236}">
                  <a16:creationId xmlns:a16="http://schemas.microsoft.com/office/drawing/2014/main" id="{00000000-0008-0000-0200-0000E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76</xdr:row>
          <xdr:rowOff>177800</xdr:rowOff>
        </xdr:from>
        <xdr:to>
          <xdr:col>24</xdr:col>
          <xdr:colOff>533400</xdr:colOff>
          <xdr:row>77</xdr:row>
          <xdr:rowOff>177800</xdr:rowOff>
        </xdr:to>
        <xdr:sp macro="" textlink="">
          <xdr:nvSpPr>
            <xdr:cNvPr id="4077" name="Check Box 1005" hidden="1">
              <a:extLst>
                <a:ext uri="{63B3BB69-23CF-44E3-9099-C40C66FF867C}">
                  <a14:compatExt spid="_x0000_s4077"/>
                </a:ext>
                <a:ext uri="{FF2B5EF4-FFF2-40B4-BE49-F238E27FC236}">
                  <a16:creationId xmlns:a16="http://schemas.microsoft.com/office/drawing/2014/main" id="{00000000-0008-0000-0200-0000E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77</xdr:row>
          <xdr:rowOff>177800</xdr:rowOff>
        </xdr:from>
        <xdr:to>
          <xdr:col>24</xdr:col>
          <xdr:colOff>533400</xdr:colOff>
          <xdr:row>78</xdr:row>
          <xdr:rowOff>177800</xdr:rowOff>
        </xdr:to>
        <xdr:sp macro="" textlink="">
          <xdr:nvSpPr>
            <xdr:cNvPr id="4078" name="Check Box 1006" hidden="1">
              <a:extLst>
                <a:ext uri="{63B3BB69-23CF-44E3-9099-C40C66FF867C}">
                  <a14:compatExt spid="_x0000_s4078"/>
                </a:ext>
                <a:ext uri="{FF2B5EF4-FFF2-40B4-BE49-F238E27FC236}">
                  <a16:creationId xmlns:a16="http://schemas.microsoft.com/office/drawing/2014/main" id="{00000000-0008-0000-0200-0000E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82</xdr:row>
          <xdr:rowOff>177800</xdr:rowOff>
        </xdr:from>
        <xdr:to>
          <xdr:col>24</xdr:col>
          <xdr:colOff>533400</xdr:colOff>
          <xdr:row>83</xdr:row>
          <xdr:rowOff>177800</xdr:rowOff>
        </xdr:to>
        <xdr:sp macro="" textlink="">
          <xdr:nvSpPr>
            <xdr:cNvPr id="4079" name="Check Box 1007" hidden="1">
              <a:extLst>
                <a:ext uri="{63B3BB69-23CF-44E3-9099-C40C66FF867C}">
                  <a14:compatExt spid="_x0000_s4079"/>
                </a:ext>
                <a:ext uri="{FF2B5EF4-FFF2-40B4-BE49-F238E27FC236}">
                  <a16:creationId xmlns:a16="http://schemas.microsoft.com/office/drawing/2014/main" id="{00000000-0008-0000-0200-0000E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83</xdr:row>
          <xdr:rowOff>177800</xdr:rowOff>
        </xdr:from>
        <xdr:to>
          <xdr:col>24</xdr:col>
          <xdr:colOff>533400</xdr:colOff>
          <xdr:row>84</xdr:row>
          <xdr:rowOff>177800</xdr:rowOff>
        </xdr:to>
        <xdr:sp macro="" textlink="">
          <xdr:nvSpPr>
            <xdr:cNvPr id="4080" name="Check Box 1008" hidden="1">
              <a:extLst>
                <a:ext uri="{63B3BB69-23CF-44E3-9099-C40C66FF867C}">
                  <a14:compatExt spid="_x0000_s4080"/>
                </a:ext>
                <a:ext uri="{FF2B5EF4-FFF2-40B4-BE49-F238E27FC236}">
                  <a16:creationId xmlns:a16="http://schemas.microsoft.com/office/drawing/2014/main" id="{00000000-0008-0000-0200-0000F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82</xdr:row>
          <xdr:rowOff>177800</xdr:rowOff>
        </xdr:from>
        <xdr:to>
          <xdr:col>24</xdr:col>
          <xdr:colOff>533400</xdr:colOff>
          <xdr:row>83</xdr:row>
          <xdr:rowOff>177800</xdr:rowOff>
        </xdr:to>
        <xdr:sp macro="" textlink="">
          <xdr:nvSpPr>
            <xdr:cNvPr id="4081" name="Check Box 1009" hidden="1">
              <a:extLst>
                <a:ext uri="{63B3BB69-23CF-44E3-9099-C40C66FF867C}">
                  <a14:compatExt spid="_x0000_s4081"/>
                </a:ext>
                <a:ext uri="{FF2B5EF4-FFF2-40B4-BE49-F238E27FC236}">
                  <a16:creationId xmlns:a16="http://schemas.microsoft.com/office/drawing/2014/main" id="{00000000-0008-0000-0200-0000F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83</xdr:row>
          <xdr:rowOff>177800</xdr:rowOff>
        </xdr:from>
        <xdr:to>
          <xdr:col>24</xdr:col>
          <xdr:colOff>533400</xdr:colOff>
          <xdr:row>84</xdr:row>
          <xdr:rowOff>177800</xdr:rowOff>
        </xdr:to>
        <xdr:sp macro="" textlink="">
          <xdr:nvSpPr>
            <xdr:cNvPr id="4082" name="Check Box 1010" hidden="1">
              <a:extLst>
                <a:ext uri="{63B3BB69-23CF-44E3-9099-C40C66FF867C}">
                  <a14:compatExt spid="_x0000_s4082"/>
                </a:ext>
                <a:ext uri="{FF2B5EF4-FFF2-40B4-BE49-F238E27FC236}">
                  <a16:creationId xmlns:a16="http://schemas.microsoft.com/office/drawing/2014/main" id="{00000000-0008-0000-0200-0000F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85</xdr:row>
          <xdr:rowOff>177800</xdr:rowOff>
        </xdr:from>
        <xdr:to>
          <xdr:col>24</xdr:col>
          <xdr:colOff>533400</xdr:colOff>
          <xdr:row>86</xdr:row>
          <xdr:rowOff>177800</xdr:rowOff>
        </xdr:to>
        <xdr:sp macro="" textlink="">
          <xdr:nvSpPr>
            <xdr:cNvPr id="4083" name="Check Box 1011" hidden="1">
              <a:extLst>
                <a:ext uri="{63B3BB69-23CF-44E3-9099-C40C66FF867C}">
                  <a14:compatExt spid="_x0000_s4083"/>
                </a:ext>
                <a:ext uri="{FF2B5EF4-FFF2-40B4-BE49-F238E27FC236}">
                  <a16:creationId xmlns:a16="http://schemas.microsoft.com/office/drawing/2014/main" id="{00000000-0008-0000-0200-0000F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86</xdr:row>
          <xdr:rowOff>177800</xdr:rowOff>
        </xdr:from>
        <xdr:to>
          <xdr:col>24</xdr:col>
          <xdr:colOff>533400</xdr:colOff>
          <xdr:row>87</xdr:row>
          <xdr:rowOff>177800</xdr:rowOff>
        </xdr:to>
        <xdr:sp macro="" textlink="">
          <xdr:nvSpPr>
            <xdr:cNvPr id="4084" name="Check Box 1012" hidden="1">
              <a:extLst>
                <a:ext uri="{63B3BB69-23CF-44E3-9099-C40C66FF867C}">
                  <a14:compatExt spid="_x0000_s4084"/>
                </a:ext>
                <a:ext uri="{FF2B5EF4-FFF2-40B4-BE49-F238E27FC236}">
                  <a16:creationId xmlns:a16="http://schemas.microsoft.com/office/drawing/2014/main" id="{00000000-0008-0000-0200-0000F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91</xdr:row>
          <xdr:rowOff>368300</xdr:rowOff>
        </xdr:from>
        <xdr:to>
          <xdr:col>24</xdr:col>
          <xdr:colOff>533400</xdr:colOff>
          <xdr:row>92</xdr:row>
          <xdr:rowOff>177800</xdr:rowOff>
        </xdr:to>
        <xdr:sp macro="" textlink="">
          <xdr:nvSpPr>
            <xdr:cNvPr id="4085" name="Check Box 1013" hidden="1">
              <a:extLst>
                <a:ext uri="{63B3BB69-23CF-44E3-9099-C40C66FF867C}">
                  <a14:compatExt spid="_x0000_s4085"/>
                </a:ext>
                <a:ext uri="{FF2B5EF4-FFF2-40B4-BE49-F238E27FC236}">
                  <a16:creationId xmlns:a16="http://schemas.microsoft.com/office/drawing/2014/main" id="{00000000-0008-0000-0200-0000F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92</xdr:row>
          <xdr:rowOff>177800</xdr:rowOff>
        </xdr:from>
        <xdr:to>
          <xdr:col>24</xdr:col>
          <xdr:colOff>533400</xdr:colOff>
          <xdr:row>93</xdr:row>
          <xdr:rowOff>177800</xdr:rowOff>
        </xdr:to>
        <xdr:sp macro="" textlink="">
          <xdr:nvSpPr>
            <xdr:cNvPr id="4086" name="Check Box 1014" hidden="1">
              <a:extLst>
                <a:ext uri="{63B3BB69-23CF-44E3-9099-C40C66FF867C}">
                  <a14:compatExt spid="_x0000_s4086"/>
                </a:ext>
                <a:ext uri="{FF2B5EF4-FFF2-40B4-BE49-F238E27FC236}">
                  <a16:creationId xmlns:a16="http://schemas.microsoft.com/office/drawing/2014/main" id="{00000000-0008-0000-0200-0000F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97</xdr:row>
          <xdr:rowOff>368300</xdr:rowOff>
        </xdr:from>
        <xdr:to>
          <xdr:col>24</xdr:col>
          <xdr:colOff>533400</xdr:colOff>
          <xdr:row>98</xdr:row>
          <xdr:rowOff>177800</xdr:rowOff>
        </xdr:to>
        <xdr:sp macro="" textlink="">
          <xdr:nvSpPr>
            <xdr:cNvPr id="4087" name="Check Box 1015" hidden="1">
              <a:extLst>
                <a:ext uri="{63B3BB69-23CF-44E3-9099-C40C66FF867C}">
                  <a14:compatExt spid="_x0000_s4087"/>
                </a:ext>
                <a:ext uri="{FF2B5EF4-FFF2-40B4-BE49-F238E27FC236}">
                  <a16:creationId xmlns:a16="http://schemas.microsoft.com/office/drawing/2014/main" id="{00000000-0008-0000-0200-0000F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98</xdr:row>
          <xdr:rowOff>177800</xdr:rowOff>
        </xdr:from>
        <xdr:to>
          <xdr:col>24</xdr:col>
          <xdr:colOff>533400</xdr:colOff>
          <xdr:row>99</xdr:row>
          <xdr:rowOff>177800</xdr:rowOff>
        </xdr:to>
        <xdr:sp macro="" textlink="">
          <xdr:nvSpPr>
            <xdr:cNvPr id="4088" name="Check Box 1016" hidden="1">
              <a:extLst>
                <a:ext uri="{63B3BB69-23CF-44E3-9099-C40C66FF867C}">
                  <a14:compatExt spid="_x0000_s4088"/>
                </a:ext>
                <a:ext uri="{FF2B5EF4-FFF2-40B4-BE49-F238E27FC236}">
                  <a16:creationId xmlns:a16="http://schemas.microsoft.com/office/drawing/2014/main" id="{00000000-0008-0000-0200-0000F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100</xdr:row>
          <xdr:rowOff>177800</xdr:rowOff>
        </xdr:from>
        <xdr:to>
          <xdr:col>24</xdr:col>
          <xdr:colOff>533400</xdr:colOff>
          <xdr:row>101</xdr:row>
          <xdr:rowOff>177800</xdr:rowOff>
        </xdr:to>
        <xdr:sp macro="" textlink="">
          <xdr:nvSpPr>
            <xdr:cNvPr id="4089" name="Check Box 1017" hidden="1">
              <a:extLst>
                <a:ext uri="{63B3BB69-23CF-44E3-9099-C40C66FF867C}">
                  <a14:compatExt spid="_x0000_s4089"/>
                </a:ext>
                <a:ext uri="{FF2B5EF4-FFF2-40B4-BE49-F238E27FC236}">
                  <a16:creationId xmlns:a16="http://schemas.microsoft.com/office/drawing/2014/main" id="{00000000-0008-0000-0200-0000F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101</xdr:row>
          <xdr:rowOff>177800</xdr:rowOff>
        </xdr:from>
        <xdr:to>
          <xdr:col>24</xdr:col>
          <xdr:colOff>533400</xdr:colOff>
          <xdr:row>102</xdr:row>
          <xdr:rowOff>177800</xdr:rowOff>
        </xdr:to>
        <xdr:sp macro="" textlink="">
          <xdr:nvSpPr>
            <xdr:cNvPr id="4090" name="Check Box 1018" hidden="1">
              <a:extLst>
                <a:ext uri="{63B3BB69-23CF-44E3-9099-C40C66FF867C}">
                  <a14:compatExt spid="_x0000_s4090"/>
                </a:ext>
                <a:ext uri="{FF2B5EF4-FFF2-40B4-BE49-F238E27FC236}">
                  <a16:creationId xmlns:a16="http://schemas.microsoft.com/office/drawing/2014/main" id="{00000000-0008-0000-0200-0000F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87</xdr:row>
          <xdr:rowOff>177800</xdr:rowOff>
        </xdr:from>
        <xdr:to>
          <xdr:col>24</xdr:col>
          <xdr:colOff>533400</xdr:colOff>
          <xdr:row>88</xdr:row>
          <xdr:rowOff>177800</xdr:rowOff>
        </xdr:to>
        <xdr:sp macro="" textlink="">
          <xdr:nvSpPr>
            <xdr:cNvPr id="4091" name="Check Box 1019" hidden="1">
              <a:extLst>
                <a:ext uri="{63B3BB69-23CF-44E3-9099-C40C66FF867C}">
                  <a14:compatExt spid="_x0000_s4091"/>
                </a:ext>
                <a:ext uri="{FF2B5EF4-FFF2-40B4-BE49-F238E27FC236}">
                  <a16:creationId xmlns:a16="http://schemas.microsoft.com/office/drawing/2014/main" id="{00000000-0008-0000-0200-0000F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89</xdr:row>
          <xdr:rowOff>177800</xdr:rowOff>
        </xdr:from>
        <xdr:to>
          <xdr:col>24</xdr:col>
          <xdr:colOff>533400</xdr:colOff>
          <xdr:row>90</xdr:row>
          <xdr:rowOff>177800</xdr:rowOff>
        </xdr:to>
        <xdr:sp macro="" textlink="">
          <xdr:nvSpPr>
            <xdr:cNvPr id="4092" name="Check Box 1020" hidden="1">
              <a:extLst>
                <a:ext uri="{63B3BB69-23CF-44E3-9099-C40C66FF867C}">
                  <a14:compatExt spid="_x0000_s4092"/>
                </a:ext>
                <a:ext uri="{FF2B5EF4-FFF2-40B4-BE49-F238E27FC236}">
                  <a16:creationId xmlns:a16="http://schemas.microsoft.com/office/drawing/2014/main" id="{00000000-0008-0000-0200-0000F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91</xdr:row>
          <xdr:rowOff>63500</xdr:rowOff>
        </xdr:from>
        <xdr:to>
          <xdr:col>24</xdr:col>
          <xdr:colOff>571500</xdr:colOff>
          <xdr:row>91</xdr:row>
          <xdr:rowOff>368300</xdr:rowOff>
        </xdr:to>
        <xdr:sp macro="" textlink="">
          <xdr:nvSpPr>
            <xdr:cNvPr id="4093" name="Check Box 1021" hidden="1">
              <a:extLst>
                <a:ext uri="{63B3BB69-23CF-44E3-9099-C40C66FF867C}">
                  <a14:compatExt spid="_x0000_s4093"/>
                </a:ext>
                <a:ext uri="{FF2B5EF4-FFF2-40B4-BE49-F238E27FC236}">
                  <a16:creationId xmlns:a16="http://schemas.microsoft.com/office/drawing/2014/main" id="{00000000-0008-0000-0200-0000F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95</xdr:row>
          <xdr:rowOff>177800</xdr:rowOff>
        </xdr:from>
        <xdr:to>
          <xdr:col>24</xdr:col>
          <xdr:colOff>533400</xdr:colOff>
          <xdr:row>96</xdr:row>
          <xdr:rowOff>177800</xdr:rowOff>
        </xdr:to>
        <xdr:sp macro="" textlink="">
          <xdr:nvSpPr>
            <xdr:cNvPr id="4094" name="Check Box 1022" hidden="1">
              <a:extLst>
                <a:ext uri="{63B3BB69-23CF-44E3-9099-C40C66FF867C}">
                  <a14:compatExt spid="_x0000_s4094"/>
                </a:ext>
                <a:ext uri="{FF2B5EF4-FFF2-40B4-BE49-F238E27FC236}">
                  <a16:creationId xmlns:a16="http://schemas.microsoft.com/office/drawing/2014/main" id="{00000000-0008-0000-0200-0000F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97</xdr:row>
          <xdr:rowOff>88900</xdr:rowOff>
        </xdr:from>
        <xdr:to>
          <xdr:col>24</xdr:col>
          <xdr:colOff>609600</xdr:colOff>
          <xdr:row>97</xdr:row>
          <xdr:rowOff>355600</xdr:rowOff>
        </xdr:to>
        <xdr:sp macro="" textlink="">
          <xdr:nvSpPr>
            <xdr:cNvPr id="4095" name="Check Box 1023" hidden="1">
              <a:extLst>
                <a:ext uri="{63B3BB69-23CF-44E3-9099-C40C66FF867C}">
                  <a14:compatExt spid="_x0000_s4095"/>
                </a:ext>
                <a:ext uri="{FF2B5EF4-FFF2-40B4-BE49-F238E27FC236}">
                  <a16:creationId xmlns:a16="http://schemas.microsoft.com/office/drawing/2014/main" id="{00000000-0008-0000-0200-0000F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103</xdr:row>
          <xdr:rowOff>63500</xdr:rowOff>
        </xdr:from>
        <xdr:to>
          <xdr:col>24</xdr:col>
          <xdr:colOff>558800</xdr:colOff>
          <xdr:row>103</xdr:row>
          <xdr:rowOff>368300</xdr:rowOff>
        </xdr:to>
        <xdr:sp macro="" textlink="">
          <xdr:nvSpPr>
            <xdr:cNvPr id="6144" name="Check Box 1024" hidden="1">
              <a:extLst>
                <a:ext uri="{63B3BB69-23CF-44E3-9099-C40C66FF867C}">
                  <a14:compatExt spid="_x0000_s6144"/>
                </a:ext>
                <a:ext uri="{FF2B5EF4-FFF2-40B4-BE49-F238E27FC236}">
                  <a16:creationId xmlns:a16="http://schemas.microsoft.com/office/drawing/2014/main" id="{00000000-0008-0000-0200-00000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104</xdr:row>
          <xdr:rowOff>88900</xdr:rowOff>
        </xdr:from>
        <xdr:to>
          <xdr:col>24</xdr:col>
          <xdr:colOff>533400</xdr:colOff>
          <xdr:row>104</xdr:row>
          <xdr:rowOff>279400</xdr:rowOff>
        </xdr:to>
        <xdr:sp macro="" textlink="">
          <xdr:nvSpPr>
            <xdr:cNvPr id="6145" name="Check Box 1025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104</xdr:row>
          <xdr:rowOff>368300</xdr:rowOff>
        </xdr:from>
        <xdr:to>
          <xdr:col>24</xdr:col>
          <xdr:colOff>533400</xdr:colOff>
          <xdr:row>105</xdr:row>
          <xdr:rowOff>177800</xdr:rowOff>
        </xdr:to>
        <xdr:sp macro="" textlink="">
          <xdr:nvSpPr>
            <xdr:cNvPr id="6146" name="Check Box 1026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93</xdr:row>
          <xdr:rowOff>177800</xdr:rowOff>
        </xdr:from>
        <xdr:to>
          <xdr:col>24</xdr:col>
          <xdr:colOff>533400</xdr:colOff>
          <xdr:row>94</xdr:row>
          <xdr:rowOff>177800</xdr:rowOff>
        </xdr:to>
        <xdr:sp macro="" textlink="">
          <xdr:nvSpPr>
            <xdr:cNvPr id="6147" name="Check Box 1027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110</xdr:row>
          <xdr:rowOff>254000</xdr:rowOff>
        </xdr:from>
        <xdr:to>
          <xdr:col>24</xdr:col>
          <xdr:colOff>584200</xdr:colOff>
          <xdr:row>110</xdr:row>
          <xdr:rowOff>546100</xdr:rowOff>
        </xdr:to>
        <xdr:sp macro="" textlink="">
          <xdr:nvSpPr>
            <xdr:cNvPr id="6148" name="Check Box 1028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111</xdr:row>
          <xdr:rowOff>190500</xdr:rowOff>
        </xdr:from>
        <xdr:to>
          <xdr:col>24</xdr:col>
          <xdr:colOff>533400</xdr:colOff>
          <xdr:row>111</xdr:row>
          <xdr:rowOff>381000</xdr:rowOff>
        </xdr:to>
        <xdr:sp macro="" textlink="">
          <xdr:nvSpPr>
            <xdr:cNvPr id="6149" name="Check Box 1029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113</xdr:row>
          <xdr:rowOff>266700</xdr:rowOff>
        </xdr:from>
        <xdr:to>
          <xdr:col>24</xdr:col>
          <xdr:colOff>609600</xdr:colOff>
          <xdr:row>113</xdr:row>
          <xdr:rowOff>546100</xdr:rowOff>
        </xdr:to>
        <xdr:sp macro="" textlink="">
          <xdr:nvSpPr>
            <xdr:cNvPr id="6150" name="Check Box 1030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2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114</xdr:row>
          <xdr:rowOff>165100</xdr:rowOff>
        </xdr:from>
        <xdr:to>
          <xdr:col>24</xdr:col>
          <xdr:colOff>533400</xdr:colOff>
          <xdr:row>114</xdr:row>
          <xdr:rowOff>355600</xdr:rowOff>
        </xdr:to>
        <xdr:sp macro="" textlink="">
          <xdr:nvSpPr>
            <xdr:cNvPr id="6151" name="Check Box 1031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116</xdr:row>
          <xdr:rowOff>177800</xdr:rowOff>
        </xdr:from>
        <xdr:to>
          <xdr:col>24</xdr:col>
          <xdr:colOff>584200</xdr:colOff>
          <xdr:row>116</xdr:row>
          <xdr:rowOff>444500</xdr:rowOff>
        </xdr:to>
        <xdr:sp macro="" textlink="">
          <xdr:nvSpPr>
            <xdr:cNvPr id="6152" name="Check Box 1032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2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117</xdr:row>
          <xdr:rowOff>88900</xdr:rowOff>
        </xdr:from>
        <xdr:to>
          <xdr:col>24</xdr:col>
          <xdr:colOff>533400</xdr:colOff>
          <xdr:row>117</xdr:row>
          <xdr:rowOff>279400</xdr:rowOff>
        </xdr:to>
        <xdr:sp macro="" textlink="">
          <xdr:nvSpPr>
            <xdr:cNvPr id="6153" name="Check Box 1033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119</xdr:row>
          <xdr:rowOff>241300</xdr:rowOff>
        </xdr:from>
        <xdr:to>
          <xdr:col>24</xdr:col>
          <xdr:colOff>673100</xdr:colOff>
          <xdr:row>119</xdr:row>
          <xdr:rowOff>558800</xdr:rowOff>
        </xdr:to>
        <xdr:sp macro="" textlink="">
          <xdr:nvSpPr>
            <xdr:cNvPr id="6154" name="Check Box 1034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2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120</xdr:row>
          <xdr:rowOff>177800</xdr:rowOff>
        </xdr:from>
        <xdr:to>
          <xdr:col>24</xdr:col>
          <xdr:colOff>533400</xdr:colOff>
          <xdr:row>120</xdr:row>
          <xdr:rowOff>368300</xdr:rowOff>
        </xdr:to>
        <xdr:sp macro="" textlink="">
          <xdr:nvSpPr>
            <xdr:cNvPr id="6155" name="Check Box 1035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122</xdr:row>
          <xdr:rowOff>254000</xdr:rowOff>
        </xdr:from>
        <xdr:to>
          <xdr:col>24</xdr:col>
          <xdr:colOff>698500</xdr:colOff>
          <xdr:row>122</xdr:row>
          <xdr:rowOff>609600</xdr:rowOff>
        </xdr:to>
        <xdr:sp macro="" textlink="">
          <xdr:nvSpPr>
            <xdr:cNvPr id="6156" name="Check Box 1036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2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330200</xdr:colOff>
          <xdr:row>123</xdr:row>
          <xdr:rowOff>165100</xdr:rowOff>
        </xdr:from>
        <xdr:to>
          <xdr:col>24</xdr:col>
          <xdr:colOff>533400</xdr:colOff>
          <xdr:row>123</xdr:row>
          <xdr:rowOff>355600</xdr:rowOff>
        </xdr:to>
        <xdr:sp macro="" textlink="">
          <xdr:nvSpPr>
            <xdr:cNvPr id="6157" name="Check Box 1037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16</xdr:row>
          <xdr:rowOff>12700</xdr:rowOff>
        </xdr:from>
        <xdr:to>
          <xdr:col>28</xdr:col>
          <xdr:colOff>508000</xdr:colOff>
          <xdr:row>17</xdr:row>
          <xdr:rowOff>12700</xdr:rowOff>
        </xdr:to>
        <xdr:sp macro="" textlink="">
          <xdr:nvSpPr>
            <xdr:cNvPr id="6158" name="Check Box 1038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2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17</xdr:row>
          <xdr:rowOff>0</xdr:rowOff>
        </xdr:from>
        <xdr:to>
          <xdr:col>28</xdr:col>
          <xdr:colOff>508000</xdr:colOff>
          <xdr:row>18</xdr:row>
          <xdr:rowOff>0</xdr:rowOff>
        </xdr:to>
        <xdr:sp macro="" textlink="">
          <xdr:nvSpPr>
            <xdr:cNvPr id="6159" name="Check Box 1039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2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18</xdr:row>
          <xdr:rowOff>0</xdr:rowOff>
        </xdr:from>
        <xdr:to>
          <xdr:col>28</xdr:col>
          <xdr:colOff>508000</xdr:colOff>
          <xdr:row>19</xdr:row>
          <xdr:rowOff>0</xdr:rowOff>
        </xdr:to>
        <xdr:sp macro="" textlink="">
          <xdr:nvSpPr>
            <xdr:cNvPr id="6160" name="Check Box 1040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19</xdr:row>
          <xdr:rowOff>0</xdr:rowOff>
        </xdr:from>
        <xdr:to>
          <xdr:col>28</xdr:col>
          <xdr:colOff>508000</xdr:colOff>
          <xdr:row>19</xdr:row>
          <xdr:rowOff>190500</xdr:rowOff>
        </xdr:to>
        <xdr:sp macro="" textlink="">
          <xdr:nvSpPr>
            <xdr:cNvPr id="6161" name="Check Box 1041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2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21</xdr:row>
          <xdr:rowOff>0</xdr:rowOff>
        </xdr:from>
        <xdr:to>
          <xdr:col>28</xdr:col>
          <xdr:colOff>508000</xdr:colOff>
          <xdr:row>22</xdr:row>
          <xdr:rowOff>0</xdr:rowOff>
        </xdr:to>
        <xdr:sp macro="" textlink="">
          <xdr:nvSpPr>
            <xdr:cNvPr id="6162" name="Check Box 1042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22</xdr:row>
          <xdr:rowOff>0</xdr:rowOff>
        </xdr:from>
        <xdr:to>
          <xdr:col>28</xdr:col>
          <xdr:colOff>508000</xdr:colOff>
          <xdr:row>22</xdr:row>
          <xdr:rowOff>190500</xdr:rowOff>
        </xdr:to>
        <xdr:sp macro="" textlink="">
          <xdr:nvSpPr>
            <xdr:cNvPr id="6163" name="Check Box 1043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2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22</xdr:row>
          <xdr:rowOff>190500</xdr:rowOff>
        </xdr:from>
        <xdr:to>
          <xdr:col>28</xdr:col>
          <xdr:colOff>508000</xdr:colOff>
          <xdr:row>23</xdr:row>
          <xdr:rowOff>177800</xdr:rowOff>
        </xdr:to>
        <xdr:sp macro="" textlink="">
          <xdr:nvSpPr>
            <xdr:cNvPr id="6164" name="Check Box 1044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24</xdr:row>
          <xdr:rowOff>190500</xdr:rowOff>
        </xdr:from>
        <xdr:to>
          <xdr:col>28</xdr:col>
          <xdr:colOff>508000</xdr:colOff>
          <xdr:row>25</xdr:row>
          <xdr:rowOff>177800</xdr:rowOff>
        </xdr:to>
        <xdr:sp macro="" textlink="">
          <xdr:nvSpPr>
            <xdr:cNvPr id="6165" name="Check Box 1045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2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25</xdr:row>
          <xdr:rowOff>177800</xdr:rowOff>
        </xdr:from>
        <xdr:to>
          <xdr:col>28</xdr:col>
          <xdr:colOff>508000</xdr:colOff>
          <xdr:row>26</xdr:row>
          <xdr:rowOff>177800</xdr:rowOff>
        </xdr:to>
        <xdr:sp macro="" textlink="">
          <xdr:nvSpPr>
            <xdr:cNvPr id="6166" name="Check Box 1046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2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27</xdr:row>
          <xdr:rowOff>177800</xdr:rowOff>
        </xdr:from>
        <xdr:to>
          <xdr:col>28</xdr:col>
          <xdr:colOff>558800</xdr:colOff>
          <xdr:row>27</xdr:row>
          <xdr:rowOff>444500</xdr:rowOff>
        </xdr:to>
        <xdr:sp macro="" textlink="">
          <xdr:nvSpPr>
            <xdr:cNvPr id="6167" name="Check Box 1047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2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28</xdr:row>
          <xdr:rowOff>38100</xdr:rowOff>
        </xdr:from>
        <xdr:to>
          <xdr:col>28</xdr:col>
          <xdr:colOff>508000</xdr:colOff>
          <xdr:row>28</xdr:row>
          <xdr:rowOff>228600</xdr:rowOff>
        </xdr:to>
        <xdr:sp macro="" textlink="">
          <xdr:nvSpPr>
            <xdr:cNvPr id="6168" name="Check Box 1048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2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29</xdr:row>
          <xdr:rowOff>190500</xdr:rowOff>
        </xdr:from>
        <xdr:to>
          <xdr:col>28</xdr:col>
          <xdr:colOff>508000</xdr:colOff>
          <xdr:row>30</xdr:row>
          <xdr:rowOff>177800</xdr:rowOff>
        </xdr:to>
        <xdr:sp macro="" textlink="">
          <xdr:nvSpPr>
            <xdr:cNvPr id="6169" name="Check Box 1049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2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30</xdr:row>
          <xdr:rowOff>177800</xdr:rowOff>
        </xdr:from>
        <xdr:to>
          <xdr:col>28</xdr:col>
          <xdr:colOff>482600</xdr:colOff>
          <xdr:row>31</xdr:row>
          <xdr:rowOff>177800</xdr:rowOff>
        </xdr:to>
        <xdr:sp macro="" textlink="">
          <xdr:nvSpPr>
            <xdr:cNvPr id="6170" name="Check Box 1050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2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32</xdr:row>
          <xdr:rowOff>25400</xdr:rowOff>
        </xdr:from>
        <xdr:to>
          <xdr:col>28</xdr:col>
          <xdr:colOff>533400</xdr:colOff>
          <xdr:row>32</xdr:row>
          <xdr:rowOff>317500</xdr:rowOff>
        </xdr:to>
        <xdr:sp macro="" textlink="">
          <xdr:nvSpPr>
            <xdr:cNvPr id="6171" name="Check Box 1051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2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32</xdr:row>
          <xdr:rowOff>355600</xdr:rowOff>
        </xdr:from>
        <xdr:to>
          <xdr:col>28</xdr:col>
          <xdr:colOff>482600</xdr:colOff>
          <xdr:row>33</xdr:row>
          <xdr:rowOff>165100</xdr:rowOff>
        </xdr:to>
        <xdr:sp macro="" textlink="">
          <xdr:nvSpPr>
            <xdr:cNvPr id="6172" name="Check Box 1052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2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35</xdr:row>
          <xdr:rowOff>63500</xdr:rowOff>
        </xdr:from>
        <xdr:to>
          <xdr:col>28</xdr:col>
          <xdr:colOff>558800</xdr:colOff>
          <xdr:row>35</xdr:row>
          <xdr:rowOff>368300</xdr:rowOff>
        </xdr:to>
        <xdr:sp macro="" textlink="">
          <xdr:nvSpPr>
            <xdr:cNvPr id="6173" name="Check Box 1053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36</xdr:row>
          <xdr:rowOff>88900</xdr:rowOff>
        </xdr:from>
        <xdr:to>
          <xdr:col>28</xdr:col>
          <xdr:colOff>482600</xdr:colOff>
          <xdr:row>36</xdr:row>
          <xdr:rowOff>279400</xdr:rowOff>
        </xdr:to>
        <xdr:sp macro="" textlink="">
          <xdr:nvSpPr>
            <xdr:cNvPr id="6174" name="Check Box 1054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37</xdr:row>
          <xdr:rowOff>114300</xdr:rowOff>
        </xdr:from>
        <xdr:to>
          <xdr:col>28</xdr:col>
          <xdr:colOff>482600</xdr:colOff>
          <xdr:row>37</xdr:row>
          <xdr:rowOff>292100</xdr:rowOff>
        </xdr:to>
        <xdr:sp macro="" textlink="">
          <xdr:nvSpPr>
            <xdr:cNvPr id="6175" name="Check Box 1055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38</xdr:row>
          <xdr:rowOff>114300</xdr:rowOff>
        </xdr:from>
        <xdr:to>
          <xdr:col>28</xdr:col>
          <xdr:colOff>482600</xdr:colOff>
          <xdr:row>38</xdr:row>
          <xdr:rowOff>292100</xdr:rowOff>
        </xdr:to>
        <xdr:sp macro="" textlink="">
          <xdr:nvSpPr>
            <xdr:cNvPr id="6176" name="Check Box 1056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2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304800</xdr:colOff>
          <xdr:row>43</xdr:row>
          <xdr:rowOff>152400</xdr:rowOff>
        </xdr:from>
        <xdr:to>
          <xdr:col>28</xdr:col>
          <xdr:colOff>622300</xdr:colOff>
          <xdr:row>43</xdr:row>
          <xdr:rowOff>558800</xdr:rowOff>
        </xdr:to>
        <xdr:sp macro="" textlink="">
          <xdr:nvSpPr>
            <xdr:cNvPr id="6177" name="Check Box 1057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2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44</xdr:row>
          <xdr:rowOff>190500</xdr:rowOff>
        </xdr:from>
        <xdr:to>
          <xdr:col>28</xdr:col>
          <xdr:colOff>508000</xdr:colOff>
          <xdr:row>44</xdr:row>
          <xdr:rowOff>381000</xdr:rowOff>
        </xdr:to>
        <xdr:sp macro="" textlink="">
          <xdr:nvSpPr>
            <xdr:cNvPr id="6178" name="Check Box 1058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304800</xdr:colOff>
          <xdr:row>46</xdr:row>
          <xdr:rowOff>152400</xdr:rowOff>
        </xdr:from>
        <xdr:to>
          <xdr:col>28</xdr:col>
          <xdr:colOff>622300</xdr:colOff>
          <xdr:row>46</xdr:row>
          <xdr:rowOff>558800</xdr:rowOff>
        </xdr:to>
        <xdr:sp macro="" textlink="">
          <xdr:nvSpPr>
            <xdr:cNvPr id="6179" name="Check Box 1059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2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47</xdr:row>
          <xdr:rowOff>190500</xdr:rowOff>
        </xdr:from>
        <xdr:to>
          <xdr:col>28</xdr:col>
          <xdr:colOff>508000</xdr:colOff>
          <xdr:row>47</xdr:row>
          <xdr:rowOff>381000</xdr:rowOff>
        </xdr:to>
        <xdr:sp macro="" textlink="">
          <xdr:nvSpPr>
            <xdr:cNvPr id="6180" name="Check Box 1060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2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304800</xdr:colOff>
          <xdr:row>49</xdr:row>
          <xdr:rowOff>152400</xdr:rowOff>
        </xdr:from>
        <xdr:to>
          <xdr:col>28</xdr:col>
          <xdr:colOff>622300</xdr:colOff>
          <xdr:row>49</xdr:row>
          <xdr:rowOff>558800</xdr:rowOff>
        </xdr:to>
        <xdr:sp macro="" textlink="">
          <xdr:nvSpPr>
            <xdr:cNvPr id="6181" name="Check Box 1061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2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50</xdr:row>
          <xdr:rowOff>63500</xdr:rowOff>
        </xdr:from>
        <xdr:to>
          <xdr:col>28</xdr:col>
          <xdr:colOff>508000</xdr:colOff>
          <xdr:row>50</xdr:row>
          <xdr:rowOff>254000</xdr:rowOff>
        </xdr:to>
        <xdr:sp macro="" textlink="">
          <xdr:nvSpPr>
            <xdr:cNvPr id="6182" name="Check Box 1062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2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304800</xdr:colOff>
          <xdr:row>51</xdr:row>
          <xdr:rowOff>215900</xdr:rowOff>
        </xdr:from>
        <xdr:to>
          <xdr:col>28</xdr:col>
          <xdr:colOff>571500</xdr:colOff>
          <xdr:row>51</xdr:row>
          <xdr:rowOff>533400</xdr:rowOff>
        </xdr:to>
        <xdr:sp macro="" textlink="">
          <xdr:nvSpPr>
            <xdr:cNvPr id="6183" name="Check Box 1063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2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317500</xdr:colOff>
          <xdr:row>52</xdr:row>
          <xdr:rowOff>177800</xdr:rowOff>
        </xdr:from>
        <xdr:to>
          <xdr:col>28</xdr:col>
          <xdr:colOff>533400</xdr:colOff>
          <xdr:row>52</xdr:row>
          <xdr:rowOff>368300</xdr:rowOff>
        </xdr:to>
        <xdr:sp macro="" textlink="">
          <xdr:nvSpPr>
            <xdr:cNvPr id="6184" name="Check Box 1064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2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304800</xdr:colOff>
          <xdr:row>56</xdr:row>
          <xdr:rowOff>152400</xdr:rowOff>
        </xdr:from>
        <xdr:to>
          <xdr:col>28</xdr:col>
          <xdr:colOff>622300</xdr:colOff>
          <xdr:row>56</xdr:row>
          <xdr:rowOff>482600</xdr:rowOff>
        </xdr:to>
        <xdr:sp macro="" textlink="">
          <xdr:nvSpPr>
            <xdr:cNvPr id="6185" name="Check Box 1065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2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57</xdr:row>
          <xdr:rowOff>63500</xdr:rowOff>
        </xdr:from>
        <xdr:to>
          <xdr:col>28</xdr:col>
          <xdr:colOff>508000</xdr:colOff>
          <xdr:row>57</xdr:row>
          <xdr:rowOff>254000</xdr:rowOff>
        </xdr:to>
        <xdr:sp macro="" textlink="">
          <xdr:nvSpPr>
            <xdr:cNvPr id="6186" name="Check Box 1066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58</xdr:row>
          <xdr:rowOff>203200</xdr:rowOff>
        </xdr:from>
        <xdr:to>
          <xdr:col>28</xdr:col>
          <xdr:colOff>609600</xdr:colOff>
          <xdr:row>58</xdr:row>
          <xdr:rowOff>520700</xdr:rowOff>
        </xdr:to>
        <xdr:sp macro="" textlink="">
          <xdr:nvSpPr>
            <xdr:cNvPr id="6187" name="Check Box 1067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2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304800</xdr:colOff>
          <xdr:row>59</xdr:row>
          <xdr:rowOff>190500</xdr:rowOff>
        </xdr:from>
        <xdr:to>
          <xdr:col>28</xdr:col>
          <xdr:colOff>520700</xdr:colOff>
          <xdr:row>59</xdr:row>
          <xdr:rowOff>381000</xdr:rowOff>
        </xdr:to>
        <xdr:sp macro="" textlink="">
          <xdr:nvSpPr>
            <xdr:cNvPr id="6188" name="Check Box 1068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2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292100</xdr:colOff>
          <xdr:row>64</xdr:row>
          <xdr:rowOff>63500</xdr:rowOff>
        </xdr:from>
        <xdr:to>
          <xdr:col>28</xdr:col>
          <xdr:colOff>609600</xdr:colOff>
          <xdr:row>64</xdr:row>
          <xdr:rowOff>368300</xdr:rowOff>
        </xdr:to>
        <xdr:sp macro="" textlink="">
          <xdr:nvSpPr>
            <xdr:cNvPr id="6189" name="Check Box 1069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2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304800</xdr:colOff>
          <xdr:row>65</xdr:row>
          <xdr:rowOff>127000</xdr:rowOff>
        </xdr:from>
        <xdr:to>
          <xdr:col>28</xdr:col>
          <xdr:colOff>571500</xdr:colOff>
          <xdr:row>65</xdr:row>
          <xdr:rowOff>444500</xdr:rowOff>
        </xdr:to>
        <xdr:sp macro="" textlink="">
          <xdr:nvSpPr>
            <xdr:cNvPr id="6190" name="Check Box 1070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2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66</xdr:row>
          <xdr:rowOff>177800</xdr:rowOff>
        </xdr:from>
        <xdr:to>
          <xdr:col>28</xdr:col>
          <xdr:colOff>609600</xdr:colOff>
          <xdr:row>67</xdr:row>
          <xdr:rowOff>330200</xdr:rowOff>
        </xdr:to>
        <xdr:sp macro="" textlink="">
          <xdr:nvSpPr>
            <xdr:cNvPr id="6191" name="Check Box 1071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2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68</xdr:row>
          <xdr:rowOff>88900</xdr:rowOff>
        </xdr:from>
        <xdr:to>
          <xdr:col>28</xdr:col>
          <xdr:colOff>533400</xdr:colOff>
          <xdr:row>68</xdr:row>
          <xdr:rowOff>279400</xdr:rowOff>
        </xdr:to>
        <xdr:sp macro="" textlink="">
          <xdr:nvSpPr>
            <xdr:cNvPr id="6192" name="Check Box 1072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2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68</xdr:row>
          <xdr:rowOff>355600</xdr:rowOff>
        </xdr:from>
        <xdr:to>
          <xdr:col>28</xdr:col>
          <xdr:colOff>533400</xdr:colOff>
          <xdr:row>69</xdr:row>
          <xdr:rowOff>165100</xdr:rowOff>
        </xdr:to>
        <xdr:sp macro="" textlink="">
          <xdr:nvSpPr>
            <xdr:cNvPr id="6193" name="Check Box 1073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2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70</xdr:row>
          <xdr:rowOff>177800</xdr:rowOff>
        </xdr:from>
        <xdr:to>
          <xdr:col>28</xdr:col>
          <xdr:colOff>533400</xdr:colOff>
          <xdr:row>71</xdr:row>
          <xdr:rowOff>177800</xdr:rowOff>
        </xdr:to>
        <xdr:sp macro="" textlink="">
          <xdr:nvSpPr>
            <xdr:cNvPr id="6194" name="Check Box 1074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2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71</xdr:row>
          <xdr:rowOff>177800</xdr:rowOff>
        </xdr:from>
        <xdr:to>
          <xdr:col>28</xdr:col>
          <xdr:colOff>584200</xdr:colOff>
          <xdr:row>73</xdr:row>
          <xdr:rowOff>0</xdr:rowOff>
        </xdr:to>
        <xdr:sp macro="" textlink="">
          <xdr:nvSpPr>
            <xdr:cNvPr id="6195" name="Check Box 1075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2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73</xdr:row>
          <xdr:rowOff>177800</xdr:rowOff>
        </xdr:from>
        <xdr:to>
          <xdr:col>28</xdr:col>
          <xdr:colOff>533400</xdr:colOff>
          <xdr:row>74</xdr:row>
          <xdr:rowOff>177800</xdr:rowOff>
        </xdr:to>
        <xdr:sp macro="" textlink="">
          <xdr:nvSpPr>
            <xdr:cNvPr id="6196" name="Check Box 1076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2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75</xdr:row>
          <xdr:rowOff>76200</xdr:rowOff>
        </xdr:from>
        <xdr:to>
          <xdr:col>28</xdr:col>
          <xdr:colOff>584200</xdr:colOff>
          <xdr:row>75</xdr:row>
          <xdr:rowOff>368300</xdr:rowOff>
        </xdr:to>
        <xdr:sp macro="" textlink="">
          <xdr:nvSpPr>
            <xdr:cNvPr id="6197" name="Check Box 1077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2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76</xdr:row>
          <xdr:rowOff>177800</xdr:rowOff>
        </xdr:from>
        <xdr:to>
          <xdr:col>28</xdr:col>
          <xdr:colOff>533400</xdr:colOff>
          <xdr:row>77</xdr:row>
          <xdr:rowOff>177800</xdr:rowOff>
        </xdr:to>
        <xdr:sp macro="" textlink="">
          <xdr:nvSpPr>
            <xdr:cNvPr id="6198" name="Check Box 1078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2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77</xdr:row>
          <xdr:rowOff>177800</xdr:rowOff>
        </xdr:from>
        <xdr:to>
          <xdr:col>28</xdr:col>
          <xdr:colOff>533400</xdr:colOff>
          <xdr:row>78</xdr:row>
          <xdr:rowOff>177800</xdr:rowOff>
        </xdr:to>
        <xdr:sp macro="" textlink="">
          <xdr:nvSpPr>
            <xdr:cNvPr id="6199" name="Check Box 1079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2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82</xdr:row>
          <xdr:rowOff>177800</xdr:rowOff>
        </xdr:from>
        <xdr:to>
          <xdr:col>28</xdr:col>
          <xdr:colOff>533400</xdr:colOff>
          <xdr:row>83</xdr:row>
          <xdr:rowOff>177800</xdr:rowOff>
        </xdr:to>
        <xdr:sp macro="" textlink="">
          <xdr:nvSpPr>
            <xdr:cNvPr id="6200" name="Check Box 1080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2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83</xdr:row>
          <xdr:rowOff>177800</xdr:rowOff>
        </xdr:from>
        <xdr:to>
          <xdr:col>28</xdr:col>
          <xdr:colOff>533400</xdr:colOff>
          <xdr:row>84</xdr:row>
          <xdr:rowOff>177800</xdr:rowOff>
        </xdr:to>
        <xdr:sp macro="" textlink="">
          <xdr:nvSpPr>
            <xdr:cNvPr id="6201" name="Check Box 1081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2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82</xdr:row>
          <xdr:rowOff>177800</xdr:rowOff>
        </xdr:from>
        <xdr:to>
          <xdr:col>28</xdr:col>
          <xdr:colOff>533400</xdr:colOff>
          <xdr:row>83</xdr:row>
          <xdr:rowOff>177800</xdr:rowOff>
        </xdr:to>
        <xdr:sp macro="" textlink="">
          <xdr:nvSpPr>
            <xdr:cNvPr id="6202" name="Check Box 1082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2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83</xdr:row>
          <xdr:rowOff>177800</xdr:rowOff>
        </xdr:from>
        <xdr:to>
          <xdr:col>28</xdr:col>
          <xdr:colOff>533400</xdr:colOff>
          <xdr:row>84</xdr:row>
          <xdr:rowOff>177800</xdr:rowOff>
        </xdr:to>
        <xdr:sp macro="" textlink="">
          <xdr:nvSpPr>
            <xdr:cNvPr id="6203" name="Check Box 1083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2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85</xdr:row>
          <xdr:rowOff>177800</xdr:rowOff>
        </xdr:from>
        <xdr:to>
          <xdr:col>28</xdr:col>
          <xdr:colOff>533400</xdr:colOff>
          <xdr:row>86</xdr:row>
          <xdr:rowOff>177800</xdr:rowOff>
        </xdr:to>
        <xdr:sp macro="" textlink="">
          <xdr:nvSpPr>
            <xdr:cNvPr id="6204" name="Check Box 1084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2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86</xdr:row>
          <xdr:rowOff>177800</xdr:rowOff>
        </xdr:from>
        <xdr:to>
          <xdr:col>28</xdr:col>
          <xdr:colOff>533400</xdr:colOff>
          <xdr:row>87</xdr:row>
          <xdr:rowOff>177800</xdr:rowOff>
        </xdr:to>
        <xdr:sp macro="" textlink="">
          <xdr:nvSpPr>
            <xdr:cNvPr id="6205" name="Check Box 1085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2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91</xdr:row>
          <xdr:rowOff>368300</xdr:rowOff>
        </xdr:from>
        <xdr:to>
          <xdr:col>28</xdr:col>
          <xdr:colOff>533400</xdr:colOff>
          <xdr:row>92</xdr:row>
          <xdr:rowOff>177800</xdr:rowOff>
        </xdr:to>
        <xdr:sp macro="" textlink="">
          <xdr:nvSpPr>
            <xdr:cNvPr id="6206" name="Check Box 1086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2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92</xdr:row>
          <xdr:rowOff>177800</xdr:rowOff>
        </xdr:from>
        <xdr:to>
          <xdr:col>28</xdr:col>
          <xdr:colOff>533400</xdr:colOff>
          <xdr:row>93</xdr:row>
          <xdr:rowOff>177800</xdr:rowOff>
        </xdr:to>
        <xdr:sp macro="" textlink="">
          <xdr:nvSpPr>
            <xdr:cNvPr id="6207" name="Check Box 1087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2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97</xdr:row>
          <xdr:rowOff>368300</xdr:rowOff>
        </xdr:from>
        <xdr:to>
          <xdr:col>28</xdr:col>
          <xdr:colOff>533400</xdr:colOff>
          <xdr:row>98</xdr:row>
          <xdr:rowOff>177800</xdr:rowOff>
        </xdr:to>
        <xdr:sp macro="" textlink="">
          <xdr:nvSpPr>
            <xdr:cNvPr id="6208" name="Check Box 1088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2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98</xdr:row>
          <xdr:rowOff>177800</xdr:rowOff>
        </xdr:from>
        <xdr:to>
          <xdr:col>28</xdr:col>
          <xdr:colOff>533400</xdr:colOff>
          <xdr:row>99</xdr:row>
          <xdr:rowOff>177800</xdr:rowOff>
        </xdr:to>
        <xdr:sp macro="" textlink="">
          <xdr:nvSpPr>
            <xdr:cNvPr id="6209" name="Check Box 1089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2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100</xdr:row>
          <xdr:rowOff>177800</xdr:rowOff>
        </xdr:from>
        <xdr:to>
          <xdr:col>28</xdr:col>
          <xdr:colOff>533400</xdr:colOff>
          <xdr:row>101</xdr:row>
          <xdr:rowOff>177800</xdr:rowOff>
        </xdr:to>
        <xdr:sp macro="" textlink="">
          <xdr:nvSpPr>
            <xdr:cNvPr id="6210" name="Check Box 1090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2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101</xdr:row>
          <xdr:rowOff>177800</xdr:rowOff>
        </xdr:from>
        <xdr:to>
          <xdr:col>28</xdr:col>
          <xdr:colOff>533400</xdr:colOff>
          <xdr:row>102</xdr:row>
          <xdr:rowOff>177800</xdr:rowOff>
        </xdr:to>
        <xdr:sp macro="" textlink="">
          <xdr:nvSpPr>
            <xdr:cNvPr id="6211" name="Check Box 1091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2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87</xdr:row>
          <xdr:rowOff>177800</xdr:rowOff>
        </xdr:from>
        <xdr:to>
          <xdr:col>28</xdr:col>
          <xdr:colOff>533400</xdr:colOff>
          <xdr:row>88</xdr:row>
          <xdr:rowOff>177800</xdr:rowOff>
        </xdr:to>
        <xdr:sp macro="" textlink="">
          <xdr:nvSpPr>
            <xdr:cNvPr id="6212" name="Check Box 1092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2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89</xdr:row>
          <xdr:rowOff>177800</xdr:rowOff>
        </xdr:from>
        <xdr:to>
          <xdr:col>28</xdr:col>
          <xdr:colOff>533400</xdr:colOff>
          <xdr:row>90</xdr:row>
          <xdr:rowOff>177800</xdr:rowOff>
        </xdr:to>
        <xdr:sp macro="" textlink="">
          <xdr:nvSpPr>
            <xdr:cNvPr id="6213" name="Check Box 1093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2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91</xdr:row>
          <xdr:rowOff>63500</xdr:rowOff>
        </xdr:from>
        <xdr:to>
          <xdr:col>28</xdr:col>
          <xdr:colOff>571500</xdr:colOff>
          <xdr:row>91</xdr:row>
          <xdr:rowOff>368300</xdr:rowOff>
        </xdr:to>
        <xdr:sp macro="" textlink="">
          <xdr:nvSpPr>
            <xdr:cNvPr id="6214" name="Check Box 1094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2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95</xdr:row>
          <xdr:rowOff>177800</xdr:rowOff>
        </xdr:from>
        <xdr:to>
          <xdr:col>28</xdr:col>
          <xdr:colOff>533400</xdr:colOff>
          <xdr:row>96</xdr:row>
          <xdr:rowOff>177800</xdr:rowOff>
        </xdr:to>
        <xdr:sp macro="" textlink="">
          <xdr:nvSpPr>
            <xdr:cNvPr id="6215" name="Check Box 1095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2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97</xdr:row>
          <xdr:rowOff>88900</xdr:rowOff>
        </xdr:from>
        <xdr:to>
          <xdr:col>28</xdr:col>
          <xdr:colOff>609600</xdr:colOff>
          <xdr:row>97</xdr:row>
          <xdr:rowOff>355600</xdr:rowOff>
        </xdr:to>
        <xdr:sp macro="" textlink="">
          <xdr:nvSpPr>
            <xdr:cNvPr id="6216" name="Check Box 1096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2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103</xdr:row>
          <xdr:rowOff>63500</xdr:rowOff>
        </xdr:from>
        <xdr:to>
          <xdr:col>28</xdr:col>
          <xdr:colOff>558800</xdr:colOff>
          <xdr:row>103</xdr:row>
          <xdr:rowOff>368300</xdr:rowOff>
        </xdr:to>
        <xdr:sp macro="" textlink="">
          <xdr:nvSpPr>
            <xdr:cNvPr id="6217" name="Check Box 1097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2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104</xdr:row>
          <xdr:rowOff>88900</xdr:rowOff>
        </xdr:from>
        <xdr:to>
          <xdr:col>28</xdr:col>
          <xdr:colOff>533400</xdr:colOff>
          <xdr:row>104</xdr:row>
          <xdr:rowOff>279400</xdr:rowOff>
        </xdr:to>
        <xdr:sp macro="" textlink="">
          <xdr:nvSpPr>
            <xdr:cNvPr id="6218" name="Check Box 1098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2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104</xdr:row>
          <xdr:rowOff>368300</xdr:rowOff>
        </xdr:from>
        <xdr:to>
          <xdr:col>28</xdr:col>
          <xdr:colOff>533400</xdr:colOff>
          <xdr:row>105</xdr:row>
          <xdr:rowOff>177800</xdr:rowOff>
        </xdr:to>
        <xdr:sp macro="" textlink="">
          <xdr:nvSpPr>
            <xdr:cNvPr id="6219" name="Check Box 1099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2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93</xdr:row>
          <xdr:rowOff>177800</xdr:rowOff>
        </xdr:from>
        <xdr:to>
          <xdr:col>28</xdr:col>
          <xdr:colOff>533400</xdr:colOff>
          <xdr:row>94</xdr:row>
          <xdr:rowOff>177800</xdr:rowOff>
        </xdr:to>
        <xdr:sp macro="" textlink="">
          <xdr:nvSpPr>
            <xdr:cNvPr id="6220" name="Check Box 1100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2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110</xdr:row>
          <xdr:rowOff>254000</xdr:rowOff>
        </xdr:from>
        <xdr:to>
          <xdr:col>28</xdr:col>
          <xdr:colOff>584200</xdr:colOff>
          <xdr:row>110</xdr:row>
          <xdr:rowOff>546100</xdr:rowOff>
        </xdr:to>
        <xdr:sp macro="" textlink="">
          <xdr:nvSpPr>
            <xdr:cNvPr id="6221" name="Check Box 1101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2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111</xdr:row>
          <xdr:rowOff>190500</xdr:rowOff>
        </xdr:from>
        <xdr:to>
          <xdr:col>28</xdr:col>
          <xdr:colOff>533400</xdr:colOff>
          <xdr:row>111</xdr:row>
          <xdr:rowOff>381000</xdr:rowOff>
        </xdr:to>
        <xdr:sp macro="" textlink="">
          <xdr:nvSpPr>
            <xdr:cNvPr id="6222" name="Check Box 1102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2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113</xdr:row>
          <xdr:rowOff>266700</xdr:rowOff>
        </xdr:from>
        <xdr:to>
          <xdr:col>28</xdr:col>
          <xdr:colOff>609600</xdr:colOff>
          <xdr:row>113</xdr:row>
          <xdr:rowOff>546100</xdr:rowOff>
        </xdr:to>
        <xdr:sp macro="" textlink="">
          <xdr:nvSpPr>
            <xdr:cNvPr id="6223" name="Check Box 1103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2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114</xdr:row>
          <xdr:rowOff>165100</xdr:rowOff>
        </xdr:from>
        <xdr:to>
          <xdr:col>28</xdr:col>
          <xdr:colOff>533400</xdr:colOff>
          <xdr:row>114</xdr:row>
          <xdr:rowOff>355600</xdr:rowOff>
        </xdr:to>
        <xdr:sp macro="" textlink="">
          <xdr:nvSpPr>
            <xdr:cNvPr id="6224" name="Check Box 1104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2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116</xdr:row>
          <xdr:rowOff>177800</xdr:rowOff>
        </xdr:from>
        <xdr:to>
          <xdr:col>28</xdr:col>
          <xdr:colOff>584200</xdr:colOff>
          <xdr:row>116</xdr:row>
          <xdr:rowOff>444500</xdr:rowOff>
        </xdr:to>
        <xdr:sp macro="" textlink="">
          <xdr:nvSpPr>
            <xdr:cNvPr id="6225" name="Check Box 1105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2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117</xdr:row>
          <xdr:rowOff>88900</xdr:rowOff>
        </xdr:from>
        <xdr:to>
          <xdr:col>28</xdr:col>
          <xdr:colOff>533400</xdr:colOff>
          <xdr:row>117</xdr:row>
          <xdr:rowOff>279400</xdr:rowOff>
        </xdr:to>
        <xdr:sp macro="" textlink="">
          <xdr:nvSpPr>
            <xdr:cNvPr id="6226" name="Check Box 1106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2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119</xdr:row>
          <xdr:rowOff>241300</xdr:rowOff>
        </xdr:from>
        <xdr:to>
          <xdr:col>28</xdr:col>
          <xdr:colOff>673100</xdr:colOff>
          <xdr:row>119</xdr:row>
          <xdr:rowOff>558800</xdr:rowOff>
        </xdr:to>
        <xdr:sp macro="" textlink="">
          <xdr:nvSpPr>
            <xdr:cNvPr id="6227" name="Check Box 1107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00000000-0008-0000-0200-00005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120</xdr:row>
          <xdr:rowOff>177800</xdr:rowOff>
        </xdr:from>
        <xdr:to>
          <xdr:col>28</xdr:col>
          <xdr:colOff>533400</xdr:colOff>
          <xdr:row>120</xdr:row>
          <xdr:rowOff>368300</xdr:rowOff>
        </xdr:to>
        <xdr:sp macro="" textlink="">
          <xdr:nvSpPr>
            <xdr:cNvPr id="6228" name="Check Box 1108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2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122</xdr:row>
          <xdr:rowOff>254000</xdr:rowOff>
        </xdr:from>
        <xdr:to>
          <xdr:col>28</xdr:col>
          <xdr:colOff>698500</xdr:colOff>
          <xdr:row>122</xdr:row>
          <xdr:rowOff>609600</xdr:rowOff>
        </xdr:to>
        <xdr:sp macro="" textlink="">
          <xdr:nvSpPr>
            <xdr:cNvPr id="6229" name="Check Box 1109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2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330200</xdr:colOff>
          <xdr:row>123</xdr:row>
          <xdr:rowOff>165100</xdr:rowOff>
        </xdr:from>
        <xdr:to>
          <xdr:col>28</xdr:col>
          <xdr:colOff>533400</xdr:colOff>
          <xdr:row>123</xdr:row>
          <xdr:rowOff>355600</xdr:rowOff>
        </xdr:to>
        <xdr:sp macro="" textlink="">
          <xdr:nvSpPr>
            <xdr:cNvPr id="6230" name="Check Box 1110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2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254000</xdr:colOff>
          <xdr:row>15</xdr:row>
          <xdr:rowOff>190500</xdr:rowOff>
        </xdr:from>
        <xdr:to>
          <xdr:col>37</xdr:col>
          <xdr:colOff>508000</xdr:colOff>
          <xdr:row>17</xdr:row>
          <xdr:rowOff>12700</xdr:rowOff>
        </xdr:to>
        <xdr:sp macro="" textlink="">
          <xdr:nvSpPr>
            <xdr:cNvPr id="6231" name="Check Box 1111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2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266700</xdr:colOff>
          <xdr:row>15</xdr:row>
          <xdr:rowOff>190500</xdr:rowOff>
        </xdr:from>
        <xdr:to>
          <xdr:col>38</xdr:col>
          <xdr:colOff>520700</xdr:colOff>
          <xdr:row>17</xdr:row>
          <xdr:rowOff>12700</xdr:rowOff>
        </xdr:to>
        <xdr:sp macro="" textlink="">
          <xdr:nvSpPr>
            <xdr:cNvPr id="6232" name="Check Box 1112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2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279400</xdr:colOff>
          <xdr:row>15</xdr:row>
          <xdr:rowOff>190500</xdr:rowOff>
        </xdr:from>
        <xdr:to>
          <xdr:col>39</xdr:col>
          <xdr:colOff>520700</xdr:colOff>
          <xdr:row>17</xdr:row>
          <xdr:rowOff>12700</xdr:rowOff>
        </xdr:to>
        <xdr:sp macro="" textlink="">
          <xdr:nvSpPr>
            <xdr:cNvPr id="6233" name="Check Box 1113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0000000-0008-0000-0200-00005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279400</xdr:colOff>
          <xdr:row>15</xdr:row>
          <xdr:rowOff>190500</xdr:rowOff>
        </xdr:from>
        <xdr:to>
          <xdr:col>41</xdr:col>
          <xdr:colOff>520700</xdr:colOff>
          <xdr:row>17</xdr:row>
          <xdr:rowOff>12700</xdr:rowOff>
        </xdr:to>
        <xdr:sp macro="" textlink="">
          <xdr:nvSpPr>
            <xdr:cNvPr id="6235" name="Check Box 1115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00000000-0008-0000-0200-00005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254000</xdr:colOff>
          <xdr:row>17</xdr:row>
          <xdr:rowOff>0</xdr:rowOff>
        </xdr:from>
        <xdr:to>
          <xdr:col>37</xdr:col>
          <xdr:colOff>508000</xdr:colOff>
          <xdr:row>18</xdr:row>
          <xdr:rowOff>25400</xdr:rowOff>
        </xdr:to>
        <xdr:sp macro="" textlink="">
          <xdr:nvSpPr>
            <xdr:cNvPr id="6236" name="Check Box 1116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00000000-0008-0000-0200-00005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266700</xdr:colOff>
          <xdr:row>17</xdr:row>
          <xdr:rowOff>0</xdr:rowOff>
        </xdr:from>
        <xdr:to>
          <xdr:col>38</xdr:col>
          <xdr:colOff>520700</xdr:colOff>
          <xdr:row>18</xdr:row>
          <xdr:rowOff>25400</xdr:rowOff>
        </xdr:to>
        <xdr:sp macro="" textlink="">
          <xdr:nvSpPr>
            <xdr:cNvPr id="6237" name="Check Box 1117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00000000-0008-0000-0200-00005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279400</xdr:colOff>
          <xdr:row>17</xdr:row>
          <xdr:rowOff>0</xdr:rowOff>
        </xdr:from>
        <xdr:to>
          <xdr:col>39</xdr:col>
          <xdr:colOff>520700</xdr:colOff>
          <xdr:row>18</xdr:row>
          <xdr:rowOff>25400</xdr:rowOff>
        </xdr:to>
        <xdr:sp macro="" textlink="">
          <xdr:nvSpPr>
            <xdr:cNvPr id="6238" name="Check Box 1118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00000000-0008-0000-0200-00005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279400</xdr:colOff>
          <xdr:row>17</xdr:row>
          <xdr:rowOff>0</xdr:rowOff>
        </xdr:from>
        <xdr:to>
          <xdr:col>40</xdr:col>
          <xdr:colOff>520700</xdr:colOff>
          <xdr:row>18</xdr:row>
          <xdr:rowOff>25400</xdr:rowOff>
        </xdr:to>
        <xdr:sp macro="" textlink="">
          <xdr:nvSpPr>
            <xdr:cNvPr id="6239" name="Check Box 1119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00000000-0008-0000-0200-00005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279400</xdr:colOff>
          <xdr:row>17</xdr:row>
          <xdr:rowOff>0</xdr:rowOff>
        </xdr:from>
        <xdr:to>
          <xdr:col>41</xdr:col>
          <xdr:colOff>520700</xdr:colOff>
          <xdr:row>18</xdr:row>
          <xdr:rowOff>25400</xdr:rowOff>
        </xdr:to>
        <xdr:sp macro="" textlink="">
          <xdr:nvSpPr>
            <xdr:cNvPr id="6240" name="Check Box 1120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00000000-0008-0000-0200-00006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254000</xdr:colOff>
          <xdr:row>18</xdr:row>
          <xdr:rowOff>0</xdr:rowOff>
        </xdr:from>
        <xdr:to>
          <xdr:col>37</xdr:col>
          <xdr:colOff>508000</xdr:colOff>
          <xdr:row>19</xdr:row>
          <xdr:rowOff>25400</xdr:rowOff>
        </xdr:to>
        <xdr:sp macro="" textlink="">
          <xdr:nvSpPr>
            <xdr:cNvPr id="6241" name="Check Box 1121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00000000-0008-0000-0200-00006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266700</xdr:colOff>
          <xdr:row>18</xdr:row>
          <xdr:rowOff>0</xdr:rowOff>
        </xdr:from>
        <xdr:to>
          <xdr:col>38</xdr:col>
          <xdr:colOff>520700</xdr:colOff>
          <xdr:row>19</xdr:row>
          <xdr:rowOff>25400</xdr:rowOff>
        </xdr:to>
        <xdr:sp macro="" textlink="">
          <xdr:nvSpPr>
            <xdr:cNvPr id="6242" name="Check Box 1122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00000000-0008-0000-0200-00006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279400</xdr:colOff>
          <xdr:row>18</xdr:row>
          <xdr:rowOff>0</xdr:rowOff>
        </xdr:from>
        <xdr:to>
          <xdr:col>39</xdr:col>
          <xdr:colOff>520700</xdr:colOff>
          <xdr:row>19</xdr:row>
          <xdr:rowOff>25400</xdr:rowOff>
        </xdr:to>
        <xdr:sp macro="" textlink="">
          <xdr:nvSpPr>
            <xdr:cNvPr id="6243" name="Check Box 1123" hidden="1">
              <a:extLst>
                <a:ext uri="{63B3BB69-23CF-44E3-9099-C40C66FF867C}">
                  <a14:compatExt spid="_x0000_s6243"/>
                </a:ext>
                <a:ext uri="{FF2B5EF4-FFF2-40B4-BE49-F238E27FC236}">
                  <a16:creationId xmlns:a16="http://schemas.microsoft.com/office/drawing/2014/main" id="{00000000-0008-0000-0200-00006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279400</xdr:colOff>
          <xdr:row>18</xdr:row>
          <xdr:rowOff>0</xdr:rowOff>
        </xdr:from>
        <xdr:to>
          <xdr:col>40</xdr:col>
          <xdr:colOff>520700</xdr:colOff>
          <xdr:row>19</xdr:row>
          <xdr:rowOff>25400</xdr:rowOff>
        </xdr:to>
        <xdr:sp macro="" textlink="">
          <xdr:nvSpPr>
            <xdr:cNvPr id="6244" name="Check Box 1124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00000000-0008-0000-0200-00006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279400</xdr:colOff>
          <xdr:row>18</xdr:row>
          <xdr:rowOff>0</xdr:rowOff>
        </xdr:from>
        <xdr:to>
          <xdr:col>41</xdr:col>
          <xdr:colOff>520700</xdr:colOff>
          <xdr:row>19</xdr:row>
          <xdr:rowOff>25400</xdr:rowOff>
        </xdr:to>
        <xdr:sp macro="" textlink="">
          <xdr:nvSpPr>
            <xdr:cNvPr id="6245" name="Check Box 1125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00000000-0008-0000-0200-00006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254000</xdr:colOff>
          <xdr:row>19</xdr:row>
          <xdr:rowOff>0</xdr:rowOff>
        </xdr:from>
        <xdr:to>
          <xdr:col>37</xdr:col>
          <xdr:colOff>508000</xdr:colOff>
          <xdr:row>20</xdr:row>
          <xdr:rowOff>12700</xdr:rowOff>
        </xdr:to>
        <xdr:sp macro="" textlink="">
          <xdr:nvSpPr>
            <xdr:cNvPr id="6246" name="Check Box 1126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00000000-0008-0000-0200-00006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266700</xdr:colOff>
          <xdr:row>19</xdr:row>
          <xdr:rowOff>0</xdr:rowOff>
        </xdr:from>
        <xdr:to>
          <xdr:col>38</xdr:col>
          <xdr:colOff>520700</xdr:colOff>
          <xdr:row>20</xdr:row>
          <xdr:rowOff>12700</xdr:rowOff>
        </xdr:to>
        <xdr:sp macro="" textlink="">
          <xdr:nvSpPr>
            <xdr:cNvPr id="6247" name="Check Box 1127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00000000-0008-0000-0200-00006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279400</xdr:colOff>
          <xdr:row>19</xdr:row>
          <xdr:rowOff>0</xdr:rowOff>
        </xdr:from>
        <xdr:to>
          <xdr:col>39</xdr:col>
          <xdr:colOff>520700</xdr:colOff>
          <xdr:row>20</xdr:row>
          <xdr:rowOff>12700</xdr:rowOff>
        </xdr:to>
        <xdr:sp macro="" textlink="">
          <xdr:nvSpPr>
            <xdr:cNvPr id="6248" name="Check Box 1128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00000000-0008-0000-0200-00006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279400</xdr:colOff>
          <xdr:row>19</xdr:row>
          <xdr:rowOff>0</xdr:rowOff>
        </xdr:from>
        <xdr:to>
          <xdr:col>40</xdr:col>
          <xdr:colOff>520700</xdr:colOff>
          <xdr:row>20</xdr:row>
          <xdr:rowOff>12700</xdr:rowOff>
        </xdr:to>
        <xdr:sp macro="" textlink="">
          <xdr:nvSpPr>
            <xdr:cNvPr id="6249" name="Check Box 1129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00000000-0008-0000-0200-00006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279400</xdr:colOff>
          <xdr:row>19</xdr:row>
          <xdr:rowOff>0</xdr:rowOff>
        </xdr:from>
        <xdr:to>
          <xdr:col>41</xdr:col>
          <xdr:colOff>520700</xdr:colOff>
          <xdr:row>20</xdr:row>
          <xdr:rowOff>12700</xdr:rowOff>
        </xdr:to>
        <xdr:sp macro="" textlink="">
          <xdr:nvSpPr>
            <xdr:cNvPr id="6250" name="Check Box 1130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00000000-0008-0000-0200-00006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254000</xdr:colOff>
          <xdr:row>19</xdr:row>
          <xdr:rowOff>190500</xdr:rowOff>
        </xdr:from>
        <xdr:to>
          <xdr:col>37</xdr:col>
          <xdr:colOff>508000</xdr:colOff>
          <xdr:row>21</xdr:row>
          <xdr:rowOff>0</xdr:rowOff>
        </xdr:to>
        <xdr:sp macro="" textlink="">
          <xdr:nvSpPr>
            <xdr:cNvPr id="6251" name="Check Box 1131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0000000-0008-0000-0200-00006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266700</xdr:colOff>
          <xdr:row>19</xdr:row>
          <xdr:rowOff>190500</xdr:rowOff>
        </xdr:from>
        <xdr:to>
          <xdr:col>38</xdr:col>
          <xdr:colOff>520700</xdr:colOff>
          <xdr:row>21</xdr:row>
          <xdr:rowOff>0</xdr:rowOff>
        </xdr:to>
        <xdr:sp macro="" textlink="">
          <xdr:nvSpPr>
            <xdr:cNvPr id="6252" name="Check Box 1132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00000000-0008-0000-0200-00006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279400</xdr:colOff>
          <xdr:row>19</xdr:row>
          <xdr:rowOff>190500</xdr:rowOff>
        </xdr:from>
        <xdr:to>
          <xdr:col>39</xdr:col>
          <xdr:colOff>520700</xdr:colOff>
          <xdr:row>21</xdr:row>
          <xdr:rowOff>0</xdr:rowOff>
        </xdr:to>
        <xdr:sp macro="" textlink="">
          <xdr:nvSpPr>
            <xdr:cNvPr id="6253" name="Check Box 1133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00000000-0008-0000-0200-00006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279400</xdr:colOff>
          <xdr:row>19</xdr:row>
          <xdr:rowOff>190500</xdr:rowOff>
        </xdr:from>
        <xdr:to>
          <xdr:col>40</xdr:col>
          <xdr:colOff>520700</xdr:colOff>
          <xdr:row>21</xdr:row>
          <xdr:rowOff>0</xdr:rowOff>
        </xdr:to>
        <xdr:sp macro="" textlink="">
          <xdr:nvSpPr>
            <xdr:cNvPr id="6254" name="Check Box 1134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00000000-0008-0000-0200-00006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279400</xdr:colOff>
          <xdr:row>19</xdr:row>
          <xdr:rowOff>190500</xdr:rowOff>
        </xdr:from>
        <xdr:to>
          <xdr:col>41</xdr:col>
          <xdr:colOff>520700</xdr:colOff>
          <xdr:row>21</xdr:row>
          <xdr:rowOff>0</xdr:rowOff>
        </xdr:to>
        <xdr:sp macro="" textlink="">
          <xdr:nvSpPr>
            <xdr:cNvPr id="6255" name="Check Box 1135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00000000-0008-0000-0200-00006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254000</xdr:colOff>
          <xdr:row>20</xdr:row>
          <xdr:rowOff>190500</xdr:rowOff>
        </xdr:from>
        <xdr:to>
          <xdr:col>37</xdr:col>
          <xdr:colOff>508000</xdr:colOff>
          <xdr:row>22</xdr:row>
          <xdr:rowOff>12700</xdr:rowOff>
        </xdr:to>
        <xdr:sp macro="" textlink="">
          <xdr:nvSpPr>
            <xdr:cNvPr id="6256" name="Check Box 1136" hidden="1">
              <a:extLst>
                <a:ext uri="{63B3BB69-23CF-44E3-9099-C40C66FF867C}">
                  <a14:compatExt spid="_x0000_s6256"/>
                </a:ext>
                <a:ext uri="{FF2B5EF4-FFF2-40B4-BE49-F238E27FC236}">
                  <a16:creationId xmlns:a16="http://schemas.microsoft.com/office/drawing/2014/main" id="{00000000-0008-0000-0200-00007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266700</xdr:colOff>
          <xdr:row>20</xdr:row>
          <xdr:rowOff>190500</xdr:rowOff>
        </xdr:from>
        <xdr:to>
          <xdr:col>38</xdr:col>
          <xdr:colOff>520700</xdr:colOff>
          <xdr:row>22</xdr:row>
          <xdr:rowOff>12700</xdr:rowOff>
        </xdr:to>
        <xdr:sp macro="" textlink="">
          <xdr:nvSpPr>
            <xdr:cNvPr id="6257" name="Check Box 1137" hidden="1">
              <a:extLst>
                <a:ext uri="{63B3BB69-23CF-44E3-9099-C40C66FF867C}">
                  <a14:compatExt spid="_x0000_s6257"/>
                </a:ext>
                <a:ext uri="{FF2B5EF4-FFF2-40B4-BE49-F238E27FC236}">
                  <a16:creationId xmlns:a16="http://schemas.microsoft.com/office/drawing/2014/main" id="{00000000-0008-0000-0200-00007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279400</xdr:colOff>
          <xdr:row>20</xdr:row>
          <xdr:rowOff>190500</xdr:rowOff>
        </xdr:from>
        <xdr:to>
          <xdr:col>39</xdr:col>
          <xdr:colOff>520700</xdr:colOff>
          <xdr:row>22</xdr:row>
          <xdr:rowOff>12700</xdr:rowOff>
        </xdr:to>
        <xdr:sp macro="" textlink="">
          <xdr:nvSpPr>
            <xdr:cNvPr id="6258" name="Check Box 1138" hidden="1">
              <a:extLst>
                <a:ext uri="{63B3BB69-23CF-44E3-9099-C40C66FF867C}">
                  <a14:compatExt spid="_x0000_s6258"/>
                </a:ext>
                <a:ext uri="{FF2B5EF4-FFF2-40B4-BE49-F238E27FC236}">
                  <a16:creationId xmlns:a16="http://schemas.microsoft.com/office/drawing/2014/main" id="{00000000-0008-0000-0200-00007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279400</xdr:colOff>
          <xdr:row>20</xdr:row>
          <xdr:rowOff>190500</xdr:rowOff>
        </xdr:from>
        <xdr:to>
          <xdr:col>40</xdr:col>
          <xdr:colOff>520700</xdr:colOff>
          <xdr:row>22</xdr:row>
          <xdr:rowOff>12700</xdr:rowOff>
        </xdr:to>
        <xdr:sp macro="" textlink="">
          <xdr:nvSpPr>
            <xdr:cNvPr id="6259" name="Check Box 1139" hidden="1">
              <a:extLst>
                <a:ext uri="{63B3BB69-23CF-44E3-9099-C40C66FF867C}">
                  <a14:compatExt spid="_x0000_s6259"/>
                </a:ext>
                <a:ext uri="{FF2B5EF4-FFF2-40B4-BE49-F238E27FC236}">
                  <a16:creationId xmlns:a16="http://schemas.microsoft.com/office/drawing/2014/main" id="{00000000-0008-0000-0200-00007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279400</xdr:colOff>
          <xdr:row>20</xdr:row>
          <xdr:rowOff>190500</xdr:rowOff>
        </xdr:from>
        <xdr:to>
          <xdr:col>41</xdr:col>
          <xdr:colOff>520700</xdr:colOff>
          <xdr:row>22</xdr:row>
          <xdr:rowOff>12700</xdr:rowOff>
        </xdr:to>
        <xdr:sp macro="" textlink="">
          <xdr:nvSpPr>
            <xdr:cNvPr id="6260" name="Check Box 1140" hidden="1">
              <a:extLst>
                <a:ext uri="{63B3BB69-23CF-44E3-9099-C40C66FF867C}">
                  <a14:compatExt spid="_x0000_s6260"/>
                </a:ext>
                <a:ext uri="{FF2B5EF4-FFF2-40B4-BE49-F238E27FC236}">
                  <a16:creationId xmlns:a16="http://schemas.microsoft.com/office/drawing/2014/main" id="{00000000-0008-0000-0200-00007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254000</xdr:colOff>
          <xdr:row>22</xdr:row>
          <xdr:rowOff>0</xdr:rowOff>
        </xdr:from>
        <xdr:to>
          <xdr:col>37</xdr:col>
          <xdr:colOff>508000</xdr:colOff>
          <xdr:row>23</xdr:row>
          <xdr:rowOff>12700</xdr:rowOff>
        </xdr:to>
        <xdr:sp macro="" textlink="">
          <xdr:nvSpPr>
            <xdr:cNvPr id="6261" name="Check Box 1141" hidden="1">
              <a:extLst>
                <a:ext uri="{63B3BB69-23CF-44E3-9099-C40C66FF867C}">
                  <a14:compatExt spid="_x0000_s6261"/>
                </a:ext>
                <a:ext uri="{FF2B5EF4-FFF2-40B4-BE49-F238E27FC236}">
                  <a16:creationId xmlns:a16="http://schemas.microsoft.com/office/drawing/2014/main" id="{00000000-0008-0000-0200-00007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266700</xdr:colOff>
          <xdr:row>22</xdr:row>
          <xdr:rowOff>0</xdr:rowOff>
        </xdr:from>
        <xdr:to>
          <xdr:col>38</xdr:col>
          <xdr:colOff>520700</xdr:colOff>
          <xdr:row>23</xdr:row>
          <xdr:rowOff>12700</xdr:rowOff>
        </xdr:to>
        <xdr:sp macro="" textlink="">
          <xdr:nvSpPr>
            <xdr:cNvPr id="6262" name="Check Box 1142" hidden="1">
              <a:extLst>
                <a:ext uri="{63B3BB69-23CF-44E3-9099-C40C66FF867C}">
                  <a14:compatExt spid="_x0000_s6262"/>
                </a:ext>
                <a:ext uri="{FF2B5EF4-FFF2-40B4-BE49-F238E27FC236}">
                  <a16:creationId xmlns:a16="http://schemas.microsoft.com/office/drawing/2014/main" id="{00000000-0008-0000-0200-00007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279400</xdr:colOff>
          <xdr:row>22</xdr:row>
          <xdr:rowOff>0</xdr:rowOff>
        </xdr:from>
        <xdr:to>
          <xdr:col>39</xdr:col>
          <xdr:colOff>520700</xdr:colOff>
          <xdr:row>23</xdr:row>
          <xdr:rowOff>12700</xdr:rowOff>
        </xdr:to>
        <xdr:sp macro="" textlink="">
          <xdr:nvSpPr>
            <xdr:cNvPr id="6263" name="Check Box 1143" hidden="1">
              <a:extLst>
                <a:ext uri="{63B3BB69-23CF-44E3-9099-C40C66FF867C}">
                  <a14:compatExt spid="_x0000_s6263"/>
                </a:ext>
                <a:ext uri="{FF2B5EF4-FFF2-40B4-BE49-F238E27FC236}">
                  <a16:creationId xmlns:a16="http://schemas.microsoft.com/office/drawing/2014/main" id="{00000000-0008-0000-0200-00007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279400</xdr:colOff>
          <xdr:row>22</xdr:row>
          <xdr:rowOff>0</xdr:rowOff>
        </xdr:from>
        <xdr:to>
          <xdr:col>40</xdr:col>
          <xdr:colOff>520700</xdr:colOff>
          <xdr:row>23</xdr:row>
          <xdr:rowOff>12700</xdr:rowOff>
        </xdr:to>
        <xdr:sp macro="" textlink="">
          <xdr:nvSpPr>
            <xdr:cNvPr id="6264" name="Check Box 1144" hidden="1">
              <a:extLst>
                <a:ext uri="{63B3BB69-23CF-44E3-9099-C40C66FF867C}">
                  <a14:compatExt spid="_x0000_s6264"/>
                </a:ext>
                <a:ext uri="{FF2B5EF4-FFF2-40B4-BE49-F238E27FC236}">
                  <a16:creationId xmlns:a16="http://schemas.microsoft.com/office/drawing/2014/main" id="{00000000-0008-0000-0200-00007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279400</xdr:colOff>
          <xdr:row>22</xdr:row>
          <xdr:rowOff>0</xdr:rowOff>
        </xdr:from>
        <xdr:to>
          <xdr:col>41</xdr:col>
          <xdr:colOff>520700</xdr:colOff>
          <xdr:row>23</xdr:row>
          <xdr:rowOff>12700</xdr:rowOff>
        </xdr:to>
        <xdr:sp macro="" textlink="">
          <xdr:nvSpPr>
            <xdr:cNvPr id="6265" name="Check Box 1145" hidden="1">
              <a:extLst>
                <a:ext uri="{63B3BB69-23CF-44E3-9099-C40C66FF867C}">
                  <a14:compatExt spid="_x0000_s6265"/>
                </a:ext>
                <a:ext uri="{FF2B5EF4-FFF2-40B4-BE49-F238E27FC236}">
                  <a16:creationId xmlns:a16="http://schemas.microsoft.com/office/drawing/2014/main" id="{00000000-0008-0000-0200-00007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279400</xdr:colOff>
          <xdr:row>16</xdr:row>
          <xdr:rowOff>0</xdr:rowOff>
        </xdr:from>
        <xdr:to>
          <xdr:col>40</xdr:col>
          <xdr:colOff>520700</xdr:colOff>
          <xdr:row>17</xdr:row>
          <xdr:rowOff>25400</xdr:rowOff>
        </xdr:to>
        <xdr:sp macro="" textlink="">
          <xdr:nvSpPr>
            <xdr:cNvPr id="6278" name="Check Box 1158" hidden="1">
              <a:extLst>
                <a:ext uri="{63B3BB69-23CF-44E3-9099-C40C66FF867C}">
                  <a14:compatExt spid="_x0000_s6278"/>
                </a:ext>
                <a:ext uri="{FF2B5EF4-FFF2-40B4-BE49-F238E27FC236}">
                  <a16:creationId xmlns:a16="http://schemas.microsoft.com/office/drawing/2014/main" id="{00000000-0008-0000-0200-00008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28</xdr:col>
      <xdr:colOff>423333</xdr:colOff>
      <xdr:row>1</xdr:row>
      <xdr:rowOff>147845</xdr:rowOff>
    </xdr:from>
    <xdr:to>
      <xdr:col>29</xdr:col>
      <xdr:colOff>710140</xdr:colOff>
      <xdr:row>4</xdr:row>
      <xdr:rowOff>192863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0" y="338345"/>
          <a:ext cx="1006473" cy="579476"/>
        </a:xfrm>
        <a:prstGeom prst="rect">
          <a:avLst/>
        </a:prstGeom>
      </xdr:spPr>
    </xdr:pic>
    <xdr:clientData/>
  </xdr:twoCellAnchor>
  <xdr:twoCellAnchor editAs="oneCell">
    <xdr:from>
      <xdr:col>42</xdr:col>
      <xdr:colOff>761998</xdr:colOff>
      <xdr:row>1</xdr:row>
      <xdr:rowOff>73762</xdr:rowOff>
    </xdr:from>
    <xdr:to>
      <xdr:col>42</xdr:col>
      <xdr:colOff>1768471</xdr:colOff>
      <xdr:row>4</xdr:row>
      <xdr:rowOff>166405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89998" y="169012"/>
          <a:ext cx="1006473" cy="579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9525</xdr:rowOff>
    </xdr:from>
    <xdr:to>
      <xdr:col>4</xdr:col>
      <xdr:colOff>0</xdr:colOff>
      <xdr:row>18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619125" y="2524125"/>
          <a:ext cx="1714500" cy="542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9525</xdr:rowOff>
    </xdr:from>
    <xdr:to>
      <xdr:col>4</xdr:col>
      <xdr:colOff>0</xdr:colOff>
      <xdr:row>19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609600" y="2524125"/>
          <a:ext cx="1724025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520700</xdr:colOff>
          <xdr:row>17</xdr:row>
          <xdr:rowOff>0</xdr:rowOff>
        </xdr:from>
        <xdr:to>
          <xdr:col>5</xdr:col>
          <xdr:colOff>101600</xdr:colOff>
          <xdr:row>18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558800</xdr:colOff>
          <xdr:row>17</xdr:row>
          <xdr:rowOff>0</xdr:rowOff>
        </xdr:from>
        <xdr:to>
          <xdr:col>7</xdr:col>
          <xdr:colOff>101600</xdr:colOff>
          <xdr:row>18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504825</xdr:colOff>
      <xdr:row>2</xdr:row>
      <xdr:rowOff>38673</xdr:rowOff>
    </xdr:from>
    <xdr:to>
      <xdr:col>7</xdr:col>
      <xdr:colOff>681566</xdr:colOff>
      <xdr:row>4</xdr:row>
      <xdr:rowOff>137828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24423"/>
          <a:ext cx="833966" cy="480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.xml"/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3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89.xml"/><Relationship Id="rId21" Type="http://schemas.openxmlformats.org/officeDocument/2006/relationships/ctrlProp" Target="../ctrlProps/ctrlProp93.xml"/><Relationship Id="rId324" Type="http://schemas.openxmlformats.org/officeDocument/2006/relationships/ctrlProp" Target="../ctrlProps/ctrlProp396.xml"/><Relationship Id="rId531" Type="http://schemas.openxmlformats.org/officeDocument/2006/relationships/ctrlProp" Target="../ctrlProps/ctrlProp603.xml"/><Relationship Id="rId170" Type="http://schemas.openxmlformats.org/officeDocument/2006/relationships/ctrlProp" Target="../ctrlProps/ctrlProp242.xml"/><Relationship Id="rId268" Type="http://schemas.openxmlformats.org/officeDocument/2006/relationships/ctrlProp" Target="../ctrlProps/ctrlProp340.xml"/><Relationship Id="rId475" Type="http://schemas.openxmlformats.org/officeDocument/2006/relationships/ctrlProp" Target="../ctrlProps/ctrlProp547.xml"/><Relationship Id="rId32" Type="http://schemas.openxmlformats.org/officeDocument/2006/relationships/ctrlProp" Target="../ctrlProps/ctrlProp104.xml"/><Relationship Id="rId128" Type="http://schemas.openxmlformats.org/officeDocument/2006/relationships/ctrlProp" Target="../ctrlProps/ctrlProp200.xml"/><Relationship Id="rId335" Type="http://schemas.openxmlformats.org/officeDocument/2006/relationships/ctrlProp" Target="../ctrlProps/ctrlProp407.xml"/><Relationship Id="rId542" Type="http://schemas.openxmlformats.org/officeDocument/2006/relationships/ctrlProp" Target="../ctrlProps/ctrlProp614.xml"/><Relationship Id="rId181" Type="http://schemas.openxmlformats.org/officeDocument/2006/relationships/ctrlProp" Target="../ctrlProps/ctrlProp253.xml"/><Relationship Id="rId402" Type="http://schemas.openxmlformats.org/officeDocument/2006/relationships/ctrlProp" Target="../ctrlProps/ctrlProp474.xml"/><Relationship Id="rId279" Type="http://schemas.openxmlformats.org/officeDocument/2006/relationships/ctrlProp" Target="../ctrlProps/ctrlProp351.xml"/><Relationship Id="rId486" Type="http://schemas.openxmlformats.org/officeDocument/2006/relationships/ctrlProp" Target="../ctrlProps/ctrlProp558.xml"/><Relationship Id="rId43" Type="http://schemas.openxmlformats.org/officeDocument/2006/relationships/ctrlProp" Target="../ctrlProps/ctrlProp115.xml"/><Relationship Id="rId139" Type="http://schemas.openxmlformats.org/officeDocument/2006/relationships/ctrlProp" Target="../ctrlProps/ctrlProp211.xml"/><Relationship Id="rId346" Type="http://schemas.openxmlformats.org/officeDocument/2006/relationships/ctrlProp" Target="../ctrlProps/ctrlProp418.xml"/><Relationship Id="rId553" Type="http://schemas.openxmlformats.org/officeDocument/2006/relationships/ctrlProp" Target="../ctrlProps/ctrlProp625.xml"/><Relationship Id="rId192" Type="http://schemas.openxmlformats.org/officeDocument/2006/relationships/ctrlProp" Target="../ctrlProps/ctrlProp264.xml"/><Relationship Id="rId206" Type="http://schemas.openxmlformats.org/officeDocument/2006/relationships/ctrlProp" Target="../ctrlProps/ctrlProp278.xml"/><Relationship Id="rId413" Type="http://schemas.openxmlformats.org/officeDocument/2006/relationships/ctrlProp" Target="../ctrlProps/ctrlProp485.xml"/><Relationship Id="rId497" Type="http://schemas.openxmlformats.org/officeDocument/2006/relationships/ctrlProp" Target="../ctrlProps/ctrlProp569.xml"/><Relationship Id="rId357" Type="http://schemas.openxmlformats.org/officeDocument/2006/relationships/ctrlProp" Target="../ctrlProps/ctrlProp429.xml"/><Relationship Id="rId54" Type="http://schemas.openxmlformats.org/officeDocument/2006/relationships/ctrlProp" Target="../ctrlProps/ctrlProp126.xml"/><Relationship Id="rId217" Type="http://schemas.openxmlformats.org/officeDocument/2006/relationships/ctrlProp" Target="../ctrlProps/ctrlProp289.xml"/><Relationship Id="rId259" Type="http://schemas.openxmlformats.org/officeDocument/2006/relationships/ctrlProp" Target="../ctrlProps/ctrlProp331.xml"/><Relationship Id="rId424" Type="http://schemas.openxmlformats.org/officeDocument/2006/relationships/ctrlProp" Target="../ctrlProps/ctrlProp496.xml"/><Relationship Id="rId466" Type="http://schemas.openxmlformats.org/officeDocument/2006/relationships/ctrlProp" Target="../ctrlProps/ctrlProp538.xml"/><Relationship Id="rId23" Type="http://schemas.openxmlformats.org/officeDocument/2006/relationships/ctrlProp" Target="../ctrlProps/ctrlProp95.xml"/><Relationship Id="rId119" Type="http://schemas.openxmlformats.org/officeDocument/2006/relationships/ctrlProp" Target="../ctrlProps/ctrlProp191.xml"/><Relationship Id="rId270" Type="http://schemas.openxmlformats.org/officeDocument/2006/relationships/ctrlProp" Target="../ctrlProps/ctrlProp342.xml"/><Relationship Id="rId326" Type="http://schemas.openxmlformats.org/officeDocument/2006/relationships/ctrlProp" Target="../ctrlProps/ctrlProp398.xml"/><Relationship Id="rId533" Type="http://schemas.openxmlformats.org/officeDocument/2006/relationships/ctrlProp" Target="../ctrlProps/ctrlProp605.xml"/><Relationship Id="rId65" Type="http://schemas.openxmlformats.org/officeDocument/2006/relationships/ctrlProp" Target="../ctrlProps/ctrlProp137.xml"/><Relationship Id="rId130" Type="http://schemas.openxmlformats.org/officeDocument/2006/relationships/ctrlProp" Target="../ctrlProps/ctrlProp202.xml"/><Relationship Id="rId368" Type="http://schemas.openxmlformats.org/officeDocument/2006/relationships/ctrlProp" Target="../ctrlProps/ctrlProp440.xml"/><Relationship Id="rId172" Type="http://schemas.openxmlformats.org/officeDocument/2006/relationships/ctrlProp" Target="../ctrlProps/ctrlProp244.xml"/><Relationship Id="rId228" Type="http://schemas.openxmlformats.org/officeDocument/2006/relationships/ctrlProp" Target="../ctrlProps/ctrlProp300.xml"/><Relationship Id="rId435" Type="http://schemas.openxmlformats.org/officeDocument/2006/relationships/ctrlProp" Target="../ctrlProps/ctrlProp507.xml"/><Relationship Id="rId477" Type="http://schemas.openxmlformats.org/officeDocument/2006/relationships/ctrlProp" Target="../ctrlProps/ctrlProp549.xml"/><Relationship Id="rId281" Type="http://schemas.openxmlformats.org/officeDocument/2006/relationships/ctrlProp" Target="../ctrlProps/ctrlProp353.xml"/><Relationship Id="rId337" Type="http://schemas.openxmlformats.org/officeDocument/2006/relationships/ctrlProp" Target="../ctrlProps/ctrlProp409.xml"/><Relationship Id="rId502" Type="http://schemas.openxmlformats.org/officeDocument/2006/relationships/ctrlProp" Target="../ctrlProps/ctrlProp574.xml"/><Relationship Id="rId34" Type="http://schemas.openxmlformats.org/officeDocument/2006/relationships/ctrlProp" Target="../ctrlProps/ctrlProp106.xml"/><Relationship Id="rId76" Type="http://schemas.openxmlformats.org/officeDocument/2006/relationships/ctrlProp" Target="../ctrlProps/ctrlProp148.xml"/><Relationship Id="rId141" Type="http://schemas.openxmlformats.org/officeDocument/2006/relationships/ctrlProp" Target="../ctrlProps/ctrlProp213.xml"/><Relationship Id="rId379" Type="http://schemas.openxmlformats.org/officeDocument/2006/relationships/ctrlProp" Target="../ctrlProps/ctrlProp451.xml"/><Relationship Id="rId544" Type="http://schemas.openxmlformats.org/officeDocument/2006/relationships/ctrlProp" Target="../ctrlProps/ctrlProp616.xml"/><Relationship Id="rId7" Type="http://schemas.openxmlformats.org/officeDocument/2006/relationships/ctrlProp" Target="../ctrlProps/ctrlProp79.xml"/><Relationship Id="rId183" Type="http://schemas.openxmlformats.org/officeDocument/2006/relationships/ctrlProp" Target="../ctrlProps/ctrlProp255.xml"/><Relationship Id="rId239" Type="http://schemas.openxmlformats.org/officeDocument/2006/relationships/ctrlProp" Target="../ctrlProps/ctrlProp311.xml"/><Relationship Id="rId390" Type="http://schemas.openxmlformats.org/officeDocument/2006/relationships/ctrlProp" Target="../ctrlProps/ctrlProp462.xml"/><Relationship Id="rId404" Type="http://schemas.openxmlformats.org/officeDocument/2006/relationships/ctrlProp" Target="../ctrlProps/ctrlProp476.xml"/><Relationship Id="rId446" Type="http://schemas.openxmlformats.org/officeDocument/2006/relationships/ctrlProp" Target="../ctrlProps/ctrlProp518.xml"/><Relationship Id="rId250" Type="http://schemas.openxmlformats.org/officeDocument/2006/relationships/ctrlProp" Target="../ctrlProps/ctrlProp322.xml"/><Relationship Id="rId292" Type="http://schemas.openxmlformats.org/officeDocument/2006/relationships/ctrlProp" Target="../ctrlProps/ctrlProp364.xml"/><Relationship Id="rId306" Type="http://schemas.openxmlformats.org/officeDocument/2006/relationships/ctrlProp" Target="../ctrlProps/ctrlProp378.xml"/><Relationship Id="rId488" Type="http://schemas.openxmlformats.org/officeDocument/2006/relationships/ctrlProp" Target="../ctrlProps/ctrlProp560.xml"/><Relationship Id="rId45" Type="http://schemas.openxmlformats.org/officeDocument/2006/relationships/ctrlProp" Target="../ctrlProps/ctrlProp117.xml"/><Relationship Id="rId87" Type="http://schemas.openxmlformats.org/officeDocument/2006/relationships/ctrlProp" Target="../ctrlProps/ctrlProp159.xml"/><Relationship Id="rId110" Type="http://schemas.openxmlformats.org/officeDocument/2006/relationships/ctrlProp" Target="../ctrlProps/ctrlProp182.xml"/><Relationship Id="rId348" Type="http://schemas.openxmlformats.org/officeDocument/2006/relationships/ctrlProp" Target="../ctrlProps/ctrlProp420.xml"/><Relationship Id="rId513" Type="http://schemas.openxmlformats.org/officeDocument/2006/relationships/ctrlProp" Target="../ctrlProps/ctrlProp585.xml"/><Relationship Id="rId555" Type="http://schemas.openxmlformats.org/officeDocument/2006/relationships/ctrlProp" Target="../ctrlProps/ctrlProp627.xml"/><Relationship Id="rId152" Type="http://schemas.openxmlformats.org/officeDocument/2006/relationships/ctrlProp" Target="../ctrlProps/ctrlProp224.xml"/><Relationship Id="rId194" Type="http://schemas.openxmlformats.org/officeDocument/2006/relationships/ctrlProp" Target="../ctrlProps/ctrlProp266.xml"/><Relationship Id="rId208" Type="http://schemas.openxmlformats.org/officeDocument/2006/relationships/ctrlProp" Target="../ctrlProps/ctrlProp280.xml"/><Relationship Id="rId415" Type="http://schemas.openxmlformats.org/officeDocument/2006/relationships/ctrlProp" Target="../ctrlProps/ctrlProp487.xml"/><Relationship Id="rId457" Type="http://schemas.openxmlformats.org/officeDocument/2006/relationships/ctrlProp" Target="../ctrlProps/ctrlProp529.xml"/><Relationship Id="rId261" Type="http://schemas.openxmlformats.org/officeDocument/2006/relationships/ctrlProp" Target="../ctrlProps/ctrlProp333.xml"/><Relationship Id="rId499" Type="http://schemas.openxmlformats.org/officeDocument/2006/relationships/ctrlProp" Target="../ctrlProps/ctrlProp571.xml"/><Relationship Id="rId14" Type="http://schemas.openxmlformats.org/officeDocument/2006/relationships/ctrlProp" Target="../ctrlProps/ctrlProp86.xml"/><Relationship Id="rId56" Type="http://schemas.openxmlformats.org/officeDocument/2006/relationships/ctrlProp" Target="../ctrlProps/ctrlProp128.xml"/><Relationship Id="rId317" Type="http://schemas.openxmlformats.org/officeDocument/2006/relationships/ctrlProp" Target="../ctrlProps/ctrlProp389.xml"/><Relationship Id="rId359" Type="http://schemas.openxmlformats.org/officeDocument/2006/relationships/ctrlProp" Target="../ctrlProps/ctrlProp431.xml"/><Relationship Id="rId524" Type="http://schemas.openxmlformats.org/officeDocument/2006/relationships/ctrlProp" Target="../ctrlProps/ctrlProp596.xml"/><Relationship Id="rId98" Type="http://schemas.openxmlformats.org/officeDocument/2006/relationships/ctrlProp" Target="../ctrlProps/ctrlProp170.xml"/><Relationship Id="rId121" Type="http://schemas.openxmlformats.org/officeDocument/2006/relationships/ctrlProp" Target="../ctrlProps/ctrlProp193.xml"/><Relationship Id="rId163" Type="http://schemas.openxmlformats.org/officeDocument/2006/relationships/ctrlProp" Target="../ctrlProps/ctrlProp235.xml"/><Relationship Id="rId219" Type="http://schemas.openxmlformats.org/officeDocument/2006/relationships/ctrlProp" Target="../ctrlProps/ctrlProp291.xml"/><Relationship Id="rId370" Type="http://schemas.openxmlformats.org/officeDocument/2006/relationships/ctrlProp" Target="../ctrlProps/ctrlProp442.xml"/><Relationship Id="rId426" Type="http://schemas.openxmlformats.org/officeDocument/2006/relationships/ctrlProp" Target="../ctrlProps/ctrlProp498.xml"/><Relationship Id="rId230" Type="http://schemas.openxmlformats.org/officeDocument/2006/relationships/ctrlProp" Target="../ctrlProps/ctrlProp302.xml"/><Relationship Id="rId468" Type="http://schemas.openxmlformats.org/officeDocument/2006/relationships/ctrlProp" Target="../ctrlProps/ctrlProp540.xml"/><Relationship Id="rId25" Type="http://schemas.openxmlformats.org/officeDocument/2006/relationships/ctrlProp" Target="../ctrlProps/ctrlProp97.xml"/><Relationship Id="rId67" Type="http://schemas.openxmlformats.org/officeDocument/2006/relationships/ctrlProp" Target="../ctrlProps/ctrlProp139.xml"/><Relationship Id="rId272" Type="http://schemas.openxmlformats.org/officeDocument/2006/relationships/ctrlProp" Target="../ctrlProps/ctrlProp344.xml"/><Relationship Id="rId328" Type="http://schemas.openxmlformats.org/officeDocument/2006/relationships/ctrlProp" Target="../ctrlProps/ctrlProp400.xml"/><Relationship Id="rId535" Type="http://schemas.openxmlformats.org/officeDocument/2006/relationships/ctrlProp" Target="../ctrlProps/ctrlProp607.xml"/><Relationship Id="rId132" Type="http://schemas.openxmlformats.org/officeDocument/2006/relationships/ctrlProp" Target="../ctrlProps/ctrlProp204.xml"/><Relationship Id="rId174" Type="http://schemas.openxmlformats.org/officeDocument/2006/relationships/ctrlProp" Target="../ctrlProps/ctrlProp246.xml"/><Relationship Id="rId381" Type="http://schemas.openxmlformats.org/officeDocument/2006/relationships/ctrlProp" Target="../ctrlProps/ctrlProp453.xml"/><Relationship Id="rId241" Type="http://schemas.openxmlformats.org/officeDocument/2006/relationships/ctrlProp" Target="../ctrlProps/ctrlProp313.xml"/><Relationship Id="rId437" Type="http://schemas.openxmlformats.org/officeDocument/2006/relationships/ctrlProp" Target="../ctrlProps/ctrlProp509.xml"/><Relationship Id="rId479" Type="http://schemas.openxmlformats.org/officeDocument/2006/relationships/ctrlProp" Target="../ctrlProps/ctrlProp551.xml"/><Relationship Id="rId36" Type="http://schemas.openxmlformats.org/officeDocument/2006/relationships/ctrlProp" Target="../ctrlProps/ctrlProp108.xml"/><Relationship Id="rId283" Type="http://schemas.openxmlformats.org/officeDocument/2006/relationships/ctrlProp" Target="../ctrlProps/ctrlProp355.xml"/><Relationship Id="rId339" Type="http://schemas.openxmlformats.org/officeDocument/2006/relationships/ctrlProp" Target="../ctrlProps/ctrlProp411.xml"/><Relationship Id="rId490" Type="http://schemas.openxmlformats.org/officeDocument/2006/relationships/ctrlProp" Target="../ctrlProps/ctrlProp562.xml"/><Relationship Id="rId504" Type="http://schemas.openxmlformats.org/officeDocument/2006/relationships/ctrlProp" Target="../ctrlProps/ctrlProp576.xml"/><Relationship Id="rId546" Type="http://schemas.openxmlformats.org/officeDocument/2006/relationships/ctrlProp" Target="../ctrlProps/ctrlProp618.xml"/><Relationship Id="rId78" Type="http://schemas.openxmlformats.org/officeDocument/2006/relationships/ctrlProp" Target="../ctrlProps/ctrlProp150.xml"/><Relationship Id="rId101" Type="http://schemas.openxmlformats.org/officeDocument/2006/relationships/ctrlProp" Target="../ctrlProps/ctrlProp173.xml"/><Relationship Id="rId143" Type="http://schemas.openxmlformats.org/officeDocument/2006/relationships/ctrlProp" Target="../ctrlProps/ctrlProp215.xml"/><Relationship Id="rId185" Type="http://schemas.openxmlformats.org/officeDocument/2006/relationships/ctrlProp" Target="../ctrlProps/ctrlProp257.xml"/><Relationship Id="rId350" Type="http://schemas.openxmlformats.org/officeDocument/2006/relationships/ctrlProp" Target="../ctrlProps/ctrlProp422.xml"/><Relationship Id="rId406" Type="http://schemas.openxmlformats.org/officeDocument/2006/relationships/ctrlProp" Target="../ctrlProps/ctrlProp478.xml"/><Relationship Id="rId9" Type="http://schemas.openxmlformats.org/officeDocument/2006/relationships/ctrlProp" Target="../ctrlProps/ctrlProp81.xml"/><Relationship Id="rId210" Type="http://schemas.openxmlformats.org/officeDocument/2006/relationships/ctrlProp" Target="../ctrlProps/ctrlProp282.xml"/><Relationship Id="rId392" Type="http://schemas.openxmlformats.org/officeDocument/2006/relationships/ctrlProp" Target="../ctrlProps/ctrlProp464.xml"/><Relationship Id="rId448" Type="http://schemas.openxmlformats.org/officeDocument/2006/relationships/ctrlProp" Target="../ctrlProps/ctrlProp520.xml"/><Relationship Id="rId252" Type="http://schemas.openxmlformats.org/officeDocument/2006/relationships/ctrlProp" Target="../ctrlProps/ctrlProp324.xml"/><Relationship Id="rId294" Type="http://schemas.openxmlformats.org/officeDocument/2006/relationships/ctrlProp" Target="../ctrlProps/ctrlProp366.xml"/><Relationship Id="rId308" Type="http://schemas.openxmlformats.org/officeDocument/2006/relationships/ctrlProp" Target="../ctrlProps/ctrlProp380.xml"/><Relationship Id="rId515" Type="http://schemas.openxmlformats.org/officeDocument/2006/relationships/ctrlProp" Target="../ctrlProps/ctrlProp587.xml"/><Relationship Id="rId47" Type="http://schemas.openxmlformats.org/officeDocument/2006/relationships/ctrlProp" Target="../ctrlProps/ctrlProp119.xml"/><Relationship Id="rId89" Type="http://schemas.openxmlformats.org/officeDocument/2006/relationships/ctrlProp" Target="../ctrlProps/ctrlProp161.xml"/><Relationship Id="rId112" Type="http://schemas.openxmlformats.org/officeDocument/2006/relationships/ctrlProp" Target="../ctrlProps/ctrlProp184.xml"/><Relationship Id="rId154" Type="http://schemas.openxmlformats.org/officeDocument/2006/relationships/ctrlProp" Target="../ctrlProps/ctrlProp226.xml"/><Relationship Id="rId361" Type="http://schemas.openxmlformats.org/officeDocument/2006/relationships/ctrlProp" Target="../ctrlProps/ctrlProp433.xml"/><Relationship Id="rId557" Type="http://schemas.openxmlformats.org/officeDocument/2006/relationships/ctrlProp" Target="../ctrlProps/ctrlProp629.xml"/><Relationship Id="rId196" Type="http://schemas.openxmlformats.org/officeDocument/2006/relationships/ctrlProp" Target="../ctrlProps/ctrlProp268.xml"/><Relationship Id="rId417" Type="http://schemas.openxmlformats.org/officeDocument/2006/relationships/ctrlProp" Target="../ctrlProps/ctrlProp489.xml"/><Relationship Id="rId459" Type="http://schemas.openxmlformats.org/officeDocument/2006/relationships/ctrlProp" Target="../ctrlProps/ctrlProp531.xml"/><Relationship Id="rId16" Type="http://schemas.openxmlformats.org/officeDocument/2006/relationships/ctrlProp" Target="../ctrlProps/ctrlProp88.xml"/><Relationship Id="rId221" Type="http://schemas.openxmlformats.org/officeDocument/2006/relationships/ctrlProp" Target="../ctrlProps/ctrlProp293.xml"/><Relationship Id="rId263" Type="http://schemas.openxmlformats.org/officeDocument/2006/relationships/ctrlProp" Target="../ctrlProps/ctrlProp335.xml"/><Relationship Id="rId319" Type="http://schemas.openxmlformats.org/officeDocument/2006/relationships/ctrlProp" Target="../ctrlProps/ctrlProp391.xml"/><Relationship Id="rId470" Type="http://schemas.openxmlformats.org/officeDocument/2006/relationships/ctrlProp" Target="../ctrlProps/ctrlProp542.xml"/><Relationship Id="rId526" Type="http://schemas.openxmlformats.org/officeDocument/2006/relationships/ctrlProp" Target="../ctrlProps/ctrlProp598.xml"/><Relationship Id="rId58" Type="http://schemas.openxmlformats.org/officeDocument/2006/relationships/ctrlProp" Target="../ctrlProps/ctrlProp130.xml"/><Relationship Id="rId123" Type="http://schemas.openxmlformats.org/officeDocument/2006/relationships/ctrlProp" Target="../ctrlProps/ctrlProp195.xml"/><Relationship Id="rId330" Type="http://schemas.openxmlformats.org/officeDocument/2006/relationships/ctrlProp" Target="../ctrlProps/ctrlProp402.xml"/><Relationship Id="rId165" Type="http://schemas.openxmlformats.org/officeDocument/2006/relationships/ctrlProp" Target="../ctrlProps/ctrlProp237.xml"/><Relationship Id="rId372" Type="http://schemas.openxmlformats.org/officeDocument/2006/relationships/ctrlProp" Target="../ctrlProps/ctrlProp444.xml"/><Relationship Id="rId428" Type="http://schemas.openxmlformats.org/officeDocument/2006/relationships/ctrlProp" Target="../ctrlProps/ctrlProp500.xml"/><Relationship Id="rId232" Type="http://schemas.openxmlformats.org/officeDocument/2006/relationships/ctrlProp" Target="../ctrlProps/ctrlProp304.xml"/><Relationship Id="rId274" Type="http://schemas.openxmlformats.org/officeDocument/2006/relationships/ctrlProp" Target="../ctrlProps/ctrlProp346.xml"/><Relationship Id="rId481" Type="http://schemas.openxmlformats.org/officeDocument/2006/relationships/ctrlProp" Target="../ctrlProps/ctrlProp553.xml"/><Relationship Id="rId27" Type="http://schemas.openxmlformats.org/officeDocument/2006/relationships/ctrlProp" Target="../ctrlProps/ctrlProp99.xml"/><Relationship Id="rId69" Type="http://schemas.openxmlformats.org/officeDocument/2006/relationships/ctrlProp" Target="../ctrlProps/ctrlProp141.xml"/><Relationship Id="rId134" Type="http://schemas.openxmlformats.org/officeDocument/2006/relationships/ctrlProp" Target="../ctrlProps/ctrlProp206.xml"/><Relationship Id="rId537" Type="http://schemas.openxmlformats.org/officeDocument/2006/relationships/ctrlProp" Target="../ctrlProps/ctrlProp609.xml"/><Relationship Id="rId80" Type="http://schemas.openxmlformats.org/officeDocument/2006/relationships/ctrlProp" Target="../ctrlProps/ctrlProp152.xml"/><Relationship Id="rId176" Type="http://schemas.openxmlformats.org/officeDocument/2006/relationships/ctrlProp" Target="../ctrlProps/ctrlProp248.xml"/><Relationship Id="rId341" Type="http://schemas.openxmlformats.org/officeDocument/2006/relationships/ctrlProp" Target="../ctrlProps/ctrlProp413.xml"/><Relationship Id="rId383" Type="http://schemas.openxmlformats.org/officeDocument/2006/relationships/ctrlProp" Target="../ctrlProps/ctrlProp455.xml"/><Relationship Id="rId439" Type="http://schemas.openxmlformats.org/officeDocument/2006/relationships/ctrlProp" Target="../ctrlProps/ctrlProp511.xml"/><Relationship Id="rId201" Type="http://schemas.openxmlformats.org/officeDocument/2006/relationships/ctrlProp" Target="../ctrlProps/ctrlProp273.xml"/><Relationship Id="rId243" Type="http://schemas.openxmlformats.org/officeDocument/2006/relationships/ctrlProp" Target="../ctrlProps/ctrlProp315.xml"/><Relationship Id="rId285" Type="http://schemas.openxmlformats.org/officeDocument/2006/relationships/ctrlProp" Target="../ctrlProps/ctrlProp357.xml"/><Relationship Id="rId450" Type="http://schemas.openxmlformats.org/officeDocument/2006/relationships/ctrlProp" Target="../ctrlProps/ctrlProp522.xml"/><Relationship Id="rId506" Type="http://schemas.openxmlformats.org/officeDocument/2006/relationships/ctrlProp" Target="../ctrlProps/ctrlProp578.xml"/><Relationship Id="rId38" Type="http://schemas.openxmlformats.org/officeDocument/2006/relationships/ctrlProp" Target="../ctrlProps/ctrlProp110.xml"/><Relationship Id="rId103" Type="http://schemas.openxmlformats.org/officeDocument/2006/relationships/ctrlProp" Target="../ctrlProps/ctrlProp175.xml"/><Relationship Id="rId310" Type="http://schemas.openxmlformats.org/officeDocument/2006/relationships/ctrlProp" Target="../ctrlProps/ctrlProp382.xml"/><Relationship Id="rId492" Type="http://schemas.openxmlformats.org/officeDocument/2006/relationships/ctrlProp" Target="../ctrlProps/ctrlProp564.xml"/><Relationship Id="rId548" Type="http://schemas.openxmlformats.org/officeDocument/2006/relationships/ctrlProp" Target="../ctrlProps/ctrlProp620.xml"/><Relationship Id="rId91" Type="http://schemas.openxmlformats.org/officeDocument/2006/relationships/ctrlProp" Target="../ctrlProps/ctrlProp163.xml"/><Relationship Id="rId145" Type="http://schemas.openxmlformats.org/officeDocument/2006/relationships/ctrlProp" Target="../ctrlProps/ctrlProp217.xml"/><Relationship Id="rId187" Type="http://schemas.openxmlformats.org/officeDocument/2006/relationships/ctrlProp" Target="../ctrlProps/ctrlProp259.xml"/><Relationship Id="rId352" Type="http://schemas.openxmlformats.org/officeDocument/2006/relationships/ctrlProp" Target="../ctrlProps/ctrlProp424.xml"/><Relationship Id="rId394" Type="http://schemas.openxmlformats.org/officeDocument/2006/relationships/ctrlProp" Target="../ctrlProps/ctrlProp466.xml"/><Relationship Id="rId408" Type="http://schemas.openxmlformats.org/officeDocument/2006/relationships/ctrlProp" Target="../ctrlProps/ctrlProp480.xml"/><Relationship Id="rId212" Type="http://schemas.openxmlformats.org/officeDocument/2006/relationships/ctrlProp" Target="../ctrlProps/ctrlProp284.xml"/><Relationship Id="rId254" Type="http://schemas.openxmlformats.org/officeDocument/2006/relationships/ctrlProp" Target="../ctrlProps/ctrlProp326.xml"/><Relationship Id="rId49" Type="http://schemas.openxmlformats.org/officeDocument/2006/relationships/ctrlProp" Target="../ctrlProps/ctrlProp121.xml"/><Relationship Id="rId114" Type="http://schemas.openxmlformats.org/officeDocument/2006/relationships/ctrlProp" Target="../ctrlProps/ctrlProp186.xml"/><Relationship Id="rId296" Type="http://schemas.openxmlformats.org/officeDocument/2006/relationships/ctrlProp" Target="../ctrlProps/ctrlProp368.xml"/><Relationship Id="rId461" Type="http://schemas.openxmlformats.org/officeDocument/2006/relationships/ctrlProp" Target="../ctrlProps/ctrlProp533.xml"/><Relationship Id="rId517" Type="http://schemas.openxmlformats.org/officeDocument/2006/relationships/ctrlProp" Target="../ctrlProps/ctrlProp589.xml"/><Relationship Id="rId559" Type="http://schemas.openxmlformats.org/officeDocument/2006/relationships/ctrlProp" Target="../ctrlProps/ctrlProp631.xml"/><Relationship Id="rId60" Type="http://schemas.openxmlformats.org/officeDocument/2006/relationships/ctrlProp" Target="../ctrlProps/ctrlProp132.xml"/><Relationship Id="rId156" Type="http://schemas.openxmlformats.org/officeDocument/2006/relationships/ctrlProp" Target="../ctrlProps/ctrlProp228.xml"/><Relationship Id="rId198" Type="http://schemas.openxmlformats.org/officeDocument/2006/relationships/ctrlProp" Target="../ctrlProps/ctrlProp270.xml"/><Relationship Id="rId321" Type="http://schemas.openxmlformats.org/officeDocument/2006/relationships/ctrlProp" Target="../ctrlProps/ctrlProp393.xml"/><Relationship Id="rId363" Type="http://schemas.openxmlformats.org/officeDocument/2006/relationships/ctrlProp" Target="../ctrlProps/ctrlProp435.xml"/><Relationship Id="rId419" Type="http://schemas.openxmlformats.org/officeDocument/2006/relationships/ctrlProp" Target="../ctrlProps/ctrlProp491.xml"/><Relationship Id="rId223" Type="http://schemas.openxmlformats.org/officeDocument/2006/relationships/ctrlProp" Target="../ctrlProps/ctrlProp295.xml"/><Relationship Id="rId430" Type="http://schemas.openxmlformats.org/officeDocument/2006/relationships/ctrlProp" Target="../ctrlProps/ctrlProp502.xml"/><Relationship Id="rId18" Type="http://schemas.openxmlformats.org/officeDocument/2006/relationships/ctrlProp" Target="../ctrlProps/ctrlProp90.xml"/><Relationship Id="rId265" Type="http://schemas.openxmlformats.org/officeDocument/2006/relationships/ctrlProp" Target="../ctrlProps/ctrlProp337.xml"/><Relationship Id="rId472" Type="http://schemas.openxmlformats.org/officeDocument/2006/relationships/ctrlProp" Target="../ctrlProps/ctrlProp544.xml"/><Relationship Id="rId528" Type="http://schemas.openxmlformats.org/officeDocument/2006/relationships/ctrlProp" Target="../ctrlProps/ctrlProp600.xml"/><Relationship Id="rId125" Type="http://schemas.openxmlformats.org/officeDocument/2006/relationships/ctrlProp" Target="../ctrlProps/ctrlProp197.xml"/><Relationship Id="rId167" Type="http://schemas.openxmlformats.org/officeDocument/2006/relationships/ctrlProp" Target="../ctrlProps/ctrlProp239.xml"/><Relationship Id="rId332" Type="http://schemas.openxmlformats.org/officeDocument/2006/relationships/ctrlProp" Target="../ctrlProps/ctrlProp404.xml"/><Relationship Id="rId374" Type="http://schemas.openxmlformats.org/officeDocument/2006/relationships/ctrlProp" Target="../ctrlProps/ctrlProp446.xml"/><Relationship Id="rId71" Type="http://schemas.openxmlformats.org/officeDocument/2006/relationships/ctrlProp" Target="../ctrlProps/ctrlProp143.xml"/><Relationship Id="rId234" Type="http://schemas.openxmlformats.org/officeDocument/2006/relationships/ctrlProp" Target="../ctrlProps/ctrlProp306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101.xml"/><Relationship Id="rId276" Type="http://schemas.openxmlformats.org/officeDocument/2006/relationships/ctrlProp" Target="../ctrlProps/ctrlProp348.xml"/><Relationship Id="rId441" Type="http://schemas.openxmlformats.org/officeDocument/2006/relationships/ctrlProp" Target="../ctrlProps/ctrlProp513.xml"/><Relationship Id="rId483" Type="http://schemas.openxmlformats.org/officeDocument/2006/relationships/ctrlProp" Target="../ctrlProps/ctrlProp555.xml"/><Relationship Id="rId539" Type="http://schemas.openxmlformats.org/officeDocument/2006/relationships/ctrlProp" Target="../ctrlProps/ctrlProp611.xml"/><Relationship Id="rId40" Type="http://schemas.openxmlformats.org/officeDocument/2006/relationships/ctrlProp" Target="../ctrlProps/ctrlProp112.xml"/><Relationship Id="rId136" Type="http://schemas.openxmlformats.org/officeDocument/2006/relationships/ctrlProp" Target="../ctrlProps/ctrlProp208.xml"/><Relationship Id="rId178" Type="http://schemas.openxmlformats.org/officeDocument/2006/relationships/ctrlProp" Target="../ctrlProps/ctrlProp250.xml"/><Relationship Id="rId301" Type="http://schemas.openxmlformats.org/officeDocument/2006/relationships/ctrlProp" Target="../ctrlProps/ctrlProp373.xml"/><Relationship Id="rId343" Type="http://schemas.openxmlformats.org/officeDocument/2006/relationships/ctrlProp" Target="../ctrlProps/ctrlProp415.xml"/><Relationship Id="rId550" Type="http://schemas.openxmlformats.org/officeDocument/2006/relationships/ctrlProp" Target="../ctrlProps/ctrlProp622.xml"/><Relationship Id="rId82" Type="http://schemas.openxmlformats.org/officeDocument/2006/relationships/ctrlProp" Target="../ctrlProps/ctrlProp154.xml"/><Relationship Id="rId203" Type="http://schemas.openxmlformats.org/officeDocument/2006/relationships/ctrlProp" Target="../ctrlProps/ctrlProp275.xml"/><Relationship Id="rId385" Type="http://schemas.openxmlformats.org/officeDocument/2006/relationships/ctrlProp" Target="../ctrlProps/ctrlProp457.xml"/><Relationship Id="rId245" Type="http://schemas.openxmlformats.org/officeDocument/2006/relationships/ctrlProp" Target="../ctrlProps/ctrlProp317.xml"/><Relationship Id="rId287" Type="http://schemas.openxmlformats.org/officeDocument/2006/relationships/ctrlProp" Target="../ctrlProps/ctrlProp359.xml"/><Relationship Id="rId410" Type="http://schemas.openxmlformats.org/officeDocument/2006/relationships/ctrlProp" Target="../ctrlProps/ctrlProp482.xml"/><Relationship Id="rId452" Type="http://schemas.openxmlformats.org/officeDocument/2006/relationships/ctrlProp" Target="../ctrlProps/ctrlProp524.xml"/><Relationship Id="rId494" Type="http://schemas.openxmlformats.org/officeDocument/2006/relationships/ctrlProp" Target="../ctrlProps/ctrlProp566.xml"/><Relationship Id="rId508" Type="http://schemas.openxmlformats.org/officeDocument/2006/relationships/ctrlProp" Target="../ctrlProps/ctrlProp580.xml"/><Relationship Id="rId105" Type="http://schemas.openxmlformats.org/officeDocument/2006/relationships/ctrlProp" Target="../ctrlProps/ctrlProp177.xml"/><Relationship Id="rId147" Type="http://schemas.openxmlformats.org/officeDocument/2006/relationships/ctrlProp" Target="../ctrlProps/ctrlProp219.xml"/><Relationship Id="rId312" Type="http://schemas.openxmlformats.org/officeDocument/2006/relationships/ctrlProp" Target="../ctrlProps/ctrlProp384.xml"/><Relationship Id="rId354" Type="http://schemas.openxmlformats.org/officeDocument/2006/relationships/ctrlProp" Target="../ctrlProps/ctrlProp426.xml"/><Relationship Id="rId51" Type="http://schemas.openxmlformats.org/officeDocument/2006/relationships/ctrlProp" Target="../ctrlProps/ctrlProp123.xml"/><Relationship Id="rId93" Type="http://schemas.openxmlformats.org/officeDocument/2006/relationships/ctrlProp" Target="../ctrlProps/ctrlProp165.xml"/><Relationship Id="rId189" Type="http://schemas.openxmlformats.org/officeDocument/2006/relationships/ctrlProp" Target="../ctrlProps/ctrlProp261.xml"/><Relationship Id="rId396" Type="http://schemas.openxmlformats.org/officeDocument/2006/relationships/ctrlProp" Target="../ctrlProps/ctrlProp468.xml"/><Relationship Id="rId214" Type="http://schemas.openxmlformats.org/officeDocument/2006/relationships/ctrlProp" Target="../ctrlProps/ctrlProp286.xml"/><Relationship Id="rId256" Type="http://schemas.openxmlformats.org/officeDocument/2006/relationships/ctrlProp" Target="../ctrlProps/ctrlProp328.xml"/><Relationship Id="rId298" Type="http://schemas.openxmlformats.org/officeDocument/2006/relationships/ctrlProp" Target="../ctrlProps/ctrlProp370.xml"/><Relationship Id="rId421" Type="http://schemas.openxmlformats.org/officeDocument/2006/relationships/ctrlProp" Target="../ctrlProps/ctrlProp493.xml"/><Relationship Id="rId463" Type="http://schemas.openxmlformats.org/officeDocument/2006/relationships/ctrlProp" Target="../ctrlProps/ctrlProp535.xml"/><Relationship Id="rId519" Type="http://schemas.openxmlformats.org/officeDocument/2006/relationships/ctrlProp" Target="../ctrlProps/ctrlProp591.xml"/><Relationship Id="rId116" Type="http://schemas.openxmlformats.org/officeDocument/2006/relationships/ctrlProp" Target="../ctrlProps/ctrlProp188.xml"/><Relationship Id="rId158" Type="http://schemas.openxmlformats.org/officeDocument/2006/relationships/ctrlProp" Target="../ctrlProps/ctrlProp230.xml"/><Relationship Id="rId323" Type="http://schemas.openxmlformats.org/officeDocument/2006/relationships/ctrlProp" Target="../ctrlProps/ctrlProp395.xml"/><Relationship Id="rId530" Type="http://schemas.openxmlformats.org/officeDocument/2006/relationships/ctrlProp" Target="../ctrlProps/ctrlProp602.xml"/><Relationship Id="rId20" Type="http://schemas.openxmlformats.org/officeDocument/2006/relationships/ctrlProp" Target="../ctrlProps/ctrlProp92.xml"/><Relationship Id="rId62" Type="http://schemas.openxmlformats.org/officeDocument/2006/relationships/ctrlProp" Target="../ctrlProps/ctrlProp134.xml"/><Relationship Id="rId365" Type="http://schemas.openxmlformats.org/officeDocument/2006/relationships/ctrlProp" Target="../ctrlProps/ctrlProp437.xml"/><Relationship Id="rId225" Type="http://schemas.openxmlformats.org/officeDocument/2006/relationships/ctrlProp" Target="../ctrlProps/ctrlProp297.xml"/><Relationship Id="rId267" Type="http://schemas.openxmlformats.org/officeDocument/2006/relationships/ctrlProp" Target="../ctrlProps/ctrlProp339.xml"/><Relationship Id="rId432" Type="http://schemas.openxmlformats.org/officeDocument/2006/relationships/ctrlProp" Target="../ctrlProps/ctrlProp504.xml"/><Relationship Id="rId474" Type="http://schemas.openxmlformats.org/officeDocument/2006/relationships/ctrlProp" Target="../ctrlProps/ctrlProp546.xml"/><Relationship Id="rId127" Type="http://schemas.openxmlformats.org/officeDocument/2006/relationships/ctrlProp" Target="../ctrlProps/ctrlProp199.xml"/><Relationship Id="rId31" Type="http://schemas.openxmlformats.org/officeDocument/2006/relationships/ctrlProp" Target="../ctrlProps/ctrlProp103.xml"/><Relationship Id="rId73" Type="http://schemas.openxmlformats.org/officeDocument/2006/relationships/ctrlProp" Target="../ctrlProps/ctrlProp145.xml"/><Relationship Id="rId169" Type="http://schemas.openxmlformats.org/officeDocument/2006/relationships/ctrlProp" Target="../ctrlProps/ctrlProp241.xml"/><Relationship Id="rId334" Type="http://schemas.openxmlformats.org/officeDocument/2006/relationships/ctrlProp" Target="../ctrlProps/ctrlProp406.xml"/><Relationship Id="rId376" Type="http://schemas.openxmlformats.org/officeDocument/2006/relationships/ctrlProp" Target="../ctrlProps/ctrlProp448.xml"/><Relationship Id="rId541" Type="http://schemas.openxmlformats.org/officeDocument/2006/relationships/ctrlProp" Target="../ctrlProps/ctrlProp613.xml"/><Relationship Id="rId4" Type="http://schemas.openxmlformats.org/officeDocument/2006/relationships/ctrlProp" Target="../ctrlProps/ctrlProp76.xml"/><Relationship Id="rId180" Type="http://schemas.openxmlformats.org/officeDocument/2006/relationships/ctrlProp" Target="../ctrlProps/ctrlProp252.xml"/><Relationship Id="rId236" Type="http://schemas.openxmlformats.org/officeDocument/2006/relationships/ctrlProp" Target="../ctrlProps/ctrlProp308.xml"/><Relationship Id="rId278" Type="http://schemas.openxmlformats.org/officeDocument/2006/relationships/ctrlProp" Target="../ctrlProps/ctrlProp350.xml"/><Relationship Id="rId401" Type="http://schemas.openxmlformats.org/officeDocument/2006/relationships/ctrlProp" Target="../ctrlProps/ctrlProp473.xml"/><Relationship Id="rId443" Type="http://schemas.openxmlformats.org/officeDocument/2006/relationships/ctrlProp" Target="../ctrlProps/ctrlProp515.xml"/><Relationship Id="rId303" Type="http://schemas.openxmlformats.org/officeDocument/2006/relationships/ctrlProp" Target="../ctrlProps/ctrlProp375.xml"/><Relationship Id="rId485" Type="http://schemas.openxmlformats.org/officeDocument/2006/relationships/ctrlProp" Target="../ctrlProps/ctrlProp557.xml"/><Relationship Id="rId42" Type="http://schemas.openxmlformats.org/officeDocument/2006/relationships/ctrlProp" Target="../ctrlProps/ctrlProp114.xml"/><Relationship Id="rId84" Type="http://schemas.openxmlformats.org/officeDocument/2006/relationships/ctrlProp" Target="../ctrlProps/ctrlProp156.xml"/><Relationship Id="rId138" Type="http://schemas.openxmlformats.org/officeDocument/2006/relationships/ctrlProp" Target="../ctrlProps/ctrlProp210.xml"/><Relationship Id="rId345" Type="http://schemas.openxmlformats.org/officeDocument/2006/relationships/ctrlProp" Target="../ctrlProps/ctrlProp417.xml"/><Relationship Id="rId387" Type="http://schemas.openxmlformats.org/officeDocument/2006/relationships/ctrlProp" Target="../ctrlProps/ctrlProp459.xml"/><Relationship Id="rId510" Type="http://schemas.openxmlformats.org/officeDocument/2006/relationships/ctrlProp" Target="../ctrlProps/ctrlProp582.xml"/><Relationship Id="rId552" Type="http://schemas.openxmlformats.org/officeDocument/2006/relationships/ctrlProp" Target="../ctrlProps/ctrlProp624.xml"/><Relationship Id="rId191" Type="http://schemas.openxmlformats.org/officeDocument/2006/relationships/ctrlProp" Target="../ctrlProps/ctrlProp263.xml"/><Relationship Id="rId205" Type="http://schemas.openxmlformats.org/officeDocument/2006/relationships/ctrlProp" Target="../ctrlProps/ctrlProp277.xml"/><Relationship Id="rId247" Type="http://schemas.openxmlformats.org/officeDocument/2006/relationships/ctrlProp" Target="../ctrlProps/ctrlProp319.xml"/><Relationship Id="rId412" Type="http://schemas.openxmlformats.org/officeDocument/2006/relationships/ctrlProp" Target="../ctrlProps/ctrlProp484.xml"/><Relationship Id="rId107" Type="http://schemas.openxmlformats.org/officeDocument/2006/relationships/ctrlProp" Target="../ctrlProps/ctrlProp179.xml"/><Relationship Id="rId289" Type="http://schemas.openxmlformats.org/officeDocument/2006/relationships/ctrlProp" Target="../ctrlProps/ctrlProp361.xml"/><Relationship Id="rId454" Type="http://schemas.openxmlformats.org/officeDocument/2006/relationships/ctrlProp" Target="../ctrlProps/ctrlProp526.xml"/><Relationship Id="rId496" Type="http://schemas.openxmlformats.org/officeDocument/2006/relationships/ctrlProp" Target="../ctrlProps/ctrlProp568.xml"/><Relationship Id="rId11" Type="http://schemas.openxmlformats.org/officeDocument/2006/relationships/ctrlProp" Target="../ctrlProps/ctrlProp83.xml"/><Relationship Id="rId53" Type="http://schemas.openxmlformats.org/officeDocument/2006/relationships/ctrlProp" Target="../ctrlProps/ctrlProp125.xml"/><Relationship Id="rId149" Type="http://schemas.openxmlformats.org/officeDocument/2006/relationships/ctrlProp" Target="../ctrlProps/ctrlProp221.xml"/><Relationship Id="rId314" Type="http://schemas.openxmlformats.org/officeDocument/2006/relationships/ctrlProp" Target="../ctrlProps/ctrlProp386.xml"/><Relationship Id="rId356" Type="http://schemas.openxmlformats.org/officeDocument/2006/relationships/ctrlProp" Target="../ctrlProps/ctrlProp428.xml"/><Relationship Id="rId398" Type="http://schemas.openxmlformats.org/officeDocument/2006/relationships/ctrlProp" Target="../ctrlProps/ctrlProp470.xml"/><Relationship Id="rId521" Type="http://schemas.openxmlformats.org/officeDocument/2006/relationships/ctrlProp" Target="../ctrlProps/ctrlProp593.xml"/><Relationship Id="rId95" Type="http://schemas.openxmlformats.org/officeDocument/2006/relationships/ctrlProp" Target="../ctrlProps/ctrlProp167.xml"/><Relationship Id="rId160" Type="http://schemas.openxmlformats.org/officeDocument/2006/relationships/ctrlProp" Target="../ctrlProps/ctrlProp232.xml"/><Relationship Id="rId216" Type="http://schemas.openxmlformats.org/officeDocument/2006/relationships/ctrlProp" Target="../ctrlProps/ctrlProp288.xml"/><Relationship Id="rId423" Type="http://schemas.openxmlformats.org/officeDocument/2006/relationships/ctrlProp" Target="../ctrlProps/ctrlProp495.xml"/><Relationship Id="rId258" Type="http://schemas.openxmlformats.org/officeDocument/2006/relationships/ctrlProp" Target="../ctrlProps/ctrlProp330.xml"/><Relationship Id="rId465" Type="http://schemas.openxmlformats.org/officeDocument/2006/relationships/ctrlProp" Target="../ctrlProps/ctrlProp537.xml"/><Relationship Id="rId22" Type="http://schemas.openxmlformats.org/officeDocument/2006/relationships/ctrlProp" Target="../ctrlProps/ctrlProp94.xml"/><Relationship Id="rId64" Type="http://schemas.openxmlformats.org/officeDocument/2006/relationships/ctrlProp" Target="../ctrlProps/ctrlProp136.xml"/><Relationship Id="rId118" Type="http://schemas.openxmlformats.org/officeDocument/2006/relationships/ctrlProp" Target="../ctrlProps/ctrlProp190.xml"/><Relationship Id="rId325" Type="http://schemas.openxmlformats.org/officeDocument/2006/relationships/ctrlProp" Target="../ctrlProps/ctrlProp397.xml"/><Relationship Id="rId367" Type="http://schemas.openxmlformats.org/officeDocument/2006/relationships/ctrlProp" Target="../ctrlProps/ctrlProp439.xml"/><Relationship Id="rId532" Type="http://schemas.openxmlformats.org/officeDocument/2006/relationships/ctrlProp" Target="../ctrlProps/ctrlProp604.xml"/><Relationship Id="rId171" Type="http://schemas.openxmlformats.org/officeDocument/2006/relationships/ctrlProp" Target="../ctrlProps/ctrlProp243.xml"/><Relationship Id="rId227" Type="http://schemas.openxmlformats.org/officeDocument/2006/relationships/ctrlProp" Target="../ctrlProps/ctrlProp299.xml"/><Relationship Id="rId269" Type="http://schemas.openxmlformats.org/officeDocument/2006/relationships/ctrlProp" Target="../ctrlProps/ctrlProp341.xml"/><Relationship Id="rId434" Type="http://schemas.openxmlformats.org/officeDocument/2006/relationships/ctrlProp" Target="../ctrlProps/ctrlProp506.xml"/><Relationship Id="rId476" Type="http://schemas.openxmlformats.org/officeDocument/2006/relationships/ctrlProp" Target="../ctrlProps/ctrlProp548.xml"/><Relationship Id="rId33" Type="http://schemas.openxmlformats.org/officeDocument/2006/relationships/ctrlProp" Target="../ctrlProps/ctrlProp105.xml"/><Relationship Id="rId129" Type="http://schemas.openxmlformats.org/officeDocument/2006/relationships/ctrlProp" Target="../ctrlProps/ctrlProp201.xml"/><Relationship Id="rId280" Type="http://schemas.openxmlformats.org/officeDocument/2006/relationships/ctrlProp" Target="../ctrlProps/ctrlProp352.xml"/><Relationship Id="rId336" Type="http://schemas.openxmlformats.org/officeDocument/2006/relationships/ctrlProp" Target="../ctrlProps/ctrlProp408.xml"/><Relationship Id="rId501" Type="http://schemas.openxmlformats.org/officeDocument/2006/relationships/ctrlProp" Target="../ctrlProps/ctrlProp573.xml"/><Relationship Id="rId543" Type="http://schemas.openxmlformats.org/officeDocument/2006/relationships/ctrlProp" Target="../ctrlProps/ctrlProp615.xml"/><Relationship Id="rId75" Type="http://schemas.openxmlformats.org/officeDocument/2006/relationships/ctrlProp" Target="../ctrlProps/ctrlProp147.xml"/><Relationship Id="rId140" Type="http://schemas.openxmlformats.org/officeDocument/2006/relationships/ctrlProp" Target="../ctrlProps/ctrlProp212.xml"/><Relationship Id="rId182" Type="http://schemas.openxmlformats.org/officeDocument/2006/relationships/ctrlProp" Target="../ctrlProps/ctrlProp254.xml"/><Relationship Id="rId378" Type="http://schemas.openxmlformats.org/officeDocument/2006/relationships/ctrlProp" Target="../ctrlProps/ctrlProp450.xml"/><Relationship Id="rId403" Type="http://schemas.openxmlformats.org/officeDocument/2006/relationships/ctrlProp" Target="../ctrlProps/ctrlProp475.xml"/><Relationship Id="rId6" Type="http://schemas.openxmlformats.org/officeDocument/2006/relationships/ctrlProp" Target="../ctrlProps/ctrlProp78.xml"/><Relationship Id="rId238" Type="http://schemas.openxmlformats.org/officeDocument/2006/relationships/ctrlProp" Target="../ctrlProps/ctrlProp310.xml"/><Relationship Id="rId445" Type="http://schemas.openxmlformats.org/officeDocument/2006/relationships/ctrlProp" Target="../ctrlProps/ctrlProp517.xml"/><Relationship Id="rId487" Type="http://schemas.openxmlformats.org/officeDocument/2006/relationships/ctrlProp" Target="../ctrlProps/ctrlProp559.xml"/><Relationship Id="rId291" Type="http://schemas.openxmlformats.org/officeDocument/2006/relationships/ctrlProp" Target="../ctrlProps/ctrlProp363.xml"/><Relationship Id="rId305" Type="http://schemas.openxmlformats.org/officeDocument/2006/relationships/ctrlProp" Target="../ctrlProps/ctrlProp377.xml"/><Relationship Id="rId347" Type="http://schemas.openxmlformats.org/officeDocument/2006/relationships/ctrlProp" Target="../ctrlProps/ctrlProp419.xml"/><Relationship Id="rId512" Type="http://schemas.openxmlformats.org/officeDocument/2006/relationships/ctrlProp" Target="../ctrlProps/ctrlProp584.xml"/><Relationship Id="rId44" Type="http://schemas.openxmlformats.org/officeDocument/2006/relationships/ctrlProp" Target="../ctrlProps/ctrlProp116.xml"/><Relationship Id="rId86" Type="http://schemas.openxmlformats.org/officeDocument/2006/relationships/ctrlProp" Target="../ctrlProps/ctrlProp158.xml"/><Relationship Id="rId151" Type="http://schemas.openxmlformats.org/officeDocument/2006/relationships/ctrlProp" Target="../ctrlProps/ctrlProp223.xml"/><Relationship Id="rId389" Type="http://schemas.openxmlformats.org/officeDocument/2006/relationships/ctrlProp" Target="../ctrlProps/ctrlProp461.xml"/><Relationship Id="rId554" Type="http://schemas.openxmlformats.org/officeDocument/2006/relationships/ctrlProp" Target="../ctrlProps/ctrlProp626.xml"/><Relationship Id="rId193" Type="http://schemas.openxmlformats.org/officeDocument/2006/relationships/ctrlProp" Target="../ctrlProps/ctrlProp265.xml"/><Relationship Id="rId207" Type="http://schemas.openxmlformats.org/officeDocument/2006/relationships/ctrlProp" Target="../ctrlProps/ctrlProp279.xml"/><Relationship Id="rId249" Type="http://schemas.openxmlformats.org/officeDocument/2006/relationships/ctrlProp" Target="../ctrlProps/ctrlProp321.xml"/><Relationship Id="rId414" Type="http://schemas.openxmlformats.org/officeDocument/2006/relationships/ctrlProp" Target="../ctrlProps/ctrlProp486.xml"/><Relationship Id="rId456" Type="http://schemas.openxmlformats.org/officeDocument/2006/relationships/ctrlProp" Target="../ctrlProps/ctrlProp528.xml"/><Relationship Id="rId498" Type="http://schemas.openxmlformats.org/officeDocument/2006/relationships/ctrlProp" Target="../ctrlProps/ctrlProp570.xml"/><Relationship Id="rId13" Type="http://schemas.openxmlformats.org/officeDocument/2006/relationships/ctrlProp" Target="../ctrlProps/ctrlProp85.xml"/><Relationship Id="rId109" Type="http://schemas.openxmlformats.org/officeDocument/2006/relationships/ctrlProp" Target="../ctrlProps/ctrlProp181.xml"/><Relationship Id="rId260" Type="http://schemas.openxmlformats.org/officeDocument/2006/relationships/ctrlProp" Target="../ctrlProps/ctrlProp332.xml"/><Relationship Id="rId316" Type="http://schemas.openxmlformats.org/officeDocument/2006/relationships/ctrlProp" Target="../ctrlProps/ctrlProp388.xml"/><Relationship Id="rId523" Type="http://schemas.openxmlformats.org/officeDocument/2006/relationships/ctrlProp" Target="../ctrlProps/ctrlProp595.xml"/><Relationship Id="rId55" Type="http://schemas.openxmlformats.org/officeDocument/2006/relationships/ctrlProp" Target="../ctrlProps/ctrlProp127.xml"/><Relationship Id="rId97" Type="http://schemas.openxmlformats.org/officeDocument/2006/relationships/ctrlProp" Target="../ctrlProps/ctrlProp169.xml"/><Relationship Id="rId120" Type="http://schemas.openxmlformats.org/officeDocument/2006/relationships/ctrlProp" Target="../ctrlProps/ctrlProp192.xml"/><Relationship Id="rId358" Type="http://schemas.openxmlformats.org/officeDocument/2006/relationships/ctrlProp" Target="../ctrlProps/ctrlProp430.xml"/><Relationship Id="rId162" Type="http://schemas.openxmlformats.org/officeDocument/2006/relationships/ctrlProp" Target="../ctrlProps/ctrlProp234.xml"/><Relationship Id="rId218" Type="http://schemas.openxmlformats.org/officeDocument/2006/relationships/ctrlProp" Target="../ctrlProps/ctrlProp290.xml"/><Relationship Id="rId425" Type="http://schemas.openxmlformats.org/officeDocument/2006/relationships/ctrlProp" Target="../ctrlProps/ctrlProp497.xml"/><Relationship Id="rId467" Type="http://schemas.openxmlformats.org/officeDocument/2006/relationships/ctrlProp" Target="../ctrlProps/ctrlProp539.xml"/><Relationship Id="rId271" Type="http://schemas.openxmlformats.org/officeDocument/2006/relationships/ctrlProp" Target="../ctrlProps/ctrlProp343.xml"/><Relationship Id="rId24" Type="http://schemas.openxmlformats.org/officeDocument/2006/relationships/ctrlProp" Target="../ctrlProps/ctrlProp96.xml"/><Relationship Id="rId66" Type="http://schemas.openxmlformats.org/officeDocument/2006/relationships/ctrlProp" Target="../ctrlProps/ctrlProp138.xml"/><Relationship Id="rId131" Type="http://schemas.openxmlformats.org/officeDocument/2006/relationships/ctrlProp" Target="../ctrlProps/ctrlProp203.xml"/><Relationship Id="rId327" Type="http://schemas.openxmlformats.org/officeDocument/2006/relationships/ctrlProp" Target="../ctrlProps/ctrlProp399.xml"/><Relationship Id="rId369" Type="http://schemas.openxmlformats.org/officeDocument/2006/relationships/ctrlProp" Target="../ctrlProps/ctrlProp441.xml"/><Relationship Id="rId534" Type="http://schemas.openxmlformats.org/officeDocument/2006/relationships/ctrlProp" Target="../ctrlProps/ctrlProp606.xml"/><Relationship Id="rId173" Type="http://schemas.openxmlformats.org/officeDocument/2006/relationships/ctrlProp" Target="../ctrlProps/ctrlProp245.xml"/><Relationship Id="rId229" Type="http://schemas.openxmlformats.org/officeDocument/2006/relationships/ctrlProp" Target="../ctrlProps/ctrlProp301.xml"/><Relationship Id="rId380" Type="http://schemas.openxmlformats.org/officeDocument/2006/relationships/ctrlProp" Target="../ctrlProps/ctrlProp452.xml"/><Relationship Id="rId436" Type="http://schemas.openxmlformats.org/officeDocument/2006/relationships/ctrlProp" Target="../ctrlProps/ctrlProp508.xml"/><Relationship Id="rId240" Type="http://schemas.openxmlformats.org/officeDocument/2006/relationships/ctrlProp" Target="../ctrlProps/ctrlProp312.xml"/><Relationship Id="rId478" Type="http://schemas.openxmlformats.org/officeDocument/2006/relationships/ctrlProp" Target="../ctrlProps/ctrlProp550.xml"/><Relationship Id="rId35" Type="http://schemas.openxmlformats.org/officeDocument/2006/relationships/ctrlProp" Target="../ctrlProps/ctrlProp107.xml"/><Relationship Id="rId77" Type="http://schemas.openxmlformats.org/officeDocument/2006/relationships/ctrlProp" Target="../ctrlProps/ctrlProp149.xml"/><Relationship Id="rId100" Type="http://schemas.openxmlformats.org/officeDocument/2006/relationships/ctrlProp" Target="../ctrlProps/ctrlProp172.xml"/><Relationship Id="rId282" Type="http://schemas.openxmlformats.org/officeDocument/2006/relationships/ctrlProp" Target="../ctrlProps/ctrlProp354.xml"/><Relationship Id="rId338" Type="http://schemas.openxmlformats.org/officeDocument/2006/relationships/ctrlProp" Target="../ctrlProps/ctrlProp410.xml"/><Relationship Id="rId503" Type="http://schemas.openxmlformats.org/officeDocument/2006/relationships/ctrlProp" Target="../ctrlProps/ctrlProp575.xml"/><Relationship Id="rId545" Type="http://schemas.openxmlformats.org/officeDocument/2006/relationships/ctrlProp" Target="../ctrlProps/ctrlProp617.xml"/><Relationship Id="rId8" Type="http://schemas.openxmlformats.org/officeDocument/2006/relationships/ctrlProp" Target="../ctrlProps/ctrlProp80.xml"/><Relationship Id="rId142" Type="http://schemas.openxmlformats.org/officeDocument/2006/relationships/ctrlProp" Target="../ctrlProps/ctrlProp214.xml"/><Relationship Id="rId184" Type="http://schemas.openxmlformats.org/officeDocument/2006/relationships/ctrlProp" Target="../ctrlProps/ctrlProp256.xml"/><Relationship Id="rId391" Type="http://schemas.openxmlformats.org/officeDocument/2006/relationships/ctrlProp" Target="../ctrlProps/ctrlProp463.xml"/><Relationship Id="rId405" Type="http://schemas.openxmlformats.org/officeDocument/2006/relationships/ctrlProp" Target="../ctrlProps/ctrlProp477.xml"/><Relationship Id="rId447" Type="http://schemas.openxmlformats.org/officeDocument/2006/relationships/ctrlProp" Target="../ctrlProps/ctrlProp519.xml"/><Relationship Id="rId251" Type="http://schemas.openxmlformats.org/officeDocument/2006/relationships/ctrlProp" Target="../ctrlProps/ctrlProp323.xml"/><Relationship Id="rId489" Type="http://schemas.openxmlformats.org/officeDocument/2006/relationships/ctrlProp" Target="../ctrlProps/ctrlProp561.xml"/><Relationship Id="rId46" Type="http://schemas.openxmlformats.org/officeDocument/2006/relationships/ctrlProp" Target="../ctrlProps/ctrlProp118.xml"/><Relationship Id="rId293" Type="http://schemas.openxmlformats.org/officeDocument/2006/relationships/ctrlProp" Target="../ctrlProps/ctrlProp365.xml"/><Relationship Id="rId307" Type="http://schemas.openxmlformats.org/officeDocument/2006/relationships/ctrlProp" Target="../ctrlProps/ctrlProp379.xml"/><Relationship Id="rId349" Type="http://schemas.openxmlformats.org/officeDocument/2006/relationships/ctrlProp" Target="../ctrlProps/ctrlProp421.xml"/><Relationship Id="rId514" Type="http://schemas.openxmlformats.org/officeDocument/2006/relationships/ctrlProp" Target="../ctrlProps/ctrlProp586.xml"/><Relationship Id="rId556" Type="http://schemas.openxmlformats.org/officeDocument/2006/relationships/ctrlProp" Target="../ctrlProps/ctrlProp628.xml"/><Relationship Id="rId88" Type="http://schemas.openxmlformats.org/officeDocument/2006/relationships/ctrlProp" Target="../ctrlProps/ctrlProp160.xml"/><Relationship Id="rId111" Type="http://schemas.openxmlformats.org/officeDocument/2006/relationships/ctrlProp" Target="../ctrlProps/ctrlProp183.xml"/><Relationship Id="rId153" Type="http://schemas.openxmlformats.org/officeDocument/2006/relationships/ctrlProp" Target="../ctrlProps/ctrlProp225.xml"/><Relationship Id="rId195" Type="http://schemas.openxmlformats.org/officeDocument/2006/relationships/ctrlProp" Target="../ctrlProps/ctrlProp267.xml"/><Relationship Id="rId209" Type="http://schemas.openxmlformats.org/officeDocument/2006/relationships/ctrlProp" Target="../ctrlProps/ctrlProp281.xml"/><Relationship Id="rId360" Type="http://schemas.openxmlformats.org/officeDocument/2006/relationships/ctrlProp" Target="../ctrlProps/ctrlProp432.xml"/><Relationship Id="rId416" Type="http://schemas.openxmlformats.org/officeDocument/2006/relationships/ctrlProp" Target="../ctrlProps/ctrlProp488.xml"/><Relationship Id="rId220" Type="http://schemas.openxmlformats.org/officeDocument/2006/relationships/ctrlProp" Target="../ctrlProps/ctrlProp292.xml"/><Relationship Id="rId458" Type="http://schemas.openxmlformats.org/officeDocument/2006/relationships/ctrlProp" Target="../ctrlProps/ctrlProp530.xml"/><Relationship Id="rId15" Type="http://schemas.openxmlformats.org/officeDocument/2006/relationships/ctrlProp" Target="../ctrlProps/ctrlProp87.xml"/><Relationship Id="rId57" Type="http://schemas.openxmlformats.org/officeDocument/2006/relationships/ctrlProp" Target="../ctrlProps/ctrlProp129.xml"/><Relationship Id="rId262" Type="http://schemas.openxmlformats.org/officeDocument/2006/relationships/ctrlProp" Target="../ctrlProps/ctrlProp334.xml"/><Relationship Id="rId318" Type="http://schemas.openxmlformats.org/officeDocument/2006/relationships/ctrlProp" Target="../ctrlProps/ctrlProp390.xml"/><Relationship Id="rId525" Type="http://schemas.openxmlformats.org/officeDocument/2006/relationships/ctrlProp" Target="../ctrlProps/ctrlProp597.xml"/><Relationship Id="rId99" Type="http://schemas.openxmlformats.org/officeDocument/2006/relationships/ctrlProp" Target="../ctrlProps/ctrlProp171.xml"/><Relationship Id="rId122" Type="http://schemas.openxmlformats.org/officeDocument/2006/relationships/ctrlProp" Target="../ctrlProps/ctrlProp194.xml"/><Relationship Id="rId164" Type="http://schemas.openxmlformats.org/officeDocument/2006/relationships/ctrlProp" Target="../ctrlProps/ctrlProp236.xml"/><Relationship Id="rId371" Type="http://schemas.openxmlformats.org/officeDocument/2006/relationships/ctrlProp" Target="../ctrlProps/ctrlProp443.xml"/><Relationship Id="rId427" Type="http://schemas.openxmlformats.org/officeDocument/2006/relationships/ctrlProp" Target="../ctrlProps/ctrlProp499.xml"/><Relationship Id="rId469" Type="http://schemas.openxmlformats.org/officeDocument/2006/relationships/ctrlProp" Target="../ctrlProps/ctrlProp541.xml"/><Relationship Id="rId26" Type="http://schemas.openxmlformats.org/officeDocument/2006/relationships/ctrlProp" Target="../ctrlProps/ctrlProp98.xml"/><Relationship Id="rId231" Type="http://schemas.openxmlformats.org/officeDocument/2006/relationships/ctrlProp" Target="../ctrlProps/ctrlProp303.xml"/><Relationship Id="rId273" Type="http://schemas.openxmlformats.org/officeDocument/2006/relationships/ctrlProp" Target="../ctrlProps/ctrlProp345.xml"/><Relationship Id="rId329" Type="http://schemas.openxmlformats.org/officeDocument/2006/relationships/ctrlProp" Target="../ctrlProps/ctrlProp401.xml"/><Relationship Id="rId480" Type="http://schemas.openxmlformats.org/officeDocument/2006/relationships/ctrlProp" Target="../ctrlProps/ctrlProp552.xml"/><Relationship Id="rId536" Type="http://schemas.openxmlformats.org/officeDocument/2006/relationships/ctrlProp" Target="../ctrlProps/ctrlProp608.xml"/><Relationship Id="rId68" Type="http://schemas.openxmlformats.org/officeDocument/2006/relationships/ctrlProp" Target="../ctrlProps/ctrlProp140.xml"/><Relationship Id="rId133" Type="http://schemas.openxmlformats.org/officeDocument/2006/relationships/ctrlProp" Target="../ctrlProps/ctrlProp205.xml"/><Relationship Id="rId175" Type="http://schemas.openxmlformats.org/officeDocument/2006/relationships/ctrlProp" Target="../ctrlProps/ctrlProp247.xml"/><Relationship Id="rId340" Type="http://schemas.openxmlformats.org/officeDocument/2006/relationships/ctrlProp" Target="../ctrlProps/ctrlProp412.xml"/><Relationship Id="rId200" Type="http://schemas.openxmlformats.org/officeDocument/2006/relationships/ctrlProp" Target="../ctrlProps/ctrlProp272.xml"/><Relationship Id="rId382" Type="http://schemas.openxmlformats.org/officeDocument/2006/relationships/ctrlProp" Target="../ctrlProps/ctrlProp454.xml"/><Relationship Id="rId438" Type="http://schemas.openxmlformats.org/officeDocument/2006/relationships/ctrlProp" Target="../ctrlProps/ctrlProp510.xml"/><Relationship Id="rId242" Type="http://schemas.openxmlformats.org/officeDocument/2006/relationships/ctrlProp" Target="../ctrlProps/ctrlProp314.xml"/><Relationship Id="rId284" Type="http://schemas.openxmlformats.org/officeDocument/2006/relationships/ctrlProp" Target="../ctrlProps/ctrlProp356.xml"/><Relationship Id="rId491" Type="http://schemas.openxmlformats.org/officeDocument/2006/relationships/ctrlProp" Target="../ctrlProps/ctrlProp563.xml"/><Relationship Id="rId505" Type="http://schemas.openxmlformats.org/officeDocument/2006/relationships/ctrlProp" Target="../ctrlProps/ctrlProp577.xml"/><Relationship Id="rId37" Type="http://schemas.openxmlformats.org/officeDocument/2006/relationships/ctrlProp" Target="../ctrlProps/ctrlProp109.xml"/><Relationship Id="rId79" Type="http://schemas.openxmlformats.org/officeDocument/2006/relationships/ctrlProp" Target="../ctrlProps/ctrlProp151.xml"/><Relationship Id="rId102" Type="http://schemas.openxmlformats.org/officeDocument/2006/relationships/ctrlProp" Target="../ctrlProps/ctrlProp174.xml"/><Relationship Id="rId144" Type="http://schemas.openxmlformats.org/officeDocument/2006/relationships/ctrlProp" Target="../ctrlProps/ctrlProp216.xml"/><Relationship Id="rId547" Type="http://schemas.openxmlformats.org/officeDocument/2006/relationships/ctrlProp" Target="../ctrlProps/ctrlProp619.xml"/><Relationship Id="rId90" Type="http://schemas.openxmlformats.org/officeDocument/2006/relationships/ctrlProp" Target="../ctrlProps/ctrlProp162.xml"/><Relationship Id="rId186" Type="http://schemas.openxmlformats.org/officeDocument/2006/relationships/ctrlProp" Target="../ctrlProps/ctrlProp258.xml"/><Relationship Id="rId351" Type="http://schemas.openxmlformats.org/officeDocument/2006/relationships/ctrlProp" Target="../ctrlProps/ctrlProp423.xml"/><Relationship Id="rId393" Type="http://schemas.openxmlformats.org/officeDocument/2006/relationships/ctrlProp" Target="../ctrlProps/ctrlProp465.xml"/><Relationship Id="rId407" Type="http://schemas.openxmlformats.org/officeDocument/2006/relationships/ctrlProp" Target="../ctrlProps/ctrlProp479.xml"/><Relationship Id="rId449" Type="http://schemas.openxmlformats.org/officeDocument/2006/relationships/ctrlProp" Target="../ctrlProps/ctrlProp521.xml"/><Relationship Id="rId211" Type="http://schemas.openxmlformats.org/officeDocument/2006/relationships/ctrlProp" Target="../ctrlProps/ctrlProp283.xml"/><Relationship Id="rId253" Type="http://schemas.openxmlformats.org/officeDocument/2006/relationships/ctrlProp" Target="../ctrlProps/ctrlProp325.xml"/><Relationship Id="rId295" Type="http://schemas.openxmlformats.org/officeDocument/2006/relationships/ctrlProp" Target="../ctrlProps/ctrlProp367.xml"/><Relationship Id="rId309" Type="http://schemas.openxmlformats.org/officeDocument/2006/relationships/ctrlProp" Target="../ctrlProps/ctrlProp381.xml"/><Relationship Id="rId460" Type="http://schemas.openxmlformats.org/officeDocument/2006/relationships/ctrlProp" Target="../ctrlProps/ctrlProp532.xml"/><Relationship Id="rId516" Type="http://schemas.openxmlformats.org/officeDocument/2006/relationships/ctrlProp" Target="../ctrlProps/ctrlProp588.xml"/><Relationship Id="rId48" Type="http://schemas.openxmlformats.org/officeDocument/2006/relationships/ctrlProp" Target="../ctrlProps/ctrlProp120.xml"/><Relationship Id="rId113" Type="http://schemas.openxmlformats.org/officeDocument/2006/relationships/ctrlProp" Target="../ctrlProps/ctrlProp185.xml"/><Relationship Id="rId320" Type="http://schemas.openxmlformats.org/officeDocument/2006/relationships/ctrlProp" Target="../ctrlProps/ctrlProp392.xml"/><Relationship Id="rId558" Type="http://schemas.openxmlformats.org/officeDocument/2006/relationships/ctrlProp" Target="../ctrlProps/ctrlProp630.xml"/><Relationship Id="rId155" Type="http://schemas.openxmlformats.org/officeDocument/2006/relationships/ctrlProp" Target="../ctrlProps/ctrlProp227.xml"/><Relationship Id="rId197" Type="http://schemas.openxmlformats.org/officeDocument/2006/relationships/ctrlProp" Target="../ctrlProps/ctrlProp269.xml"/><Relationship Id="rId362" Type="http://schemas.openxmlformats.org/officeDocument/2006/relationships/ctrlProp" Target="../ctrlProps/ctrlProp434.xml"/><Relationship Id="rId418" Type="http://schemas.openxmlformats.org/officeDocument/2006/relationships/ctrlProp" Target="../ctrlProps/ctrlProp490.xml"/><Relationship Id="rId222" Type="http://schemas.openxmlformats.org/officeDocument/2006/relationships/ctrlProp" Target="../ctrlProps/ctrlProp294.xml"/><Relationship Id="rId264" Type="http://schemas.openxmlformats.org/officeDocument/2006/relationships/ctrlProp" Target="../ctrlProps/ctrlProp336.xml"/><Relationship Id="rId471" Type="http://schemas.openxmlformats.org/officeDocument/2006/relationships/ctrlProp" Target="../ctrlProps/ctrlProp543.xml"/><Relationship Id="rId17" Type="http://schemas.openxmlformats.org/officeDocument/2006/relationships/ctrlProp" Target="../ctrlProps/ctrlProp89.xml"/><Relationship Id="rId59" Type="http://schemas.openxmlformats.org/officeDocument/2006/relationships/ctrlProp" Target="../ctrlProps/ctrlProp131.xml"/><Relationship Id="rId124" Type="http://schemas.openxmlformats.org/officeDocument/2006/relationships/ctrlProp" Target="../ctrlProps/ctrlProp196.xml"/><Relationship Id="rId527" Type="http://schemas.openxmlformats.org/officeDocument/2006/relationships/ctrlProp" Target="../ctrlProps/ctrlProp599.xml"/><Relationship Id="rId70" Type="http://schemas.openxmlformats.org/officeDocument/2006/relationships/ctrlProp" Target="../ctrlProps/ctrlProp142.xml"/><Relationship Id="rId166" Type="http://schemas.openxmlformats.org/officeDocument/2006/relationships/ctrlProp" Target="../ctrlProps/ctrlProp238.xml"/><Relationship Id="rId331" Type="http://schemas.openxmlformats.org/officeDocument/2006/relationships/ctrlProp" Target="../ctrlProps/ctrlProp403.xml"/><Relationship Id="rId373" Type="http://schemas.openxmlformats.org/officeDocument/2006/relationships/ctrlProp" Target="../ctrlProps/ctrlProp445.xml"/><Relationship Id="rId429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305.xml"/><Relationship Id="rId440" Type="http://schemas.openxmlformats.org/officeDocument/2006/relationships/ctrlProp" Target="../ctrlProps/ctrlProp512.xml"/><Relationship Id="rId28" Type="http://schemas.openxmlformats.org/officeDocument/2006/relationships/ctrlProp" Target="../ctrlProps/ctrlProp100.xml"/><Relationship Id="rId275" Type="http://schemas.openxmlformats.org/officeDocument/2006/relationships/ctrlProp" Target="../ctrlProps/ctrlProp347.xml"/><Relationship Id="rId300" Type="http://schemas.openxmlformats.org/officeDocument/2006/relationships/ctrlProp" Target="../ctrlProps/ctrlProp372.xml"/><Relationship Id="rId482" Type="http://schemas.openxmlformats.org/officeDocument/2006/relationships/ctrlProp" Target="../ctrlProps/ctrlProp554.xml"/><Relationship Id="rId538" Type="http://schemas.openxmlformats.org/officeDocument/2006/relationships/ctrlProp" Target="../ctrlProps/ctrlProp610.xml"/><Relationship Id="rId81" Type="http://schemas.openxmlformats.org/officeDocument/2006/relationships/ctrlProp" Target="../ctrlProps/ctrlProp153.xml"/><Relationship Id="rId135" Type="http://schemas.openxmlformats.org/officeDocument/2006/relationships/ctrlProp" Target="../ctrlProps/ctrlProp207.xml"/><Relationship Id="rId177" Type="http://schemas.openxmlformats.org/officeDocument/2006/relationships/ctrlProp" Target="../ctrlProps/ctrlProp249.xml"/><Relationship Id="rId342" Type="http://schemas.openxmlformats.org/officeDocument/2006/relationships/ctrlProp" Target="../ctrlProps/ctrlProp414.xml"/><Relationship Id="rId384" Type="http://schemas.openxmlformats.org/officeDocument/2006/relationships/ctrlProp" Target="../ctrlProps/ctrlProp456.xml"/><Relationship Id="rId202" Type="http://schemas.openxmlformats.org/officeDocument/2006/relationships/ctrlProp" Target="../ctrlProps/ctrlProp274.xml"/><Relationship Id="rId244" Type="http://schemas.openxmlformats.org/officeDocument/2006/relationships/ctrlProp" Target="../ctrlProps/ctrlProp316.xml"/><Relationship Id="rId39" Type="http://schemas.openxmlformats.org/officeDocument/2006/relationships/ctrlProp" Target="../ctrlProps/ctrlProp111.xml"/><Relationship Id="rId286" Type="http://schemas.openxmlformats.org/officeDocument/2006/relationships/ctrlProp" Target="../ctrlProps/ctrlProp358.xml"/><Relationship Id="rId451" Type="http://schemas.openxmlformats.org/officeDocument/2006/relationships/ctrlProp" Target="../ctrlProps/ctrlProp523.xml"/><Relationship Id="rId493" Type="http://schemas.openxmlformats.org/officeDocument/2006/relationships/ctrlProp" Target="../ctrlProps/ctrlProp565.xml"/><Relationship Id="rId507" Type="http://schemas.openxmlformats.org/officeDocument/2006/relationships/ctrlProp" Target="../ctrlProps/ctrlProp579.xml"/><Relationship Id="rId549" Type="http://schemas.openxmlformats.org/officeDocument/2006/relationships/ctrlProp" Target="../ctrlProps/ctrlProp621.xml"/><Relationship Id="rId50" Type="http://schemas.openxmlformats.org/officeDocument/2006/relationships/ctrlProp" Target="../ctrlProps/ctrlProp122.xml"/><Relationship Id="rId104" Type="http://schemas.openxmlformats.org/officeDocument/2006/relationships/ctrlProp" Target="../ctrlProps/ctrlProp176.xml"/><Relationship Id="rId146" Type="http://schemas.openxmlformats.org/officeDocument/2006/relationships/ctrlProp" Target="../ctrlProps/ctrlProp218.xml"/><Relationship Id="rId188" Type="http://schemas.openxmlformats.org/officeDocument/2006/relationships/ctrlProp" Target="../ctrlProps/ctrlProp260.xml"/><Relationship Id="rId311" Type="http://schemas.openxmlformats.org/officeDocument/2006/relationships/ctrlProp" Target="../ctrlProps/ctrlProp383.xml"/><Relationship Id="rId353" Type="http://schemas.openxmlformats.org/officeDocument/2006/relationships/ctrlProp" Target="../ctrlProps/ctrlProp425.xml"/><Relationship Id="rId395" Type="http://schemas.openxmlformats.org/officeDocument/2006/relationships/ctrlProp" Target="../ctrlProps/ctrlProp467.xml"/><Relationship Id="rId409" Type="http://schemas.openxmlformats.org/officeDocument/2006/relationships/ctrlProp" Target="../ctrlProps/ctrlProp481.xml"/><Relationship Id="rId92" Type="http://schemas.openxmlformats.org/officeDocument/2006/relationships/ctrlProp" Target="../ctrlProps/ctrlProp164.xml"/><Relationship Id="rId213" Type="http://schemas.openxmlformats.org/officeDocument/2006/relationships/ctrlProp" Target="../ctrlProps/ctrlProp285.xml"/><Relationship Id="rId420" Type="http://schemas.openxmlformats.org/officeDocument/2006/relationships/ctrlProp" Target="../ctrlProps/ctrlProp492.xml"/><Relationship Id="rId255" Type="http://schemas.openxmlformats.org/officeDocument/2006/relationships/ctrlProp" Target="../ctrlProps/ctrlProp327.xml"/><Relationship Id="rId297" Type="http://schemas.openxmlformats.org/officeDocument/2006/relationships/ctrlProp" Target="../ctrlProps/ctrlProp369.xml"/><Relationship Id="rId462" Type="http://schemas.openxmlformats.org/officeDocument/2006/relationships/ctrlProp" Target="../ctrlProps/ctrlProp534.xml"/><Relationship Id="rId518" Type="http://schemas.openxmlformats.org/officeDocument/2006/relationships/ctrlProp" Target="../ctrlProps/ctrlProp590.xml"/><Relationship Id="rId115" Type="http://schemas.openxmlformats.org/officeDocument/2006/relationships/ctrlProp" Target="../ctrlProps/ctrlProp187.xml"/><Relationship Id="rId157" Type="http://schemas.openxmlformats.org/officeDocument/2006/relationships/ctrlProp" Target="../ctrlProps/ctrlProp229.xml"/><Relationship Id="rId322" Type="http://schemas.openxmlformats.org/officeDocument/2006/relationships/ctrlProp" Target="../ctrlProps/ctrlProp394.xml"/><Relationship Id="rId364" Type="http://schemas.openxmlformats.org/officeDocument/2006/relationships/ctrlProp" Target="../ctrlProps/ctrlProp436.xml"/><Relationship Id="rId61" Type="http://schemas.openxmlformats.org/officeDocument/2006/relationships/ctrlProp" Target="../ctrlProps/ctrlProp133.xml"/><Relationship Id="rId199" Type="http://schemas.openxmlformats.org/officeDocument/2006/relationships/ctrlProp" Target="../ctrlProps/ctrlProp271.xml"/><Relationship Id="rId19" Type="http://schemas.openxmlformats.org/officeDocument/2006/relationships/ctrlProp" Target="../ctrlProps/ctrlProp91.xml"/><Relationship Id="rId224" Type="http://schemas.openxmlformats.org/officeDocument/2006/relationships/ctrlProp" Target="../ctrlProps/ctrlProp296.xml"/><Relationship Id="rId266" Type="http://schemas.openxmlformats.org/officeDocument/2006/relationships/ctrlProp" Target="../ctrlProps/ctrlProp338.xml"/><Relationship Id="rId431" Type="http://schemas.openxmlformats.org/officeDocument/2006/relationships/ctrlProp" Target="../ctrlProps/ctrlProp503.xml"/><Relationship Id="rId473" Type="http://schemas.openxmlformats.org/officeDocument/2006/relationships/ctrlProp" Target="../ctrlProps/ctrlProp545.xml"/><Relationship Id="rId529" Type="http://schemas.openxmlformats.org/officeDocument/2006/relationships/ctrlProp" Target="../ctrlProps/ctrlProp601.xml"/><Relationship Id="rId30" Type="http://schemas.openxmlformats.org/officeDocument/2006/relationships/ctrlProp" Target="../ctrlProps/ctrlProp102.xml"/><Relationship Id="rId126" Type="http://schemas.openxmlformats.org/officeDocument/2006/relationships/ctrlProp" Target="../ctrlProps/ctrlProp198.xml"/><Relationship Id="rId168" Type="http://schemas.openxmlformats.org/officeDocument/2006/relationships/ctrlProp" Target="../ctrlProps/ctrlProp240.xml"/><Relationship Id="rId333" Type="http://schemas.openxmlformats.org/officeDocument/2006/relationships/ctrlProp" Target="../ctrlProps/ctrlProp405.xml"/><Relationship Id="rId540" Type="http://schemas.openxmlformats.org/officeDocument/2006/relationships/ctrlProp" Target="../ctrlProps/ctrlProp612.xml"/><Relationship Id="rId72" Type="http://schemas.openxmlformats.org/officeDocument/2006/relationships/ctrlProp" Target="../ctrlProps/ctrlProp144.xml"/><Relationship Id="rId375" Type="http://schemas.openxmlformats.org/officeDocument/2006/relationships/ctrlProp" Target="../ctrlProps/ctrlProp447.xml"/><Relationship Id="rId3" Type="http://schemas.openxmlformats.org/officeDocument/2006/relationships/vmlDrawing" Target="../drawings/vmlDrawing3.vml"/><Relationship Id="rId235" Type="http://schemas.openxmlformats.org/officeDocument/2006/relationships/ctrlProp" Target="../ctrlProps/ctrlProp307.xml"/><Relationship Id="rId277" Type="http://schemas.openxmlformats.org/officeDocument/2006/relationships/ctrlProp" Target="../ctrlProps/ctrlProp349.xml"/><Relationship Id="rId400" Type="http://schemas.openxmlformats.org/officeDocument/2006/relationships/ctrlProp" Target="../ctrlProps/ctrlProp472.xml"/><Relationship Id="rId442" Type="http://schemas.openxmlformats.org/officeDocument/2006/relationships/ctrlProp" Target="../ctrlProps/ctrlProp514.xml"/><Relationship Id="rId484" Type="http://schemas.openxmlformats.org/officeDocument/2006/relationships/ctrlProp" Target="../ctrlProps/ctrlProp556.xml"/><Relationship Id="rId137" Type="http://schemas.openxmlformats.org/officeDocument/2006/relationships/ctrlProp" Target="../ctrlProps/ctrlProp209.xml"/><Relationship Id="rId302" Type="http://schemas.openxmlformats.org/officeDocument/2006/relationships/ctrlProp" Target="../ctrlProps/ctrlProp374.xml"/><Relationship Id="rId344" Type="http://schemas.openxmlformats.org/officeDocument/2006/relationships/ctrlProp" Target="../ctrlProps/ctrlProp416.xml"/><Relationship Id="rId41" Type="http://schemas.openxmlformats.org/officeDocument/2006/relationships/ctrlProp" Target="../ctrlProps/ctrlProp113.xml"/><Relationship Id="rId83" Type="http://schemas.openxmlformats.org/officeDocument/2006/relationships/ctrlProp" Target="../ctrlProps/ctrlProp155.xml"/><Relationship Id="rId179" Type="http://schemas.openxmlformats.org/officeDocument/2006/relationships/ctrlProp" Target="../ctrlProps/ctrlProp251.xml"/><Relationship Id="rId386" Type="http://schemas.openxmlformats.org/officeDocument/2006/relationships/ctrlProp" Target="../ctrlProps/ctrlProp458.xml"/><Relationship Id="rId551" Type="http://schemas.openxmlformats.org/officeDocument/2006/relationships/ctrlProp" Target="../ctrlProps/ctrlProp623.xml"/><Relationship Id="rId190" Type="http://schemas.openxmlformats.org/officeDocument/2006/relationships/ctrlProp" Target="../ctrlProps/ctrlProp262.xml"/><Relationship Id="rId204" Type="http://schemas.openxmlformats.org/officeDocument/2006/relationships/ctrlProp" Target="../ctrlProps/ctrlProp276.xml"/><Relationship Id="rId246" Type="http://schemas.openxmlformats.org/officeDocument/2006/relationships/ctrlProp" Target="../ctrlProps/ctrlProp318.xml"/><Relationship Id="rId288" Type="http://schemas.openxmlformats.org/officeDocument/2006/relationships/ctrlProp" Target="../ctrlProps/ctrlProp360.xml"/><Relationship Id="rId411" Type="http://schemas.openxmlformats.org/officeDocument/2006/relationships/ctrlProp" Target="../ctrlProps/ctrlProp483.xml"/><Relationship Id="rId453" Type="http://schemas.openxmlformats.org/officeDocument/2006/relationships/ctrlProp" Target="../ctrlProps/ctrlProp525.xml"/><Relationship Id="rId509" Type="http://schemas.openxmlformats.org/officeDocument/2006/relationships/ctrlProp" Target="../ctrlProps/ctrlProp581.xml"/><Relationship Id="rId106" Type="http://schemas.openxmlformats.org/officeDocument/2006/relationships/ctrlProp" Target="../ctrlProps/ctrlProp178.xml"/><Relationship Id="rId313" Type="http://schemas.openxmlformats.org/officeDocument/2006/relationships/ctrlProp" Target="../ctrlProps/ctrlProp385.xml"/><Relationship Id="rId495" Type="http://schemas.openxmlformats.org/officeDocument/2006/relationships/ctrlProp" Target="../ctrlProps/ctrlProp567.xml"/><Relationship Id="rId10" Type="http://schemas.openxmlformats.org/officeDocument/2006/relationships/ctrlProp" Target="../ctrlProps/ctrlProp82.xml"/><Relationship Id="rId52" Type="http://schemas.openxmlformats.org/officeDocument/2006/relationships/ctrlProp" Target="../ctrlProps/ctrlProp124.xml"/><Relationship Id="rId94" Type="http://schemas.openxmlformats.org/officeDocument/2006/relationships/ctrlProp" Target="../ctrlProps/ctrlProp166.xml"/><Relationship Id="rId148" Type="http://schemas.openxmlformats.org/officeDocument/2006/relationships/ctrlProp" Target="../ctrlProps/ctrlProp220.xml"/><Relationship Id="rId355" Type="http://schemas.openxmlformats.org/officeDocument/2006/relationships/ctrlProp" Target="../ctrlProps/ctrlProp427.xml"/><Relationship Id="rId397" Type="http://schemas.openxmlformats.org/officeDocument/2006/relationships/ctrlProp" Target="../ctrlProps/ctrlProp469.xml"/><Relationship Id="rId520" Type="http://schemas.openxmlformats.org/officeDocument/2006/relationships/ctrlProp" Target="../ctrlProps/ctrlProp592.xml"/><Relationship Id="rId215" Type="http://schemas.openxmlformats.org/officeDocument/2006/relationships/ctrlProp" Target="../ctrlProps/ctrlProp287.xml"/><Relationship Id="rId257" Type="http://schemas.openxmlformats.org/officeDocument/2006/relationships/ctrlProp" Target="../ctrlProps/ctrlProp329.xml"/><Relationship Id="rId422" Type="http://schemas.openxmlformats.org/officeDocument/2006/relationships/ctrlProp" Target="../ctrlProps/ctrlProp494.xml"/><Relationship Id="rId464" Type="http://schemas.openxmlformats.org/officeDocument/2006/relationships/ctrlProp" Target="../ctrlProps/ctrlProp536.xml"/><Relationship Id="rId299" Type="http://schemas.openxmlformats.org/officeDocument/2006/relationships/ctrlProp" Target="../ctrlProps/ctrlProp371.xml"/><Relationship Id="rId63" Type="http://schemas.openxmlformats.org/officeDocument/2006/relationships/ctrlProp" Target="../ctrlProps/ctrlProp135.xml"/><Relationship Id="rId159" Type="http://schemas.openxmlformats.org/officeDocument/2006/relationships/ctrlProp" Target="../ctrlProps/ctrlProp231.xml"/><Relationship Id="rId366" Type="http://schemas.openxmlformats.org/officeDocument/2006/relationships/ctrlProp" Target="../ctrlProps/ctrlProp438.xml"/><Relationship Id="rId226" Type="http://schemas.openxmlformats.org/officeDocument/2006/relationships/ctrlProp" Target="../ctrlProps/ctrlProp298.xml"/><Relationship Id="rId433" Type="http://schemas.openxmlformats.org/officeDocument/2006/relationships/ctrlProp" Target="../ctrlProps/ctrlProp505.xml"/><Relationship Id="rId74" Type="http://schemas.openxmlformats.org/officeDocument/2006/relationships/ctrlProp" Target="../ctrlProps/ctrlProp146.xml"/><Relationship Id="rId377" Type="http://schemas.openxmlformats.org/officeDocument/2006/relationships/ctrlProp" Target="../ctrlProps/ctrlProp449.xml"/><Relationship Id="rId500" Type="http://schemas.openxmlformats.org/officeDocument/2006/relationships/ctrlProp" Target="../ctrlProps/ctrlProp572.xml"/><Relationship Id="rId5" Type="http://schemas.openxmlformats.org/officeDocument/2006/relationships/ctrlProp" Target="../ctrlProps/ctrlProp77.xml"/><Relationship Id="rId237" Type="http://schemas.openxmlformats.org/officeDocument/2006/relationships/ctrlProp" Target="../ctrlProps/ctrlProp309.xml"/><Relationship Id="rId444" Type="http://schemas.openxmlformats.org/officeDocument/2006/relationships/ctrlProp" Target="../ctrlProps/ctrlProp516.xml"/><Relationship Id="rId290" Type="http://schemas.openxmlformats.org/officeDocument/2006/relationships/ctrlProp" Target="../ctrlProps/ctrlProp362.xml"/><Relationship Id="rId304" Type="http://schemas.openxmlformats.org/officeDocument/2006/relationships/ctrlProp" Target="../ctrlProps/ctrlProp376.xml"/><Relationship Id="rId388" Type="http://schemas.openxmlformats.org/officeDocument/2006/relationships/ctrlProp" Target="../ctrlProps/ctrlProp460.xml"/><Relationship Id="rId511" Type="http://schemas.openxmlformats.org/officeDocument/2006/relationships/ctrlProp" Target="../ctrlProps/ctrlProp583.xml"/><Relationship Id="rId85" Type="http://schemas.openxmlformats.org/officeDocument/2006/relationships/ctrlProp" Target="../ctrlProps/ctrlProp157.xml"/><Relationship Id="rId150" Type="http://schemas.openxmlformats.org/officeDocument/2006/relationships/ctrlProp" Target="../ctrlProps/ctrlProp222.xml"/><Relationship Id="rId248" Type="http://schemas.openxmlformats.org/officeDocument/2006/relationships/ctrlProp" Target="../ctrlProps/ctrlProp320.xml"/><Relationship Id="rId455" Type="http://schemas.openxmlformats.org/officeDocument/2006/relationships/ctrlProp" Target="../ctrlProps/ctrlProp527.xml"/><Relationship Id="rId12" Type="http://schemas.openxmlformats.org/officeDocument/2006/relationships/ctrlProp" Target="../ctrlProps/ctrlProp84.xml"/><Relationship Id="rId108" Type="http://schemas.openxmlformats.org/officeDocument/2006/relationships/ctrlProp" Target="../ctrlProps/ctrlProp180.xml"/><Relationship Id="rId315" Type="http://schemas.openxmlformats.org/officeDocument/2006/relationships/ctrlProp" Target="../ctrlProps/ctrlProp387.xml"/><Relationship Id="rId522" Type="http://schemas.openxmlformats.org/officeDocument/2006/relationships/ctrlProp" Target="../ctrlProps/ctrlProp594.xml"/><Relationship Id="rId96" Type="http://schemas.openxmlformats.org/officeDocument/2006/relationships/ctrlProp" Target="../ctrlProps/ctrlProp168.xml"/><Relationship Id="rId161" Type="http://schemas.openxmlformats.org/officeDocument/2006/relationships/ctrlProp" Target="../ctrlProps/ctrlProp233.xml"/><Relationship Id="rId399" Type="http://schemas.openxmlformats.org/officeDocument/2006/relationships/ctrlProp" Target="../ctrlProps/ctrlProp47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33.xml"/><Relationship Id="rId4" Type="http://schemas.openxmlformats.org/officeDocument/2006/relationships/ctrlProp" Target="../ctrlProps/ctrlProp6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9"/>
  <sheetViews>
    <sheetView showGridLines="0" topLeftCell="C79" zoomScale="110" zoomScaleNormal="110" zoomScaleSheetLayoutView="70" zoomScalePageLayoutView="85" workbookViewId="0">
      <selection activeCell="E13" sqref="E13"/>
    </sheetView>
  </sheetViews>
  <sheetFormatPr baseColWidth="10" defaultColWidth="8.83203125" defaultRowHeight="15"/>
  <cols>
    <col min="1" max="1" width="2.1640625" style="50" customWidth="1"/>
    <col min="2" max="2" width="5.33203125" style="50" bestFit="1" customWidth="1"/>
    <col min="3" max="3" width="36.5" style="51" bestFit="1" customWidth="1"/>
    <col min="4" max="4" width="2" style="51" customWidth="1"/>
    <col min="5" max="5" width="76.5" style="52" customWidth="1"/>
    <col min="6" max="6" width="20" style="50" bestFit="1" customWidth="1"/>
    <col min="7" max="7" width="19.33203125" style="53" customWidth="1"/>
    <col min="8" max="8" width="16.6640625" style="50" bestFit="1" customWidth="1"/>
    <col min="9" max="9" width="13" style="53" customWidth="1"/>
    <col min="10" max="10" width="9.1640625" style="50" hidden="1" customWidth="1"/>
    <col min="11" max="11" width="7.5" style="54" hidden="1" customWidth="1"/>
    <col min="12" max="15" width="9.1640625" style="50" hidden="1" customWidth="1"/>
    <col min="16" max="16" width="2.1640625" style="50" customWidth="1"/>
    <col min="17" max="257" width="9.1640625" style="50"/>
    <col min="258" max="258" width="5.33203125" style="50" bestFit="1" customWidth="1"/>
    <col min="259" max="259" width="36.5" style="50" bestFit="1" customWidth="1"/>
    <col min="260" max="260" width="65.1640625" style="50" bestFit="1" customWidth="1"/>
    <col min="261" max="261" width="8.1640625" style="50" customWidth="1"/>
    <col min="262" max="262" width="21.33203125" style="50" bestFit="1" customWidth="1"/>
    <col min="263" max="263" width="16.6640625" style="50" bestFit="1" customWidth="1"/>
    <col min="264" max="264" width="15.1640625" style="50" customWidth="1"/>
    <col min="265" max="265" width="13" style="50" customWidth="1"/>
    <col min="266" max="266" width="9.1640625" style="50" customWidth="1"/>
    <col min="267" max="267" width="6.5" style="50" customWidth="1"/>
    <col min="268" max="513" width="9.1640625" style="50"/>
    <col min="514" max="514" width="5.33203125" style="50" bestFit="1" customWidth="1"/>
    <col min="515" max="515" width="36.5" style="50" bestFit="1" customWidth="1"/>
    <col min="516" max="516" width="65.1640625" style="50" bestFit="1" customWidth="1"/>
    <col min="517" max="517" width="8.1640625" style="50" customWidth="1"/>
    <col min="518" max="518" width="21.33203125" style="50" bestFit="1" customWidth="1"/>
    <col min="519" max="519" width="16.6640625" style="50" bestFit="1" customWidth="1"/>
    <col min="520" max="520" width="15.1640625" style="50" customWidth="1"/>
    <col min="521" max="521" width="13" style="50" customWidth="1"/>
    <col min="522" max="522" width="9.1640625" style="50" customWidth="1"/>
    <col min="523" max="523" width="6.5" style="50" customWidth="1"/>
    <col min="524" max="769" width="9.1640625" style="50"/>
    <col min="770" max="770" width="5.33203125" style="50" bestFit="1" customWidth="1"/>
    <col min="771" max="771" width="36.5" style="50" bestFit="1" customWidth="1"/>
    <col min="772" max="772" width="65.1640625" style="50" bestFit="1" customWidth="1"/>
    <col min="773" max="773" width="8.1640625" style="50" customWidth="1"/>
    <col min="774" max="774" width="21.33203125" style="50" bestFit="1" customWidth="1"/>
    <col min="775" max="775" width="16.6640625" style="50" bestFit="1" customWidth="1"/>
    <col min="776" max="776" width="15.1640625" style="50" customWidth="1"/>
    <col min="777" max="777" width="13" style="50" customWidth="1"/>
    <col min="778" max="778" width="9.1640625" style="50" customWidth="1"/>
    <col min="779" max="779" width="6.5" style="50" customWidth="1"/>
    <col min="780" max="1025" width="9.1640625" style="50"/>
    <col min="1026" max="1026" width="5.33203125" style="50" bestFit="1" customWidth="1"/>
    <col min="1027" max="1027" width="36.5" style="50" bestFit="1" customWidth="1"/>
    <col min="1028" max="1028" width="65.1640625" style="50" bestFit="1" customWidth="1"/>
    <col min="1029" max="1029" width="8.1640625" style="50" customWidth="1"/>
    <col min="1030" max="1030" width="21.33203125" style="50" bestFit="1" customWidth="1"/>
    <col min="1031" max="1031" width="16.6640625" style="50" bestFit="1" customWidth="1"/>
    <col min="1032" max="1032" width="15.1640625" style="50" customWidth="1"/>
    <col min="1033" max="1033" width="13" style="50" customWidth="1"/>
    <col min="1034" max="1034" width="9.1640625" style="50" customWidth="1"/>
    <col min="1035" max="1035" width="6.5" style="50" customWidth="1"/>
    <col min="1036" max="1281" width="9.1640625" style="50"/>
    <col min="1282" max="1282" width="5.33203125" style="50" bestFit="1" customWidth="1"/>
    <col min="1283" max="1283" width="36.5" style="50" bestFit="1" customWidth="1"/>
    <col min="1284" max="1284" width="65.1640625" style="50" bestFit="1" customWidth="1"/>
    <col min="1285" max="1285" width="8.1640625" style="50" customWidth="1"/>
    <col min="1286" max="1286" width="21.33203125" style="50" bestFit="1" customWidth="1"/>
    <col min="1287" max="1287" width="16.6640625" style="50" bestFit="1" customWidth="1"/>
    <col min="1288" max="1288" width="15.1640625" style="50" customWidth="1"/>
    <col min="1289" max="1289" width="13" style="50" customWidth="1"/>
    <col min="1290" max="1290" width="9.1640625" style="50" customWidth="1"/>
    <col min="1291" max="1291" width="6.5" style="50" customWidth="1"/>
    <col min="1292" max="1537" width="9.1640625" style="50"/>
    <col min="1538" max="1538" width="5.33203125" style="50" bestFit="1" customWidth="1"/>
    <col min="1539" max="1539" width="36.5" style="50" bestFit="1" customWidth="1"/>
    <col min="1540" max="1540" width="65.1640625" style="50" bestFit="1" customWidth="1"/>
    <col min="1541" max="1541" width="8.1640625" style="50" customWidth="1"/>
    <col min="1542" max="1542" width="21.33203125" style="50" bestFit="1" customWidth="1"/>
    <col min="1543" max="1543" width="16.6640625" style="50" bestFit="1" customWidth="1"/>
    <col min="1544" max="1544" width="15.1640625" style="50" customWidth="1"/>
    <col min="1545" max="1545" width="13" style="50" customWidth="1"/>
    <col min="1546" max="1546" width="9.1640625" style="50" customWidth="1"/>
    <col min="1547" max="1547" width="6.5" style="50" customWidth="1"/>
    <col min="1548" max="1793" width="9.1640625" style="50"/>
    <col min="1794" max="1794" width="5.33203125" style="50" bestFit="1" customWidth="1"/>
    <col min="1795" max="1795" width="36.5" style="50" bestFit="1" customWidth="1"/>
    <col min="1796" max="1796" width="65.1640625" style="50" bestFit="1" customWidth="1"/>
    <col min="1797" max="1797" width="8.1640625" style="50" customWidth="1"/>
    <col min="1798" max="1798" width="21.33203125" style="50" bestFit="1" customWidth="1"/>
    <col min="1799" max="1799" width="16.6640625" style="50" bestFit="1" customWidth="1"/>
    <col min="1800" max="1800" width="15.1640625" style="50" customWidth="1"/>
    <col min="1801" max="1801" width="13" style="50" customWidth="1"/>
    <col min="1802" max="1802" width="9.1640625" style="50" customWidth="1"/>
    <col min="1803" max="1803" width="6.5" style="50" customWidth="1"/>
    <col min="1804" max="2049" width="9.1640625" style="50"/>
    <col min="2050" max="2050" width="5.33203125" style="50" bestFit="1" customWidth="1"/>
    <col min="2051" max="2051" width="36.5" style="50" bestFit="1" customWidth="1"/>
    <col min="2052" max="2052" width="65.1640625" style="50" bestFit="1" customWidth="1"/>
    <col min="2053" max="2053" width="8.1640625" style="50" customWidth="1"/>
    <col min="2054" max="2054" width="21.33203125" style="50" bestFit="1" customWidth="1"/>
    <col min="2055" max="2055" width="16.6640625" style="50" bestFit="1" customWidth="1"/>
    <col min="2056" max="2056" width="15.1640625" style="50" customWidth="1"/>
    <col min="2057" max="2057" width="13" style="50" customWidth="1"/>
    <col min="2058" max="2058" width="9.1640625" style="50" customWidth="1"/>
    <col min="2059" max="2059" width="6.5" style="50" customWidth="1"/>
    <col min="2060" max="2305" width="9.1640625" style="50"/>
    <col min="2306" max="2306" width="5.33203125" style="50" bestFit="1" customWidth="1"/>
    <col min="2307" max="2307" width="36.5" style="50" bestFit="1" customWidth="1"/>
    <col min="2308" max="2308" width="65.1640625" style="50" bestFit="1" customWidth="1"/>
    <col min="2309" max="2309" width="8.1640625" style="50" customWidth="1"/>
    <col min="2310" max="2310" width="21.33203125" style="50" bestFit="1" customWidth="1"/>
    <col min="2311" max="2311" width="16.6640625" style="50" bestFit="1" customWidth="1"/>
    <col min="2312" max="2312" width="15.1640625" style="50" customWidth="1"/>
    <col min="2313" max="2313" width="13" style="50" customWidth="1"/>
    <col min="2314" max="2314" width="9.1640625" style="50" customWidth="1"/>
    <col min="2315" max="2315" width="6.5" style="50" customWidth="1"/>
    <col min="2316" max="2561" width="9.1640625" style="50"/>
    <col min="2562" max="2562" width="5.33203125" style="50" bestFit="1" customWidth="1"/>
    <col min="2563" max="2563" width="36.5" style="50" bestFit="1" customWidth="1"/>
    <col min="2564" max="2564" width="65.1640625" style="50" bestFit="1" customWidth="1"/>
    <col min="2565" max="2565" width="8.1640625" style="50" customWidth="1"/>
    <col min="2566" max="2566" width="21.33203125" style="50" bestFit="1" customWidth="1"/>
    <col min="2567" max="2567" width="16.6640625" style="50" bestFit="1" customWidth="1"/>
    <col min="2568" max="2568" width="15.1640625" style="50" customWidth="1"/>
    <col min="2569" max="2569" width="13" style="50" customWidth="1"/>
    <col min="2570" max="2570" width="9.1640625" style="50" customWidth="1"/>
    <col min="2571" max="2571" width="6.5" style="50" customWidth="1"/>
    <col min="2572" max="2817" width="9.1640625" style="50"/>
    <col min="2818" max="2818" width="5.33203125" style="50" bestFit="1" customWidth="1"/>
    <col min="2819" max="2819" width="36.5" style="50" bestFit="1" customWidth="1"/>
    <col min="2820" max="2820" width="65.1640625" style="50" bestFit="1" customWidth="1"/>
    <col min="2821" max="2821" width="8.1640625" style="50" customWidth="1"/>
    <col min="2822" max="2822" width="21.33203125" style="50" bestFit="1" customWidth="1"/>
    <col min="2823" max="2823" width="16.6640625" style="50" bestFit="1" customWidth="1"/>
    <col min="2824" max="2824" width="15.1640625" style="50" customWidth="1"/>
    <col min="2825" max="2825" width="13" style="50" customWidth="1"/>
    <col min="2826" max="2826" width="9.1640625" style="50" customWidth="1"/>
    <col min="2827" max="2827" width="6.5" style="50" customWidth="1"/>
    <col min="2828" max="3073" width="9.1640625" style="50"/>
    <col min="3074" max="3074" width="5.33203125" style="50" bestFit="1" customWidth="1"/>
    <col min="3075" max="3075" width="36.5" style="50" bestFit="1" customWidth="1"/>
    <col min="3076" max="3076" width="65.1640625" style="50" bestFit="1" customWidth="1"/>
    <col min="3077" max="3077" width="8.1640625" style="50" customWidth="1"/>
    <col min="3078" max="3078" width="21.33203125" style="50" bestFit="1" customWidth="1"/>
    <col min="3079" max="3079" width="16.6640625" style="50" bestFit="1" customWidth="1"/>
    <col min="3080" max="3080" width="15.1640625" style="50" customWidth="1"/>
    <col min="3081" max="3081" width="13" style="50" customWidth="1"/>
    <col min="3082" max="3082" width="9.1640625" style="50" customWidth="1"/>
    <col min="3083" max="3083" width="6.5" style="50" customWidth="1"/>
    <col min="3084" max="3329" width="9.1640625" style="50"/>
    <col min="3330" max="3330" width="5.33203125" style="50" bestFit="1" customWidth="1"/>
    <col min="3331" max="3331" width="36.5" style="50" bestFit="1" customWidth="1"/>
    <col min="3332" max="3332" width="65.1640625" style="50" bestFit="1" customWidth="1"/>
    <col min="3333" max="3333" width="8.1640625" style="50" customWidth="1"/>
    <col min="3334" max="3334" width="21.33203125" style="50" bestFit="1" customWidth="1"/>
    <col min="3335" max="3335" width="16.6640625" style="50" bestFit="1" customWidth="1"/>
    <col min="3336" max="3336" width="15.1640625" style="50" customWidth="1"/>
    <col min="3337" max="3337" width="13" style="50" customWidth="1"/>
    <col min="3338" max="3338" width="9.1640625" style="50" customWidth="1"/>
    <col min="3339" max="3339" width="6.5" style="50" customWidth="1"/>
    <col min="3340" max="3585" width="9.1640625" style="50"/>
    <col min="3586" max="3586" width="5.33203125" style="50" bestFit="1" customWidth="1"/>
    <col min="3587" max="3587" width="36.5" style="50" bestFit="1" customWidth="1"/>
    <col min="3588" max="3588" width="65.1640625" style="50" bestFit="1" customWidth="1"/>
    <col min="3589" max="3589" width="8.1640625" style="50" customWidth="1"/>
    <col min="3590" max="3590" width="21.33203125" style="50" bestFit="1" customWidth="1"/>
    <col min="3591" max="3591" width="16.6640625" style="50" bestFit="1" customWidth="1"/>
    <col min="3592" max="3592" width="15.1640625" style="50" customWidth="1"/>
    <col min="3593" max="3593" width="13" style="50" customWidth="1"/>
    <col min="3594" max="3594" width="9.1640625" style="50" customWidth="1"/>
    <col min="3595" max="3595" width="6.5" style="50" customWidth="1"/>
    <col min="3596" max="3841" width="9.1640625" style="50"/>
    <col min="3842" max="3842" width="5.33203125" style="50" bestFit="1" customWidth="1"/>
    <col min="3843" max="3843" width="36.5" style="50" bestFit="1" customWidth="1"/>
    <col min="3844" max="3844" width="65.1640625" style="50" bestFit="1" customWidth="1"/>
    <col min="3845" max="3845" width="8.1640625" style="50" customWidth="1"/>
    <col min="3846" max="3846" width="21.33203125" style="50" bestFit="1" customWidth="1"/>
    <col min="3847" max="3847" width="16.6640625" style="50" bestFit="1" customWidth="1"/>
    <col min="3848" max="3848" width="15.1640625" style="50" customWidth="1"/>
    <col min="3849" max="3849" width="13" style="50" customWidth="1"/>
    <col min="3850" max="3850" width="9.1640625" style="50" customWidth="1"/>
    <col min="3851" max="3851" width="6.5" style="50" customWidth="1"/>
    <col min="3852" max="4097" width="9.1640625" style="50"/>
    <col min="4098" max="4098" width="5.33203125" style="50" bestFit="1" customWidth="1"/>
    <col min="4099" max="4099" width="36.5" style="50" bestFit="1" customWidth="1"/>
    <col min="4100" max="4100" width="65.1640625" style="50" bestFit="1" customWidth="1"/>
    <col min="4101" max="4101" width="8.1640625" style="50" customWidth="1"/>
    <col min="4102" max="4102" width="21.33203125" style="50" bestFit="1" customWidth="1"/>
    <col min="4103" max="4103" width="16.6640625" style="50" bestFit="1" customWidth="1"/>
    <col min="4104" max="4104" width="15.1640625" style="50" customWidth="1"/>
    <col min="4105" max="4105" width="13" style="50" customWidth="1"/>
    <col min="4106" max="4106" width="9.1640625" style="50" customWidth="1"/>
    <col min="4107" max="4107" width="6.5" style="50" customWidth="1"/>
    <col min="4108" max="4353" width="9.1640625" style="50"/>
    <col min="4354" max="4354" width="5.33203125" style="50" bestFit="1" customWidth="1"/>
    <col min="4355" max="4355" width="36.5" style="50" bestFit="1" customWidth="1"/>
    <col min="4356" max="4356" width="65.1640625" style="50" bestFit="1" customWidth="1"/>
    <col min="4357" max="4357" width="8.1640625" style="50" customWidth="1"/>
    <col min="4358" max="4358" width="21.33203125" style="50" bestFit="1" customWidth="1"/>
    <col min="4359" max="4359" width="16.6640625" style="50" bestFit="1" customWidth="1"/>
    <col min="4360" max="4360" width="15.1640625" style="50" customWidth="1"/>
    <col min="4361" max="4361" width="13" style="50" customWidth="1"/>
    <col min="4362" max="4362" width="9.1640625" style="50" customWidth="1"/>
    <col min="4363" max="4363" width="6.5" style="50" customWidth="1"/>
    <col min="4364" max="4609" width="9.1640625" style="50"/>
    <col min="4610" max="4610" width="5.33203125" style="50" bestFit="1" customWidth="1"/>
    <col min="4611" max="4611" width="36.5" style="50" bestFit="1" customWidth="1"/>
    <col min="4612" max="4612" width="65.1640625" style="50" bestFit="1" customWidth="1"/>
    <col min="4613" max="4613" width="8.1640625" style="50" customWidth="1"/>
    <col min="4614" max="4614" width="21.33203125" style="50" bestFit="1" customWidth="1"/>
    <col min="4615" max="4615" width="16.6640625" style="50" bestFit="1" customWidth="1"/>
    <col min="4616" max="4616" width="15.1640625" style="50" customWidth="1"/>
    <col min="4617" max="4617" width="13" style="50" customWidth="1"/>
    <col min="4618" max="4618" width="9.1640625" style="50" customWidth="1"/>
    <col min="4619" max="4619" width="6.5" style="50" customWidth="1"/>
    <col min="4620" max="4865" width="9.1640625" style="50"/>
    <col min="4866" max="4866" width="5.33203125" style="50" bestFit="1" customWidth="1"/>
    <col min="4867" max="4867" width="36.5" style="50" bestFit="1" customWidth="1"/>
    <col min="4868" max="4868" width="65.1640625" style="50" bestFit="1" customWidth="1"/>
    <col min="4869" max="4869" width="8.1640625" style="50" customWidth="1"/>
    <col min="4870" max="4870" width="21.33203125" style="50" bestFit="1" customWidth="1"/>
    <col min="4871" max="4871" width="16.6640625" style="50" bestFit="1" customWidth="1"/>
    <col min="4872" max="4872" width="15.1640625" style="50" customWidth="1"/>
    <col min="4873" max="4873" width="13" style="50" customWidth="1"/>
    <col min="4874" max="4874" width="9.1640625" style="50" customWidth="1"/>
    <col min="4875" max="4875" width="6.5" style="50" customWidth="1"/>
    <col min="4876" max="5121" width="9.1640625" style="50"/>
    <col min="5122" max="5122" width="5.33203125" style="50" bestFit="1" customWidth="1"/>
    <col min="5123" max="5123" width="36.5" style="50" bestFit="1" customWidth="1"/>
    <col min="5124" max="5124" width="65.1640625" style="50" bestFit="1" customWidth="1"/>
    <col min="5125" max="5125" width="8.1640625" style="50" customWidth="1"/>
    <col min="5126" max="5126" width="21.33203125" style="50" bestFit="1" customWidth="1"/>
    <col min="5127" max="5127" width="16.6640625" style="50" bestFit="1" customWidth="1"/>
    <col min="5128" max="5128" width="15.1640625" style="50" customWidth="1"/>
    <col min="5129" max="5129" width="13" style="50" customWidth="1"/>
    <col min="5130" max="5130" width="9.1640625" style="50" customWidth="1"/>
    <col min="5131" max="5131" width="6.5" style="50" customWidth="1"/>
    <col min="5132" max="5377" width="9.1640625" style="50"/>
    <col min="5378" max="5378" width="5.33203125" style="50" bestFit="1" customWidth="1"/>
    <col min="5379" max="5379" width="36.5" style="50" bestFit="1" customWidth="1"/>
    <col min="5380" max="5380" width="65.1640625" style="50" bestFit="1" customWidth="1"/>
    <col min="5381" max="5381" width="8.1640625" style="50" customWidth="1"/>
    <col min="5382" max="5382" width="21.33203125" style="50" bestFit="1" customWidth="1"/>
    <col min="5383" max="5383" width="16.6640625" style="50" bestFit="1" customWidth="1"/>
    <col min="5384" max="5384" width="15.1640625" style="50" customWidth="1"/>
    <col min="5385" max="5385" width="13" style="50" customWidth="1"/>
    <col min="5386" max="5386" width="9.1640625" style="50" customWidth="1"/>
    <col min="5387" max="5387" width="6.5" style="50" customWidth="1"/>
    <col min="5388" max="5633" width="9.1640625" style="50"/>
    <col min="5634" max="5634" width="5.33203125" style="50" bestFit="1" customWidth="1"/>
    <col min="5635" max="5635" width="36.5" style="50" bestFit="1" customWidth="1"/>
    <col min="5636" max="5636" width="65.1640625" style="50" bestFit="1" customWidth="1"/>
    <col min="5637" max="5637" width="8.1640625" style="50" customWidth="1"/>
    <col min="5638" max="5638" width="21.33203125" style="50" bestFit="1" customWidth="1"/>
    <col min="5639" max="5639" width="16.6640625" style="50" bestFit="1" customWidth="1"/>
    <col min="5640" max="5640" width="15.1640625" style="50" customWidth="1"/>
    <col min="5641" max="5641" width="13" style="50" customWidth="1"/>
    <col min="5642" max="5642" width="9.1640625" style="50" customWidth="1"/>
    <col min="5643" max="5643" width="6.5" style="50" customWidth="1"/>
    <col min="5644" max="5889" width="9.1640625" style="50"/>
    <col min="5890" max="5890" width="5.33203125" style="50" bestFit="1" customWidth="1"/>
    <col min="5891" max="5891" width="36.5" style="50" bestFit="1" customWidth="1"/>
    <col min="5892" max="5892" width="65.1640625" style="50" bestFit="1" customWidth="1"/>
    <col min="5893" max="5893" width="8.1640625" style="50" customWidth="1"/>
    <col min="5894" max="5894" width="21.33203125" style="50" bestFit="1" customWidth="1"/>
    <col min="5895" max="5895" width="16.6640625" style="50" bestFit="1" customWidth="1"/>
    <col min="5896" max="5896" width="15.1640625" style="50" customWidth="1"/>
    <col min="5897" max="5897" width="13" style="50" customWidth="1"/>
    <col min="5898" max="5898" width="9.1640625" style="50" customWidth="1"/>
    <col min="5899" max="5899" width="6.5" style="50" customWidth="1"/>
    <col min="5900" max="6145" width="9.1640625" style="50"/>
    <col min="6146" max="6146" width="5.33203125" style="50" bestFit="1" customWidth="1"/>
    <col min="6147" max="6147" width="36.5" style="50" bestFit="1" customWidth="1"/>
    <col min="6148" max="6148" width="65.1640625" style="50" bestFit="1" customWidth="1"/>
    <col min="6149" max="6149" width="8.1640625" style="50" customWidth="1"/>
    <col min="6150" max="6150" width="21.33203125" style="50" bestFit="1" customWidth="1"/>
    <col min="6151" max="6151" width="16.6640625" style="50" bestFit="1" customWidth="1"/>
    <col min="6152" max="6152" width="15.1640625" style="50" customWidth="1"/>
    <col min="6153" max="6153" width="13" style="50" customWidth="1"/>
    <col min="6154" max="6154" width="9.1640625" style="50" customWidth="1"/>
    <col min="6155" max="6155" width="6.5" style="50" customWidth="1"/>
    <col min="6156" max="6401" width="9.1640625" style="50"/>
    <col min="6402" max="6402" width="5.33203125" style="50" bestFit="1" customWidth="1"/>
    <col min="6403" max="6403" width="36.5" style="50" bestFit="1" customWidth="1"/>
    <col min="6404" max="6404" width="65.1640625" style="50" bestFit="1" customWidth="1"/>
    <col min="6405" max="6405" width="8.1640625" style="50" customWidth="1"/>
    <col min="6406" max="6406" width="21.33203125" style="50" bestFit="1" customWidth="1"/>
    <col min="6407" max="6407" width="16.6640625" style="50" bestFit="1" customWidth="1"/>
    <col min="6408" max="6408" width="15.1640625" style="50" customWidth="1"/>
    <col min="6409" max="6409" width="13" style="50" customWidth="1"/>
    <col min="6410" max="6410" width="9.1640625" style="50" customWidth="1"/>
    <col min="6411" max="6411" width="6.5" style="50" customWidth="1"/>
    <col min="6412" max="6657" width="9.1640625" style="50"/>
    <col min="6658" max="6658" width="5.33203125" style="50" bestFit="1" customWidth="1"/>
    <col min="6659" max="6659" width="36.5" style="50" bestFit="1" customWidth="1"/>
    <col min="6660" max="6660" width="65.1640625" style="50" bestFit="1" customWidth="1"/>
    <col min="6661" max="6661" width="8.1640625" style="50" customWidth="1"/>
    <col min="6662" max="6662" width="21.33203125" style="50" bestFit="1" customWidth="1"/>
    <col min="6663" max="6663" width="16.6640625" style="50" bestFit="1" customWidth="1"/>
    <col min="6664" max="6664" width="15.1640625" style="50" customWidth="1"/>
    <col min="6665" max="6665" width="13" style="50" customWidth="1"/>
    <col min="6666" max="6666" width="9.1640625" style="50" customWidth="1"/>
    <col min="6667" max="6667" width="6.5" style="50" customWidth="1"/>
    <col min="6668" max="6913" width="9.1640625" style="50"/>
    <col min="6914" max="6914" width="5.33203125" style="50" bestFit="1" customWidth="1"/>
    <col min="6915" max="6915" width="36.5" style="50" bestFit="1" customWidth="1"/>
    <col min="6916" max="6916" width="65.1640625" style="50" bestFit="1" customWidth="1"/>
    <col min="6917" max="6917" width="8.1640625" style="50" customWidth="1"/>
    <col min="6918" max="6918" width="21.33203125" style="50" bestFit="1" customWidth="1"/>
    <col min="6919" max="6919" width="16.6640625" style="50" bestFit="1" customWidth="1"/>
    <col min="6920" max="6920" width="15.1640625" style="50" customWidth="1"/>
    <col min="6921" max="6921" width="13" style="50" customWidth="1"/>
    <col min="6922" max="6922" width="9.1640625" style="50" customWidth="1"/>
    <col min="6923" max="6923" width="6.5" style="50" customWidth="1"/>
    <col min="6924" max="7169" width="9.1640625" style="50"/>
    <col min="7170" max="7170" width="5.33203125" style="50" bestFit="1" customWidth="1"/>
    <col min="7171" max="7171" width="36.5" style="50" bestFit="1" customWidth="1"/>
    <col min="7172" max="7172" width="65.1640625" style="50" bestFit="1" customWidth="1"/>
    <col min="7173" max="7173" width="8.1640625" style="50" customWidth="1"/>
    <col min="7174" max="7174" width="21.33203125" style="50" bestFit="1" customWidth="1"/>
    <col min="7175" max="7175" width="16.6640625" style="50" bestFit="1" customWidth="1"/>
    <col min="7176" max="7176" width="15.1640625" style="50" customWidth="1"/>
    <col min="7177" max="7177" width="13" style="50" customWidth="1"/>
    <col min="7178" max="7178" width="9.1640625" style="50" customWidth="1"/>
    <col min="7179" max="7179" width="6.5" style="50" customWidth="1"/>
    <col min="7180" max="7425" width="9.1640625" style="50"/>
    <col min="7426" max="7426" width="5.33203125" style="50" bestFit="1" customWidth="1"/>
    <col min="7427" max="7427" width="36.5" style="50" bestFit="1" customWidth="1"/>
    <col min="7428" max="7428" width="65.1640625" style="50" bestFit="1" customWidth="1"/>
    <col min="7429" max="7429" width="8.1640625" style="50" customWidth="1"/>
    <col min="7430" max="7430" width="21.33203125" style="50" bestFit="1" customWidth="1"/>
    <col min="7431" max="7431" width="16.6640625" style="50" bestFit="1" customWidth="1"/>
    <col min="7432" max="7432" width="15.1640625" style="50" customWidth="1"/>
    <col min="7433" max="7433" width="13" style="50" customWidth="1"/>
    <col min="7434" max="7434" width="9.1640625" style="50" customWidth="1"/>
    <col min="7435" max="7435" width="6.5" style="50" customWidth="1"/>
    <col min="7436" max="7681" width="9.1640625" style="50"/>
    <col min="7682" max="7682" width="5.33203125" style="50" bestFit="1" customWidth="1"/>
    <col min="7683" max="7683" width="36.5" style="50" bestFit="1" customWidth="1"/>
    <col min="7684" max="7684" width="65.1640625" style="50" bestFit="1" customWidth="1"/>
    <col min="7685" max="7685" width="8.1640625" style="50" customWidth="1"/>
    <col min="7686" max="7686" width="21.33203125" style="50" bestFit="1" customWidth="1"/>
    <col min="7687" max="7687" width="16.6640625" style="50" bestFit="1" customWidth="1"/>
    <col min="7688" max="7688" width="15.1640625" style="50" customWidth="1"/>
    <col min="7689" max="7689" width="13" style="50" customWidth="1"/>
    <col min="7690" max="7690" width="9.1640625" style="50" customWidth="1"/>
    <col min="7691" max="7691" width="6.5" style="50" customWidth="1"/>
    <col min="7692" max="7937" width="9.1640625" style="50"/>
    <col min="7938" max="7938" width="5.33203125" style="50" bestFit="1" customWidth="1"/>
    <col min="7939" max="7939" width="36.5" style="50" bestFit="1" customWidth="1"/>
    <col min="7940" max="7940" width="65.1640625" style="50" bestFit="1" customWidth="1"/>
    <col min="7941" max="7941" width="8.1640625" style="50" customWidth="1"/>
    <col min="7942" max="7942" width="21.33203125" style="50" bestFit="1" customWidth="1"/>
    <col min="7943" max="7943" width="16.6640625" style="50" bestFit="1" customWidth="1"/>
    <col min="7944" max="7944" width="15.1640625" style="50" customWidth="1"/>
    <col min="7945" max="7945" width="13" style="50" customWidth="1"/>
    <col min="7946" max="7946" width="9.1640625" style="50" customWidth="1"/>
    <col min="7947" max="7947" width="6.5" style="50" customWidth="1"/>
    <col min="7948" max="8193" width="9.1640625" style="50"/>
    <col min="8194" max="8194" width="5.33203125" style="50" bestFit="1" customWidth="1"/>
    <col min="8195" max="8195" width="36.5" style="50" bestFit="1" customWidth="1"/>
    <col min="8196" max="8196" width="65.1640625" style="50" bestFit="1" customWidth="1"/>
    <col min="8197" max="8197" width="8.1640625" style="50" customWidth="1"/>
    <col min="8198" max="8198" width="21.33203125" style="50" bestFit="1" customWidth="1"/>
    <col min="8199" max="8199" width="16.6640625" style="50" bestFit="1" customWidth="1"/>
    <col min="8200" max="8200" width="15.1640625" style="50" customWidth="1"/>
    <col min="8201" max="8201" width="13" style="50" customWidth="1"/>
    <col min="8202" max="8202" width="9.1640625" style="50" customWidth="1"/>
    <col min="8203" max="8203" width="6.5" style="50" customWidth="1"/>
    <col min="8204" max="8449" width="9.1640625" style="50"/>
    <col min="8450" max="8450" width="5.33203125" style="50" bestFit="1" customWidth="1"/>
    <col min="8451" max="8451" width="36.5" style="50" bestFit="1" customWidth="1"/>
    <col min="8452" max="8452" width="65.1640625" style="50" bestFit="1" customWidth="1"/>
    <col min="8453" max="8453" width="8.1640625" style="50" customWidth="1"/>
    <col min="8454" max="8454" width="21.33203125" style="50" bestFit="1" customWidth="1"/>
    <col min="8455" max="8455" width="16.6640625" style="50" bestFit="1" customWidth="1"/>
    <col min="8456" max="8456" width="15.1640625" style="50" customWidth="1"/>
    <col min="8457" max="8457" width="13" style="50" customWidth="1"/>
    <col min="8458" max="8458" width="9.1640625" style="50" customWidth="1"/>
    <col min="8459" max="8459" width="6.5" style="50" customWidth="1"/>
    <col min="8460" max="8705" width="9.1640625" style="50"/>
    <col min="8706" max="8706" width="5.33203125" style="50" bestFit="1" customWidth="1"/>
    <col min="8707" max="8707" width="36.5" style="50" bestFit="1" customWidth="1"/>
    <col min="8708" max="8708" width="65.1640625" style="50" bestFit="1" customWidth="1"/>
    <col min="8709" max="8709" width="8.1640625" style="50" customWidth="1"/>
    <col min="8710" max="8710" width="21.33203125" style="50" bestFit="1" customWidth="1"/>
    <col min="8711" max="8711" width="16.6640625" style="50" bestFit="1" customWidth="1"/>
    <col min="8712" max="8712" width="15.1640625" style="50" customWidth="1"/>
    <col min="8713" max="8713" width="13" style="50" customWidth="1"/>
    <col min="8714" max="8714" width="9.1640625" style="50" customWidth="1"/>
    <col min="8715" max="8715" width="6.5" style="50" customWidth="1"/>
    <col min="8716" max="8961" width="9.1640625" style="50"/>
    <col min="8962" max="8962" width="5.33203125" style="50" bestFit="1" customWidth="1"/>
    <col min="8963" max="8963" width="36.5" style="50" bestFit="1" customWidth="1"/>
    <col min="8964" max="8964" width="65.1640625" style="50" bestFit="1" customWidth="1"/>
    <col min="8965" max="8965" width="8.1640625" style="50" customWidth="1"/>
    <col min="8966" max="8966" width="21.33203125" style="50" bestFit="1" customWidth="1"/>
    <col min="8967" max="8967" width="16.6640625" style="50" bestFit="1" customWidth="1"/>
    <col min="8968" max="8968" width="15.1640625" style="50" customWidth="1"/>
    <col min="8969" max="8969" width="13" style="50" customWidth="1"/>
    <col min="8970" max="8970" width="9.1640625" style="50" customWidth="1"/>
    <col min="8971" max="8971" width="6.5" style="50" customWidth="1"/>
    <col min="8972" max="9217" width="9.1640625" style="50"/>
    <col min="9218" max="9218" width="5.33203125" style="50" bestFit="1" customWidth="1"/>
    <col min="9219" max="9219" width="36.5" style="50" bestFit="1" customWidth="1"/>
    <col min="9220" max="9220" width="65.1640625" style="50" bestFit="1" customWidth="1"/>
    <col min="9221" max="9221" width="8.1640625" style="50" customWidth="1"/>
    <col min="9222" max="9222" width="21.33203125" style="50" bestFit="1" customWidth="1"/>
    <col min="9223" max="9223" width="16.6640625" style="50" bestFit="1" customWidth="1"/>
    <col min="9224" max="9224" width="15.1640625" style="50" customWidth="1"/>
    <col min="9225" max="9225" width="13" style="50" customWidth="1"/>
    <col min="9226" max="9226" width="9.1640625" style="50" customWidth="1"/>
    <col min="9227" max="9227" width="6.5" style="50" customWidth="1"/>
    <col min="9228" max="9473" width="9.1640625" style="50"/>
    <col min="9474" max="9474" width="5.33203125" style="50" bestFit="1" customWidth="1"/>
    <col min="9475" max="9475" width="36.5" style="50" bestFit="1" customWidth="1"/>
    <col min="9476" max="9476" width="65.1640625" style="50" bestFit="1" customWidth="1"/>
    <col min="9477" max="9477" width="8.1640625" style="50" customWidth="1"/>
    <col min="9478" max="9478" width="21.33203125" style="50" bestFit="1" customWidth="1"/>
    <col min="9479" max="9479" width="16.6640625" style="50" bestFit="1" customWidth="1"/>
    <col min="9480" max="9480" width="15.1640625" style="50" customWidth="1"/>
    <col min="9481" max="9481" width="13" style="50" customWidth="1"/>
    <col min="9482" max="9482" width="9.1640625" style="50" customWidth="1"/>
    <col min="9483" max="9483" width="6.5" style="50" customWidth="1"/>
    <col min="9484" max="9729" width="9.1640625" style="50"/>
    <col min="9730" max="9730" width="5.33203125" style="50" bestFit="1" customWidth="1"/>
    <col min="9731" max="9731" width="36.5" style="50" bestFit="1" customWidth="1"/>
    <col min="9732" max="9732" width="65.1640625" style="50" bestFit="1" customWidth="1"/>
    <col min="9733" max="9733" width="8.1640625" style="50" customWidth="1"/>
    <col min="9734" max="9734" width="21.33203125" style="50" bestFit="1" customWidth="1"/>
    <col min="9735" max="9735" width="16.6640625" style="50" bestFit="1" customWidth="1"/>
    <col min="9736" max="9736" width="15.1640625" style="50" customWidth="1"/>
    <col min="9737" max="9737" width="13" style="50" customWidth="1"/>
    <col min="9738" max="9738" width="9.1640625" style="50" customWidth="1"/>
    <col min="9739" max="9739" width="6.5" style="50" customWidth="1"/>
    <col min="9740" max="9985" width="9.1640625" style="50"/>
    <col min="9986" max="9986" width="5.33203125" style="50" bestFit="1" customWidth="1"/>
    <col min="9987" max="9987" width="36.5" style="50" bestFit="1" customWidth="1"/>
    <col min="9988" max="9988" width="65.1640625" style="50" bestFit="1" customWidth="1"/>
    <col min="9989" max="9989" width="8.1640625" style="50" customWidth="1"/>
    <col min="9990" max="9990" width="21.33203125" style="50" bestFit="1" customWidth="1"/>
    <col min="9991" max="9991" width="16.6640625" style="50" bestFit="1" customWidth="1"/>
    <col min="9992" max="9992" width="15.1640625" style="50" customWidth="1"/>
    <col min="9993" max="9993" width="13" style="50" customWidth="1"/>
    <col min="9994" max="9994" width="9.1640625" style="50" customWidth="1"/>
    <col min="9995" max="9995" width="6.5" style="50" customWidth="1"/>
    <col min="9996" max="10241" width="9.1640625" style="50"/>
    <col min="10242" max="10242" width="5.33203125" style="50" bestFit="1" customWidth="1"/>
    <col min="10243" max="10243" width="36.5" style="50" bestFit="1" customWidth="1"/>
    <col min="10244" max="10244" width="65.1640625" style="50" bestFit="1" customWidth="1"/>
    <col min="10245" max="10245" width="8.1640625" style="50" customWidth="1"/>
    <col min="10246" max="10246" width="21.33203125" style="50" bestFit="1" customWidth="1"/>
    <col min="10247" max="10247" width="16.6640625" style="50" bestFit="1" customWidth="1"/>
    <col min="10248" max="10248" width="15.1640625" style="50" customWidth="1"/>
    <col min="10249" max="10249" width="13" style="50" customWidth="1"/>
    <col min="10250" max="10250" width="9.1640625" style="50" customWidth="1"/>
    <col min="10251" max="10251" width="6.5" style="50" customWidth="1"/>
    <col min="10252" max="10497" width="9.1640625" style="50"/>
    <col min="10498" max="10498" width="5.33203125" style="50" bestFit="1" customWidth="1"/>
    <col min="10499" max="10499" width="36.5" style="50" bestFit="1" customWidth="1"/>
    <col min="10500" max="10500" width="65.1640625" style="50" bestFit="1" customWidth="1"/>
    <col min="10501" max="10501" width="8.1640625" style="50" customWidth="1"/>
    <col min="10502" max="10502" width="21.33203125" style="50" bestFit="1" customWidth="1"/>
    <col min="10503" max="10503" width="16.6640625" style="50" bestFit="1" customWidth="1"/>
    <col min="10504" max="10504" width="15.1640625" style="50" customWidth="1"/>
    <col min="10505" max="10505" width="13" style="50" customWidth="1"/>
    <col min="10506" max="10506" width="9.1640625" style="50" customWidth="1"/>
    <col min="10507" max="10507" width="6.5" style="50" customWidth="1"/>
    <col min="10508" max="10753" width="9.1640625" style="50"/>
    <col min="10754" max="10754" width="5.33203125" style="50" bestFit="1" customWidth="1"/>
    <col min="10755" max="10755" width="36.5" style="50" bestFit="1" customWidth="1"/>
    <col min="10756" max="10756" width="65.1640625" style="50" bestFit="1" customWidth="1"/>
    <col min="10757" max="10757" width="8.1640625" style="50" customWidth="1"/>
    <col min="10758" max="10758" width="21.33203125" style="50" bestFit="1" customWidth="1"/>
    <col min="10759" max="10759" width="16.6640625" style="50" bestFit="1" customWidth="1"/>
    <col min="10760" max="10760" width="15.1640625" style="50" customWidth="1"/>
    <col min="10761" max="10761" width="13" style="50" customWidth="1"/>
    <col min="10762" max="10762" width="9.1640625" style="50" customWidth="1"/>
    <col min="10763" max="10763" width="6.5" style="50" customWidth="1"/>
    <col min="10764" max="11009" width="9.1640625" style="50"/>
    <col min="11010" max="11010" width="5.33203125" style="50" bestFit="1" customWidth="1"/>
    <col min="11011" max="11011" width="36.5" style="50" bestFit="1" customWidth="1"/>
    <col min="11012" max="11012" width="65.1640625" style="50" bestFit="1" customWidth="1"/>
    <col min="11013" max="11013" width="8.1640625" style="50" customWidth="1"/>
    <col min="11014" max="11014" width="21.33203125" style="50" bestFit="1" customWidth="1"/>
    <col min="11015" max="11015" width="16.6640625" style="50" bestFit="1" customWidth="1"/>
    <col min="11016" max="11016" width="15.1640625" style="50" customWidth="1"/>
    <col min="11017" max="11017" width="13" style="50" customWidth="1"/>
    <col min="11018" max="11018" width="9.1640625" style="50" customWidth="1"/>
    <col min="11019" max="11019" width="6.5" style="50" customWidth="1"/>
    <col min="11020" max="11265" width="9.1640625" style="50"/>
    <col min="11266" max="11266" width="5.33203125" style="50" bestFit="1" customWidth="1"/>
    <col min="11267" max="11267" width="36.5" style="50" bestFit="1" customWidth="1"/>
    <col min="11268" max="11268" width="65.1640625" style="50" bestFit="1" customWidth="1"/>
    <col min="11269" max="11269" width="8.1640625" style="50" customWidth="1"/>
    <col min="11270" max="11270" width="21.33203125" style="50" bestFit="1" customWidth="1"/>
    <col min="11271" max="11271" width="16.6640625" style="50" bestFit="1" customWidth="1"/>
    <col min="11272" max="11272" width="15.1640625" style="50" customWidth="1"/>
    <col min="11273" max="11273" width="13" style="50" customWidth="1"/>
    <col min="11274" max="11274" width="9.1640625" style="50" customWidth="1"/>
    <col min="11275" max="11275" width="6.5" style="50" customWidth="1"/>
    <col min="11276" max="11521" width="9.1640625" style="50"/>
    <col min="11522" max="11522" width="5.33203125" style="50" bestFit="1" customWidth="1"/>
    <col min="11523" max="11523" width="36.5" style="50" bestFit="1" customWidth="1"/>
    <col min="11524" max="11524" width="65.1640625" style="50" bestFit="1" customWidth="1"/>
    <col min="11525" max="11525" width="8.1640625" style="50" customWidth="1"/>
    <col min="11526" max="11526" width="21.33203125" style="50" bestFit="1" customWidth="1"/>
    <col min="11527" max="11527" width="16.6640625" style="50" bestFit="1" customWidth="1"/>
    <col min="11528" max="11528" width="15.1640625" style="50" customWidth="1"/>
    <col min="11529" max="11529" width="13" style="50" customWidth="1"/>
    <col min="11530" max="11530" width="9.1640625" style="50" customWidth="1"/>
    <col min="11531" max="11531" width="6.5" style="50" customWidth="1"/>
    <col min="11532" max="11777" width="9.1640625" style="50"/>
    <col min="11778" max="11778" width="5.33203125" style="50" bestFit="1" customWidth="1"/>
    <col min="11779" max="11779" width="36.5" style="50" bestFit="1" customWidth="1"/>
    <col min="11780" max="11780" width="65.1640625" style="50" bestFit="1" customWidth="1"/>
    <col min="11781" max="11781" width="8.1640625" style="50" customWidth="1"/>
    <col min="11782" max="11782" width="21.33203125" style="50" bestFit="1" customWidth="1"/>
    <col min="11783" max="11783" width="16.6640625" style="50" bestFit="1" customWidth="1"/>
    <col min="11784" max="11784" width="15.1640625" style="50" customWidth="1"/>
    <col min="11785" max="11785" width="13" style="50" customWidth="1"/>
    <col min="11786" max="11786" width="9.1640625" style="50" customWidth="1"/>
    <col min="11787" max="11787" width="6.5" style="50" customWidth="1"/>
    <col min="11788" max="12033" width="9.1640625" style="50"/>
    <col min="12034" max="12034" width="5.33203125" style="50" bestFit="1" customWidth="1"/>
    <col min="12035" max="12035" width="36.5" style="50" bestFit="1" customWidth="1"/>
    <col min="12036" max="12036" width="65.1640625" style="50" bestFit="1" customWidth="1"/>
    <col min="12037" max="12037" width="8.1640625" style="50" customWidth="1"/>
    <col min="12038" max="12038" width="21.33203125" style="50" bestFit="1" customWidth="1"/>
    <col min="12039" max="12039" width="16.6640625" style="50" bestFit="1" customWidth="1"/>
    <col min="12040" max="12040" width="15.1640625" style="50" customWidth="1"/>
    <col min="12041" max="12041" width="13" style="50" customWidth="1"/>
    <col min="12042" max="12042" width="9.1640625" style="50" customWidth="1"/>
    <col min="12043" max="12043" width="6.5" style="50" customWidth="1"/>
    <col min="12044" max="12289" width="9.1640625" style="50"/>
    <col min="12290" max="12290" width="5.33203125" style="50" bestFit="1" customWidth="1"/>
    <col min="12291" max="12291" width="36.5" style="50" bestFit="1" customWidth="1"/>
    <col min="12292" max="12292" width="65.1640625" style="50" bestFit="1" customWidth="1"/>
    <col min="12293" max="12293" width="8.1640625" style="50" customWidth="1"/>
    <col min="12294" max="12294" width="21.33203125" style="50" bestFit="1" customWidth="1"/>
    <col min="12295" max="12295" width="16.6640625" style="50" bestFit="1" customWidth="1"/>
    <col min="12296" max="12296" width="15.1640625" style="50" customWidth="1"/>
    <col min="12297" max="12297" width="13" style="50" customWidth="1"/>
    <col min="12298" max="12298" width="9.1640625" style="50" customWidth="1"/>
    <col min="12299" max="12299" width="6.5" style="50" customWidth="1"/>
    <col min="12300" max="12545" width="9.1640625" style="50"/>
    <col min="12546" max="12546" width="5.33203125" style="50" bestFit="1" customWidth="1"/>
    <col min="12547" max="12547" width="36.5" style="50" bestFit="1" customWidth="1"/>
    <col min="12548" max="12548" width="65.1640625" style="50" bestFit="1" customWidth="1"/>
    <col min="12549" max="12549" width="8.1640625" style="50" customWidth="1"/>
    <col min="12550" max="12550" width="21.33203125" style="50" bestFit="1" customWidth="1"/>
    <col min="12551" max="12551" width="16.6640625" style="50" bestFit="1" customWidth="1"/>
    <col min="12552" max="12552" width="15.1640625" style="50" customWidth="1"/>
    <col min="12553" max="12553" width="13" style="50" customWidth="1"/>
    <col min="12554" max="12554" width="9.1640625" style="50" customWidth="1"/>
    <col min="12555" max="12555" width="6.5" style="50" customWidth="1"/>
    <col min="12556" max="12801" width="9.1640625" style="50"/>
    <col min="12802" max="12802" width="5.33203125" style="50" bestFit="1" customWidth="1"/>
    <col min="12803" max="12803" width="36.5" style="50" bestFit="1" customWidth="1"/>
    <col min="12804" max="12804" width="65.1640625" style="50" bestFit="1" customWidth="1"/>
    <col min="12805" max="12805" width="8.1640625" style="50" customWidth="1"/>
    <col min="12806" max="12806" width="21.33203125" style="50" bestFit="1" customWidth="1"/>
    <col min="12807" max="12807" width="16.6640625" style="50" bestFit="1" customWidth="1"/>
    <col min="12808" max="12808" width="15.1640625" style="50" customWidth="1"/>
    <col min="12809" max="12809" width="13" style="50" customWidth="1"/>
    <col min="12810" max="12810" width="9.1640625" style="50" customWidth="1"/>
    <col min="12811" max="12811" width="6.5" style="50" customWidth="1"/>
    <col min="12812" max="13057" width="9.1640625" style="50"/>
    <col min="13058" max="13058" width="5.33203125" style="50" bestFit="1" customWidth="1"/>
    <col min="13059" max="13059" width="36.5" style="50" bestFit="1" customWidth="1"/>
    <col min="13060" max="13060" width="65.1640625" style="50" bestFit="1" customWidth="1"/>
    <col min="13061" max="13061" width="8.1640625" style="50" customWidth="1"/>
    <col min="13062" max="13062" width="21.33203125" style="50" bestFit="1" customWidth="1"/>
    <col min="13063" max="13063" width="16.6640625" style="50" bestFit="1" customWidth="1"/>
    <col min="13064" max="13064" width="15.1640625" style="50" customWidth="1"/>
    <col min="13065" max="13065" width="13" style="50" customWidth="1"/>
    <col min="13066" max="13066" width="9.1640625" style="50" customWidth="1"/>
    <col min="13067" max="13067" width="6.5" style="50" customWidth="1"/>
    <col min="13068" max="13313" width="9.1640625" style="50"/>
    <col min="13314" max="13314" width="5.33203125" style="50" bestFit="1" customWidth="1"/>
    <col min="13315" max="13315" width="36.5" style="50" bestFit="1" customWidth="1"/>
    <col min="13316" max="13316" width="65.1640625" style="50" bestFit="1" customWidth="1"/>
    <col min="13317" max="13317" width="8.1640625" style="50" customWidth="1"/>
    <col min="13318" max="13318" width="21.33203125" style="50" bestFit="1" customWidth="1"/>
    <col min="13319" max="13319" width="16.6640625" style="50" bestFit="1" customWidth="1"/>
    <col min="13320" max="13320" width="15.1640625" style="50" customWidth="1"/>
    <col min="13321" max="13321" width="13" style="50" customWidth="1"/>
    <col min="13322" max="13322" width="9.1640625" style="50" customWidth="1"/>
    <col min="13323" max="13323" width="6.5" style="50" customWidth="1"/>
    <col min="13324" max="13569" width="9.1640625" style="50"/>
    <col min="13570" max="13570" width="5.33203125" style="50" bestFit="1" customWidth="1"/>
    <col min="13571" max="13571" width="36.5" style="50" bestFit="1" customWidth="1"/>
    <col min="13572" max="13572" width="65.1640625" style="50" bestFit="1" customWidth="1"/>
    <col min="13573" max="13573" width="8.1640625" style="50" customWidth="1"/>
    <col min="13574" max="13574" width="21.33203125" style="50" bestFit="1" customWidth="1"/>
    <col min="13575" max="13575" width="16.6640625" style="50" bestFit="1" customWidth="1"/>
    <col min="13576" max="13576" width="15.1640625" style="50" customWidth="1"/>
    <col min="13577" max="13577" width="13" style="50" customWidth="1"/>
    <col min="13578" max="13578" width="9.1640625" style="50" customWidth="1"/>
    <col min="13579" max="13579" width="6.5" style="50" customWidth="1"/>
    <col min="13580" max="13825" width="9.1640625" style="50"/>
    <col min="13826" max="13826" width="5.33203125" style="50" bestFit="1" customWidth="1"/>
    <col min="13827" max="13827" width="36.5" style="50" bestFit="1" customWidth="1"/>
    <col min="13828" max="13828" width="65.1640625" style="50" bestFit="1" customWidth="1"/>
    <col min="13829" max="13829" width="8.1640625" style="50" customWidth="1"/>
    <col min="13830" max="13830" width="21.33203125" style="50" bestFit="1" customWidth="1"/>
    <col min="13831" max="13831" width="16.6640625" style="50" bestFit="1" customWidth="1"/>
    <col min="13832" max="13832" width="15.1640625" style="50" customWidth="1"/>
    <col min="13833" max="13833" width="13" style="50" customWidth="1"/>
    <col min="13834" max="13834" width="9.1640625" style="50" customWidth="1"/>
    <col min="13835" max="13835" width="6.5" style="50" customWidth="1"/>
    <col min="13836" max="14081" width="9.1640625" style="50"/>
    <col min="14082" max="14082" width="5.33203125" style="50" bestFit="1" customWidth="1"/>
    <col min="14083" max="14083" width="36.5" style="50" bestFit="1" customWidth="1"/>
    <col min="14084" max="14084" width="65.1640625" style="50" bestFit="1" customWidth="1"/>
    <col min="14085" max="14085" width="8.1640625" style="50" customWidth="1"/>
    <col min="14086" max="14086" width="21.33203125" style="50" bestFit="1" customWidth="1"/>
    <col min="14087" max="14087" width="16.6640625" style="50" bestFit="1" customWidth="1"/>
    <col min="14088" max="14088" width="15.1640625" style="50" customWidth="1"/>
    <col min="14089" max="14089" width="13" style="50" customWidth="1"/>
    <col min="14090" max="14090" width="9.1640625" style="50" customWidth="1"/>
    <col min="14091" max="14091" width="6.5" style="50" customWidth="1"/>
    <col min="14092" max="14337" width="9.1640625" style="50"/>
    <col min="14338" max="14338" width="5.33203125" style="50" bestFit="1" customWidth="1"/>
    <col min="14339" max="14339" width="36.5" style="50" bestFit="1" customWidth="1"/>
    <col min="14340" max="14340" width="65.1640625" style="50" bestFit="1" customWidth="1"/>
    <col min="14341" max="14341" width="8.1640625" style="50" customWidth="1"/>
    <col min="14342" max="14342" width="21.33203125" style="50" bestFit="1" customWidth="1"/>
    <col min="14343" max="14343" width="16.6640625" style="50" bestFit="1" customWidth="1"/>
    <col min="14344" max="14344" width="15.1640625" style="50" customWidth="1"/>
    <col min="14345" max="14345" width="13" style="50" customWidth="1"/>
    <col min="14346" max="14346" width="9.1640625" style="50" customWidth="1"/>
    <col min="14347" max="14347" width="6.5" style="50" customWidth="1"/>
    <col min="14348" max="14593" width="9.1640625" style="50"/>
    <col min="14594" max="14594" width="5.33203125" style="50" bestFit="1" customWidth="1"/>
    <col min="14595" max="14595" width="36.5" style="50" bestFit="1" customWidth="1"/>
    <col min="14596" max="14596" width="65.1640625" style="50" bestFit="1" customWidth="1"/>
    <col min="14597" max="14597" width="8.1640625" style="50" customWidth="1"/>
    <col min="14598" max="14598" width="21.33203125" style="50" bestFit="1" customWidth="1"/>
    <col min="14599" max="14599" width="16.6640625" style="50" bestFit="1" customWidth="1"/>
    <col min="14600" max="14600" width="15.1640625" style="50" customWidth="1"/>
    <col min="14601" max="14601" width="13" style="50" customWidth="1"/>
    <col min="14602" max="14602" width="9.1640625" style="50" customWidth="1"/>
    <col min="14603" max="14603" width="6.5" style="50" customWidth="1"/>
    <col min="14604" max="14849" width="9.1640625" style="50"/>
    <col min="14850" max="14850" width="5.33203125" style="50" bestFit="1" customWidth="1"/>
    <col min="14851" max="14851" width="36.5" style="50" bestFit="1" customWidth="1"/>
    <col min="14852" max="14852" width="65.1640625" style="50" bestFit="1" customWidth="1"/>
    <col min="14853" max="14853" width="8.1640625" style="50" customWidth="1"/>
    <col min="14854" max="14854" width="21.33203125" style="50" bestFit="1" customWidth="1"/>
    <col min="14855" max="14855" width="16.6640625" style="50" bestFit="1" customWidth="1"/>
    <col min="14856" max="14856" width="15.1640625" style="50" customWidth="1"/>
    <col min="14857" max="14857" width="13" style="50" customWidth="1"/>
    <col min="14858" max="14858" width="9.1640625" style="50" customWidth="1"/>
    <col min="14859" max="14859" width="6.5" style="50" customWidth="1"/>
    <col min="14860" max="15105" width="9.1640625" style="50"/>
    <col min="15106" max="15106" width="5.33203125" style="50" bestFit="1" customWidth="1"/>
    <col min="15107" max="15107" width="36.5" style="50" bestFit="1" customWidth="1"/>
    <col min="15108" max="15108" width="65.1640625" style="50" bestFit="1" customWidth="1"/>
    <col min="15109" max="15109" width="8.1640625" style="50" customWidth="1"/>
    <col min="15110" max="15110" width="21.33203125" style="50" bestFit="1" customWidth="1"/>
    <col min="15111" max="15111" width="16.6640625" style="50" bestFit="1" customWidth="1"/>
    <col min="15112" max="15112" width="15.1640625" style="50" customWidth="1"/>
    <col min="15113" max="15113" width="13" style="50" customWidth="1"/>
    <col min="15114" max="15114" width="9.1640625" style="50" customWidth="1"/>
    <col min="15115" max="15115" width="6.5" style="50" customWidth="1"/>
    <col min="15116" max="15361" width="9.1640625" style="50"/>
    <col min="15362" max="15362" width="5.33203125" style="50" bestFit="1" customWidth="1"/>
    <col min="15363" max="15363" width="36.5" style="50" bestFit="1" customWidth="1"/>
    <col min="15364" max="15364" width="65.1640625" style="50" bestFit="1" customWidth="1"/>
    <col min="15365" max="15365" width="8.1640625" style="50" customWidth="1"/>
    <col min="15366" max="15366" width="21.33203125" style="50" bestFit="1" customWidth="1"/>
    <col min="15367" max="15367" width="16.6640625" style="50" bestFit="1" customWidth="1"/>
    <col min="15368" max="15368" width="15.1640625" style="50" customWidth="1"/>
    <col min="15369" max="15369" width="13" style="50" customWidth="1"/>
    <col min="15370" max="15370" width="9.1640625" style="50" customWidth="1"/>
    <col min="15371" max="15371" width="6.5" style="50" customWidth="1"/>
    <col min="15372" max="15617" width="9.1640625" style="50"/>
    <col min="15618" max="15618" width="5.33203125" style="50" bestFit="1" customWidth="1"/>
    <col min="15619" max="15619" width="36.5" style="50" bestFit="1" customWidth="1"/>
    <col min="15620" max="15620" width="65.1640625" style="50" bestFit="1" customWidth="1"/>
    <col min="15621" max="15621" width="8.1640625" style="50" customWidth="1"/>
    <col min="15622" max="15622" width="21.33203125" style="50" bestFit="1" customWidth="1"/>
    <col min="15623" max="15623" width="16.6640625" style="50" bestFit="1" customWidth="1"/>
    <col min="15624" max="15624" width="15.1640625" style="50" customWidth="1"/>
    <col min="15625" max="15625" width="13" style="50" customWidth="1"/>
    <col min="15626" max="15626" width="9.1640625" style="50" customWidth="1"/>
    <col min="15627" max="15627" width="6.5" style="50" customWidth="1"/>
    <col min="15628" max="15873" width="9.1640625" style="50"/>
    <col min="15874" max="15874" width="5.33203125" style="50" bestFit="1" customWidth="1"/>
    <col min="15875" max="15875" width="36.5" style="50" bestFit="1" customWidth="1"/>
    <col min="15876" max="15876" width="65.1640625" style="50" bestFit="1" customWidth="1"/>
    <col min="15877" max="15877" width="8.1640625" style="50" customWidth="1"/>
    <col min="15878" max="15878" width="21.33203125" style="50" bestFit="1" customWidth="1"/>
    <col min="15879" max="15879" width="16.6640625" style="50" bestFit="1" customWidth="1"/>
    <col min="15880" max="15880" width="15.1640625" style="50" customWidth="1"/>
    <col min="15881" max="15881" width="13" style="50" customWidth="1"/>
    <col min="15882" max="15882" width="9.1640625" style="50" customWidth="1"/>
    <col min="15883" max="15883" width="6.5" style="50" customWidth="1"/>
    <col min="15884" max="16129" width="9.1640625" style="50"/>
    <col min="16130" max="16130" width="5.33203125" style="50" bestFit="1" customWidth="1"/>
    <col min="16131" max="16131" width="36.5" style="50" bestFit="1" customWidth="1"/>
    <col min="16132" max="16132" width="65.1640625" style="50" bestFit="1" customWidth="1"/>
    <col min="16133" max="16133" width="8.1640625" style="50" customWidth="1"/>
    <col min="16134" max="16134" width="21.33203125" style="50" bestFit="1" customWidth="1"/>
    <col min="16135" max="16135" width="16.6640625" style="50" bestFit="1" customWidth="1"/>
    <col min="16136" max="16136" width="15.1640625" style="50" customWidth="1"/>
    <col min="16137" max="16137" width="13" style="50" customWidth="1"/>
    <col min="16138" max="16138" width="9.1640625" style="50" customWidth="1"/>
    <col min="16139" max="16139" width="6.5" style="50" customWidth="1"/>
    <col min="16140" max="16384" width="9.1640625" style="50"/>
  </cols>
  <sheetData>
    <row r="1" spans="1:16" ht="16" thickBot="1"/>
    <row r="2" spans="1:16">
      <c r="A2" s="246"/>
      <c r="B2" s="247"/>
      <c r="C2" s="248"/>
      <c r="D2" s="248"/>
      <c r="E2" s="249"/>
      <c r="F2" s="247"/>
      <c r="G2" s="250"/>
      <c r="H2" s="247"/>
      <c r="I2" s="250"/>
      <c r="J2" s="247"/>
      <c r="K2" s="251"/>
      <c r="L2" s="247"/>
      <c r="M2" s="247"/>
      <c r="N2" s="247"/>
      <c r="O2" s="247"/>
      <c r="P2" s="252"/>
    </row>
    <row r="3" spans="1:16">
      <c r="A3" s="61"/>
      <c r="B3" s="62"/>
      <c r="C3" s="116"/>
      <c r="D3" s="116"/>
      <c r="E3" s="107"/>
      <c r="F3" s="62"/>
      <c r="G3" s="63"/>
      <c r="H3" s="62"/>
      <c r="I3" s="63"/>
      <c r="J3" s="62"/>
      <c r="K3" s="253"/>
      <c r="L3" s="62"/>
      <c r="M3" s="62"/>
      <c r="N3" s="62"/>
      <c r="O3" s="62"/>
      <c r="P3" s="254"/>
    </row>
    <row r="4" spans="1:16">
      <c r="A4" s="61"/>
      <c r="B4" s="62"/>
      <c r="C4" s="116"/>
      <c r="D4" s="116"/>
      <c r="E4" s="107"/>
      <c r="F4" s="62"/>
      <c r="G4" s="63"/>
      <c r="H4" s="62"/>
      <c r="I4" s="63"/>
      <c r="J4" s="62"/>
      <c r="K4" s="253"/>
      <c r="L4" s="62"/>
      <c r="M4" s="62"/>
      <c r="N4" s="62"/>
      <c r="O4" s="62"/>
      <c r="P4" s="254"/>
    </row>
    <row r="5" spans="1:16" ht="16" thickBot="1">
      <c r="A5" s="61"/>
      <c r="B5" s="62"/>
      <c r="C5" s="258" t="s">
        <v>261</v>
      </c>
      <c r="D5" s="116"/>
      <c r="E5" s="107"/>
      <c r="F5" s="62"/>
      <c r="G5" s="63"/>
      <c r="H5" s="62"/>
      <c r="I5" s="63"/>
      <c r="J5" s="62"/>
      <c r="K5" s="253"/>
      <c r="L5" s="62"/>
      <c r="M5" s="62"/>
      <c r="N5" s="62"/>
      <c r="O5" s="62"/>
      <c r="P5" s="254"/>
    </row>
    <row r="6" spans="1:16" ht="22" thickBot="1">
      <c r="A6" s="61"/>
      <c r="B6" s="318" t="s">
        <v>163</v>
      </c>
      <c r="C6" s="319"/>
      <c r="D6" s="319"/>
      <c r="E6" s="319"/>
      <c r="F6" s="319"/>
      <c r="G6" s="319"/>
      <c r="H6" s="319"/>
      <c r="I6" s="320"/>
      <c r="J6" s="62"/>
      <c r="K6" s="253"/>
      <c r="L6" s="62"/>
      <c r="M6" s="62"/>
      <c r="N6" s="62"/>
      <c r="O6" s="62"/>
      <c r="P6" s="254"/>
    </row>
    <row r="7" spans="1:16" ht="21">
      <c r="A7" s="61"/>
      <c r="B7" s="55"/>
      <c r="C7" s="56" t="s">
        <v>24</v>
      </c>
      <c r="D7" s="56" t="s">
        <v>25</v>
      </c>
      <c r="E7" s="57"/>
      <c r="F7" s="58"/>
      <c r="G7" s="58"/>
      <c r="H7" s="58"/>
      <c r="I7" s="59"/>
      <c r="J7" s="62"/>
      <c r="K7" s="253"/>
      <c r="L7" s="62"/>
      <c r="M7" s="62"/>
      <c r="N7" s="62"/>
      <c r="O7" s="62"/>
      <c r="P7" s="254"/>
    </row>
    <row r="8" spans="1:16" ht="21">
      <c r="A8" s="61"/>
      <c r="B8" s="55"/>
      <c r="C8" s="60" t="s">
        <v>26</v>
      </c>
      <c r="D8" s="60" t="s">
        <v>25</v>
      </c>
      <c r="E8" s="57"/>
      <c r="F8" s="58"/>
      <c r="G8" s="58"/>
      <c r="H8" s="58"/>
      <c r="I8" s="59"/>
      <c r="J8" s="62"/>
      <c r="K8" s="253"/>
      <c r="L8" s="62"/>
      <c r="M8" s="62"/>
      <c r="N8" s="62"/>
      <c r="O8" s="62"/>
      <c r="P8" s="254"/>
    </row>
    <row r="9" spans="1:16" ht="21">
      <c r="A9" s="61"/>
      <c r="B9" s="55"/>
      <c r="C9" s="56" t="s">
        <v>251</v>
      </c>
      <c r="D9" s="60" t="s">
        <v>25</v>
      </c>
      <c r="E9" s="57"/>
      <c r="F9" s="58"/>
      <c r="G9" s="58"/>
      <c r="H9" s="58"/>
      <c r="I9" s="59"/>
      <c r="J9" s="62"/>
      <c r="K9" s="253"/>
      <c r="L9" s="62"/>
      <c r="M9" s="62"/>
      <c r="N9" s="62"/>
      <c r="O9" s="62"/>
      <c r="P9" s="254"/>
    </row>
    <row r="10" spans="1:16" ht="21">
      <c r="A10" s="61"/>
      <c r="B10" s="55"/>
      <c r="C10" s="56" t="s">
        <v>28</v>
      </c>
      <c r="D10" s="60" t="s">
        <v>25</v>
      </c>
      <c r="E10" s="57"/>
      <c r="F10" s="58"/>
      <c r="G10" s="58"/>
      <c r="H10" s="58"/>
      <c r="I10" s="59"/>
      <c r="J10" s="62"/>
      <c r="K10" s="253"/>
      <c r="L10" s="62"/>
      <c r="M10" s="62"/>
      <c r="N10" s="62"/>
      <c r="O10" s="62"/>
      <c r="P10" s="254"/>
    </row>
    <row r="11" spans="1:16" ht="21">
      <c r="A11" s="61"/>
      <c r="B11" s="55"/>
      <c r="C11" s="56" t="s">
        <v>29</v>
      </c>
      <c r="D11" s="60" t="s">
        <v>25</v>
      </c>
      <c r="E11" s="57"/>
      <c r="F11" s="58"/>
      <c r="G11" s="58"/>
      <c r="H11" s="58"/>
      <c r="I11" s="59"/>
      <c r="J11" s="62"/>
      <c r="K11" s="253"/>
      <c r="L11" s="62"/>
      <c r="M11" s="62"/>
      <c r="N11" s="62"/>
      <c r="O11" s="62"/>
      <c r="P11" s="254"/>
    </row>
    <row r="12" spans="1:16" ht="21">
      <c r="A12" s="61"/>
      <c r="B12" s="55"/>
      <c r="C12" s="60" t="s">
        <v>30</v>
      </c>
      <c r="D12" s="60" t="s">
        <v>25</v>
      </c>
      <c r="E12" s="57"/>
      <c r="F12" s="58"/>
      <c r="G12" s="58"/>
      <c r="H12" s="58"/>
      <c r="I12" s="59"/>
      <c r="J12" s="62"/>
      <c r="K12" s="253"/>
      <c r="L12" s="62"/>
      <c r="M12" s="62"/>
      <c r="N12" s="62"/>
      <c r="O12" s="62"/>
      <c r="P12" s="254"/>
    </row>
    <row r="13" spans="1:16" ht="21">
      <c r="A13" s="61"/>
      <c r="B13" s="55"/>
      <c r="C13" s="56" t="s">
        <v>31</v>
      </c>
      <c r="D13" s="60" t="s">
        <v>25</v>
      </c>
      <c r="E13" s="57"/>
      <c r="F13" s="58"/>
      <c r="G13" s="58"/>
      <c r="H13" s="58"/>
      <c r="I13" s="59"/>
      <c r="J13" s="62"/>
      <c r="K13" s="253"/>
      <c r="L13" s="62"/>
      <c r="M13" s="62"/>
      <c r="N13" s="62"/>
      <c r="O13" s="62"/>
      <c r="P13" s="254"/>
    </row>
    <row r="14" spans="1:16" ht="21">
      <c r="A14" s="61"/>
      <c r="B14" s="61"/>
      <c r="C14" s="60" t="s">
        <v>252</v>
      </c>
      <c r="D14" s="60" t="s">
        <v>25</v>
      </c>
      <c r="E14" s="57"/>
      <c r="F14" s="62"/>
      <c r="G14" s="63"/>
      <c r="H14" s="62"/>
      <c r="I14" s="64"/>
      <c r="J14" s="62"/>
      <c r="K14" s="253"/>
      <c r="L14" s="62"/>
      <c r="M14" s="62"/>
      <c r="N14" s="62"/>
      <c r="O14" s="62"/>
      <c r="P14" s="254"/>
    </row>
    <row r="15" spans="1:16" ht="20" thickBot="1">
      <c r="A15" s="61"/>
      <c r="B15" s="61"/>
      <c r="C15" s="65" t="s">
        <v>0</v>
      </c>
      <c r="D15" s="65"/>
      <c r="E15" s="66"/>
      <c r="F15" s="62"/>
      <c r="G15" s="63"/>
      <c r="H15" s="62"/>
      <c r="I15" s="64"/>
      <c r="J15" s="62"/>
      <c r="K15" s="253"/>
      <c r="L15" s="62"/>
      <c r="M15" s="62"/>
      <c r="N15" s="62"/>
      <c r="O15" s="62"/>
      <c r="P15" s="254"/>
    </row>
    <row r="16" spans="1:16" ht="21" thickBot="1">
      <c r="A16" s="61"/>
      <c r="B16" s="67" t="s">
        <v>1</v>
      </c>
      <c r="C16" s="265" t="s">
        <v>177</v>
      </c>
      <c r="D16" s="266"/>
      <c r="E16" s="69" t="s">
        <v>176</v>
      </c>
      <c r="F16" s="70" t="s">
        <v>235</v>
      </c>
      <c r="G16" s="71" t="s">
        <v>3</v>
      </c>
      <c r="H16" s="70" t="s">
        <v>4</v>
      </c>
      <c r="I16" s="72" t="s">
        <v>5</v>
      </c>
      <c r="J16" s="62"/>
      <c r="K16" s="253"/>
      <c r="L16" s="62"/>
      <c r="M16" s="62"/>
      <c r="N16" s="62"/>
      <c r="O16" s="62"/>
      <c r="P16" s="254"/>
    </row>
    <row r="17" spans="1:20" ht="32">
      <c r="A17" s="61"/>
      <c r="B17" s="321">
        <v>1</v>
      </c>
      <c r="C17" s="267" t="s">
        <v>186</v>
      </c>
      <c r="D17" s="268"/>
      <c r="E17" s="73" t="s">
        <v>194</v>
      </c>
      <c r="F17" s="300">
        <v>0.12</v>
      </c>
      <c r="G17" s="175">
        <v>0.01</v>
      </c>
      <c r="H17" s="74"/>
      <c r="I17" s="288">
        <f>L19</f>
        <v>0</v>
      </c>
      <c r="J17" s="216" t="b">
        <v>0</v>
      </c>
      <c r="K17" s="244">
        <f>G17*J17</f>
        <v>0</v>
      </c>
      <c r="L17" s="216"/>
      <c r="M17" s="216"/>
      <c r="N17" s="62"/>
      <c r="O17" s="62"/>
      <c r="P17" s="263"/>
    </row>
    <row r="18" spans="1:20" ht="31.5" customHeight="1">
      <c r="A18" s="61"/>
      <c r="B18" s="322"/>
      <c r="C18" s="269"/>
      <c r="D18" s="270"/>
      <c r="E18" s="75" t="s">
        <v>195</v>
      </c>
      <c r="F18" s="323"/>
      <c r="G18" s="177">
        <v>0.06</v>
      </c>
      <c r="H18" s="76"/>
      <c r="I18" s="324"/>
      <c r="J18" s="216" t="b">
        <v>0</v>
      </c>
      <c r="K18" s="244">
        <f>G18*J18</f>
        <v>0</v>
      </c>
      <c r="L18" s="216"/>
      <c r="M18" s="216"/>
      <c r="N18" s="62"/>
      <c r="O18" s="62"/>
      <c r="P18" s="263"/>
    </row>
    <row r="19" spans="1:20" ht="32">
      <c r="A19" s="61"/>
      <c r="B19" s="322"/>
      <c r="C19" s="269"/>
      <c r="D19" s="270"/>
      <c r="E19" s="75" t="s">
        <v>196</v>
      </c>
      <c r="F19" s="323"/>
      <c r="G19" s="177">
        <v>0.06</v>
      </c>
      <c r="H19" s="76"/>
      <c r="I19" s="324"/>
      <c r="J19" s="216" t="b">
        <v>0</v>
      </c>
      <c r="K19" s="244">
        <f t="shared" ref="K19:K30" si="0">G19*J19</f>
        <v>0</v>
      </c>
      <c r="L19" s="245">
        <f>IF(SUM(K17:K20)&gt;7%,12%,MAX(K17:K20))</f>
        <v>0</v>
      </c>
      <c r="M19" s="216"/>
      <c r="N19" s="62"/>
      <c r="O19" s="62"/>
      <c r="P19" s="263"/>
      <c r="Q19" s="62"/>
      <c r="R19" s="62"/>
      <c r="S19" s="62"/>
      <c r="T19" s="62"/>
    </row>
    <row r="20" spans="1:20" ht="31.5" customHeight="1" thickBot="1">
      <c r="A20" s="61"/>
      <c r="B20" s="304"/>
      <c r="C20" s="271"/>
      <c r="D20" s="272"/>
      <c r="E20" s="178" t="s">
        <v>197</v>
      </c>
      <c r="F20" s="306"/>
      <c r="G20" s="174">
        <v>0.12</v>
      </c>
      <c r="H20" s="77"/>
      <c r="I20" s="325"/>
      <c r="J20" s="216" t="b">
        <v>0</v>
      </c>
      <c r="K20" s="244">
        <f t="shared" si="0"/>
        <v>0</v>
      </c>
      <c r="L20" s="245"/>
      <c r="M20" s="216"/>
      <c r="N20" s="62"/>
      <c r="O20" s="62"/>
      <c r="P20" s="263"/>
      <c r="Q20" s="317"/>
      <c r="R20" s="317"/>
      <c r="S20" s="317"/>
      <c r="T20" s="317"/>
    </row>
    <row r="21" spans="1:20" ht="16" thickBot="1">
      <c r="A21" s="61"/>
      <c r="B21" s="170"/>
      <c r="C21" s="78"/>
      <c r="D21" s="78"/>
      <c r="E21" s="79"/>
      <c r="F21" s="80"/>
      <c r="G21" s="80"/>
      <c r="H21" s="81"/>
      <c r="I21" s="82"/>
      <c r="J21" s="216"/>
      <c r="K21" s="244"/>
      <c r="L21" s="216"/>
      <c r="M21" s="216"/>
      <c r="N21" s="62"/>
      <c r="O21" s="62"/>
      <c r="P21" s="254"/>
      <c r="Q21" s="56"/>
      <c r="R21" s="83"/>
      <c r="S21" s="62"/>
      <c r="T21" s="84"/>
    </row>
    <row r="22" spans="1:20" ht="32">
      <c r="A22" s="61"/>
      <c r="B22" s="313">
        <v>2</v>
      </c>
      <c r="C22" s="267" t="s">
        <v>187</v>
      </c>
      <c r="D22" s="268"/>
      <c r="E22" s="179" t="s">
        <v>198</v>
      </c>
      <c r="F22" s="305">
        <v>0.04</v>
      </c>
      <c r="G22" s="173">
        <v>0</v>
      </c>
      <c r="H22" s="85"/>
      <c r="I22" s="311">
        <f>MAX(K22:K24)</f>
        <v>0</v>
      </c>
      <c r="J22" s="216" t="b">
        <v>0</v>
      </c>
      <c r="K22" s="244">
        <f t="shared" si="0"/>
        <v>0</v>
      </c>
      <c r="L22" s="216"/>
      <c r="M22" s="216"/>
      <c r="N22" s="62"/>
      <c r="O22" s="62"/>
      <c r="P22" s="254"/>
      <c r="Q22" s="60"/>
      <c r="R22" s="83"/>
      <c r="S22" s="62"/>
      <c r="T22" s="84"/>
    </row>
    <row r="23" spans="1:20" ht="64">
      <c r="A23" s="61"/>
      <c r="B23" s="314"/>
      <c r="C23" s="269"/>
      <c r="D23" s="270"/>
      <c r="E23" s="86" t="s">
        <v>199</v>
      </c>
      <c r="F23" s="301"/>
      <c r="G23" s="87">
        <v>0.02</v>
      </c>
      <c r="H23" s="88"/>
      <c r="I23" s="289"/>
      <c r="J23" s="216" t="b">
        <v>0</v>
      </c>
      <c r="K23" s="244">
        <f t="shared" si="0"/>
        <v>0</v>
      </c>
      <c r="L23" s="216"/>
      <c r="M23" s="216"/>
      <c r="N23" s="62"/>
      <c r="O23" s="62"/>
      <c r="P23" s="254"/>
      <c r="Q23" s="56"/>
      <c r="R23" s="83"/>
      <c r="S23" s="62"/>
      <c r="T23" s="84"/>
    </row>
    <row r="24" spans="1:20" ht="81" thickBot="1">
      <c r="A24" s="61"/>
      <c r="B24" s="315"/>
      <c r="C24" s="271"/>
      <c r="D24" s="272"/>
      <c r="E24" s="178" t="s">
        <v>200</v>
      </c>
      <c r="F24" s="306"/>
      <c r="G24" s="174">
        <v>0.04</v>
      </c>
      <c r="H24" s="77"/>
      <c r="I24" s="312"/>
      <c r="J24" s="216" t="b">
        <v>0</v>
      </c>
      <c r="K24" s="244">
        <f t="shared" si="0"/>
        <v>0</v>
      </c>
      <c r="L24" s="216"/>
      <c r="M24" s="216"/>
      <c r="N24" s="62"/>
      <c r="O24" s="62"/>
      <c r="P24" s="254"/>
      <c r="Q24" s="56"/>
      <c r="R24" s="83"/>
      <c r="S24" s="62"/>
      <c r="T24" s="84"/>
    </row>
    <row r="25" spans="1:20" ht="16" thickBot="1">
      <c r="A25" s="61"/>
      <c r="B25" s="89"/>
      <c r="C25" s="78"/>
      <c r="D25" s="78"/>
      <c r="E25" s="79"/>
      <c r="F25" s="80"/>
      <c r="G25" s="80"/>
      <c r="H25" s="81"/>
      <c r="I25" s="90"/>
      <c r="J25" s="216"/>
      <c r="K25" s="244"/>
      <c r="L25" s="216"/>
      <c r="M25" s="216"/>
      <c r="N25" s="62"/>
      <c r="O25" s="62"/>
      <c r="P25" s="254"/>
      <c r="Q25" s="56"/>
      <c r="R25" s="83"/>
      <c r="S25" s="62"/>
      <c r="T25" s="84"/>
    </row>
    <row r="26" spans="1:20" ht="32">
      <c r="A26" s="61"/>
      <c r="B26" s="303">
        <v>3</v>
      </c>
      <c r="C26" s="273" t="s">
        <v>188</v>
      </c>
      <c r="D26" s="274"/>
      <c r="E26" s="91" t="s">
        <v>201</v>
      </c>
      <c r="F26" s="305">
        <v>0.05</v>
      </c>
      <c r="G26" s="173">
        <v>0.01</v>
      </c>
      <c r="H26" s="85"/>
      <c r="I26" s="311">
        <f>MAX(K26:K27)</f>
        <v>0</v>
      </c>
      <c r="J26" s="216" t="b">
        <v>0</v>
      </c>
      <c r="K26" s="244">
        <f t="shared" si="0"/>
        <v>0</v>
      </c>
      <c r="L26" s="216"/>
      <c r="M26" s="216"/>
      <c r="N26" s="62"/>
      <c r="O26" s="62"/>
      <c r="P26" s="263"/>
      <c r="Q26" s="60"/>
      <c r="R26" s="83"/>
      <c r="S26" s="62"/>
      <c r="T26" s="84"/>
    </row>
    <row r="27" spans="1:20" ht="33" thickBot="1">
      <c r="A27" s="61"/>
      <c r="B27" s="304"/>
      <c r="C27" s="275"/>
      <c r="D27" s="276"/>
      <c r="E27" s="92" t="s">
        <v>202</v>
      </c>
      <c r="F27" s="306"/>
      <c r="G27" s="174">
        <v>0.05</v>
      </c>
      <c r="H27" s="77"/>
      <c r="I27" s="312"/>
      <c r="J27" s="216" t="b">
        <v>0</v>
      </c>
      <c r="K27" s="244">
        <f t="shared" si="0"/>
        <v>0</v>
      </c>
      <c r="L27" s="216"/>
      <c r="M27" s="216"/>
      <c r="N27" s="62"/>
      <c r="O27" s="62"/>
      <c r="P27" s="263"/>
      <c r="Q27" s="56"/>
      <c r="R27" s="83"/>
      <c r="S27" s="62"/>
      <c r="T27" s="84"/>
    </row>
    <row r="28" spans="1:20" ht="16" thickBot="1">
      <c r="A28" s="61"/>
      <c r="B28" s="170"/>
      <c r="C28" s="78"/>
      <c r="D28" s="78"/>
      <c r="E28" s="93"/>
      <c r="F28" s="80"/>
      <c r="G28" s="80"/>
      <c r="H28" s="81"/>
      <c r="I28" s="90"/>
      <c r="J28" s="216"/>
      <c r="K28" s="244"/>
      <c r="L28" s="216"/>
      <c r="M28" s="216"/>
      <c r="N28" s="62"/>
      <c r="O28" s="62"/>
      <c r="P28" s="254"/>
      <c r="Q28" s="60"/>
      <c r="R28" s="83"/>
      <c r="S28" s="62"/>
      <c r="T28" s="84"/>
    </row>
    <row r="29" spans="1:20" ht="32">
      <c r="A29" s="61"/>
      <c r="B29" s="303">
        <v>4</v>
      </c>
      <c r="C29" s="273" t="s">
        <v>189</v>
      </c>
      <c r="D29" s="274"/>
      <c r="E29" s="91" t="s">
        <v>203</v>
      </c>
      <c r="F29" s="305">
        <v>0.1</v>
      </c>
      <c r="G29" s="173">
        <v>0.01</v>
      </c>
      <c r="H29" s="85"/>
      <c r="I29" s="311">
        <f>MAX(K29:K30)</f>
        <v>0</v>
      </c>
      <c r="J29" s="216" t="b">
        <v>0</v>
      </c>
      <c r="K29" s="244">
        <f t="shared" si="0"/>
        <v>0</v>
      </c>
      <c r="L29" s="216"/>
      <c r="M29" s="216"/>
      <c r="N29" s="62"/>
      <c r="O29" s="62"/>
      <c r="P29" s="263"/>
      <c r="Q29" s="62"/>
      <c r="R29" s="62"/>
      <c r="S29" s="62"/>
      <c r="T29" s="62"/>
    </row>
    <row r="30" spans="1:20" ht="33" thickBot="1">
      <c r="A30" s="61"/>
      <c r="B30" s="304"/>
      <c r="C30" s="275"/>
      <c r="D30" s="276"/>
      <c r="E30" s="178" t="s">
        <v>204</v>
      </c>
      <c r="F30" s="306"/>
      <c r="G30" s="174">
        <v>0.1</v>
      </c>
      <c r="H30" s="77"/>
      <c r="I30" s="312"/>
      <c r="J30" s="216" t="b">
        <v>0</v>
      </c>
      <c r="K30" s="244">
        <f t="shared" si="0"/>
        <v>0</v>
      </c>
      <c r="L30" s="216"/>
      <c r="M30" s="216"/>
      <c r="N30" s="62"/>
      <c r="O30" s="62"/>
      <c r="P30" s="263"/>
    </row>
    <row r="31" spans="1:20" ht="16" thickBot="1">
      <c r="A31" s="61"/>
      <c r="B31" s="170"/>
      <c r="C31" s="78"/>
      <c r="D31" s="78"/>
      <c r="E31" s="79"/>
      <c r="F31" s="80"/>
      <c r="G31" s="80"/>
      <c r="H31" s="81"/>
      <c r="I31" s="90"/>
      <c r="J31" s="216"/>
      <c r="K31" s="244"/>
      <c r="L31" s="216"/>
      <c r="M31" s="216"/>
      <c r="N31" s="62"/>
      <c r="O31" s="62"/>
      <c r="P31" s="254"/>
    </row>
    <row r="32" spans="1:20" ht="32">
      <c r="A32" s="61"/>
      <c r="B32" s="297">
        <v>5</v>
      </c>
      <c r="C32" s="277" t="s">
        <v>6</v>
      </c>
      <c r="D32" s="274"/>
      <c r="E32" s="73" t="s">
        <v>205</v>
      </c>
      <c r="F32" s="300">
        <v>0.12</v>
      </c>
      <c r="G32" s="175">
        <v>0.01</v>
      </c>
      <c r="H32" s="74"/>
      <c r="I32" s="288">
        <f>O35</f>
        <v>0</v>
      </c>
      <c r="J32" s="216" t="b">
        <v>0</v>
      </c>
      <c r="K32" s="244">
        <f>G32*J32</f>
        <v>0</v>
      </c>
      <c r="L32" s="216"/>
      <c r="M32" s="244">
        <f>(SUM(K33:K35)+M35)</f>
        <v>0</v>
      </c>
      <c r="N32" s="244">
        <f>G36*M36</f>
        <v>0</v>
      </c>
      <c r="O32" s="62"/>
      <c r="P32" s="263"/>
    </row>
    <row r="33" spans="1:16">
      <c r="A33" s="61"/>
      <c r="B33" s="298"/>
      <c r="C33" s="278"/>
      <c r="D33" s="279"/>
      <c r="E33" s="291" t="s">
        <v>206</v>
      </c>
      <c r="F33" s="301"/>
      <c r="G33" s="293" t="s">
        <v>184</v>
      </c>
      <c r="H33" s="295"/>
      <c r="I33" s="289"/>
      <c r="J33" s="216" t="b">
        <v>0</v>
      </c>
      <c r="K33" s="244">
        <f>(1/4)*5%*J33</f>
        <v>0</v>
      </c>
      <c r="L33" s="216"/>
      <c r="M33" s="244">
        <f>K32</f>
        <v>0</v>
      </c>
      <c r="N33" s="62"/>
      <c r="O33" s="62"/>
      <c r="P33" s="263"/>
    </row>
    <row r="34" spans="1:16">
      <c r="A34" s="61"/>
      <c r="B34" s="298"/>
      <c r="C34" s="278"/>
      <c r="D34" s="279"/>
      <c r="E34" s="292"/>
      <c r="F34" s="301"/>
      <c r="G34" s="294"/>
      <c r="H34" s="296"/>
      <c r="I34" s="289"/>
      <c r="J34" s="216" t="b">
        <v>0</v>
      </c>
      <c r="K34" s="244">
        <f>(1/4)*5%*J34</f>
        <v>0</v>
      </c>
      <c r="L34" s="216"/>
      <c r="M34" s="244">
        <f>K36</f>
        <v>0</v>
      </c>
      <c r="N34" s="255"/>
      <c r="O34" s="62"/>
      <c r="P34" s="263"/>
    </row>
    <row r="35" spans="1:16" ht="32">
      <c r="A35" s="61"/>
      <c r="B35" s="298"/>
      <c r="C35" s="278"/>
      <c r="D35" s="279"/>
      <c r="E35" s="75" t="s">
        <v>207</v>
      </c>
      <c r="F35" s="301"/>
      <c r="G35" s="177">
        <v>0.06</v>
      </c>
      <c r="H35" s="133"/>
      <c r="I35" s="289"/>
      <c r="J35" s="216" t="b">
        <v>0</v>
      </c>
      <c r="K35" s="244">
        <f>(1/4)*5%*J35</f>
        <v>0</v>
      </c>
      <c r="L35" s="216" t="b">
        <v>0</v>
      </c>
      <c r="M35" s="244">
        <f>(1/4)*5%*L35</f>
        <v>0</v>
      </c>
      <c r="N35" s="62"/>
      <c r="O35" s="245">
        <f>IF((SUM(K32:K36)+N32)&gt;12%,12%,SUM(M32:N34))</f>
        <v>0</v>
      </c>
      <c r="P35" s="263"/>
    </row>
    <row r="36" spans="1:16" ht="45.75" customHeight="1" thickBot="1">
      <c r="A36" s="61"/>
      <c r="B36" s="299"/>
      <c r="C36" s="280"/>
      <c r="D36" s="276"/>
      <c r="E36" s="94" t="s">
        <v>185</v>
      </c>
      <c r="F36" s="302"/>
      <c r="G36" s="128">
        <v>0.06</v>
      </c>
      <c r="H36" s="132"/>
      <c r="I36" s="290"/>
      <c r="J36" s="216" t="b">
        <v>0</v>
      </c>
      <c r="K36" s="244">
        <f>G35*J36</f>
        <v>0</v>
      </c>
      <c r="L36" s="62"/>
      <c r="M36" s="216" t="b">
        <v>0</v>
      </c>
      <c r="N36" s="62"/>
      <c r="O36" s="62"/>
      <c r="P36" s="263"/>
    </row>
    <row r="37" spans="1:16" ht="16" thickBot="1">
      <c r="A37" s="61"/>
      <c r="B37" s="170"/>
      <c r="C37" s="95"/>
      <c r="D37" s="95"/>
      <c r="E37" s="96"/>
      <c r="F37" s="97"/>
      <c r="G37" s="97"/>
      <c r="H37" s="98"/>
      <c r="I37" s="99"/>
      <c r="J37" s="216"/>
      <c r="K37" s="244"/>
      <c r="L37" s="216"/>
      <c r="M37" s="216"/>
      <c r="N37" s="62"/>
      <c r="O37" s="62"/>
      <c r="P37" s="254"/>
    </row>
    <row r="38" spans="1:16" ht="32">
      <c r="A38" s="61"/>
      <c r="B38" s="303">
        <v>6</v>
      </c>
      <c r="C38" s="281" t="s">
        <v>190</v>
      </c>
      <c r="D38" s="282"/>
      <c r="E38" s="179" t="s">
        <v>208</v>
      </c>
      <c r="F38" s="305">
        <v>0.08</v>
      </c>
      <c r="G38" s="173">
        <v>0</v>
      </c>
      <c r="H38" s="85"/>
      <c r="I38" s="311">
        <f>MAX(K38:K39)</f>
        <v>0</v>
      </c>
      <c r="J38" s="216" t="b">
        <v>0</v>
      </c>
      <c r="K38" s="244">
        <f>G38*J38</f>
        <v>0</v>
      </c>
      <c r="L38" s="216"/>
      <c r="M38" s="216"/>
      <c r="N38" s="62"/>
      <c r="O38" s="62"/>
      <c r="P38" s="264"/>
    </row>
    <row r="39" spans="1:16" ht="33" thickBot="1">
      <c r="A39" s="61"/>
      <c r="B39" s="304"/>
      <c r="C39" s="283"/>
      <c r="D39" s="284"/>
      <c r="E39" s="178" t="s">
        <v>209</v>
      </c>
      <c r="F39" s="306"/>
      <c r="G39" s="174">
        <v>0.08</v>
      </c>
      <c r="H39" s="77"/>
      <c r="I39" s="312"/>
      <c r="J39" s="216" t="b">
        <v>0</v>
      </c>
      <c r="K39" s="244">
        <f>G39*J39</f>
        <v>0</v>
      </c>
      <c r="L39" s="216"/>
      <c r="M39" s="216"/>
      <c r="N39" s="62"/>
      <c r="O39" s="62"/>
      <c r="P39" s="264"/>
    </row>
    <row r="40" spans="1:16" ht="16" thickBot="1">
      <c r="A40" s="61"/>
      <c r="B40" s="170"/>
      <c r="C40" s="78"/>
      <c r="D40" s="78"/>
      <c r="E40" s="79"/>
      <c r="F40" s="80"/>
      <c r="G40" s="80"/>
      <c r="H40" s="81"/>
      <c r="I40" s="90"/>
      <c r="J40" s="216"/>
      <c r="K40" s="244"/>
      <c r="L40" s="216"/>
      <c r="M40" s="216"/>
      <c r="N40" s="62"/>
      <c r="O40" s="62"/>
      <c r="P40" s="254"/>
    </row>
    <row r="41" spans="1:16" ht="32">
      <c r="A41" s="61"/>
      <c r="B41" s="303">
        <v>7</v>
      </c>
      <c r="C41" s="327" t="s">
        <v>7</v>
      </c>
      <c r="D41" s="328"/>
      <c r="E41" s="179" t="s">
        <v>210</v>
      </c>
      <c r="F41" s="305">
        <v>0.1</v>
      </c>
      <c r="G41" s="173">
        <v>0.01</v>
      </c>
      <c r="H41" s="85"/>
      <c r="I41" s="311">
        <f>MAX(K41:K43)</f>
        <v>0</v>
      </c>
      <c r="J41" s="216" t="b">
        <v>0</v>
      </c>
      <c r="K41" s="244">
        <f>G41*J41</f>
        <v>0</v>
      </c>
      <c r="L41" s="216"/>
      <c r="M41" s="216"/>
      <c r="N41" s="62" t="s">
        <v>8</v>
      </c>
      <c r="O41" s="62"/>
      <c r="P41" s="263"/>
    </row>
    <row r="42" spans="1:16" ht="37.5" customHeight="1">
      <c r="A42" s="61"/>
      <c r="B42" s="326"/>
      <c r="C42" s="329"/>
      <c r="D42" s="330"/>
      <c r="E42" s="100" t="s">
        <v>211</v>
      </c>
      <c r="F42" s="301"/>
      <c r="G42" s="87">
        <v>0.03</v>
      </c>
      <c r="H42" s="88"/>
      <c r="I42" s="289"/>
      <c r="J42" s="216" t="b">
        <v>0</v>
      </c>
      <c r="K42" s="244">
        <f t="shared" ref="K42:K43" si="1">G42*J42</f>
        <v>0</v>
      </c>
      <c r="L42" s="216"/>
      <c r="M42" s="216"/>
      <c r="N42" s="62"/>
      <c r="O42" s="62"/>
      <c r="P42" s="263"/>
    </row>
    <row r="43" spans="1:16" ht="65" thickBot="1">
      <c r="A43" s="61"/>
      <c r="B43" s="304"/>
      <c r="C43" s="331"/>
      <c r="D43" s="332"/>
      <c r="E43" s="92" t="s">
        <v>212</v>
      </c>
      <c r="F43" s="306"/>
      <c r="G43" s="174">
        <v>0.1</v>
      </c>
      <c r="H43" s="77"/>
      <c r="I43" s="312"/>
      <c r="J43" s="216" t="b">
        <v>0</v>
      </c>
      <c r="K43" s="244">
        <f t="shared" si="1"/>
        <v>0</v>
      </c>
      <c r="L43" s="216"/>
      <c r="M43" s="216"/>
      <c r="N43" s="62"/>
      <c r="O43" s="62"/>
      <c r="P43" s="263"/>
    </row>
    <row r="44" spans="1:16" ht="16" thickBot="1">
      <c r="A44" s="61"/>
      <c r="B44" s="170"/>
      <c r="C44" s="78"/>
      <c r="D44" s="78"/>
      <c r="E44" s="93"/>
      <c r="F44" s="80"/>
      <c r="G44" s="80"/>
      <c r="H44" s="81"/>
      <c r="I44" s="90"/>
      <c r="J44" s="216"/>
      <c r="K44" s="244"/>
      <c r="L44" s="216"/>
      <c r="M44" s="216"/>
      <c r="N44" s="62"/>
      <c r="O44" s="62"/>
      <c r="P44" s="254"/>
    </row>
    <row r="45" spans="1:16" ht="32">
      <c r="A45" s="61"/>
      <c r="B45" s="303">
        <v>8</v>
      </c>
      <c r="C45" s="307" t="s">
        <v>191</v>
      </c>
      <c r="D45" s="308"/>
      <c r="E45" s="73" t="s">
        <v>192</v>
      </c>
      <c r="F45" s="305">
        <v>0.04</v>
      </c>
      <c r="G45" s="173">
        <v>0.01</v>
      </c>
      <c r="H45" s="85"/>
      <c r="I45" s="311">
        <f>MAX(K45:K46)</f>
        <v>0</v>
      </c>
      <c r="J45" s="216" t="b">
        <v>0</v>
      </c>
      <c r="K45" s="244">
        <f>G45*J45</f>
        <v>0</v>
      </c>
      <c r="L45" s="216"/>
      <c r="M45" s="216"/>
      <c r="N45" s="62"/>
      <c r="O45" s="62"/>
      <c r="P45" s="263"/>
    </row>
    <row r="46" spans="1:16" ht="33" thickBot="1">
      <c r="A46" s="61"/>
      <c r="B46" s="304"/>
      <c r="C46" s="309"/>
      <c r="D46" s="310"/>
      <c r="E46" s="178" t="s">
        <v>193</v>
      </c>
      <c r="F46" s="306"/>
      <c r="G46" s="174">
        <v>0.04</v>
      </c>
      <c r="H46" s="77"/>
      <c r="I46" s="312"/>
      <c r="J46" s="216" t="b">
        <v>0</v>
      </c>
      <c r="K46" s="244">
        <f>G46*J46</f>
        <v>0</v>
      </c>
      <c r="L46" s="216"/>
      <c r="M46" s="216"/>
      <c r="N46" s="62"/>
      <c r="O46" s="62"/>
      <c r="P46" s="263"/>
    </row>
    <row r="47" spans="1:16" ht="16" thickBot="1">
      <c r="A47" s="61"/>
      <c r="B47" s="170"/>
      <c r="C47" s="78"/>
      <c r="D47" s="78"/>
      <c r="E47" s="79"/>
      <c r="F47" s="80"/>
      <c r="G47" s="80"/>
      <c r="H47" s="81"/>
      <c r="I47" s="90"/>
      <c r="J47" s="216"/>
      <c r="K47" s="244"/>
      <c r="L47" s="216"/>
      <c r="M47" s="216"/>
      <c r="N47" s="62"/>
      <c r="O47" s="62"/>
      <c r="P47" s="254"/>
    </row>
    <row r="48" spans="1:16" ht="32">
      <c r="A48" s="61"/>
      <c r="B48" s="313">
        <v>9</v>
      </c>
      <c r="C48" s="273" t="s">
        <v>9</v>
      </c>
      <c r="D48" s="274"/>
      <c r="E48" s="73" t="s">
        <v>213</v>
      </c>
      <c r="F48" s="305">
        <v>0.08</v>
      </c>
      <c r="G48" s="173">
        <v>0.01</v>
      </c>
      <c r="H48" s="85"/>
      <c r="I48" s="311">
        <f>MAX(K48:K50)</f>
        <v>0</v>
      </c>
      <c r="J48" s="216" t="b">
        <v>0</v>
      </c>
      <c r="K48" s="244">
        <f>G48*J48</f>
        <v>0</v>
      </c>
      <c r="L48" s="216"/>
      <c r="M48" s="216"/>
      <c r="N48" s="62"/>
      <c r="O48" s="62"/>
      <c r="P48" s="263"/>
    </row>
    <row r="49" spans="1:16" ht="32">
      <c r="A49" s="61"/>
      <c r="B49" s="314"/>
      <c r="C49" s="316"/>
      <c r="D49" s="279"/>
      <c r="E49" s="86" t="s">
        <v>214</v>
      </c>
      <c r="F49" s="301"/>
      <c r="G49" s="87">
        <v>0.04</v>
      </c>
      <c r="H49" s="88"/>
      <c r="I49" s="289"/>
      <c r="J49" s="216" t="b">
        <v>0</v>
      </c>
      <c r="K49" s="244">
        <f t="shared" ref="K49:K50" si="2">G49*J49</f>
        <v>0</v>
      </c>
      <c r="L49" s="216"/>
      <c r="M49" s="216"/>
      <c r="N49" s="62"/>
      <c r="O49" s="62"/>
      <c r="P49" s="263"/>
    </row>
    <row r="50" spans="1:16" ht="33" thickBot="1">
      <c r="A50" s="61"/>
      <c r="B50" s="315"/>
      <c r="C50" s="275"/>
      <c r="D50" s="276"/>
      <c r="E50" s="178" t="s">
        <v>215</v>
      </c>
      <c r="F50" s="306"/>
      <c r="G50" s="174">
        <v>0.08</v>
      </c>
      <c r="H50" s="77"/>
      <c r="I50" s="312"/>
      <c r="J50" s="216" t="b">
        <v>0</v>
      </c>
      <c r="K50" s="244">
        <f t="shared" si="2"/>
        <v>0</v>
      </c>
      <c r="L50" s="216"/>
      <c r="M50" s="216"/>
      <c r="N50" s="62"/>
      <c r="O50" s="62"/>
      <c r="P50" s="263"/>
    </row>
    <row r="51" spans="1:16" ht="16" thickBot="1">
      <c r="A51" s="61"/>
      <c r="B51" s="89"/>
      <c r="C51" s="78"/>
      <c r="D51" s="78"/>
      <c r="E51" s="79"/>
      <c r="F51" s="80"/>
      <c r="G51" s="80"/>
      <c r="H51" s="81"/>
      <c r="I51" s="90"/>
      <c r="J51" s="216"/>
      <c r="K51" s="244"/>
      <c r="L51" s="216"/>
      <c r="M51" s="216"/>
      <c r="N51" s="62"/>
      <c r="O51" s="62"/>
      <c r="P51" s="254"/>
    </row>
    <row r="52" spans="1:16" ht="32">
      <c r="A52" s="61"/>
      <c r="B52" s="303">
        <v>10</v>
      </c>
      <c r="C52" s="273" t="s">
        <v>10</v>
      </c>
      <c r="D52" s="274"/>
      <c r="E52" s="73" t="s">
        <v>217</v>
      </c>
      <c r="F52" s="305">
        <v>0.03</v>
      </c>
      <c r="G52" s="173">
        <v>0.01</v>
      </c>
      <c r="H52" s="85"/>
      <c r="I52" s="311">
        <f>MAX(K52:K53)</f>
        <v>0</v>
      </c>
      <c r="J52" s="216" t="b">
        <v>0</v>
      </c>
      <c r="K52" s="244">
        <f>G52*J52</f>
        <v>0</v>
      </c>
      <c r="L52" s="216"/>
      <c r="M52" s="216"/>
      <c r="N52" s="62"/>
      <c r="O52" s="62"/>
      <c r="P52" s="263"/>
    </row>
    <row r="53" spans="1:16" ht="33" thickBot="1">
      <c r="A53" s="61"/>
      <c r="B53" s="304"/>
      <c r="C53" s="275"/>
      <c r="D53" s="276"/>
      <c r="E53" s="178" t="s">
        <v>216</v>
      </c>
      <c r="F53" s="306"/>
      <c r="G53" s="174">
        <v>0.03</v>
      </c>
      <c r="H53" s="77"/>
      <c r="I53" s="312"/>
      <c r="J53" s="216" t="b">
        <v>0</v>
      </c>
      <c r="K53" s="244">
        <f>G53*J53</f>
        <v>0</v>
      </c>
      <c r="L53" s="216"/>
      <c r="M53" s="216"/>
      <c r="N53" s="62"/>
      <c r="O53" s="62"/>
      <c r="P53" s="263"/>
    </row>
    <row r="54" spans="1:16" ht="16" thickBot="1">
      <c r="A54" s="61"/>
      <c r="B54" s="170"/>
      <c r="C54" s="78"/>
      <c r="D54" s="78"/>
      <c r="E54" s="79"/>
      <c r="F54" s="80"/>
      <c r="G54" s="80"/>
      <c r="H54" s="81"/>
      <c r="I54" s="90"/>
      <c r="J54" s="216"/>
      <c r="K54" s="244"/>
      <c r="L54" s="216"/>
      <c r="M54" s="216"/>
      <c r="N54" s="62"/>
      <c r="O54" s="62"/>
      <c r="P54" s="254"/>
    </row>
    <row r="55" spans="1:16" ht="32">
      <c r="A55" s="61"/>
      <c r="B55" s="303">
        <v>11</v>
      </c>
      <c r="C55" s="333" t="s">
        <v>218</v>
      </c>
      <c r="D55" s="334"/>
      <c r="E55" s="73" t="s">
        <v>219</v>
      </c>
      <c r="F55" s="305">
        <v>0.03</v>
      </c>
      <c r="G55" s="173">
        <v>0.01</v>
      </c>
      <c r="H55" s="85"/>
      <c r="I55" s="311">
        <f>MAX(K55:K57)</f>
        <v>0</v>
      </c>
      <c r="J55" s="216" t="b">
        <v>0</v>
      </c>
      <c r="K55" s="244">
        <f>G55*J55</f>
        <v>0</v>
      </c>
      <c r="L55" s="216"/>
      <c r="M55" s="216"/>
      <c r="N55" s="62"/>
      <c r="O55" s="62"/>
      <c r="P55" s="263"/>
    </row>
    <row r="56" spans="1:16" ht="32">
      <c r="A56" s="61"/>
      <c r="B56" s="326"/>
      <c r="C56" s="335"/>
      <c r="D56" s="336"/>
      <c r="E56" s="86" t="s">
        <v>220</v>
      </c>
      <c r="F56" s="301"/>
      <c r="G56" s="87">
        <v>0.02</v>
      </c>
      <c r="H56" s="88"/>
      <c r="I56" s="289"/>
      <c r="J56" s="216" t="b">
        <v>0</v>
      </c>
      <c r="K56" s="244">
        <f t="shared" ref="K56:K57" si="3">G56*J56</f>
        <v>0</v>
      </c>
      <c r="L56" s="244"/>
      <c r="M56" s="216"/>
      <c r="N56" s="62"/>
      <c r="O56" s="62"/>
      <c r="P56" s="263"/>
    </row>
    <row r="57" spans="1:16" ht="33" thickBot="1">
      <c r="A57" s="61"/>
      <c r="B57" s="304"/>
      <c r="C57" s="337"/>
      <c r="D57" s="338"/>
      <c r="E57" s="178" t="s">
        <v>221</v>
      </c>
      <c r="F57" s="306"/>
      <c r="G57" s="174">
        <v>0.03</v>
      </c>
      <c r="H57" s="77"/>
      <c r="I57" s="312"/>
      <c r="J57" s="216" t="b">
        <v>0</v>
      </c>
      <c r="K57" s="244">
        <f t="shared" si="3"/>
        <v>0</v>
      </c>
      <c r="L57" s="216"/>
      <c r="M57" s="216"/>
      <c r="N57" s="62"/>
      <c r="O57" s="62"/>
      <c r="P57" s="263"/>
    </row>
    <row r="58" spans="1:16" ht="16" thickBot="1">
      <c r="A58" s="61"/>
      <c r="B58" s="170"/>
      <c r="C58" s="78"/>
      <c r="D58" s="78"/>
      <c r="E58" s="79"/>
      <c r="F58" s="80"/>
      <c r="G58" s="80"/>
      <c r="H58" s="81"/>
      <c r="I58" s="90"/>
      <c r="J58" s="216"/>
      <c r="K58" s="244"/>
      <c r="L58" s="216"/>
      <c r="M58" s="216"/>
      <c r="N58" s="62"/>
      <c r="O58" s="62"/>
      <c r="P58" s="254"/>
    </row>
    <row r="59" spans="1:16" ht="32">
      <c r="A59" s="61"/>
      <c r="B59" s="303">
        <v>12</v>
      </c>
      <c r="C59" s="307" t="s">
        <v>222</v>
      </c>
      <c r="D59" s="308"/>
      <c r="E59" s="73" t="s">
        <v>223</v>
      </c>
      <c r="F59" s="305">
        <v>0.03</v>
      </c>
      <c r="G59" s="173">
        <v>0.01</v>
      </c>
      <c r="H59" s="85"/>
      <c r="I59" s="311">
        <f>MAX(K59:K60)</f>
        <v>0</v>
      </c>
      <c r="J59" s="216" t="b">
        <v>0</v>
      </c>
      <c r="K59" s="244">
        <f>G59*J59</f>
        <v>0</v>
      </c>
      <c r="L59" s="216"/>
      <c r="M59" s="216"/>
      <c r="N59" s="62"/>
      <c r="O59" s="62"/>
      <c r="P59" s="263"/>
    </row>
    <row r="60" spans="1:16" ht="33" thickBot="1">
      <c r="A60" s="61"/>
      <c r="B60" s="304"/>
      <c r="C60" s="309"/>
      <c r="D60" s="310"/>
      <c r="E60" s="178" t="s">
        <v>224</v>
      </c>
      <c r="F60" s="306"/>
      <c r="G60" s="174">
        <v>0.03</v>
      </c>
      <c r="H60" s="77"/>
      <c r="I60" s="312"/>
      <c r="J60" s="216" t="b">
        <v>0</v>
      </c>
      <c r="K60" s="244">
        <f>G60*J60</f>
        <v>0</v>
      </c>
      <c r="L60" s="216"/>
      <c r="M60" s="216"/>
      <c r="N60" s="62"/>
      <c r="O60" s="62"/>
      <c r="P60" s="263"/>
    </row>
    <row r="61" spans="1:16" ht="16" thickBot="1">
      <c r="A61" s="61"/>
      <c r="B61" s="170"/>
      <c r="C61" s="78"/>
      <c r="D61" s="78"/>
      <c r="E61" s="79"/>
      <c r="F61" s="80"/>
      <c r="G61" s="80"/>
      <c r="H61" s="81"/>
      <c r="I61" s="90"/>
      <c r="J61" s="216"/>
      <c r="K61" s="244"/>
      <c r="L61" s="216"/>
      <c r="M61" s="216"/>
      <c r="N61" s="62"/>
      <c r="O61" s="62"/>
      <c r="P61" s="254"/>
    </row>
    <row r="62" spans="1:16" ht="32">
      <c r="A62" s="61"/>
      <c r="B62" s="303">
        <v>13</v>
      </c>
      <c r="C62" s="327" t="s">
        <v>11</v>
      </c>
      <c r="D62" s="328"/>
      <c r="E62" s="73" t="s">
        <v>225</v>
      </c>
      <c r="F62" s="305">
        <v>0.04</v>
      </c>
      <c r="G62" s="173">
        <v>0</v>
      </c>
      <c r="H62" s="85"/>
      <c r="I62" s="311">
        <f>MAX(K62:K63)</f>
        <v>0</v>
      </c>
      <c r="J62" s="216" t="b">
        <v>0</v>
      </c>
      <c r="K62" s="244">
        <f>G62*J62</f>
        <v>0</v>
      </c>
      <c r="L62" s="216"/>
      <c r="M62" s="216"/>
      <c r="N62" s="62"/>
      <c r="O62" s="62"/>
      <c r="P62" s="263"/>
    </row>
    <row r="63" spans="1:16" ht="33" thickBot="1">
      <c r="A63" s="61"/>
      <c r="B63" s="304"/>
      <c r="C63" s="331"/>
      <c r="D63" s="332"/>
      <c r="E63" s="178" t="s">
        <v>172</v>
      </c>
      <c r="F63" s="306"/>
      <c r="G63" s="174">
        <v>0.04</v>
      </c>
      <c r="H63" s="77"/>
      <c r="I63" s="312"/>
      <c r="J63" s="216" t="b">
        <v>0</v>
      </c>
      <c r="K63" s="244">
        <f>G63*J63</f>
        <v>0</v>
      </c>
      <c r="L63" s="216"/>
      <c r="M63" s="216"/>
      <c r="N63" s="62"/>
      <c r="O63" s="62"/>
      <c r="P63" s="263"/>
    </row>
    <row r="64" spans="1:16" ht="16" thickBot="1">
      <c r="A64" s="61"/>
      <c r="B64" s="170"/>
      <c r="C64" s="78"/>
      <c r="D64" s="78"/>
      <c r="E64" s="79"/>
      <c r="F64" s="80"/>
      <c r="G64" s="80"/>
      <c r="H64" s="81"/>
      <c r="I64" s="90"/>
      <c r="J64" s="216"/>
      <c r="K64" s="244"/>
      <c r="L64" s="216"/>
      <c r="M64" s="216"/>
      <c r="N64" s="62"/>
      <c r="O64" s="62"/>
      <c r="P64" s="254"/>
    </row>
    <row r="65" spans="1:16" ht="32">
      <c r="A65" s="61"/>
      <c r="B65" s="303">
        <v>14</v>
      </c>
      <c r="C65" s="327" t="s">
        <v>12</v>
      </c>
      <c r="D65" s="328"/>
      <c r="E65" s="73" t="s">
        <v>226</v>
      </c>
      <c r="F65" s="305">
        <v>0.03</v>
      </c>
      <c r="G65" s="173">
        <v>0</v>
      </c>
      <c r="H65" s="85"/>
      <c r="I65" s="311">
        <f>MAX(K65:K67)</f>
        <v>0</v>
      </c>
      <c r="J65" s="216" t="b">
        <v>0</v>
      </c>
      <c r="K65" s="244">
        <f>G65*J65</f>
        <v>0</v>
      </c>
      <c r="L65" s="216"/>
      <c r="M65" s="216"/>
      <c r="N65" s="62"/>
      <c r="O65" s="62"/>
      <c r="P65" s="263"/>
    </row>
    <row r="66" spans="1:16" ht="32">
      <c r="A66" s="61"/>
      <c r="B66" s="326"/>
      <c r="C66" s="329"/>
      <c r="D66" s="330"/>
      <c r="E66" s="86" t="s">
        <v>227</v>
      </c>
      <c r="F66" s="301"/>
      <c r="G66" s="134">
        <v>1.4999999999999999E-2</v>
      </c>
      <c r="H66" s="88"/>
      <c r="I66" s="289"/>
      <c r="J66" s="216" t="b">
        <v>0</v>
      </c>
      <c r="K66" s="244">
        <f t="shared" ref="K66:K67" si="4">G66*J66</f>
        <v>0</v>
      </c>
      <c r="L66" s="216"/>
      <c r="M66" s="216"/>
      <c r="N66" s="62"/>
      <c r="O66" s="62"/>
      <c r="P66" s="263"/>
    </row>
    <row r="67" spans="1:16" ht="33" customHeight="1" thickBot="1">
      <c r="A67" s="61"/>
      <c r="B67" s="304"/>
      <c r="C67" s="331"/>
      <c r="D67" s="332"/>
      <c r="E67" s="178" t="s">
        <v>173</v>
      </c>
      <c r="F67" s="306"/>
      <c r="G67" s="174">
        <v>0.03</v>
      </c>
      <c r="H67" s="77"/>
      <c r="I67" s="312"/>
      <c r="J67" s="216" t="b">
        <v>0</v>
      </c>
      <c r="K67" s="244">
        <f t="shared" si="4"/>
        <v>0</v>
      </c>
      <c r="L67" s="216"/>
      <c r="M67" s="216"/>
      <c r="N67" s="62"/>
      <c r="O67" s="62"/>
      <c r="P67" s="263"/>
    </row>
    <row r="68" spans="1:16" ht="16" thickBot="1">
      <c r="A68" s="61"/>
      <c r="B68" s="170"/>
      <c r="C68" s="78"/>
      <c r="D68" s="78"/>
      <c r="E68" s="79"/>
      <c r="F68" s="80"/>
      <c r="G68" s="80"/>
      <c r="H68" s="81"/>
      <c r="I68" s="90"/>
      <c r="J68" s="216"/>
      <c r="K68" s="244"/>
      <c r="L68" s="216"/>
      <c r="M68" s="216"/>
      <c r="N68" s="62"/>
      <c r="O68" s="62"/>
      <c r="P68" s="254"/>
    </row>
    <row r="69" spans="1:16" ht="32">
      <c r="A69" s="61"/>
      <c r="B69" s="303">
        <v>15</v>
      </c>
      <c r="C69" s="273" t="s">
        <v>228</v>
      </c>
      <c r="D69" s="274"/>
      <c r="E69" s="73" t="s">
        <v>229</v>
      </c>
      <c r="F69" s="305">
        <v>0.03</v>
      </c>
      <c r="G69" s="173">
        <v>0</v>
      </c>
      <c r="H69" s="85"/>
      <c r="I69" s="311">
        <f>MAX(K69:K70)</f>
        <v>0</v>
      </c>
      <c r="J69" s="216" t="b">
        <v>0</v>
      </c>
      <c r="K69" s="244">
        <f>G69*J69</f>
        <v>0</v>
      </c>
      <c r="L69" s="216"/>
      <c r="M69" s="216"/>
      <c r="N69" s="62"/>
      <c r="O69" s="62"/>
      <c r="P69" s="263"/>
    </row>
    <row r="70" spans="1:16" ht="33" thickBot="1">
      <c r="A70" s="61"/>
      <c r="B70" s="304"/>
      <c r="C70" s="275"/>
      <c r="D70" s="276"/>
      <c r="E70" s="178" t="s">
        <v>230</v>
      </c>
      <c r="F70" s="306"/>
      <c r="G70" s="174">
        <v>0.03</v>
      </c>
      <c r="H70" s="77"/>
      <c r="I70" s="312"/>
      <c r="J70" s="216" t="b">
        <v>0</v>
      </c>
      <c r="K70" s="244">
        <f>G70*J70</f>
        <v>0</v>
      </c>
      <c r="L70" s="216"/>
      <c r="M70" s="216"/>
      <c r="N70" s="62"/>
      <c r="O70" s="62"/>
      <c r="P70" s="263"/>
    </row>
    <row r="71" spans="1:16" ht="16" thickBot="1">
      <c r="A71" s="61"/>
      <c r="B71" s="170"/>
      <c r="C71" s="78"/>
      <c r="D71" s="78"/>
      <c r="E71" s="79"/>
      <c r="F71" s="80"/>
      <c r="G71" s="80"/>
      <c r="H71" s="81"/>
      <c r="I71" s="90"/>
      <c r="J71" s="216"/>
      <c r="K71" s="244"/>
      <c r="L71" s="216"/>
      <c r="M71" s="216"/>
      <c r="N71" s="62"/>
      <c r="O71" s="62"/>
      <c r="P71" s="254"/>
    </row>
    <row r="72" spans="1:16" ht="32">
      <c r="A72" s="61"/>
      <c r="B72" s="303">
        <v>16</v>
      </c>
      <c r="C72" s="273" t="s">
        <v>231</v>
      </c>
      <c r="D72" s="274"/>
      <c r="E72" s="73" t="s">
        <v>232</v>
      </c>
      <c r="F72" s="305">
        <v>0.03</v>
      </c>
      <c r="G72" s="173">
        <v>0.01</v>
      </c>
      <c r="H72" s="85"/>
      <c r="I72" s="311">
        <f>MAX(K72:K74)</f>
        <v>0</v>
      </c>
      <c r="J72" s="216" t="b">
        <v>0</v>
      </c>
      <c r="K72" s="244">
        <f t="shared" ref="K72:K74" si="5">G72*J72</f>
        <v>0</v>
      </c>
      <c r="L72" s="216"/>
      <c r="M72" s="216"/>
      <c r="N72" s="62"/>
      <c r="O72" s="62"/>
      <c r="P72" s="263"/>
    </row>
    <row r="73" spans="1:16" ht="32">
      <c r="A73" s="61"/>
      <c r="B73" s="326"/>
      <c r="C73" s="316"/>
      <c r="D73" s="279"/>
      <c r="E73" s="86" t="s">
        <v>233</v>
      </c>
      <c r="F73" s="340"/>
      <c r="G73" s="87">
        <v>0.02</v>
      </c>
      <c r="H73" s="88"/>
      <c r="I73" s="289"/>
      <c r="J73" s="216" t="b">
        <v>0</v>
      </c>
      <c r="K73" s="244">
        <f t="shared" si="5"/>
        <v>0</v>
      </c>
      <c r="L73" s="216"/>
      <c r="M73" s="216"/>
      <c r="N73" s="62"/>
      <c r="O73" s="62"/>
      <c r="P73" s="263"/>
    </row>
    <row r="74" spans="1:16" ht="33" thickBot="1">
      <c r="A74" s="61"/>
      <c r="B74" s="339"/>
      <c r="C74" s="275"/>
      <c r="D74" s="276"/>
      <c r="E74" s="101" t="s">
        <v>234</v>
      </c>
      <c r="F74" s="341"/>
      <c r="G74" s="176">
        <v>0.03</v>
      </c>
      <c r="H74" s="102"/>
      <c r="I74" s="290"/>
      <c r="J74" s="216" t="b">
        <v>0</v>
      </c>
      <c r="K74" s="244">
        <f t="shared" si="5"/>
        <v>0</v>
      </c>
      <c r="L74" s="216"/>
      <c r="M74" s="216"/>
      <c r="N74" s="62"/>
      <c r="O74" s="62"/>
      <c r="P74" s="263"/>
    </row>
    <row r="75" spans="1:16" ht="16" thickBot="1">
      <c r="A75" s="61"/>
      <c r="B75" s="61"/>
      <c r="C75" s="103"/>
      <c r="D75" s="103"/>
      <c r="E75" s="104"/>
      <c r="F75" s="105"/>
      <c r="G75" s="106"/>
      <c r="H75" s="126" t="s">
        <v>13</v>
      </c>
      <c r="I75" s="127">
        <f>SUM(I17:I74)</f>
        <v>0</v>
      </c>
      <c r="J75" s="216"/>
      <c r="K75" s="244"/>
      <c r="L75" s="216"/>
      <c r="M75" s="216"/>
      <c r="N75" s="62"/>
      <c r="O75" s="62"/>
      <c r="P75" s="254"/>
    </row>
    <row r="76" spans="1:16" ht="20" thickBot="1">
      <c r="A76" s="61"/>
      <c r="B76" s="61"/>
      <c r="C76" s="65" t="s">
        <v>14</v>
      </c>
      <c r="D76" s="65"/>
      <c r="E76" s="107"/>
      <c r="F76" s="108"/>
      <c r="G76" s="63"/>
      <c r="H76" s="62"/>
      <c r="I76" s="64"/>
      <c r="J76" s="216"/>
      <c r="K76" s="244"/>
      <c r="L76" s="216"/>
      <c r="M76" s="216"/>
      <c r="N76" s="62"/>
      <c r="O76" s="62"/>
      <c r="P76" s="254"/>
    </row>
    <row r="77" spans="1:16" ht="21" thickBot="1">
      <c r="A77" s="61"/>
      <c r="B77" s="109" t="s">
        <v>1</v>
      </c>
      <c r="C77" s="265" t="s">
        <v>177</v>
      </c>
      <c r="D77" s="266"/>
      <c r="E77" s="69" t="s">
        <v>176</v>
      </c>
      <c r="F77" s="110" t="s">
        <v>3</v>
      </c>
      <c r="G77" s="68" t="s">
        <v>15</v>
      </c>
      <c r="H77" s="68" t="s">
        <v>4</v>
      </c>
      <c r="I77" s="111" t="s">
        <v>5</v>
      </c>
      <c r="J77" s="216"/>
      <c r="K77" s="244"/>
      <c r="L77" s="216"/>
      <c r="M77" s="216"/>
      <c r="N77" s="62"/>
      <c r="O77" s="62"/>
      <c r="P77" s="254"/>
    </row>
    <row r="78" spans="1:16" ht="16">
      <c r="A78" s="61"/>
      <c r="B78" s="303">
        <v>1</v>
      </c>
      <c r="C78" s="346" t="s">
        <v>16</v>
      </c>
      <c r="D78" s="347"/>
      <c r="E78" s="91" t="s">
        <v>175</v>
      </c>
      <c r="F78" s="342">
        <v>5.0000000000000001E-3</v>
      </c>
      <c r="G78" s="171">
        <v>0</v>
      </c>
      <c r="H78" s="112"/>
      <c r="I78" s="344">
        <f>MAX(K78:K79)</f>
        <v>0</v>
      </c>
      <c r="J78" s="216" t="b">
        <v>0</v>
      </c>
      <c r="K78" s="244">
        <f>F78*G78*J78</f>
        <v>0</v>
      </c>
      <c r="L78" s="216"/>
      <c r="M78" s="216"/>
      <c r="N78" s="62"/>
      <c r="O78" s="62"/>
      <c r="P78" s="254"/>
    </row>
    <row r="79" spans="1:16" ht="17" thickBot="1">
      <c r="A79" s="61"/>
      <c r="B79" s="339"/>
      <c r="C79" s="348"/>
      <c r="D79" s="349"/>
      <c r="E79" s="113" t="s">
        <v>174</v>
      </c>
      <c r="F79" s="343"/>
      <c r="G79" s="114">
        <v>1</v>
      </c>
      <c r="H79" s="115"/>
      <c r="I79" s="345"/>
      <c r="J79" s="216" t="b">
        <v>0</v>
      </c>
      <c r="K79" s="244">
        <f>F78*G79*J79</f>
        <v>0</v>
      </c>
      <c r="L79" s="216"/>
      <c r="M79" s="216"/>
      <c r="N79" s="62"/>
      <c r="O79" s="62"/>
      <c r="P79" s="254"/>
    </row>
    <row r="80" spans="1:16" ht="16" thickBot="1">
      <c r="A80" s="61"/>
      <c r="B80" s="285"/>
      <c r="C80" s="286"/>
      <c r="D80" s="286"/>
      <c r="E80" s="286"/>
      <c r="F80" s="286"/>
      <c r="G80" s="286"/>
      <c r="H80" s="286"/>
      <c r="I80" s="287"/>
      <c r="J80" s="216"/>
      <c r="K80" s="244"/>
      <c r="L80" s="216"/>
      <c r="M80" s="216"/>
      <c r="N80" s="62"/>
      <c r="O80" s="62"/>
      <c r="P80" s="254"/>
    </row>
    <row r="81" spans="1:16" ht="16">
      <c r="A81" s="61"/>
      <c r="B81" s="303">
        <v>2</v>
      </c>
      <c r="C81" s="346" t="s">
        <v>18</v>
      </c>
      <c r="D81" s="347"/>
      <c r="E81" s="91" t="s">
        <v>175</v>
      </c>
      <c r="F81" s="350">
        <v>0.01</v>
      </c>
      <c r="G81" s="171">
        <v>0</v>
      </c>
      <c r="H81" s="112"/>
      <c r="I81" s="344">
        <f>MAX(K81:K82)</f>
        <v>0</v>
      </c>
      <c r="J81" s="216" t="b">
        <v>0</v>
      </c>
      <c r="K81" s="244">
        <f>F81*G81*J81</f>
        <v>0</v>
      </c>
      <c r="L81" s="216"/>
      <c r="M81" s="216"/>
      <c r="N81" s="62"/>
      <c r="O81" s="62"/>
      <c r="P81" s="254"/>
    </row>
    <row r="82" spans="1:16" ht="17" thickBot="1">
      <c r="A82" s="61"/>
      <c r="B82" s="339"/>
      <c r="C82" s="348"/>
      <c r="D82" s="349"/>
      <c r="E82" s="113" t="s">
        <v>174</v>
      </c>
      <c r="F82" s="351"/>
      <c r="G82" s="114">
        <v>1</v>
      </c>
      <c r="H82" s="115"/>
      <c r="I82" s="345"/>
      <c r="J82" s="216" t="b">
        <v>0</v>
      </c>
      <c r="K82" s="244">
        <f>F81*G82*J82</f>
        <v>0</v>
      </c>
      <c r="L82" s="216"/>
      <c r="M82" s="216"/>
      <c r="N82" s="62"/>
      <c r="O82" s="62"/>
      <c r="P82" s="254"/>
    </row>
    <row r="83" spans="1:16" ht="16" thickBot="1">
      <c r="A83" s="61"/>
      <c r="B83" s="285"/>
      <c r="C83" s="286"/>
      <c r="D83" s="286"/>
      <c r="E83" s="286"/>
      <c r="F83" s="286"/>
      <c r="G83" s="286"/>
      <c r="H83" s="286"/>
      <c r="I83" s="287"/>
      <c r="J83" s="216"/>
      <c r="K83" s="244"/>
      <c r="L83" s="216"/>
      <c r="M83" s="216"/>
      <c r="N83" s="62"/>
      <c r="O83" s="62"/>
      <c r="P83" s="254"/>
    </row>
    <row r="84" spans="1:16" ht="16">
      <c r="A84" s="61"/>
      <c r="B84" s="303">
        <v>3</v>
      </c>
      <c r="C84" s="346" t="s">
        <v>19</v>
      </c>
      <c r="D84" s="347"/>
      <c r="E84" s="91" t="s">
        <v>175</v>
      </c>
      <c r="F84" s="342">
        <v>5.0000000000000001E-3</v>
      </c>
      <c r="G84" s="171">
        <v>0</v>
      </c>
      <c r="H84" s="112"/>
      <c r="I84" s="344">
        <f>MAX(K84:K85)</f>
        <v>0</v>
      </c>
      <c r="J84" s="216" t="b">
        <v>0</v>
      </c>
      <c r="K84" s="244">
        <f>F84*G84*J84</f>
        <v>0</v>
      </c>
      <c r="L84" s="216"/>
      <c r="M84" s="216"/>
      <c r="N84" s="62"/>
      <c r="O84" s="62"/>
      <c r="P84" s="254"/>
    </row>
    <row r="85" spans="1:16" ht="17" thickBot="1">
      <c r="A85" s="61"/>
      <c r="B85" s="339"/>
      <c r="C85" s="348"/>
      <c r="D85" s="349"/>
      <c r="E85" s="113" t="s">
        <v>174</v>
      </c>
      <c r="F85" s="343"/>
      <c r="G85" s="114">
        <v>1</v>
      </c>
      <c r="H85" s="115"/>
      <c r="I85" s="345"/>
      <c r="J85" s="216" t="b">
        <v>0</v>
      </c>
      <c r="K85" s="244">
        <f>F84*G85*J85</f>
        <v>0</v>
      </c>
      <c r="L85" s="216"/>
      <c r="M85" s="216"/>
      <c r="N85" s="62"/>
      <c r="O85" s="62"/>
      <c r="P85" s="254"/>
    </row>
    <row r="86" spans="1:16" ht="16" thickBot="1">
      <c r="A86" s="61"/>
      <c r="B86" s="61"/>
      <c r="C86" s="116"/>
      <c r="D86" s="116"/>
      <c r="E86" s="107"/>
      <c r="F86" s="62"/>
      <c r="G86" s="63"/>
      <c r="H86" s="124" t="s">
        <v>13</v>
      </c>
      <c r="I86" s="125">
        <f>SUM(I78:I85)</f>
        <v>0</v>
      </c>
      <c r="J86" s="216"/>
      <c r="K86" s="244"/>
      <c r="L86" s="216"/>
      <c r="M86" s="216"/>
      <c r="N86" s="62"/>
      <c r="O86" s="62"/>
      <c r="P86" s="254"/>
    </row>
    <row r="87" spans="1:16" ht="20" thickBot="1">
      <c r="A87" s="61"/>
      <c r="B87" s="61"/>
      <c r="C87" s="65" t="s">
        <v>20</v>
      </c>
      <c r="D87" s="65"/>
      <c r="E87" s="107"/>
      <c r="F87" s="62"/>
      <c r="G87" s="63"/>
      <c r="H87" s="62"/>
      <c r="I87" s="64"/>
      <c r="J87" s="216"/>
      <c r="K87" s="244"/>
      <c r="L87" s="216"/>
      <c r="M87" s="216"/>
      <c r="N87" s="62"/>
      <c r="O87" s="62"/>
      <c r="P87" s="254"/>
    </row>
    <row r="88" spans="1:16" ht="21" thickBot="1">
      <c r="A88" s="61"/>
      <c r="B88" s="109" t="s">
        <v>1</v>
      </c>
      <c r="C88" s="265" t="s">
        <v>177</v>
      </c>
      <c r="D88" s="266"/>
      <c r="E88" s="69" t="s">
        <v>176</v>
      </c>
      <c r="F88" s="110" t="s">
        <v>3</v>
      </c>
      <c r="G88" s="68" t="s">
        <v>15</v>
      </c>
      <c r="H88" s="68" t="s">
        <v>4</v>
      </c>
      <c r="I88" s="111" t="s">
        <v>5</v>
      </c>
      <c r="J88" s="216"/>
      <c r="K88" s="244"/>
      <c r="L88" s="216"/>
      <c r="M88" s="216"/>
      <c r="N88" s="62"/>
      <c r="O88" s="62"/>
      <c r="P88" s="254"/>
    </row>
    <row r="89" spans="1:16" ht="16">
      <c r="A89" s="61"/>
      <c r="B89" s="303">
        <v>1</v>
      </c>
      <c r="C89" s="346" t="s">
        <v>21</v>
      </c>
      <c r="D89" s="347"/>
      <c r="E89" s="91" t="s">
        <v>175</v>
      </c>
      <c r="F89" s="350">
        <v>0.01</v>
      </c>
      <c r="G89" s="171">
        <v>0</v>
      </c>
      <c r="H89" s="112"/>
      <c r="I89" s="344">
        <f>MAX(K89:K90)</f>
        <v>0</v>
      </c>
      <c r="J89" s="216" t="b">
        <v>0</v>
      </c>
      <c r="K89" s="244">
        <f>F89*G89*J89</f>
        <v>0</v>
      </c>
      <c r="L89" s="216"/>
      <c r="M89" s="216"/>
      <c r="N89" s="62"/>
      <c r="O89" s="62"/>
      <c r="P89" s="254"/>
    </row>
    <row r="90" spans="1:16" ht="17" thickBot="1">
      <c r="A90" s="61"/>
      <c r="B90" s="339"/>
      <c r="C90" s="348"/>
      <c r="D90" s="349"/>
      <c r="E90" s="113" t="s">
        <v>174</v>
      </c>
      <c r="F90" s="351"/>
      <c r="G90" s="172">
        <v>1</v>
      </c>
      <c r="H90" s="115"/>
      <c r="I90" s="345"/>
      <c r="J90" s="216" t="b">
        <v>0</v>
      </c>
      <c r="K90" s="244">
        <f>F89*G90*J90</f>
        <v>0</v>
      </c>
      <c r="L90" s="216"/>
      <c r="M90" s="216"/>
      <c r="N90" s="62"/>
      <c r="O90" s="62"/>
      <c r="P90" s="254"/>
    </row>
    <row r="91" spans="1:16" ht="16" thickBot="1">
      <c r="A91" s="61"/>
      <c r="B91" s="285"/>
      <c r="C91" s="286"/>
      <c r="D91" s="286"/>
      <c r="E91" s="286"/>
      <c r="F91" s="286"/>
      <c r="G91" s="286"/>
      <c r="H91" s="286"/>
      <c r="I91" s="287"/>
      <c r="J91" s="216"/>
      <c r="K91" s="244"/>
      <c r="L91" s="216"/>
      <c r="M91" s="216"/>
      <c r="N91" s="62"/>
      <c r="O91" s="62"/>
      <c r="P91" s="254"/>
    </row>
    <row r="92" spans="1:16" ht="16">
      <c r="A92" s="61"/>
      <c r="B92" s="303">
        <v>2</v>
      </c>
      <c r="C92" s="346" t="s">
        <v>22</v>
      </c>
      <c r="D92" s="347"/>
      <c r="E92" s="91" t="s">
        <v>175</v>
      </c>
      <c r="F92" s="350">
        <v>0.02</v>
      </c>
      <c r="G92" s="171">
        <v>0</v>
      </c>
      <c r="H92" s="112"/>
      <c r="I92" s="344">
        <f>MAX(K92:K93)</f>
        <v>0</v>
      </c>
      <c r="J92" s="216" t="b">
        <v>0</v>
      </c>
      <c r="K92" s="244">
        <f>F92*G92*J92</f>
        <v>0</v>
      </c>
      <c r="L92" s="216"/>
      <c r="M92" s="216"/>
      <c r="N92" s="62"/>
      <c r="O92" s="62"/>
      <c r="P92" s="254"/>
    </row>
    <row r="93" spans="1:16" ht="17" thickBot="1">
      <c r="A93" s="61"/>
      <c r="B93" s="339"/>
      <c r="C93" s="348"/>
      <c r="D93" s="349"/>
      <c r="E93" s="113" t="s">
        <v>174</v>
      </c>
      <c r="F93" s="351"/>
      <c r="G93" s="172">
        <v>1</v>
      </c>
      <c r="H93" s="115"/>
      <c r="I93" s="345"/>
      <c r="J93" s="216" t="b">
        <v>0</v>
      </c>
      <c r="K93" s="244">
        <f>F92*G93*J93</f>
        <v>0</v>
      </c>
      <c r="L93" s="216"/>
      <c r="M93" s="216"/>
      <c r="N93" s="62"/>
      <c r="O93" s="62"/>
      <c r="P93" s="254"/>
    </row>
    <row r="94" spans="1:16" ht="16" thickBot="1">
      <c r="A94" s="61"/>
      <c r="B94" s="61"/>
      <c r="C94" s="116"/>
      <c r="D94" s="116"/>
      <c r="E94" s="107"/>
      <c r="F94" s="62"/>
      <c r="G94" s="63"/>
      <c r="H94" s="126" t="s">
        <v>13</v>
      </c>
      <c r="I94" s="127">
        <f>SUM(I89:I93)</f>
        <v>0</v>
      </c>
      <c r="J94" s="216"/>
      <c r="K94" s="244"/>
      <c r="L94" s="216"/>
      <c r="M94" s="216"/>
      <c r="N94" s="62"/>
      <c r="O94" s="62"/>
      <c r="P94" s="254"/>
    </row>
    <row r="95" spans="1:16" ht="16" thickBot="1">
      <c r="A95" s="61"/>
      <c r="B95" s="61"/>
      <c r="C95" s="116"/>
      <c r="D95" s="116"/>
      <c r="E95" s="107"/>
      <c r="F95" s="62"/>
      <c r="G95" s="63"/>
      <c r="H95" s="62"/>
      <c r="I95" s="117"/>
      <c r="J95" s="62"/>
      <c r="K95" s="253"/>
      <c r="L95" s="62"/>
      <c r="M95" s="62"/>
      <c r="N95" s="62"/>
      <c r="O95" s="62"/>
      <c r="P95" s="254"/>
    </row>
    <row r="96" spans="1:16" ht="18.75" customHeight="1">
      <c r="A96" s="61"/>
      <c r="B96" s="61"/>
      <c r="C96" s="116"/>
      <c r="D96" s="116"/>
      <c r="E96" s="107"/>
      <c r="F96" s="352" t="s">
        <v>23</v>
      </c>
      <c r="G96" s="353"/>
      <c r="H96" s="356">
        <f>I75+I86+I94</f>
        <v>0</v>
      </c>
      <c r="I96" s="357"/>
      <c r="J96" s="62"/>
      <c r="K96" s="253"/>
      <c r="L96" s="62"/>
      <c r="M96" s="62"/>
      <c r="N96" s="62"/>
      <c r="O96" s="62"/>
      <c r="P96" s="254"/>
    </row>
    <row r="97" spans="1:16" ht="15" customHeight="1" thickBot="1">
      <c r="A97" s="61"/>
      <c r="B97" s="61"/>
      <c r="C97" s="116"/>
      <c r="D97" s="116"/>
      <c r="E97" s="107"/>
      <c r="F97" s="354"/>
      <c r="G97" s="355"/>
      <c r="H97" s="358"/>
      <c r="I97" s="359"/>
      <c r="J97" s="62"/>
      <c r="K97" s="253"/>
      <c r="L97" s="62"/>
      <c r="M97" s="62"/>
      <c r="N97" s="62"/>
      <c r="O97" s="62"/>
      <c r="P97" s="254"/>
    </row>
    <row r="98" spans="1:16" ht="16" thickBot="1">
      <c r="A98" s="61"/>
      <c r="B98" s="118"/>
      <c r="C98" s="119"/>
      <c r="D98" s="119"/>
      <c r="E98" s="120"/>
      <c r="F98" s="121"/>
      <c r="G98" s="122"/>
      <c r="H98" s="121"/>
      <c r="I98" s="123"/>
      <c r="J98" s="62"/>
      <c r="K98" s="253"/>
      <c r="L98" s="62"/>
      <c r="M98" s="62"/>
      <c r="N98" s="62"/>
      <c r="O98" s="62"/>
      <c r="P98" s="254"/>
    </row>
    <row r="99" spans="1:16" ht="16" thickBot="1">
      <c r="A99" s="118"/>
      <c r="B99" s="121"/>
      <c r="C99" s="119"/>
      <c r="D99" s="119"/>
      <c r="E99" s="120"/>
      <c r="F99" s="121"/>
      <c r="G99" s="122"/>
      <c r="H99" s="121"/>
      <c r="I99" s="122"/>
      <c r="J99" s="121"/>
      <c r="K99" s="256"/>
      <c r="L99" s="121"/>
      <c r="M99" s="121"/>
      <c r="N99" s="121"/>
      <c r="O99" s="121"/>
      <c r="P99" s="257"/>
    </row>
  </sheetData>
  <sheetProtection formatCells="0" formatColumns="0" formatRows="0" insertColumns="0" insertRows="0" insertHyperlinks="0" deleteColumns="0" deleteRows="0" sort="0" autoFilter="0" pivotTables="0"/>
  <mergeCells count="112">
    <mergeCell ref="F96:G97"/>
    <mergeCell ref="H96:I97"/>
    <mergeCell ref="B89:B90"/>
    <mergeCell ref="F89:F90"/>
    <mergeCell ref="I89:I90"/>
    <mergeCell ref="B92:B93"/>
    <mergeCell ref="F92:F93"/>
    <mergeCell ref="I92:I93"/>
    <mergeCell ref="C89:D90"/>
    <mergeCell ref="C92:D93"/>
    <mergeCell ref="B91:I91"/>
    <mergeCell ref="I81:I82"/>
    <mergeCell ref="B84:B85"/>
    <mergeCell ref="F84:F85"/>
    <mergeCell ref="I84:I85"/>
    <mergeCell ref="C81:D82"/>
    <mergeCell ref="C84:D85"/>
    <mergeCell ref="B83:I83"/>
    <mergeCell ref="B81:B82"/>
    <mergeCell ref="F81:F82"/>
    <mergeCell ref="B72:B74"/>
    <mergeCell ref="F72:F74"/>
    <mergeCell ref="I72:I74"/>
    <mergeCell ref="B78:B79"/>
    <mergeCell ref="F78:F79"/>
    <mergeCell ref="I78:I79"/>
    <mergeCell ref="C72:D74"/>
    <mergeCell ref="C78:D79"/>
    <mergeCell ref="C77:D77"/>
    <mergeCell ref="B62:B63"/>
    <mergeCell ref="F62:F63"/>
    <mergeCell ref="I62:I63"/>
    <mergeCell ref="C59:D60"/>
    <mergeCell ref="C62:D63"/>
    <mergeCell ref="B65:B67"/>
    <mergeCell ref="F65:F67"/>
    <mergeCell ref="I65:I67"/>
    <mergeCell ref="B69:B70"/>
    <mergeCell ref="F69:F70"/>
    <mergeCell ref="I69:I70"/>
    <mergeCell ref="C65:D67"/>
    <mergeCell ref="C69:D70"/>
    <mergeCell ref="I52:I53"/>
    <mergeCell ref="B55:B57"/>
    <mergeCell ref="F55:F57"/>
    <mergeCell ref="I55:I57"/>
    <mergeCell ref="C52:D53"/>
    <mergeCell ref="C55:D57"/>
    <mergeCell ref="B59:B60"/>
    <mergeCell ref="F59:F60"/>
    <mergeCell ref="I59:I60"/>
    <mergeCell ref="B6:I6"/>
    <mergeCell ref="B17:B20"/>
    <mergeCell ref="F17:F20"/>
    <mergeCell ref="I17:I20"/>
    <mergeCell ref="C17:D20"/>
    <mergeCell ref="I38:I39"/>
    <mergeCell ref="B41:B43"/>
    <mergeCell ref="F41:F43"/>
    <mergeCell ref="I41:I43"/>
    <mergeCell ref="B38:B39"/>
    <mergeCell ref="F38:F39"/>
    <mergeCell ref="C41:D43"/>
    <mergeCell ref="Q20:T20"/>
    <mergeCell ref="B29:B30"/>
    <mergeCell ref="F29:F30"/>
    <mergeCell ref="I29:I30"/>
    <mergeCell ref="I22:I24"/>
    <mergeCell ref="I26:I27"/>
    <mergeCell ref="B22:B24"/>
    <mergeCell ref="F22:F24"/>
    <mergeCell ref="B26:B27"/>
    <mergeCell ref="F26:F27"/>
    <mergeCell ref="P17:P20"/>
    <mergeCell ref="P26:P27"/>
    <mergeCell ref="P29:P30"/>
    <mergeCell ref="C88:D88"/>
    <mergeCell ref="C16:D16"/>
    <mergeCell ref="C22:D24"/>
    <mergeCell ref="C26:D27"/>
    <mergeCell ref="C29:D30"/>
    <mergeCell ref="C32:D36"/>
    <mergeCell ref="C38:D39"/>
    <mergeCell ref="B80:I80"/>
    <mergeCell ref="I32:I36"/>
    <mergeCell ref="E33:E34"/>
    <mergeCell ref="G33:G34"/>
    <mergeCell ref="H33:H34"/>
    <mergeCell ref="B32:B36"/>
    <mergeCell ref="F32:F36"/>
    <mergeCell ref="B45:B46"/>
    <mergeCell ref="F45:F46"/>
    <mergeCell ref="C45:D46"/>
    <mergeCell ref="I45:I46"/>
    <mergeCell ref="B48:B50"/>
    <mergeCell ref="F48:F50"/>
    <mergeCell ref="I48:I50"/>
    <mergeCell ref="C48:D50"/>
    <mergeCell ref="B52:B53"/>
    <mergeCell ref="F52:F53"/>
    <mergeCell ref="P69:P70"/>
    <mergeCell ref="P72:P74"/>
    <mergeCell ref="P41:P43"/>
    <mergeCell ref="P45:P46"/>
    <mergeCell ref="P48:P50"/>
    <mergeCell ref="P52:P53"/>
    <mergeCell ref="P55:P57"/>
    <mergeCell ref="P32:P36"/>
    <mergeCell ref="P38:P39"/>
    <mergeCell ref="P59:P60"/>
    <mergeCell ref="P62:P63"/>
    <mergeCell ref="P65:P67"/>
  </mergeCells>
  <pageMargins left="1.1499999999999999" right="0.7" top="0.25" bottom="0.2" header="0.23" footer="0.3"/>
  <pageSetup paperSize="9" scale="41" orientation="portrait" r:id="rId1"/>
  <rowBreaks count="1" manualBreakCount="1">
    <brk id="75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482600</xdr:colOff>
                    <xdr:row>16</xdr:row>
                    <xdr:rowOff>63500</xdr:rowOff>
                  </from>
                  <to>
                    <xdr:col>7</xdr:col>
                    <xdr:colOff>673100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482600</xdr:colOff>
                    <xdr:row>17</xdr:row>
                    <xdr:rowOff>63500</xdr:rowOff>
                  </from>
                  <to>
                    <xdr:col>7</xdr:col>
                    <xdr:colOff>673100</xdr:colOff>
                    <xdr:row>17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482600</xdr:colOff>
                    <xdr:row>18</xdr:row>
                    <xdr:rowOff>63500</xdr:rowOff>
                  </from>
                  <to>
                    <xdr:col>7</xdr:col>
                    <xdr:colOff>673100</xdr:colOff>
                    <xdr:row>18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482600</xdr:colOff>
                    <xdr:row>19</xdr:row>
                    <xdr:rowOff>63500</xdr:rowOff>
                  </from>
                  <to>
                    <xdr:col>7</xdr:col>
                    <xdr:colOff>673100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482600</xdr:colOff>
                    <xdr:row>21</xdr:row>
                    <xdr:rowOff>88900</xdr:rowOff>
                  </from>
                  <to>
                    <xdr:col>7</xdr:col>
                    <xdr:colOff>698500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7</xdr:col>
                    <xdr:colOff>482600</xdr:colOff>
                    <xdr:row>23</xdr:row>
                    <xdr:rowOff>330200</xdr:rowOff>
                  </from>
                  <to>
                    <xdr:col>7</xdr:col>
                    <xdr:colOff>673100</xdr:colOff>
                    <xdr:row>23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482600</xdr:colOff>
                    <xdr:row>25</xdr:row>
                    <xdr:rowOff>63500</xdr:rowOff>
                  </from>
                  <to>
                    <xdr:col>7</xdr:col>
                    <xdr:colOff>673100</xdr:colOff>
                    <xdr:row>25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7</xdr:col>
                    <xdr:colOff>482600</xdr:colOff>
                    <xdr:row>26</xdr:row>
                    <xdr:rowOff>88900</xdr:rowOff>
                  </from>
                  <to>
                    <xdr:col>7</xdr:col>
                    <xdr:colOff>673100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7</xdr:col>
                    <xdr:colOff>482600</xdr:colOff>
                    <xdr:row>28</xdr:row>
                    <xdr:rowOff>101600</xdr:rowOff>
                  </from>
                  <to>
                    <xdr:col>7</xdr:col>
                    <xdr:colOff>673100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7</xdr:col>
                    <xdr:colOff>482600</xdr:colOff>
                    <xdr:row>29</xdr:row>
                    <xdr:rowOff>101600</xdr:rowOff>
                  </from>
                  <to>
                    <xdr:col>7</xdr:col>
                    <xdr:colOff>673100</xdr:colOff>
                    <xdr:row>29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7</xdr:col>
                    <xdr:colOff>482600</xdr:colOff>
                    <xdr:row>31</xdr:row>
                    <xdr:rowOff>63500</xdr:rowOff>
                  </from>
                  <to>
                    <xdr:col>7</xdr:col>
                    <xdr:colOff>673100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482600</xdr:colOff>
                    <xdr:row>34</xdr:row>
                    <xdr:rowOff>88900</xdr:rowOff>
                  </from>
                  <to>
                    <xdr:col>7</xdr:col>
                    <xdr:colOff>673100</xdr:colOff>
                    <xdr:row>34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482600</xdr:colOff>
                    <xdr:row>37</xdr:row>
                    <xdr:rowOff>88900</xdr:rowOff>
                  </from>
                  <to>
                    <xdr:col>7</xdr:col>
                    <xdr:colOff>673100</xdr:colOff>
                    <xdr:row>37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7</xdr:col>
                    <xdr:colOff>482600</xdr:colOff>
                    <xdr:row>38</xdr:row>
                    <xdr:rowOff>88900</xdr:rowOff>
                  </from>
                  <to>
                    <xdr:col>7</xdr:col>
                    <xdr:colOff>673100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7</xdr:col>
                    <xdr:colOff>482600</xdr:colOff>
                    <xdr:row>40</xdr:row>
                    <xdr:rowOff>101600</xdr:rowOff>
                  </from>
                  <to>
                    <xdr:col>7</xdr:col>
                    <xdr:colOff>673100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7</xdr:col>
                    <xdr:colOff>482600</xdr:colOff>
                    <xdr:row>42</xdr:row>
                    <xdr:rowOff>279400</xdr:rowOff>
                  </from>
                  <to>
                    <xdr:col>7</xdr:col>
                    <xdr:colOff>673100</xdr:colOff>
                    <xdr:row>42</xdr:row>
                    <xdr:rowOff>469900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7</xdr:col>
                    <xdr:colOff>482600</xdr:colOff>
                    <xdr:row>44</xdr:row>
                    <xdr:rowOff>101600</xdr:rowOff>
                  </from>
                  <to>
                    <xdr:col>7</xdr:col>
                    <xdr:colOff>723900</xdr:colOff>
                    <xdr:row>44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7</xdr:col>
                    <xdr:colOff>482600</xdr:colOff>
                    <xdr:row>45</xdr:row>
                    <xdr:rowOff>101600</xdr:rowOff>
                  </from>
                  <to>
                    <xdr:col>7</xdr:col>
                    <xdr:colOff>673100</xdr:colOff>
                    <xdr:row>45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7</xdr:col>
                    <xdr:colOff>482600</xdr:colOff>
                    <xdr:row>47</xdr:row>
                    <xdr:rowOff>88900</xdr:rowOff>
                  </from>
                  <to>
                    <xdr:col>7</xdr:col>
                    <xdr:colOff>673100</xdr:colOff>
                    <xdr:row>47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7</xdr:col>
                    <xdr:colOff>482600</xdr:colOff>
                    <xdr:row>49</xdr:row>
                    <xdr:rowOff>88900</xdr:rowOff>
                  </from>
                  <to>
                    <xdr:col>7</xdr:col>
                    <xdr:colOff>673100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7</xdr:col>
                    <xdr:colOff>482600</xdr:colOff>
                    <xdr:row>51</xdr:row>
                    <xdr:rowOff>88900</xdr:rowOff>
                  </from>
                  <to>
                    <xdr:col>7</xdr:col>
                    <xdr:colOff>673100</xdr:colOff>
                    <xdr:row>51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7</xdr:col>
                    <xdr:colOff>482600</xdr:colOff>
                    <xdr:row>52</xdr:row>
                    <xdr:rowOff>88900</xdr:rowOff>
                  </from>
                  <to>
                    <xdr:col>7</xdr:col>
                    <xdr:colOff>673100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7</xdr:col>
                    <xdr:colOff>482600</xdr:colOff>
                    <xdr:row>54</xdr:row>
                    <xdr:rowOff>88900</xdr:rowOff>
                  </from>
                  <to>
                    <xdr:col>7</xdr:col>
                    <xdr:colOff>673100</xdr:colOff>
                    <xdr:row>54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7</xdr:col>
                    <xdr:colOff>482600</xdr:colOff>
                    <xdr:row>56</xdr:row>
                    <xdr:rowOff>88900</xdr:rowOff>
                  </from>
                  <to>
                    <xdr:col>7</xdr:col>
                    <xdr:colOff>673100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7</xdr:col>
                    <xdr:colOff>482600</xdr:colOff>
                    <xdr:row>58</xdr:row>
                    <xdr:rowOff>88900</xdr:rowOff>
                  </from>
                  <to>
                    <xdr:col>7</xdr:col>
                    <xdr:colOff>673100</xdr:colOff>
                    <xdr:row>58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7</xdr:col>
                    <xdr:colOff>482600</xdr:colOff>
                    <xdr:row>59</xdr:row>
                    <xdr:rowOff>88900</xdr:rowOff>
                  </from>
                  <to>
                    <xdr:col>7</xdr:col>
                    <xdr:colOff>673100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7</xdr:col>
                    <xdr:colOff>482600</xdr:colOff>
                    <xdr:row>61</xdr:row>
                    <xdr:rowOff>88900</xdr:rowOff>
                  </from>
                  <to>
                    <xdr:col>7</xdr:col>
                    <xdr:colOff>673100</xdr:colOff>
                    <xdr:row>61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7</xdr:col>
                    <xdr:colOff>482600</xdr:colOff>
                    <xdr:row>62</xdr:row>
                    <xdr:rowOff>88900</xdr:rowOff>
                  </from>
                  <to>
                    <xdr:col>7</xdr:col>
                    <xdr:colOff>673100</xdr:colOff>
                    <xdr:row>62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7</xdr:col>
                    <xdr:colOff>482600</xdr:colOff>
                    <xdr:row>64</xdr:row>
                    <xdr:rowOff>88900</xdr:rowOff>
                  </from>
                  <to>
                    <xdr:col>7</xdr:col>
                    <xdr:colOff>673100</xdr:colOff>
                    <xdr:row>64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7</xdr:col>
                    <xdr:colOff>482600</xdr:colOff>
                    <xdr:row>66</xdr:row>
                    <xdr:rowOff>88900</xdr:rowOff>
                  </from>
                  <to>
                    <xdr:col>7</xdr:col>
                    <xdr:colOff>673100</xdr:colOff>
                    <xdr:row>66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7</xdr:col>
                    <xdr:colOff>482600</xdr:colOff>
                    <xdr:row>68</xdr:row>
                    <xdr:rowOff>88900</xdr:rowOff>
                  </from>
                  <to>
                    <xdr:col>7</xdr:col>
                    <xdr:colOff>673100</xdr:colOff>
                    <xdr:row>68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7</xdr:col>
                    <xdr:colOff>482600</xdr:colOff>
                    <xdr:row>69</xdr:row>
                    <xdr:rowOff>88900</xdr:rowOff>
                  </from>
                  <to>
                    <xdr:col>7</xdr:col>
                    <xdr:colOff>673100</xdr:colOff>
                    <xdr:row>69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7</xdr:col>
                    <xdr:colOff>482600</xdr:colOff>
                    <xdr:row>71</xdr:row>
                    <xdr:rowOff>88900</xdr:rowOff>
                  </from>
                  <to>
                    <xdr:col>7</xdr:col>
                    <xdr:colOff>673100</xdr:colOff>
                    <xdr:row>71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7</xdr:col>
                    <xdr:colOff>482600</xdr:colOff>
                    <xdr:row>73</xdr:row>
                    <xdr:rowOff>88900</xdr:rowOff>
                  </from>
                  <to>
                    <xdr:col>7</xdr:col>
                    <xdr:colOff>673100</xdr:colOff>
                    <xdr:row>73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7</xdr:col>
                    <xdr:colOff>482600</xdr:colOff>
                    <xdr:row>77</xdr:row>
                    <xdr:rowOff>0</xdr:rowOff>
                  </from>
                  <to>
                    <xdr:col>7</xdr:col>
                    <xdr:colOff>660400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7</xdr:col>
                    <xdr:colOff>482600</xdr:colOff>
                    <xdr:row>78</xdr:row>
                    <xdr:rowOff>0</xdr:rowOff>
                  </from>
                  <to>
                    <xdr:col>7</xdr:col>
                    <xdr:colOff>660400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7</xdr:col>
                    <xdr:colOff>482600</xdr:colOff>
                    <xdr:row>80</xdr:row>
                    <xdr:rowOff>0</xdr:rowOff>
                  </from>
                  <to>
                    <xdr:col>7</xdr:col>
                    <xdr:colOff>660400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7</xdr:col>
                    <xdr:colOff>482600</xdr:colOff>
                    <xdr:row>81</xdr:row>
                    <xdr:rowOff>0</xdr:rowOff>
                  </from>
                  <to>
                    <xdr:col>7</xdr:col>
                    <xdr:colOff>660400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7</xdr:col>
                    <xdr:colOff>482600</xdr:colOff>
                    <xdr:row>83</xdr:row>
                    <xdr:rowOff>0</xdr:rowOff>
                  </from>
                  <to>
                    <xdr:col>7</xdr:col>
                    <xdr:colOff>660400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7</xdr:col>
                    <xdr:colOff>482600</xdr:colOff>
                    <xdr:row>84</xdr:row>
                    <xdr:rowOff>0</xdr:rowOff>
                  </from>
                  <to>
                    <xdr:col>7</xdr:col>
                    <xdr:colOff>660400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7</xdr:col>
                    <xdr:colOff>482600</xdr:colOff>
                    <xdr:row>88</xdr:row>
                    <xdr:rowOff>0</xdr:rowOff>
                  </from>
                  <to>
                    <xdr:col>7</xdr:col>
                    <xdr:colOff>660400</xdr:colOff>
                    <xdr:row>89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7</xdr:col>
                    <xdr:colOff>482600</xdr:colOff>
                    <xdr:row>89</xdr:row>
                    <xdr:rowOff>0</xdr:rowOff>
                  </from>
                  <to>
                    <xdr:col>7</xdr:col>
                    <xdr:colOff>660400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7</xdr:col>
                    <xdr:colOff>482600</xdr:colOff>
                    <xdr:row>91</xdr:row>
                    <xdr:rowOff>0</xdr:rowOff>
                  </from>
                  <to>
                    <xdr:col>7</xdr:col>
                    <xdr:colOff>660400</xdr:colOff>
                    <xdr:row>92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7</xdr:col>
                    <xdr:colOff>482600</xdr:colOff>
                    <xdr:row>92</xdr:row>
                    <xdr:rowOff>0</xdr:rowOff>
                  </from>
                  <to>
                    <xdr:col>7</xdr:col>
                    <xdr:colOff>660400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7</xdr:col>
                    <xdr:colOff>482600</xdr:colOff>
                    <xdr:row>22</xdr:row>
                    <xdr:rowOff>330200</xdr:rowOff>
                  </from>
                  <to>
                    <xdr:col>7</xdr:col>
                    <xdr:colOff>698500</xdr:colOff>
                    <xdr:row>22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7</xdr:col>
                    <xdr:colOff>50800</xdr:colOff>
                    <xdr:row>32</xdr:row>
                    <xdr:rowOff>88900</xdr:rowOff>
                  </from>
                  <to>
                    <xdr:col>7</xdr:col>
                    <xdr:colOff>228600</xdr:colOff>
                    <xdr:row>33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7</xdr:col>
                    <xdr:colOff>330200</xdr:colOff>
                    <xdr:row>32</xdr:row>
                    <xdr:rowOff>88900</xdr:rowOff>
                  </from>
                  <to>
                    <xdr:col>7</xdr:col>
                    <xdr:colOff>520700</xdr:colOff>
                    <xdr:row>33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7</xdr:col>
                    <xdr:colOff>596900</xdr:colOff>
                    <xdr:row>32</xdr:row>
                    <xdr:rowOff>88900</xdr:rowOff>
                  </from>
                  <to>
                    <xdr:col>7</xdr:col>
                    <xdr:colOff>787400</xdr:colOff>
                    <xdr:row>33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7</xdr:col>
                    <xdr:colOff>482600</xdr:colOff>
                    <xdr:row>41</xdr:row>
                    <xdr:rowOff>101600</xdr:rowOff>
                  </from>
                  <to>
                    <xdr:col>7</xdr:col>
                    <xdr:colOff>673100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7</xdr:col>
                    <xdr:colOff>482600</xdr:colOff>
                    <xdr:row>48</xdr:row>
                    <xdr:rowOff>88900</xdr:rowOff>
                  </from>
                  <to>
                    <xdr:col>7</xdr:col>
                    <xdr:colOff>673100</xdr:colOff>
                    <xdr:row>48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7</xdr:col>
                    <xdr:colOff>482600</xdr:colOff>
                    <xdr:row>55</xdr:row>
                    <xdr:rowOff>88900</xdr:rowOff>
                  </from>
                  <to>
                    <xdr:col>7</xdr:col>
                    <xdr:colOff>673100</xdr:colOff>
                    <xdr:row>55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7</xdr:col>
                    <xdr:colOff>482600</xdr:colOff>
                    <xdr:row>65</xdr:row>
                    <xdr:rowOff>88900</xdr:rowOff>
                  </from>
                  <to>
                    <xdr:col>7</xdr:col>
                    <xdr:colOff>673100</xdr:colOff>
                    <xdr:row>65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7</xdr:col>
                    <xdr:colOff>482600</xdr:colOff>
                    <xdr:row>72</xdr:row>
                    <xdr:rowOff>88900</xdr:rowOff>
                  </from>
                  <to>
                    <xdr:col>7</xdr:col>
                    <xdr:colOff>673100</xdr:colOff>
                    <xdr:row>72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7</xdr:col>
                    <xdr:colOff>876300</xdr:colOff>
                    <xdr:row>32</xdr:row>
                    <xdr:rowOff>101600</xdr:rowOff>
                  </from>
                  <to>
                    <xdr:col>7</xdr:col>
                    <xdr:colOff>1066800</xdr:colOff>
                    <xdr:row>33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7</xdr:col>
                    <xdr:colOff>482600</xdr:colOff>
                    <xdr:row>35</xdr:row>
                    <xdr:rowOff>266700</xdr:rowOff>
                  </from>
                  <to>
                    <xdr:col>7</xdr:col>
                    <xdr:colOff>673100</xdr:colOff>
                    <xdr:row>35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59"/>
  <sheetViews>
    <sheetView zoomScale="110" zoomScaleNormal="110" zoomScaleSheetLayoutView="85" workbookViewId="0">
      <selection activeCell="E7" sqref="E7:K16"/>
    </sheetView>
  </sheetViews>
  <sheetFormatPr baseColWidth="10" defaultColWidth="8.83203125" defaultRowHeight="15"/>
  <cols>
    <col min="1" max="1" width="1.83203125" style="2" customWidth="1"/>
    <col min="2" max="2" width="5.1640625" style="2" customWidth="1"/>
    <col min="3" max="3" width="64.83203125" style="2" customWidth="1"/>
    <col min="4" max="4" width="3" style="2" customWidth="1"/>
    <col min="5" max="10" width="10.6640625" style="2" customWidth="1"/>
    <col min="11" max="11" width="20" style="2" customWidth="1"/>
    <col min="12" max="12" width="9.1640625" style="2" hidden="1" customWidth="1"/>
    <col min="13" max="13" width="9.1640625" style="11" hidden="1" customWidth="1"/>
    <col min="14" max="14" width="10" style="11" hidden="1" customWidth="1"/>
    <col min="15" max="18" width="9.1640625" style="11" hidden="1" customWidth="1"/>
    <col min="19" max="19" width="5.6640625" style="11" hidden="1" customWidth="1"/>
    <col min="20" max="20" width="0" style="2" hidden="1" customWidth="1"/>
    <col min="21" max="21" width="1.83203125" style="2" customWidth="1"/>
    <col min="22" max="260" width="9.1640625" style="2"/>
    <col min="261" max="261" width="5.1640625" style="2" customWidth="1"/>
    <col min="262" max="262" width="64.83203125" style="2" customWidth="1"/>
    <col min="263" max="263" width="3" style="2" customWidth="1"/>
    <col min="264" max="265" width="9.1640625" style="2" customWidth="1"/>
    <col min="266" max="266" width="20.5" style="2" customWidth="1"/>
    <col min="267" max="267" width="20" style="2" customWidth="1"/>
    <col min="268" max="516" width="9.1640625" style="2"/>
    <col min="517" max="517" width="5.1640625" style="2" customWidth="1"/>
    <col min="518" max="518" width="64.83203125" style="2" customWidth="1"/>
    <col min="519" max="519" width="3" style="2" customWidth="1"/>
    <col min="520" max="521" width="9.1640625" style="2" customWidth="1"/>
    <col min="522" max="522" width="20.5" style="2" customWidth="1"/>
    <col min="523" max="523" width="20" style="2" customWidth="1"/>
    <col min="524" max="772" width="9.1640625" style="2"/>
    <col min="773" max="773" width="5.1640625" style="2" customWidth="1"/>
    <col min="774" max="774" width="64.83203125" style="2" customWidth="1"/>
    <col min="775" max="775" width="3" style="2" customWidth="1"/>
    <col min="776" max="777" width="9.1640625" style="2" customWidth="1"/>
    <col min="778" max="778" width="20.5" style="2" customWidth="1"/>
    <col min="779" max="779" width="20" style="2" customWidth="1"/>
    <col min="780" max="1028" width="9.1640625" style="2"/>
    <col min="1029" max="1029" width="5.1640625" style="2" customWidth="1"/>
    <col min="1030" max="1030" width="64.83203125" style="2" customWidth="1"/>
    <col min="1031" max="1031" width="3" style="2" customWidth="1"/>
    <col min="1032" max="1033" width="9.1640625" style="2" customWidth="1"/>
    <col min="1034" max="1034" width="20.5" style="2" customWidth="1"/>
    <col min="1035" max="1035" width="20" style="2" customWidth="1"/>
    <col min="1036" max="1284" width="9.1640625" style="2"/>
    <col min="1285" max="1285" width="5.1640625" style="2" customWidth="1"/>
    <col min="1286" max="1286" width="64.83203125" style="2" customWidth="1"/>
    <col min="1287" max="1287" width="3" style="2" customWidth="1"/>
    <col min="1288" max="1289" width="9.1640625" style="2" customWidth="1"/>
    <col min="1290" max="1290" width="20.5" style="2" customWidth="1"/>
    <col min="1291" max="1291" width="20" style="2" customWidth="1"/>
    <col min="1292" max="1540" width="9.1640625" style="2"/>
    <col min="1541" max="1541" width="5.1640625" style="2" customWidth="1"/>
    <col min="1542" max="1542" width="64.83203125" style="2" customWidth="1"/>
    <col min="1543" max="1543" width="3" style="2" customWidth="1"/>
    <col min="1544" max="1545" width="9.1640625" style="2" customWidth="1"/>
    <col min="1546" max="1546" width="20.5" style="2" customWidth="1"/>
    <col min="1547" max="1547" width="20" style="2" customWidth="1"/>
    <col min="1548" max="1796" width="9.1640625" style="2"/>
    <col min="1797" max="1797" width="5.1640625" style="2" customWidth="1"/>
    <col min="1798" max="1798" width="64.83203125" style="2" customWidth="1"/>
    <col min="1799" max="1799" width="3" style="2" customWidth="1"/>
    <col min="1800" max="1801" width="9.1640625" style="2" customWidth="1"/>
    <col min="1802" max="1802" width="20.5" style="2" customWidth="1"/>
    <col min="1803" max="1803" width="20" style="2" customWidth="1"/>
    <col min="1804" max="2052" width="9.1640625" style="2"/>
    <col min="2053" max="2053" width="5.1640625" style="2" customWidth="1"/>
    <col min="2054" max="2054" width="64.83203125" style="2" customWidth="1"/>
    <col min="2055" max="2055" width="3" style="2" customWidth="1"/>
    <col min="2056" max="2057" width="9.1640625" style="2" customWidth="1"/>
    <col min="2058" max="2058" width="20.5" style="2" customWidth="1"/>
    <col min="2059" max="2059" width="20" style="2" customWidth="1"/>
    <col min="2060" max="2308" width="9.1640625" style="2"/>
    <col min="2309" max="2309" width="5.1640625" style="2" customWidth="1"/>
    <col min="2310" max="2310" width="64.83203125" style="2" customWidth="1"/>
    <col min="2311" max="2311" width="3" style="2" customWidth="1"/>
    <col min="2312" max="2313" width="9.1640625" style="2" customWidth="1"/>
    <col min="2314" max="2314" width="20.5" style="2" customWidth="1"/>
    <col min="2315" max="2315" width="20" style="2" customWidth="1"/>
    <col min="2316" max="2564" width="9.1640625" style="2"/>
    <col min="2565" max="2565" width="5.1640625" style="2" customWidth="1"/>
    <col min="2566" max="2566" width="64.83203125" style="2" customWidth="1"/>
    <col min="2567" max="2567" width="3" style="2" customWidth="1"/>
    <col min="2568" max="2569" width="9.1640625" style="2" customWidth="1"/>
    <col min="2570" max="2570" width="20.5" style="2" customWidth="1"/>
    <col min="2571" max="2571" width="20" style="2" customWidth="1"/>
    <col min="2572" max="2820" width="9.1640625" style="2"/>
    <col min="2821" max="2821" width="5.1640625" style="2" customWidth="1"/>
    <col min="2822" max="2822" width="64.83203125" style="2" customWidth="1"/>
    <col min="2823" max="2823" width="3" style="2" customWidth="1"/>
    <col min="2824" max="2825" width="9.1640625" style="2" customWidth="1"/>
    <col min="2826" max="2826" width="20.5" style="2" customWidth="1"/>
    <col min="2827" max="2827" width="20" style="2" customWidth="1"/>
    <col min="2828" max="3076" width="9.1640625" style="2"/>
    <col min="3077" max="3077" width="5.1640625" style="2" customWidth="1"/>
    <col min="3078" max="3078" width="64.83203125" style="2" customWidth="1"/>
    <col min="3079" max="3079" width="3" style="2" customWidth="1"/>
    <col min="3080" max="3081" width="9.1640625" style="2" customWidth="1"/>
    <col min="3082" max="3082" width="20.5" style="2" customWidth="1"/>
    <col min="3083" max="3083" width="20" style="2" customWidth="1"/>
    <col min="3084" max="3332" width="9.1640625" style="2"/>
    <col min="3333" max="3333" width="5.1640625" style="2" customWidth="1"/>
    <col min="3334" max="3334" width="64.83203125" style="2" customWidth="1"/>
    <col min="3335" max="3335" width="3" style="2" customWidth="1"/>
    <col min="3336" max="3337" width="9.1640625" style="2" customWidth="1"/>
    <col min="3338" max="3338" width="20.5" style="2" customWidth="1"/>
    <col min="3339" max="3339" width="20" style="2" customWidth="1"/>
    <col min="3340" max="3588" width="9.1640625" style="2"/>
    <col min="3589" max="3589" width="5.1640625" style="2" customWidth="1"/>
    <col min="3590" max="3590" width="64.83203125" style="2" customWidth="1"/>
    <col min="3591" max="3591" width="3" style="2" customWidth="1"/>
    <col min="3592" max="3593" width="9.1640625" style="2" customWidth="1"/>
    <col min="3594" max="3594" width="20.5" style="2" customWidth="1"/>
    <col min="3595" max="3595" width="20" style="2" customWidth="1"/>
    <col min="3596" max="3844" width="9.1640625" style="2"/>
    <col min="3845" max="3845" width="5.1640625" style="2" customWidth="1"/>
    <col min="3846" max="3846" width="64.83203125" style="2" customWidth="1"/>
    <col min="3847" max="3847" width="3" style="2" customWidth="1"/>
    <col min="3848" max="3849" width="9.1640625" style="2" customWidth="1"/>
    <col min="3850" max="3850" width="20.5" style="2" customWidth="1"/>
    <col min="3851" max="3851" width="20" style="2" customWidth="1"/>
    <col min="3852" max="4100" width="9.1640625" style="2"/>
    <col min="4101" max="4101" width="5.1640625" style="2" customWidth="1"/>
    <col min="4102" max="4102" width="64.83203125" style="2" customWidth="1"/>
    <col min="4103" max="4103" width="3" style="2" customWidth="1"/>
    <col min="4104" max="4105" width="9.1640625" style="2" customWidth="1"/>
    <col min="4106" max="4106" width="20.5" style="2" customWidth="1"/>
    <col min="4107" max="4107" width="20" style="2" customWidth="1"/>
    <col min="4108" max="4356" width="9.1640625" style="2"/>
    <col min="4357" max="4357" width="5.1640625" style="2" customWidth="1"/>
    <col min="4358" max="4358" width="64.83203125" style="2" customWidth="1"/>
    <col min="4359" max="4359" width="3" style="2" customWidth="1"/>
    <col min="4360" max="4361" width="9.1640625" style="2" customWidth="1"/>
    <col min="4362" max="4362" width="20.5" style="2" customWidth="1"/>
    <col min="4363" max="4363" width="20" style="2" customWidth="1"/>
    <col min="4364" max="4612" width="9.1640625" style="2"/>
    <col min="4613" max="4613" width="5.1640625" style="2" customWidth="1"/>
    <col min="4614" max="4614" width="64.83203125" style="2" customWidth="1"/>
    <col min="4615" max="4615" width="3" style="2" customWidth="1"/>
    <col min="4616" max="4617" width="9.1640625" style="2" customWidth="1"/>
    <col min="4618" max="4618" width="20.5" style="2" customWidth="1"/>
    <col min="4619" max="4619" width="20" style="2" customWidth="1"/>
    <col min="4620" max="4868" width="9.1640625" style="2"/>
    <col min="4869" max="4869" width="5.1640625" style="2" customWidth="1"/>
    <col min="4870" max="4870" width="64.83203125" style="2" customWidth="1"/>
    <col min="4871" max="4871" width="3" style="2" customWidth="1"/>
    <col min="4872" max="4873" width="9.1640625" style="2" customWidth="1"/>
    <col min="4874" max="4874" width="20.5" style="2" customWidth="1"/>
    <col min="4875" max="4875" width="20" style="2" customWidth="1"/>
    <col min="4876" max="5124" width="9.1640625" style="2"/>
    <col min="5125" max="5125" width="5.1640625" style="2" customWidth="1"/>
    <col min="5126" max="5126" width="64.83203125" style="2" customWidth="1"/>
    <col min="5127" max="5127" width="3" style="2" customWidth="1"/>
    <col min="5128" max="5129" width="9.1640625" style="2" customWidth="1"/>
    <col min="5130" max="5130" width="20.5" style="2" customWidth="1"/>
    <col min="5131" max="5131" width="20" style="2" customWidth="1"/>
    <col min="5132" max="5380" width="9.1640625" style="2"/>
    <col min="5381" max="5381" width="5.1640625" style="2" customWidth="1"/>
    <col min="5382" max="5382" width="64.83203125" style="2" customWidth="1"/>
    <col min="5383" max="5383" width="3" style="2" customWidth="1"/>
    <col min="5384" max="5385" width="9.1640625" style="2" customWidth="1"/>
    <col min="5386" max="5386" width="20.5" style="2" customWidth="1"/>
    <col min="5387" max="5387" width="20" style="2" customWidth="1"/>
    <col min="5388" max="5636" width="9.1640625" style="2"/>
    <col min="5637" max="5637" width="5.1640625" style="2" customWidth="1"/>
    <col min="5638" max="5638" width="64.83203125" style="2" customWidth="1"/>
    <col min="5639" max="5639" width="3" style="2" customWidth="1"/>
    <col min="5640" max="5641" width="9.1640625" style="2" customWidth="1"/>
    <col min="5642" max="5642" width="20.5" style="2" customWidth="1"/>
    <col min="5643" max="5643" width="20" style="2" customWidth="1"/>
    <col min="5644" max="5892" width="9.1640625" style="2"/>
    <col min="5893" max="5893" width="5.1640625" style="2" customWidth="1"/>
    <col min="5894" max="5894" width="64.83203125" style="2" customWidth="1"/>
    <col min="5895" max="5895" width="3" style="2" customWidth="1"/>
    <col min="5896" max="5897" width="9.1640625" style="2" customWidth="1"/>
    <col min="5898" max="5898" width="20.5" style="2" customWidth="1"/>
    <col min="5899" max="5899" width="20" style="2" customWidth="1"/>
    <col min="5900" max="6148" width="9.1640625" style="2"/>
    <col min="6149" max="6149" width="5.1640625" style="2" customWidth="1"/>
    <col min="6150" max="6150" width="64.83203125" style="2" customWidth="1"/>
    <col min="6151" max="6151" width="3" style="2" customWidth="1"/>
    <col min="6152" max="6153" width="9.1640625" style="2" customWidth="1"/>
    <col min="6154" max="6154" width="20.5" style="2" customWidth="1"/>
    <col min="6155" max="6155" width="20" style="2" customWidth="1"/>
    <col min="6156" max="6404" width="9.1640625" style="2"/>
    <col min="6405" max="6405" width="5.1640625" style="2" customWidth="1"/>
    <col min="6406" max="6406" width="64.83203125" style="2" customWidth="1"/>
    <col min="6407" max="6407" width="3" style="2" customWidth="1"/>
    <col min="6408" max="6409" width="9.1640625" style="2" customWidth="1"/>
    <col min="6410" max="6410" width="20.5" style="2" customWidth="1"/>
    <col min="6411" max="6411" width="20" style="2" customWidth="1"/>
    <col min="6412" max="6660" width="9.1640625" style="2"/>
    <col min="6661" max="6661" width="5.1640625" style="2" customWidth="1"/>
    <col min="6662" max="6662" width="64.83203125" style="2" customWidth="1"/>
    <col min="6663" max="6663" width="3" style="2" customWidth="1"/>
    <col min="6664" max="6665" width="9.1640625" style="2" customWidth="1"/>
    <col min="6666" max="6666" width="20.5" style="2" customWidth="1"/>
    <col min="6667" max="6667" width="20" style="2" customWidth="1"/>
    <col min="6668" max="6916" width="9.1640625" style="2"/>
    <col min="6917" max="6917" width="5.1640625" style="2" customWidth="1"/>
    <col min="6918" max="6918" width="64.83203125" style="2" customWidth="1"/>
    <col min="6919" max="6919" width="3" style="2" customWidth="1"/>
    <col min="6920" max="6921" width="9.1640625" style="2" customWidth="1"/>
    <col min="6922" max="6922" width="20.5" style="2" customWidth="1"/>
    <col min="6923" max="6923" width="20" style="2" customWidth="1"/>
    <col min="6924" max="7172" width="9.1640625" style="2"/>
    <col min="7173" max="7173" width="5.1640625" style="2" customWidth="1"/>
    <col min="7174" max="7174" width="64.83203125" style="2" customWidth="1"/>
    <col min="7175" max="7175" width="3" style="2" customWidth="1"/>
    <col min="7176" max="7177" width="9.1640625" style="2" customWidth="1"/>
    <col min="7178" max="7178" width="20.5" style="2" customWidth="1"/>
    <col min="7179" max="7179" width="20" style="2" customWidth="1"/>
    <col min="7180" max="7428" width="9.1640625" style="2"/>
    <col min="7429" max="7429" width="5.1640625" style="2" customWidth="1"/>
    <col min="7430" max="7430" width="64.83203125" style="2" customWidth="1"/>
    <col min="7431" max="7431" width="3" style="2" customWidth="1"/>
    <col min="7432" max="7433" width="9.1640625" style="2" customWidth="1"/>
    <col min="7434" max="7434" width="20.5" style="2" customWidth="1"/>
    <col min="7435" max="7435" width="20" style="2" customWidth="1"/>
    <col min="7436" max="7684" width="9.1640625" style="2"/>
    <col min="7685" max="7685" width="5.1640625" style="2" customWidth="1"/>
    <col min="7686" max="7686" width="64.83203125" style="2" customWidth="1"/>
    <col min="7687" max="7687" width="3" style="2" customWidth="1"/>
    <col min="7688" max="7689" width="9.1640625" style="2" customWidth="1"/>
    <col min="7690" max="7690" width="20.5" style="2" customWidth="1"/>
    <col min="7691" max="7691" width="20" style="2" customWidth="1"/>
    <col min="7692" max="7940" width="9.1640625" style="2"/>
    <col min="7941" max="7941" width="5.1640625" style="2" customWidth="1"/>
    <col min="7942" max="7942" width="64.83203125" style="2" customWidth="1"/>
    <col min="7943" max="7943" width="3" style="2" customWidth="1"/>
    <col min="7944" max="7945" width="9.1640625" style="2" customWidth="1"/>
    <col min="7946" max="7946" width="20.5" style="2" customWidth="1"/>
    <col min="7947" max="7947" width="20" style="2" customWidth="1"/>
    <col min="7948" max="8196" width="9.1640625" style="2"/>
    <col min="8197" max="8197" width="5.1640625" style="2" customWidth="1"/>
    <col min="8198" max="8198" width="64.83203125" style="2" customWidth="1"/>
    <col min="8199" max="8199" width="3" style="2" customWidth="1"/>
    <col min="8200" max="8201" width="9.1640625" style="2" customWidth="1"/>
    <col min="8202" max="8202" width="20.5" style="2" customWidth="1"/>
    <col min="8203" max="8203" width="20" style="2" customWidth="1"/>
    <col min="8204" max="8452" width="9.1640625" style="2"/>
    <col min="8453" max="8453" width="5.1640625" style="2" customWidth="1"/>
    <col min="8454" max="8454" width="64.83203125" style="2" customWidth="1"/>
    <col min="8455" max="8455" width="3" style="2" customWidth="1"/>
    <col min="8456" max="8457" width="9.1640625" style="2" customWidth="1"/>
    <col min="8458" max="8458" width="20.5" style="2" customWidth="1"/>
    <col min="8459" max="8459" width="20" style="2" customWidth="1"/>
    <col min="8460" max="8708" width="9.1640625" style="2"/>
    <col min="8709" max="8709" width="5.1640625" style="2" customWidth="1"/>
    <col min="8710" max="8710" width="64.83203125" style="2" customWidth="1"/>
    <col min="8711" max="8711" width="3" style="2" customWidth="1"/>
    <col min="8712" max="8713" width="9.1640625" style="2" customWidth="1"/>
    <col min="8714" max="8714" width="20.5" style="2" customWidth="1"/>
    <col min="8715" max="8715" width="20" style="2" customWidth="1"/>
    <col min="8716" max="8964" width="9.1640625" style="2"/>
    <col min="8965" max="8965" width="5.1640625" style="2" customWidth="1"/>
    <col min="8966" max="8966" width="64.83203125" style="2" customWidth="1"/>
    <col min="8967" max="8967" width="3" style="2" customWidth="1"/>
    <col min="8968" max="8969" width="9.1640625" style="2" customWidth="1"/>
    <col min="8970" max="8970" width="20.5" style="2" customWidth="1"/>
    <col min="8971" max="8971" width="20" style="2" customWidth="1"/>
    <col min="8972" max="9220" width="9.1640625" style="2"/>
    <col min="9221" max="9221" width="5.1640625" style="2" customWidth="1"/>
    <col min="9222" max="9222" width="64.83203125" style="2" customWidth="1"/>
    <col min="9223" max="9223" width="3" style="2" customWidth="1"/>
    <col min="9224" max="9225" width="9.1640625" style="2" customWidth="1"/>
    <col min="9226" max="9226" width="20.5" style="2" customWidth="1"/>
    <col min="9227" max="9227" width="20" style="2" customWidth="1"/>
    <col min="9228" max="9476" width="9.1640625" style="2"/>
    <col min="9477" max="9477" width="5.1640625" style="2" customWidth="1"/>
    <col min="9478" max="9478" width="64.83203125" style="2" customWidth="1"/>
    <col min="9479" max="9479" width="3" style="2" customWidth="1"/>
    <col min="9480" max="9481" width="9.1640625" style="2" customWidth="1"/>
    <col min="9482" max="9482" width="20.5" style="2" customWidth="1"/>
    <col min="9483" max="9483" width="20" style="2" customWidth="1"/>
    <col min="9484" max="9732" width="9.1640625" style="2"/>
    <col min="9733" max="9733" width="5.1640625" style="2" customWidth="1"/>
    <col min="9734" max="9734" width="64.83203125" style="2" customWidth="1"/>
    <col min="9735" max="9735" width="3" style="2" customWidth="1"/>
    <col min="9736" max="9737" width="9.1640625" style="2" customWidth="1"/>
    <col min="9738" max="9738" width="20.5" style="2" customWidth="1"/>
    <col min="9739" max="9739" width="20" style="2" customWidth="1"/>
    <col min="9740" max="9988" width="9.1640625" style="2"/>
    <col min="9989" max="9989" width="5.1640625" style="2" customWidth="1"/>
    <col min="9990" max="9990" width="64.83203125" style="2" customWidth="1"/>
    <col min="9991" max="9991" width="3" style="2" customWidth="1"/>
    <col min="9992" max="9993" width="9.1640625" style="2" customWidth="1"/>
    <col min="9994" max="9994" width="20.5" style="2" customWidth="1"/>
    <col min="9995" max="9995" width="20" style="2" customWidth="1"/>
    <col min="9996" max="10244" width="9.1640625" style="2"/>
    <col min="10245" max="10245" width="5.1640625" style="2" customWidth="1"/>
    <col min="10246" max="10246" width="64.83203125" style="2" customWidth="1"/>
    <col min="10247" max="10247" width="3" style="2" customWidth="1"/>
    <col min="10248" max="10249" width="9.1640625" style="2" customWidth="1"/>
    <col min="10250" max="10250" width="20.5" style="2" customWidth="1"/>
    <col min="10251" max="10251" width="20" style="2" customWidth="1"/>
    <col min="10252" max="10500" width="9.1640625" style="2"/>
    <col min="10501" max="10501" width="5.1640625" style="2" customWidth="1"/>
    <col min="10502" max="10502" width="64.83203125" style="2" customWidth="1"/>
    <col min="10503" max="10503" width="3" style="2" customWidth="1"/>
    <col min="10504" max="10505" width="9.1640625" style="2" customWidth="1"/>
    <col min="10506" max="10506" width="20.5" style="2" customWidth="1"/>
    <col min="10507" max="10507" width="20" style="2" customWidth="1"/>
    <col min="10508" max="10756" width="9.1640625" style="2"/>
    <col min="10757" max="10757" width="5.1640625" style="2" customWidth="1"/>
    <col min="10758" max="10758" width="64.83203125" style="2" customWidth="1"/>
    <col min="10759" max="10759" width="3" style="2" customWidth="1"/>
    <col min="10760" max="10761" width="9.1640625" style="2" customWidth="1"/>
    <col min="10762" max="10762" width="20.5" style="2" customWidth="1"/>
    <col min="10763" max="10763" width="20" style="2" customWidth="1"/>
    <col min="10764" max="11012" width="9.1640625" style="2"/>
    <col min="11013" max="11013" width="5.1640625" style="2" customWidth="1"/>
    <col min="11014" max="11014" width="64.83203125" style="2" customWidth="1"/>
    <col min="11015" max="11015" width="3" style="2" customWidth="1"/>
    <col min="11016" max="11017" width="9.1640625" style="2" customWidth="1"/>
    <col min="11018" max="11018" width="20.5" style="2" customWidth="1"/>
    <col min="11019" max="11019" width="20" style="2" customWidth="1"/>
    <col min="11020" max="11268" width="9.1640625" style="2"/>
    <col min="11269" max="11269" width="5.1640625" style="2" customWidth="1"/>
    <col min="11270" max="11270" width="64.83203125" style="2" customWidth="1"/>
    <col min="11271" max="11271" width="3" style="2" customWidth="1"/>
    <col min="11272" max="11273" width="9.1640625" style="2" customWidth="1"/>
    <col min="11274" max="11274" width="20.5" style="2" customWidth="1"/>
    <col min="11275" max="11275" width="20" style="2" customWidth="1"/>
    <col min="11276" max="11524" width="9.1640625" style="2"/>
    <col min="11525" max="11525" width="5.1640625" style="2" customWidth="1"/>
    <col min="11526" max="11526" width="64.83203125" style="2" customWidth="1"/>
    <col min="11527" max="11527" width="3" style="2" customWidth="1"/>
    <col min="11528" max="11529" width="9.1640625" style="2" customWidth="1"/>
    <col min="11530" max="11530" width="20.5" style="2" customWidth="1"/>
    <col min="11531" max="11531" width="20" style="2" customWidth="1"/>
    <col min="11532" max="11780" width="9.1640625" style="2"/>
    <col min="11781" max="11781" width="5.1640625" style="2" customWidth="1"/>
    <col min="11782" max="11782" width="64.83203125" style="2" customWidth="1"/>
    <col min="11783" max="11783" width="3" style="2" customWidth="1"/>
    <col min="11784" max="11785" width="9.1640625" style="2" customWidth="1"/>
    <col min="11786" max="11786" width="20.5" style="2" customWidth="1"/>
    <col min="11787" max="11787" width="20" style="2" customWidth="1"/>
    <col min="11788" max="12036" width="9.1640625" style="2"/>
    <col min="12037" max="12037" width="5.1640625" style="2" customWidth="1"/>
    <col min="12038" max="12038" width="64.83203125" style="2" customWidth="1"/>
    <col min="12039" max="12039" width="3" style="2" customWidth="1"/>
    <col min="12040" max="12041" width="9.1640625" style="2" customWidth="1"/>
    <col min="12042" max="12042" width="20.5" style="2" customWidth="1"/>
    <col min="12043" max="12043" width="20" style="2" customWidth="1"/>
    <col min="12044" max="12292" width="9.1640625" style="2"/>
    <col min="12293" max="12293" width="5.1640625" style="2" customWidth="1"/>
    <col min="12294" max="12294" width="64.83203125" style="2" customWidth="1"/>
    <col min="12295" max="12295" width="3" style="2" customWidth="1"/>
    <col min="12296" max="12297" width="9.1640625" style="2" customWidth="1"/>
    <col min="12298" max="12298" width="20.5" style="2" customWidth="1"/>
    <col min="12299" max="12299" width="20" style="2" customWidth="1"/>
    <col min="12300" max="12548" width="9.1640625" style="2"/>
    <col min="12549" max="12549" width="5.1640625" style="2" customWidth="1"/>
    <col min="12550" max="12550" width="64.83203125" style="2" customWidth="1"/>
    <col min="12551" max="12551" width="3" style="2" customWidth="1"/>
    <col min="12552" max="12553" width="9.1640625" style="2" customWidth="1"/>
    <col min="12554" max="12554" width="20.5" style="2" customWidth="1"/>
    <col min="12555" max="12555" width="20" style="2" customWidth="1"/>
    <col min="12556" max="12804" width="9.1640625" style="2"/>
    <col min="12805" max="12805" width="5.1640625" style="2" customWidth="1"/>
    <col min="12806" max="12806" width="64.83203125" style="2" customWidth="1"/>
    <col min="12807" max="12807" width="3" style="2" customWidth="1"/>
    <col min="12808" max="12809" width="9.1640625" style="2" customWidth="1"/>
    <col min="12810" max="12810" width="20.5" style="2" customWidth="1"/>
    <col min="12811" max="12811" width="20" style="2" customWidth="1"/>
    <col min="12812" max="13060" width="9.1640625" style="2"/>
    <col min="13061" max="13061" width="5.1640625" style="2" customWidth="1"/>
    <col min="13062" max="13062" width="64.83203125" style="2" customWidth="1"/>
    <col min="13063" max="13063" width="3" style="2" customWidth="1"/>
    <col min="13064" max="13065" width="9.1640625" style="2" customWidth="1"/>
    <col min="13066" max="13066" width="20.5" style="2" customWidth="1"/>
    <col min="13067" max="13067" width="20" style="2" customWidth="1"/>
    <col min="13068" max="13316" width="9.1640625" style="2"/>
    <col min="13317" max="13317" width="5.1640625" style="2" customWidth="1"/>
    <col min="13318" max="13318" width="64.83203125" style="2" customWidth="1"/>
    <col min="13319" max="13319" width="3" style="2" customWidth="1"/>
    <col min="13320" max="13321" width="9.1640625" style="2" customWidth="1"/>
    <col min="13322" max="13322" width="20.5" style="2" customWidth="1"/>
    <col min="13323" max="13323" width="20" style="2" customWidth="1"/>
    <col min="13324" max="13572" width="9.1640625" style="2"/>
    <col min="13573" max="13573" width="5.1640625" style="2" customWidth="1"/>
    <col min="13574" max="13574" width="64.83203125" style="2" customWidth="1"/>
    <col min="13575" max="13575" width="3" style="2" customWidth="1"/>
    <col min="13576" max="13577" width="9.1640625" style="2" customWidth="1"/>
    <col min="13578" max="13578" width="20.5" style="2" customWidth="1"/>
    <col min="13579" max="13579" width="20" style="2" customWidth="1"/>
    <col min="13580" max="13828" width="9.1640625" style="2"/>
    <col min="13829" max="13829" width="5.1640625" style="2" customWidth="1"/>
    <col min="13830" max="13830" width="64.83203125" style="2" customWidth="1"/>
    <col min="13831" max="13831" width="3" style="2" customWidth="1"/>
    <col min="13832" max="13833" width="9.1640625" style="2" customWidth="1"/>
    <col min="13834" max="13834" width="20.5" style="2" customWidth="1"/>
    <col min="13835" max="13835" width="20" style="2" customWidth="1"/>
    <col min="13836" max="14084" width="9.1640625" style="2"/>
    <col min="14085" max="14085" width="5.1640625" style="2" customWidth="1"/>
    <col min="14086" max="14086" width="64.83203125" style="2" customWidth="1"/>
    <col min="14087" max="14087" width="3" style="2" customWidth="1"/>
    <col min="14088" max="14089" width="9.1640625" style="2" customWidth="1"/>
    <col min="14090" max="14090" width="20.5" style="2" customWidth="1"/>
    <col min="14091" max="14091" width="20" style="2" customWidth="1"/>
    <col min="14092" max="14340" width="9.1640625" style="2"/>
    <col min="14341" max="14341" width="5.1640625" style="2" customWidth="1"/>
    <col min="14342" max="14342" width="64.83203125" style="2" customWidth="1"/>
    <col min="14343" max="14343" width="3" style="2" customWidth="1"/>
    <col min="14344" max="14345" width="9.1640625" style="2" customWidth="1"/>
    <col min="14346" max="14346" width="20.5" style="2" customWidth="1"/>
    <col min="14347" max="14347" width="20" style="2" customWidth="1"/>
    <col min="14348" max="14596" width="9.1640625" style="2"/>
    <col min="14597" max="14597" width="5.1640625" style="2" customWidth="1"/>
    <col min="14598" max="14598" width="64.83203125" style="2" customWidth="1"/>
    <col min="14599" max="14599" width="3" style="2" customWidth="1"/>
    <col min="14600" max="14601" width="9.1640625" style="2" customWidth="1"/>
    <col min="14602" max="14602" width="20.5" style="2" customWidth="1"/>
    <col min="14603" max="14603" width="20" style="2" customWidth="1"/>
    <col min="14604" max="14852" width="9.1640625" style="2"/>
    <col min="14853" max="14853" width="5.1640625" style="2" customWidth="1"/>
    <col min="14854" max="14854" width="64.83203125" style="2" customWidth="1"/>
    <col min="14855" max="14855" width="3" style="2" customWidth="1"/>
    <col min="14856" max="14857" width="9.1640625" style="2" customWidth="1"/>
    <col min="14858" max="14858" width="20.5" style="2" customWidth="1"/>
    <col min="14859" max="14859" width="20" style="2" customWidth="1"/>
    <col min="14860" max="15108" width="9.1640625" style="2"/>
    <col min="15109" max="15109" width="5.1640625" style="2" customWidth="1"/>
    <col min="15110" max="15110" width="64.83203125" style="2" customWidth="1"/>
    <col min="15111" max="15111" width="3" style="2" customWidth="1"/>
    <col min="15112" max="15113" width="9.1640625" style="2" customWidth="1"/>
    <col min="15114" max="15114" width="20.5" style="2" customWidth="1"/>
    <col min="15115" max="15115" width="20" style="2" customWidth="1"/>
    <col min="15116" max="15364" width="9.1640625" style="2"/>
    <col min="15365" max="15365" width="5.1640625" style="2" customWidth="1"/>
    <col min="15366" max="15366" width="64.83203125" style="2" customWidth="1"/>
    <col min="15367" max="15367" width="3" style="2" customWidth="1"/>
    <col min="15368" max="15369" width="9.1640625" style="2" customWidth="1"/>
    <col min="15370" max="15370" width="20.5" style="2" customWidth="1"/>
    <col min="15371" max="15371" width="20" style="2" customWidth="1"/>
    <col min="15372" max="15620" width="9.1640625" style="2"/>
    <col min="15621" max="15621" width="5.1640625" style="2" customWidth="1"/>
    <col min="15622" max="15622" width="64.83203125" style="2" customWidth="1"/>
    <col min="15623" max="15623" width="3" style="2" customWidth="1"/>
    <col min="15624" max="15625" width="9.1640625" style="2" customWidth="1"/>
    <col min="15626" max="15626" width="20.5" style="2" customWidth="1"/>
    <col min="15627" max="15627" width="20" style="2" customWidth="1"/>
    <col min="15628" max="15876" width="9.1640625" style="2"/>
    <col min="15877" max="15877" width="5.1640625" style="2" customWidth="1"/>
    <col min="15878" max="15878" width="64.83203125" style="2" customWidth="1"/>
    <col min="15879" max="15879" width="3" style="2" customWidth="1"/>
    <col min="15880" max="15881" width="9.1640625" style="2" customWidth="1"/>
    <col min="15882" max="15882" width="20.5" style="2" customWidth="1"/>
    <col min="15883" max="15883" width="20" style="2" customWidth="1"/>
    <col min="15884" max="16132" width="9.1640625" style="2"/>
    <col min="16133" max="16133" width="5.1640625" style="2" customWidth="1"/>
    <col min="16134" max="16134" width="64.83203125" style="2" customWidth="1"/>
    <col min="16135" max="16135" width="3" style="2" customWidth="1"/>
    <col min="16136" max="16137" width="9.1640625" style="2" customWidth="1"/>
    <col min="16138" max="16138" width="20.5" style="2" customWidth="1"/>
    <col min="16139" max="16139" width="20" style="2" customWidth="1"/>
    <col min="16140" max="16384" width="9.1640625" style="2"/>
  </cols>
  <sheetData>
    <row r="1" spans="1:21" ht="7.5" customHeight="1" thickBot="1"/>
    <row r="2" spans="1:21" ht="14.25" customHeight="1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7"/>
      <c r="N2" s="227"/>
      <c r="O2" s="227"/>
      <c r="P2" s="227"/>
      <c r="Q2" s="227"/>
      <c r="R2" s="227"/>
      <c r="S2" s="227"/>
      <c r="T2" s="226"/>
      <c r="U2" s="228"/>
    </row>
    <row r="3" spans="1:21">
      <c r="A3" s="22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230"/>
      <c r="N3" s="230"/>
      <c r="O3" s="230"/>
      <c r="P3" s="230"/>
      <c r="Q3" s="230"/>
      <c r="R3" s="230"/>
      <c r="S3" s="230"/>
      <c r="T3" s="12"/>
      <c r="U3" s="231"/>
    </row>
    <row r="4" spans="1:21">
      <c r="A4" s="229"/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12"/>
      <c r="M4" s="230"/>
      <c r="N4" s="230"/>
      <c r="O4" s="230"/>
      <c r="P4" s="230"/>
      <c r="Q4" s="230"/>
      <c r="R4" s="230"/>
      <c r="S4" s="230"/>
      <c r="T4" s="12"/>
      <c r="U4" s="231"/>
    </row>
    <row r="5" spans="1:21" ht="16" thickBot="1">
      <c r="A5" s="229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230"/>
      <c r="N5" s="230"/>
      <c r="O5" s="230"/>
      <c r="P5" s="230"/>
      <c r="Q5" s="230"/>
      <c r="R5" s="230"/>
      <c r="S5" s="230"/>
      <c r="T5" s="12"/>
      <c r="U5" s="231"/>
    </row>
    <row r="6" spans="1:21" ht="16" thickBot="1">
      <c r="A6" s="229"/>
      <c r="B6" s="363" t="s">
        <v>162</v>
      </c>
      <c r="C6" s="364"/>
      <c r="D6" s="364"/>
      <c r="E6" s="364"/>
      <c r="F6" s="364"/>
      <c r="G6" s="364"/>
      <c r="H6" s="364"/>
      <c r="I6" s="364"/>
      <c r="J6" s="364"/>
      <c r="K6" s="365"/>
      <c r="L6" s="12"/>
      <c r="M6" s="230"/>
      <c r="N6" s="230"/>
      <c r="O6" s="230"/>
      <c r="P6" s="230"/>
      <c r="Q6" s="230"/>
      <c r="R6" s="230"/>
      <c r="S6" s="230"/>
      <c r="T6" s="12"/>
      <c r="U6" s="231"/>
    </row>
    <row r="7" spans="1:21" ht="24" customHeight="1">
      <c r="A7" s="229"/>
      <c r="B7" s="197" t="s">
        <v>24</v>
      </c>
      <c r="C7" s="3"/>
      <c r="D7" s="4" t="s">
        <v>25</v>
      </c>
      <c r="E7" s="366"/>
      <c r="F7" s="366"/>
      <c r="G7" s="366"/>
      <c r="H7" s="366"/>
      <c r="I7" s="366"/>
      <c r="J7" s="366"/>
      <c r="K7" s="367"/>
      <c r="L7" s="12"/>
      <c r="M7" s="230"/>
      <c r="N7" s="230"/>
      <c r="O7" s="230"/>
      <c r="P7" s="230"/>
      <c r="Q7" s="230"/>
      <c r="R7" s="230"/>
      <c r="S7" s="230"/>
      <c r="T7" s="12"/>
      <c r="U7" s="231"/>
    </row>
    <row r="8" spans="1:21">
      <c r="A8" s="229"/>
      <c r="B8" s="368" t="s">
        <v>26</v>
      </c>
      <c r="C8" s="369"/>
      <c r="D8" s="370" t="s">
        <v>25</v>
      </c>
      <c r="E8" s="360"/>
      <c r="F8" s="360"/>
      <c r="G8" s="360"/>
      <c r="H8" s="360"/>
      <c r="I8" s="360"/>
      <c r="J8" s="360"/>
      <c r="K8" s="361"/>
      <c r="L8" s="12"/>
      <c r="M8" s="230"/>
      <c r="N8" s="230"/>
      <c r="O8" s="230"/>
      <c r="P8" s="230"/>
      <c r="Q8" s="230"/>
      <c r="R8" s="230"/>
      <c r="S8" s="230"/>
      <c r="T8" s="12"/>
      <c r="U8" s="231"/>
    </row>
    <row r="9" spans="1:21">
      <c r="A9" s="229"/>
      <c r="B9" s="368"/>
      <c r="C9" s="369"/>
      <c r="D9" s="370"/>
      <c r="E9" s="360"/>
      <c r="F9" s="360"/>
      <c r="G9" s="360"/>
      <c r="H9" s="360"/>
      <c r="I9" s="360"/>
      <c r="J9" s="360"/>
      <c r="K9" s="361"/>
      <c r="L9" s="12"/>
      <c r="M9" s="230"/>
      <c r="N9" s="230"/>
      <c r="O9" s="230"/>
      <c r="P9" s="230"/>
      <c r="Q9" s="230"/>
      <c r="R9" s="230"/>
      <c r="S9" s="230"/>
      <c r="T9" s="12"/>
      <c r="U9" s="231"/>
    </row>
    <row r="10" spans="1:21" ht="24" customHeight="1">
      <c r="A10" s="229"/>
      <c r="B10" s="183" t="s">
        <v>27</v>
      </c>
      <c r="C10" s="184"/>
      <c r="D10" s="186" t="s">
        <v>25</v>
      </c>
      <c r="E10" s="360"/>
      <c r="F10" s="360"/>
      <c r="G10" s="360"/>
      <c r="H10" s="360"/>
      <c r="I10" s="360"/>
      <c r="J10" s="360"/>
      <c r="K10" s="361"/>
      <c r="L10" s="12"/>
      <c r="M10" s="230"/>
      <c r="N10" s="230"/>
      <c r="O10" s="230"/>
      <c r="P10" s="230"/>
      <c r="Q10" s="230"/>
      <c r="R10" s="230"/>
      <c r="S10" s="230"/>
      <c r="T10" s="12"/>
      <c r="U10" s="231"/>
    </row>
    <row r="11" spans="1:21" ht="24" customHeight="1">
      <c r="A11" s="229"/>
      <c r="B11" s="183" t="s">
        <v>28</v>
      </c>
      <c r="C11" s="5"/>
      <c r="D11" s="186" t="s">
        <v>25</v>
      </c>
      <c r="E11" s="360"/>
      <c r="F11" s="360"/>
      <c r="G11" s="360"/>
      <c r="H11" s="360"/>
      <c r="I11" s="360"/>
      <c r="J11" s="360"/>
      <c r="K11" s="361"/>
      <c r="L11" s="12"/>
      <c r="M11" s="230"/>
      <c r="N11" s="230"/>
      <c r="O11" s="230"/>
      <c r="P11" s="230"/>
      <c r="Q11" s="230"/>
      <c r="R11" s="230"/>
      <c r="S11" s="230"/>
      <c r="T11" s="12"/>
      <c r="U11" s="231"/>
    </row>
    <row r="12" spans="1:21" ht="24" customHeight="1">
      <c r="A12" s="229"/>
      <c r="B12" s="183" t="s">
        <v>29</v>
      </c>
      <c r="C12" s="5"/>
      <c r="D12" s="186" t="s">
        <v>25</v>
      </c>
      <c r="E12" s="360"/>
      <c r="F12" s="360"/>
      <c r="G12" s="360"/>
      <c r="H12" s="360"/>
      <c r="I12" s="360"/>
      <c r="J12" s="360"/>
      <c r="K12" s="361"/>
      <c r="L12" s="12"/>
      <c r="M12" s="230"/>
      <c r="N12" s="230"/>
      <c r="O12" s="230"/>
      <c r="P12" s="230"/>
      <c r="Q12" s="230"/>
      <c r="R12" s="230"/>
      <c r="S12" s="230"/>
      <c r="T12" s="12"/>
      <c r="U12" s="231"/>
    </row>
    <row r="13" spans="1:21" ht="24" customHeight="1">
      <c r="A13" s="229"/>
      <c r="B13" s="368" t="s">
        <v>30</v>
      </c>
      <c r="C13" s="369"/>
      <c r="D13" s="186" t="s">
        <v>25</v>
      </c>
      <c r="E13" s="360"/>
      <c r="F13" s="360"/>
      <c r="G13" s="360"/>
      <c r="H13" s="360"/>
      <c r="I13" s="360"/>
      <c r="J13" s="360"/>
      <c r="K13" s="361"/>
      <c r="L13" s="12"/>
      <c r="M13" s="230"/>
      <c r="N13" s="230"/>
      <c r="O13" s="230"/>
      <c r="P13" s="230"/>
      <c r="Q13" s="230"/>
      <c r="R13" s="230"/>
      <c r="S13" s="230"/>
      <c r="T13" s="12"/>
      <c r="U13" s="231"/>
    </row>
    <row r="14" spans="1:21" ht="43.5" customHeight="1">
      <c r="A14" s="229"/>
      <c r="B14" s="183" t="s">
        <v>31</v>
      </c>
      <c r="C14" s="5"/>
      <c r="D14" s="186" t="s">
        <v>25</v>
      </c>
      <c r="E14" s="360"/>
      <c r="F14" s="360"/>
      <c r="G14" s="360"/>
      <c r="H14" s="360"/>
      <c r="I14" s="360"/>
      <c r="J14" s="360"/>
      <c r="K14" s="361"/>
      <c r="L14" s="12"/>
      <c r="M14" s="230"/>
      <c r="N14" s="230"/>
      <c r="O14" s="230"/>
      <c r="P14" s="230"/>
      <c r="Q14" s="230"/>
      <c r="R14" s="230"/>
      <c r="S14" s="230"/>
      <c r="T14" s="12"/>
      <c r="U14" s="231"/>
    </row>
    <row r="15" spans="1:21">
      <c r="A15" s="229"/>
      <c r="B15" s="368" t="s">
        <v>252</v>
      </c>
      <c r="C15" s="369"/>
      <c r="D15" s="370" t="s">
        <v>25</v>
      </c>
      <c r="E15" s="360"/>
      <c r="F15" s="360"/>
      <c r="G15" s="360"/>
      <c r="H15" s="360"/>
      <c r="I15" s="360"/>
      <c r="J15" s="360"/>
      <c r="K15" s="361"/>
      <c r="L15" s="12"/>
      <c r="M15" s="230"/>
      <c r="N15" s="230"/>
      <c r="O15" s="230"/>
      <c r="P15" s="230"/>
      <c r="Q15" s="230"/>
      <c r="R15" s="230"/>
      <c r="S15" s="230"/>
      <c r="T15" s="12"/>
      <c r="U15" s="231"/>
    </row>
    <row r="16" spans="1:21" ht="16" thickBot="1">
      <c r="A16" s="229"/>
      <c r="B16" s="371"/>
      <c r="C16" s="372"/>
      <c r="D16" s="373"/>
      <c r="E16" s="374"/>
      <c r="F16" s="374"/>
      <c r="G16" s="374"/>
      <c r="H16" s="374"/>
      <c r="I16" s="374"/>
      <c r="J16" s="374"/>
      <c r="K16" s="375"/>
      <c r="L16" s="12"/>
      <c r="M16" s="230"/>
      <c r="N16" s="230"/>
      <c r="O16" s="230"/>
      <c r="P16" s="230"/>
      <c r="Q16" s="230"/>
      <c r="R16" s="230"/>
      <c r="S16" s="230"/>
      <c r="T16" s="12"/>
      <c r="U16" s="231"/>
    </row>
    <row r="17" spans="1:21">
      <c r="A17" s="229"/>
      <c r="B17" s="376" t="s">
        <v>32</v>
      </c>
      <c r="C17" s="378" t="s">
        <v>33</v>
      </c>
      <c r="D17" s="380"/>
      <c r="E17" s="382" t="s">
        <v>34</v>
      </c>
      <c r="F17" s="383"/>
      <c r="G17" s="383"/>
      <c r="H17" s="383"/>
      <c r="I17" s="383"/>
      <c r="J17" s="384"/>
      <c r="K17" s="6" t="s">
        <v>35</v>
      </c>
      <c r="L17" s="12"/>
      <c r="M17" s="230"/>
      <c r="N17" s="230"/>
      <c r="O17" s="230"/>
      <c r="P17" s="230"/>
      <c r="Q17" s="230"/>
      <c r="R17" s="230"/>
      <c r="S17" s="230"/>
      <c r="T17" s="12"/>
      <c r="U17" s="231"/>
    </row>
    <row r="18" spans="1:21" ht="16" thickBot="1">
      <c r="A18" s="229"/>
      <c r="B18" s="377"/>
      <c r="C18" s="379"/>
      <c r="D18" s="381"/>
      <c r="E18" s="385"/>
      <c r="F18" s="386"/>
      <c r="G18" s="386"/>
      <c r="H18" s="386"/>
      <c r="I18" s="386"/>
      <c r="J18" s="387"/>
      <c r="K18" s="7" t="s">
        <v>36</v>
      </c>
      <c r="L18" s="12"/>
      <c r="M18" s="230"/>
      <c r="N18" s="230"/>
      <c r="O18" s="230"/>
      <c r="P18" s="230"/>
      <c r="Q18" s="230"/>
      <c r="R18" s="230"/>
      <c r="S18" s="230"/>
      <c r="T18" s="12"/>
      <c r="U18" s="231"/>
    </row>
    <row r="19" spans="1:21" ht="16" thickBot="1">
      <c r="A19" s="229"/>
      <c r="B19" s="8" t="s">
        <v>37</v>
      </c>
      <c r="C19" s="388" t="s">
        <v>38</v>
      </c>
      <c r="D19" s="389"/>
      <c r="E19" s="390" t="s">
        <v>39</v>
      </c>
      <c r="F19" s="391"/>
      <c r="G19" s="391"/>
      <c r="H19" s="391"/>
      <c r="I19" s="391"/>
      <c r="J19" s="392"/>
      <c r="K19" s="9" t="s">
        <v>40</v>
      </c>
      <c r="L19" s="12"/>
      <c r="M19" s="230"/>
      <c r="N19" s="230"/>
      <c r="O19" s="230"/>
      <c r="P19" s="230"/>
      <c r="Q19" s="230"/>
      <c r="R19" s="230"/>
      <c r="S19" s="230"/>
      <c r="T19" s="12"/>
      <c r="U19" s="231"/>
    </row>
    <row r="20" spans="1:21" ht="24" customHeight="1">
      <c r="A20" s="229"/>
      <c r="B20" s="10" t="s">
        <v>41</v>
      </c>
      <c r="C20" s="393" t="s">
        <v>179</v>
      </c>
      <c r="D20" s="394"/>
      <c r="E20" s="394"/>
      <c r="F20" s="394"/>
      <c r="G20" s="394"/>
      <c r="H20" s="395"/>
      <c r="I20" s="395"/>
      <c r="J20" s="395"/>
      <c r="K20" s="396"/>
      <c r="L20" s="12"/>
      <c r="M20" s="230"/>
      <c r="N20" s="230"/>
      <c r="O20" s="230"/>
      <c r="P20" s="230"/>
      <c r="Q20" s="230"/>
      <c r="R20" s="230"/>
      <c r="S20" s="230"/>
      <c r="T20" s="12"/>
      <c r="U20" s="231"/>
    </row>
    <row r="21" spans="1:21" ht="30" customHeight="1">
      <c r="A21" s="229"/>
      <c r="B21" s="397"/>
      <c r="C21" s="398"/>
      <c r="D21" s="399"/>
      <c r="E21" s="403" t="s">
        <v>17</v>
      </c>
      <c r="F21" s="403"/>
      <c r="G21" s="403"/>
      <c r="H21" s="403" t="s">
        <v>42</v>
      </c>
      <c r="I21" s="403"/>
      <c r="J21" s="403"/>
      <c r="K21" s="404"/>
      <c r="L21" s="12"/>
      <c r="M21" s="230"/>
      <c r="N21" s="230"/>
      <c r="O21" s="230"/>
      <c r="P21" s="230"/>
      <c r="Q21" s="230"/>
      <c r="R21" s="230"/>
      <c r="S21" s="230"/>
      <c r="T21" s="12"/>
      <c r="U21" s="231"/>
    </row>
    <row r="22" spans="1:21" ht="18.75" customHeight="1">
      <c r="A22" s="229"/>
      <c r="B22" s="397"/>
      <c r="C22" s="398"/>
      <c r="D22" s="399"/>
      <c r="E22" s="405" t="s">
        <v>43</v>
      </c>
      <c r="F22" s="406" t="s">
        <v>44</v>
      </c>
      <c r="G22" s="407"/>
      <c r="H22" s="406" t="s">
        <v>45</v>
      </c>
      <c r="I22" s="410"/>
      <c r="J22" s="407"/>
      <c r="K22" s="404"/>
      <c r="L22" s="12"/>
      <c r="M22" s="230"/>
      <c r="N22" s="230"/>
      <c r="O22" s="230"/>
      <c r="P22" s="230"/>
      <c r="Q22" s="230"/>
      <c r="R22" s="230"/>
      <c r="S22" s="230"/>
      <c r="T22" s="12"/>
      <c r="U22" s="231"/>
    </row>
    <row r="23" spans="1:21" ht="21.75" customHeight="1">
      <c r="A23" s="229"/>
      <c r="B23" s="400"/>
      <c r="C23" s="401"/>
      <c r="D23" s="402"/>
      <c r="E23" s="405"/>
      <c r="F23" s="408"/>
      <c r="G23" s="409"/>
      <c r="H23" s="408"/>
      <c r="I23" s="411"/>
      <c r="J23" s="409"/>
      <c r="K23" s="404"/>
      <c r="L23" s="12"/>
      <c r="M23" s="232"/>
      <c r="N23" s="233">
        <f>(100%*10)*N24</f>
        <v>0</v>
      </c>
      <c r="O23" s="233">
        <f>(50%*10)*O24</f>
        <v>0</v>
      </c>
      <c r="P23" s="233">
        <f>(100%*10)*P24</f>
        <v>0</v>
      </c>
      <c r="Q23" s="234"/>
      <c r="R23" s="232"/>
      <c r="S23" s="232"/>
      <c r="T23" s="232"/>
      <c r="U23" s="231"/>
    </row>
    <row r="24" spans="1:21" ht="24" customHeight="1">
      <c r="A24" s="229"/>
      <c r="B24" s="13">
        <v>1</v>
      </c>
      <c r="C24" s="414" t="s">
        <v>178</v>
      </c>
      <c r="D24" s="415"/>
      <c r="E24" s="14"/>
      <c r="F24" s="416"/>
      <c r="G24" s="417"/>
      <c r="H24" s="416"/>
      <c r="I24" s="418"/>
      <c r="J24" s="417"/>
      <c r="K24" s="35">
        <f>MAX(N23:Q23)%</f>
        <v>0</v>
      </c>
      <c r="L24" s="12"/>
      <c r="M24" s="232"/>
      <c r="N24" s="232" t="b">
        <v>0</v>
      </c>
      <c r="O24" s="232" t="b">
        <v>0</v>
      </c>
      <c r="P24" s="232" t="b">
        <v>0</v>
      </c>
      <c r="Q24" s="232"/>
      <c r="R24" s="232"/>
      <c r="S24" s="232"/>
      <c r="T24" s="232"/>
      <c r="U24" s="231"/>
    </row>
    <row r="25" spans="1:21">
      <c r="A25" s="229"/>
      <c r="B25" s="419"/>
      <c r="C25" s="420"/>
      <c r="D25" s="420"/>
      <c r="E25" s="420"/>
      <c r="F25" s="420"/>
      <c r="G25" s="420"/>
      <c r="H25" s="420"/>
      <c r="I25" s="420"/>
      <c r="J25" s="420"/>
      <c r="K25" s="421"/>
      <c r="L25" s="12"/>
      <c r="M25" s="232"/>
      <c r="N25" s="232"/>
      <c r="O25" s="232"/>
      <c r="P25" s="232"/>
      <c r="Q25" s="232"/>
      <c r="R25" s="232"/>
      <c r="S25" s="232"/>
      <c r="T25" s="232"/>
      <c r="U25" s="231"/>
    </row>
    <row r="26" spans="1:21" ht="24" customHeight="1">
      <c r="A26" s="229"/>
      <c r="B26" s="15" t="s">
        <v>46</v>
      </c>
      <c r="C26" s="422" t="s">
        <v>47</v>
      </c>
      <c r="D26" s="422"/>
      <c r="E26" s="423"/>
      <c r="F26" s="423"/>
      <c r="G26" s="423"/>
      <c r="H26" s="423"/>
      <c r="I26" s="423"/>
      <c r="J26" s="423"/>
      <c r="K26" s="424"/>
      <c r="L26" s="12"/>
      <c r="M26" s="232"/>
      <c r="N26" s="232"/>
      <c r="O26" s="232"/>
      <c r="P26" s="232"/>
      <c r="Q26" s="232"/>
      <c r="R26" s="232"/>
      <c r="S26" s="232"/>
      <c r="T26" s="232"/>
      <c r="U26" s="231"/>
    </row>
    <row r="27" spans="1:21" ht="15" hidden="1" customHeight="1">
      <c r="A27" s="229"/>
      <c r="B27" s="425" t="s">
        <v>32</v>
      </c>
      <c r="C27" s="427" t="s">
        <v>33</v>
      </c>
      <c r="D27" s="427"/>
      <c r="E27" s="16"/>
      <c r="F27" s="16"/>
      <c r="G27" s="16"/>
      <c r="H27" s="16"/>
      <c r="I27" s="16"/>
      <c r="J27" s="16"/>
      <c r="K27" s="17" t="s">
        <v>35</v>
      </c>
      <c r="L27" s="12"/>
      <c r="M27" s="232"/>
      <c r="N27" s="232"/>
      <c r="O27" s="232"/>
      <c r="P27" s="232"/>
      <c r="Q27" s="232"/>
      <c r="R27" s="232"/>
      <c r="S27" s="232"/>
      <c r="T27" s="232"/>
      <c r="U27" s="231"/>
    </row>
    <row r="28" spans="1:21" ht="15" hidden="1" customHeight="1">
      <c r="A28" s="229"/>
      <c r="B28" s="426"/>
      <c r="C28" s="428"/>
      <c r="D28" s="428"/>
      <c r="E28" s="16"/>
      <c r="F28" s="16"/>
      <c r="G28" s="16"/>
      <c r="H28" s="16"/>
      <c r="I28" s="16"/>
      <c r="J28" s="16"/>
      <c r="K28" s="17" t="s">
        <v>36</v>
      </c>
      <c r="L28" s="12"/>
      <c r="M28" s="232"/>
      <c r="N28" s="232"/>
      <c r="O28" s="232"/>
      <c r="P28" s="232"/>
      <c r="Q28" s="232"/>
      <c r="R28" s="232"/>
      <c r="S28" s="232"/>
      <c r="T28" s="232"/>
      <c r="U28" s="231"/>
    </row>
    <row r="29" spans="1:21" hidden="1">
      <c r="A29" s="229"/>
      <c r="B29" s="18" t="s">
        <v>37</v>
      </c>
      <c r="C29" s="19" t="s">
        <v>38</v>
      </c>
      <c r="D29" s="19"/>
      <c r="E29" s="181"/>
      <c r="F29" s="181"/>
      <c r="G29" s="181"/>
      <c r="H29" s="181"/>
      <c r="I29" s="181"/>
      <c r="J29" s="181"/>
      <c r="K29" s="182" t="s">
        <v>48</v>
      </c>
      <c r="L29" s="12"/>
      <c r="M29" s="232"/>
      <c r="N29" s="232"/>
      <c r="O29" s="232"/>
      <c r="P29" s="232"/>
      <c r="Q29" s="232"/>
      <c r="R29" s="232"/>
      <c r="S29" s="232"/>
      <c r="T29" s="232"/>
      <c r="U29" s="231"/>
    </row>
    <row r="30" spans="1:21" ht="21" customHeight="1">
      <c r="A30" s="229"/>
      <c r="B30" s="429"/>
      <c r="C30" s="430"/>
      <c r="D30" s="431"/>
      <c r="E30" s="432" t="s">
        <v>49</v>
      </c>
      <c r="F30" s="433"/>
      <c r="G30" s="436" t="s">
        <v>50</v>
      </c>
      <c r="H30" s="436" t="s">
        <v>51</v>
      </c>
      <c r="I30" s="436" t="s">
        <v>52</v>
      </c>
      <c r="J30" s="436"/>
      <c r="K30" s="412"/>
      <c r="L30" s="12"/>
      <c r="M30" s="232"/>
      <c r="N30" s="232"/>
      <c r="O30" s="232"/>
      <c r="P30" s="232"/>
      <c r="Q30" s="235"/>
      <c r="R30" s="232"/>
      <c r="S30" s="232"/>
      <c r="T30" s="232"/>
      <c r="U30" s="231"/>
    </row>
    <row r="31" spans="1:21" ht="23.25" customHeight="1">
      <c r="A31" s="229"/>
      <c r="B31" s="400"/>
      <c r="C31" s="401"/>
      <c r="D31" s="402"/>
      <c r="E31" s="434"/>
      <c r="F31" s="435"/>
      <c r="G31" s="436"/>
      <c r="H31" s="436"/>
      <c r="I31" s="436"/>
      <c r="J31" s="436"/>
      <c r="K31" s="413"/>
      <c r="L31" s="12"/>
      <c r="M31" s="232"/>
      <c r="N31" s="233">
        <f>(100%*20)*N32</f>
        <v>0</v>
      </c>
      <c r="O31" s="233">
        <f t="shared" ref="O31:Q31" si="0">(100%*20)*O32</f>
        <v>0</v>
      </c>
      <c r="P31" s="233">
        <f t="shared" si="0"/>
        <v>0</v>
      </c>
      <c r="Q31" s="233">
        <f t="shared" si="0"/>
        <v>0</v>
      </c>
      <c r="R31" s="232"/>
      <c r="S31" s="232"/>
      <c r="T31" s="232"/>
      <c r="U31" s="231"/>
    </row>
    <row r="32" spans="1:21" ht="24" customHeight="1">
      <c r="A32" s="229"/>
      <c r="B32" s="13">
        <v>1</v>
      </c>
      <c r="C32" s="437" t="s">
        <v>53</v>
      </c>
      <c r="D32" s="438"/>
      <c r="E32" s="439"/>
      <c r="F32" s="439"/>
      <c r="G32" s="20"/>
      <c r="H32" s="20"/>
      <c r="I32" s="439"/>
      <c r="J32" s="439"/>
      <c r="K32" s="36">
        <f>IF(M32&gt;79,20,IF(M32=0,0,IF(M32&lt;79,10,0)))%</f>
        <v>0</v>
      </c>
      <c r="L32" s="12"/>
      <c r="M32" s="235">
        <f>SUM(N31:Q31)</f>
        <v>0</v>
      </c>
      <c r="N32" s="232" t="b">
        <v>0</v>
      </c>
      <c r="O32" s="232" t="b">
        <v>0</v>
      </c>
      <c r="P32" s="232" t="b">
        <v>0</v>
      </c>
      <c r="Q32" s="232" t="b">
        <v>0</v>
      </c>
      <c r="R32" s="232"/>
      <c r="S32" s="232"/>
      <c r="T32" s="232"/>
      <c r="U32" s="231"/>
    </row>
    <row r="33" spans="1:21">
      <c r="A33" s="229"/>
      <c r="B33" s="440"/>
      <c r="C33" s="441"/>
      <c r="D33" s="442"/>
      <c r="E33" s="439" t="s">
        <v>54</v>
      </c>
      <c r="F33" s="439" t="s">
        <v>55</v>
      </c>
      <c r="G33" s="439" t="s">
        <v>56</v>
      </c>
      <c r="H33" s="439" t="s">
        <v>57</v>
      </c>
      <c r="I33" s="439" t="s">
        <v>58</v>
      </c>
      <c r="J33" s="439" t="s">
        <v>59</v>
      </c>
      <c r="K33" s="449"/>
      <c r="L33" s="12"/>
      <c r="M33" s="232"/>
      <c r="N33" s="232"/>
      <c r="O33" s="232"/>
      <c r="P33" s="232"/>
      <c r="Q33" s="232"/>
      <c r="R33" s="232"/>
      <c r="S33" s="232"/>
      <c r="T33" s="232"/>
      <c r="U33" s="231"/>
    </row>
    <row r="34" spans="1:21">
      <c r="A34" s="229"/>
      <c r="B34" s="443"/>
      <c r="C34" s="444"/>
      <c r="D34" s="445"/>
      <c r="E34" s="439"/>
      <c r="F34" s="439"/>
      <c r="G34" s="439"/>
      <c r="H34" s="439"/>
      <c r="I34" s="439"/>
      <c r="J34" s="439"/>
      <c r="K34" s="450"/>
      <c r="L34" s="12"/>
      <c r="M34" s="232"/>
      <c r="N34" s="233">
        <f t="shared" ref="N34:S34" si="1">(20%*10)*N35</f>
        <v>0</v>
      </c>
      <c r="O34" s="233">
        <f t="shared" si="1"/>
        <v>0</v>
      </c>
      <c r="P34" s="233">
        <f t="shared" si="1"/>
        <v>0</v>
      </c>
      <c r="Q34" s="233">
        <f t="shared" si="1"/>
        <v>0</v>
      </c>
      <c r="R34" s="233">
        <f t="shared" si="1"/>
        <v>0</v>
      </c>
      <c r="S34" s="233">
        <f t="shared" si="1"/>
        <v>0</v>
      </c>
      <c r="T34" s="232"/>
      <c r="U34" s="231"/>
    </row>
    <row r="35" spans="1:21" ht="24" customHeight="1">
      <c r="A35" s="229"/>
      <c r="B35" s="13">
        <v>2</v>
      </c>
      <c r="C35" s="437" t="s">
        <v>60</v>
      </c>
      <c r="D35" s="438"/>
      <c r="E35" s="20"/>
      <c r="F35" s="20"/>
      <c r="G35" s="20"/>
      <c r="H35" s="20"/>
      <c r="I35" s="20"/>
      <c r="J35" s="20"/>
      <c r="K35" s="36">
        <f>IF(M35&gt;10,10,M35)%</f>
        <v>0</v>
      </c>
      <c r="L35" s="12"/>
      <c r="M35" s="236">
        <f>SUM(N34:S34)</f>
        <v>0</v>
      </c>
      <c r="N35" s="232" t="b">
        <v>0</v>
      </c>
      <c r="O35" s="232" t="b">
        <v>0</v>
      </c>
      <c r="P35" s="232" t="b">
        <v>0</v>
      </c>
      <c r="Q35" s="232" t="b">
        <v>0</v>
      </c>
      <c r="R35" s="232" t="b">
        <v>0</v>
      </c>
      <c r="S35" s="232" t="b">
        <v>0</v>
      </c>
      <c r="T35" s="232"/>
      <c r="U35" s="231"/>
    </row>
    <row r="36" spans="1:21" ht="24" customHeight="1">
      <c r="A36" s="229"/>
      <c r="B36" s="451"/>
      <c r="C36" s="452"/>
      <c r="D36" s="453"/>
      <c r="E36" s="416" t="s">
        <v>61</v>
      </c>
      <c r="F36" s="418"/>
      <c r="G36" s="418"/>
      <c r="H36" s="418"/>
      <c r="I36" s="418"/>
      <c r="J36" s="417"/>
      <c r="K36" s="37"/>
      <c r="L36" s="12"/>
      <c r="M36" s="232"/>
      <c r="N36" s="233">
        <f>(100%*5)*N37</f>
        <v>0</v>
      </c>
      <c r="O36" s="232"/>
      <c r="P36" s="232"/>
      <c r="Q36" s="232"/>
      <c r="R36" s="232"/>
      <c r="S36" s="232"/>
      <c r="T36" s="232"/>
      <c r="U36" s="231"/>
    </row>
    <row r="37" spans="1:21" ht="24" customHeight="1">
      <c r="A37" s="229"/>
      <c r="B37" s="13">
        <v>3</v>
      </c>
      <c r="C37" s="437" t="s">
        <v>62</v>
      </c>
      <c r="D37" s="438"/>
      <c r="E37" s="439"/>
      <c r="F37" s="439"/>
      <c r="G37" s="418" t="s">
        <v>63</v>
      </c>
      <c r="H37" s="418"/>
      <c r="I37" s="418"/>
      <c r="J37" s="417"/>
      <c r="K37" s="36">
        <f>N36%</f>
        <v>0</v>
      </c>
      <c r="L37" s="12"/>
      <c r="M37" s="232"/>
      <c r="N37" s="237" t="b">
        <v>0</v>
      </c>
      <c r="O37" s="232"/>
      <c r="P37" s="232"/>
      <c r="Q37" s="232"/>
      <c r="R37" s="232"/>
      <c r="S37" s="232"/>
      <c r="T37" s="232"/>
      <c r="U37" s="231"/>
    </row>
    <row r="38" spans="1:21" ht="24" customHeight="1">
      <c r="A38" s="229"/>
      <c r="B38" s="451"/>
      <c r="C38" s="452"/>
      <c r="D38" s="453"/>
      <c r="E38" s="416" t="s">
        <v>64</v>
      </c>
      <c r="F38" s="418"/>
      <c r="G38" s="418"/>
      <c r="H38" s="418"/>
      <c r="I38" s="418"/>
      <c r="J38" s="417"/>
      <c r="K38" s="21"/>
      <c r="L38" s="12"/>
      <c r="M38" s="232"/>
      <c r="N38" s="233">
        <f>(100%*5)*N39</f>
        <v>0</v>
      </c>
      <c r="O38" s="232"/>
      <c r="P38" s="232"/>
      <c r="Q38" s="232"/>
      <c r="R38" s="232"/>
      <c r="S38" s="232"/>
      <c r="T38" s="232"/>
      <c r="U38" s="231"/>
    </row>
    <row r="39" spans="1:21" ht="24" customHeight="1">
      <c r="A39" s="229"/>
      <c r="B39" s="13">
        <v>4</v>
      </c>
      <c r="C39" s="437" t="s">
        <v>65</v>
      </c>
      <c r="D39" s="438"/>
      <c r="E39" s="416"/>
      <c r="F39" s="418"/>
      <c r="G39" s="439" t="s">
        <v>66</v>
      </c>
      <c r="H39" s="439"/>
      <c r="I39" s="439"/>
      <c r="J39" s="439"/>
      <c r="K39" s="36">
        <f>N38%</f>
        <v>0</v>
      </c>
      <c r="L39" s="12"/>
      <c r="M39" s="232"/>
      <c r="N39" s="232" t="b">
        <v>0</v>
      </c>
      <c r="O39" s="232"/>
      <c r="P39" s="232"/>
      <c r="Q39" s="232"/>
      <c r="R39" s="232"/>
      <c r="S39" s="232"/>
      <c r="T39" s="232"/>
      <c r="U39" s="231"/>
    </row>
    <row r="40" spans="1:21">
      <c r="A40" s="229"/>
      <c r="B40" s="446"/>
      <c r="C40" s="447"/>
      <c r="D40" s="447"/>
      <c r="E40" s="447"/>
      <c r="F40" s="447"/>
      <c r="G40" s="447"/>
      <c r="H40" s="447"/>
      <c r="I40" s="447"/>
      <c r="J40" s="447"/>
      <c r="K40" s="448"/>
      <c r="L40" s="12"/>
      <c r="M40" s="232"/>
      <c r="N40" s="232"/>
      <c r="O40" s="232"/>
      <c r="P40" s="232"/>
      <c r="Q40" s="232"/>
      <c r="R40" s="232"/>
      <c r="S40" s="232"/>
      <c r="T40" s="232"/>
      <c r="U40" s="231"/>
    </row>
    <row r="41" spans="1:21">
      <c r="A41" s="229"/>
      <c r="B41" s="15" t="s">
        <v>67</v>
      </c>
      <c r="C41" s="423" t="s">
        <v>68</v>
      </c>
      <c r="D41" s="454"/>
      <c r="E41" s="454"/>
      <c r="F41" s="454"/>
      <c r="G41" s="454"/>
      <c r="H41" s="454"/>
      <c r="I41" s="454"/>
      <c r="J41" s="454"/>
      <c r="K41" s="455"/>
      <c r="L41" s="12"/>
      <c r="M41" s="232"/>
      <c r="N41" s="232"/>
      <c r="O41" s="232"/>
      <c r="P41" s="232"/>
      <c r="Q41" s="232"/>
      <c r="R41" s="232"/>
      <c r="S41" s="232"/>
      <c r="T41" s="232"/>
      <c r="U41" s="231"/>
    </row>
    <row r="42" spans="1:21" ht="15" hidden="1" customHeight="1">
      <c r="A42" s="229"/>
      <c r="B42" s="425" t="s">
        <v>32</v>
      </c>
      <c r="C42" s="456" t="s">
        <v>33</v>
      </c>
      <c r="D42" s="458"/>
      <c r="E42" s="16"/>
      <c r="F42" s="16"/>
      <c r="G42" s="16"/>
      <c r="H42" s="16"/>
      <c r="I42" s="16"/>
      <c r="J42" s="16"/>
      <c r="K42" s="17" t="s">
        <v>35</v>
      </c>
      <c r="L42" s="12"/>
      <c r="M42" s="232"/>
      <c r="N42" s="232"/>
      <c r="O42" s="232"/>
      <c r="P42" s="232"/>
      <c r="Q42" s="232"/>
      <c r="R42" s="232"/>
      <c r="S42" s="232"/>
      <c r="T42" s="232"/>
      <c r="U42" s="231"/>
    </row>
    <row r="43" spans="1:21" ht="15" hidden="1" customHeight="1">
      <c r="A43" s="229"/>
      <c r="B43" s="426"/>
      <c r="C43" s="457"/>
      <c r="D43" s="459"/>
      <c r="E43" s="16"/>
      <c r="F43" s="16"/>
      <c r="G43" s="16"/>
      <c r="H43" s="16"/>
      <c r="I43" s="16"/>
      <c r="J43" s="16"/>
      <c r="K43" s="17" t="s">
        <v>36</v>
      </c>
      <c r="L43" s="12"/>
      <c r="M43" s="232"/>
      <c r="N43" s="232"/>
      <c r="O43" s="232"/>
      <c r="P43" s="232"/>
      <c r="Q43" s="232"/>
      <c r="R43" s="232"/>
      <c r="S43" s="232"/>
      <c r="T43" s="232"/>
      <c r="U43" s="231"/>
    </row>
    <row r="44" spans="1:21" hidden="1">
      <c r="A44" s="229"/>
      <c r="B44" s="18" t="s">
        <v>37</v>
      </c>
      <c r="C44" s="22" t="s">
        <v>38</v>
      </c>
      <c r="D44" s="180"/>
      <c r="E44" s="181"/>
      <c r="F44" s="181"/>
      <c r="G44" s="181"/>
      <c r="H44" s="181"/>
      <c r="I44" s="181"/>
      <c r="J44" s="181"/>
      <c r="K44" s="182" t="s">
        <v>48</v>
      </c>
      <c r="L44" s="12"/>
      <c r="M44" s="232"/>
      <c r="N44" s="232"/>
      <c r="O44" s="232"/>
      <c r="P44" s="232"/>
      <c r="Q44" s="232"/>
      <c r="R44" s="232"/>
      <c r="S44" s="232"/>
      <c r="T44" s="232"/>
      <c r="U44" s="231"/>
    </row>
    <row r="45" spans="1:21" ht="24" customHeight="1">
      <c r="A45" s="229"/>
      <c r="B45" s="460"/>
      <c r="C45" s="461"/>
      <c r="D45" s="462"/>
      <c r="E45" s="463" t="s">
        <v>69</v>
      </c>
      <c r="F45" s="464"/>
      <c r="G45" s="464"/>
      <c r="H45" s="464"/>
      <c r="I45" s="464"/>
      <c r="J45" s="465"/>
      <c r="K45" s="182"/>
      <c r="L45" s="12"/>
      <c r="M45" s="232"/>
      <c r="N45" s="233">
        <f>(100%*10)*N46</f>
        <v>0</v>
      </c>
      <c r="O45" s="232"/>
      <c r="P45" s="232"/>
      <c r="Q45" s="232"/>
      <c r="R45" s="232"/>
      <c r="S45" s="232"/>
      <c r="T45" s="232"/>
      <c r="U45" s="231"/>
    </row>
    <row r="46" spans="1:21" ht="24" customHeight="1">
      <c r="A46" s="229"/>
      <c r="B46" s="13">
        <v>1</v>
      </c>
      <c r="C46" s="466" t="s">
        <v>70</v>
      </c>
      <c r="D46" s="467"/>
      <c r="E46" s="416"/>
      <c r="F46" s="418"/>
      <c r="G46" s="418"/>
      <c r="H46" s="418"/>
      <c r="I46" s="418"/>
      <c r="J46" s="417"/>
      <c r="K46" s="36">
        <f>N45%</f>
        <v>0</v>
      </c>
      <c r="L46" s="12"/>
      <c r="M46" s="232"/>
      <c r="N46" s="232" t="b">
        <v>0</v>
      </c>
      <c r="O46" s="232"/>
      <c r="P46" s="232"/>
      <c r="Q46" s="232"/>
      <c r="R46" s="232"/>
      <c r="S46" s="232"/>
      <c r="T46" s="232"/>
      <c r="U46" s="231"/>
    </row>
    <row r="47" spans="1:21" ht="24" customHeight="1">
      <c r="A47" s="229"/>
      <c r="B47" s="451"/>
      <c r="C47" s="452"/>
      <c r="D47" s="453"/>
      <c r="E47" s="416" t="s">
        <v>71</v>
      </c>
      <c r="F47" s="418"/>
      <c r="G47" s="418"/>
      <c r="H47" s="418"/>
      <c r="I47" s="418"/>
      <c r="J47" s="417"/>
      <c r="K47" s="21"/>
      <c r="L47" s="12"/>
      <c r="M47" s="232"/>
      <c r="N47" s="233">
        <f>(100%*10)*N48</f>
        <v>0</v>
      </c>
      <c r="O47" s="232"/>
      <c r="P47" s="232"/>
      <c r="Q47" s="232"/>
      <c r="R47" s="232"/>
      <c r="S47" s="232"/>
      <c r="T47" s="232"/>
      <c r="U47" s="231"/>
    </row>
    <row r="48" spans="1:21" ht="24" customHeight="1">
      <c r="A48" s="229"/>
      <c r="B48" s="13">
        <v>2</v>
      </c>
      <c r="C48" s="468" t="s">
        <v>72</v>
      </c>
      <c r="D48" s="469"/>
      <c r="E48" s="416"/>
      <c r="F48" s="418"/>
      <c r="G48" s="418"/>
      <c r="H48" s="418"/>
      <c r="I48" s="418"/>
      <c r="J48" s="417"/>
      <c r="K48" s="36">
        <f>N47%</f>
        <v>0</v>
      </c>
      <c r="L48" s="12"/>
      <c r="M48" s="232"/>
      <c r="N48" s="232" t="b">
        <v>0</v>
      </c>
      <c r="O48" s="232"/>
      <c r="P48" s="232"/>
      <c r="Q48" s="232"/>
      <c r="R48" s="232"/>
      <c r="S48" s="232"/>
      <c r="T48" s="232"/>
      <c r="U48" s="231"/>
    </row>
    <row r="49" spans="1:21">
      <c r="A49" s="229"/>
      <c r="B49" s="419"/>
      <c r="C49" s="420"/>
      <c r="D49" s="420"/>
      <c r="E49" s="420"/>
      <c r="F49" s="420"/>
      <c r="G49" s="420"/>
      <c r="H49" s="420"/>
      <c r="I49" s="420"/>
      <c r="J49" s="420"/>
      <c r="K49" s="421"/>
      <c r="L49" s="12"/>
      <c r="M49" s="232"/>
      <c r="N49" s="232"/>
      <c r="O49" s="232"/>
      <c r="P49" s="232"/>
      <c r="Q49" s="232"/>
      <c r="R49" s="232"/>
      <c r="S49" s="232"/>
      <c r="T49" s="232"/>
      <c r="U49" s="231"/>
    </row>
    <row r="50" spans="1:21" ht="24" customHeight="1">
      <c r="A50" s="229"/>
      <c r="B50" s="15" t="s">
        <v>73</v>
      </c>
      <c r="C50" s="422" t="s">
        <v>74</v>
      </c>
      <c r="D50" s="422"/>
      <c r="E50" s="423"/>
      <c r="F50" s="423"/>
      <c r="G50" s="423"/>
      <c r="H50" s="423"/>
      <c r="I50" s="423"/>
      <c r="J50" s="423"/>
      <c r="K50" s="424"/>
      <c r="L50" s="12"/>
      <c r="M50" s="232"/>
      <c r="N50" s="232"/>
      <c r="O50" s="232"/>
      <c r="P50" s="232"/>
      <c r="Q50" s="232"/>
      <c r="R50" s="232"/>
      <c r="S50" s="232"/>
      <c r="T50" s="232"/>
      <c r="U50" s="231"/>
    </row>
    <row r="51" spans="1:21" ht="24" customHeight="1">
      <c r="A51" s="229"/>
      <c r="B51" s="460"/>
      <c r="C51" s="461"/>
      <c r="D51" s="462"/>
      <c r="E51" s="470" t="s">
        <v>75</v>
      </c>
      <c r="F51" s="471"/>
      <c r="G51" s="471"/>
      <c r="H51" s="471"/>
      <c r="I51" s="471"/>
      <c r="J51" s="472"/>
      <c r="K51" s="182"/>
      <c r="L51" s="12"/>
      <c r="M51" s="232"/>
      <c r="N51" s="233">
        <f>(100%*10)*N52</f>
        <v>0</v>
      </c>
      <c r="O51" s="232"/>
      <c r="P51" s="232"/>
      <c r="Q51" s="232"/>
      <c r="R51" s="232"/>
      <c r="S51" s="232"/>
      <c r="T51" s="232"/>
      <c r="U51" s="231"/>
    </row>
    <row r="52" spans="1:21" ht="24" customHeight="1">
      <c r="A52" s="229"/>
      <c r="B52" s="13">
        <v>1</v>
      </c>
      <c r="C52" s="437" t="s">
        <v>76</v>
      </c>
      <c r="D52" s="438"/>
      <c r="E52" s="416"/>
      <c r="F52" s="418"/>
      <c r="G52" s="418"/>
      <c r="H52" s="418"/>
      <c r="I52" s="418"/>
      <c r="J52" s="417"/>
      <c r="K52" s="36">
        <f>N51%</f>
        <v>0</v>
      </c>
      <c r="L52" s="12"/>
      <c r="M52" s="232"/>
      <c r="N52" s="232" t="b">
        <v>0</v>
      </c>
      <c r="O52" s="232"/>
      <c r="P52" s="232"/>
      <c r="Q52" s="232"/>
      <c r="R52" s="232"/>
      <c r="S52" s="232"/>
      <c r="T52" s="232"/>
      <c r="U52" s="231"/>
    </row>
    <row r="53" spans="1:21" ht="24" customHeight="1">
      <c r="A53" s="229"/>
      <c r="B53" s="451"/>
      <c r="C53" s="452"/>
      <c r="D53" s="453"/>
      <c r="E53" s="416" t="s">
        <v>77</v>
      </c>
      <c r="F53" s="418"/>
      <c r="G53" s="418"/>
      <c r="H53" s="418"/>
      <c r="I53" s="418"/>
      <c r="J53" s="417"/>
      <c r="K53" s="23"/>
      <c r="L53" s="12"/>
      <c r="M53" s="232"/>
      <c r="N53" s="233">
        <f>(100%*10)*N54</f>
        <v>0</v>
      </c>
      <c r="O53" s="232"/>
      <c r="P53" s="232"/>
      <c r="Q53" s="232"/>
      <c r="R53" s="232"/>
      <c r="S53" s="232"/>
      <c r="T53" s="232"/>
      <c r="U53" s="231"/>
    </row>
    <row r="54" spans="1:21" ht="24" customHeight="1">
      <c r="A54" s="229"/>
      <c r="B54" s="13">
        <v>2</v>
      </c>
      <c r="C54" s="437" t="s">
        <v>78</v>
      </c>
      <c r="D54" s="438"/>
      <c r="E54" s="416"/>
      <c r="F54" s="418"/>
      <c r="G54" s="418"/>
      <c r="H54" s="418"/>
      <c r="I54" s="418"/>
      <c r="J54" s="417"/>
      <c r="K54" s="36">
        <f>N53%</f>
        <v>0</v>
      </c>
      <c r="L54" s="12"/>
      <c r="M54" s="232"/>
      <c r="N54" s="232" t="b">
        <v>0</v>
      </c>
      <c r="O54" s="232"/>
      <c r="P54" s="232"/>
      <c r="Q54" s="232"/>
      <c r="R54" s="232"/>
      <c r="S54" s="232"/>
      <c r="T54" s="232"/>
      <c r="U54" s="231"/>
    </row>
    <row r="55" spans="1:21" ht="24" customHeight="1">
      <c r="A55" s="229"/>
      <c r="B55" s="440"/>
      <c r="C55" s="441"/>
      <c r="D55" s="442"/>
      <c r="E55" s="473" t="s">
        <v>79</v>
      </c>
      <c r="F55" s="474"/>
      <c r="G55" s="474"/>
      <c r="H55" s="474"/>
      <c r="I55" s="474"/>
      <c r="J55" s="475"/>
      <c r="K55" s="24"/>
      <c r="L55" s="12"/>
      <c r="M55" s="232"/>
      <c r="N55" s="233">
        <f>(100%*10)*N56</f>
        <v>0</v>
      </c>
      <c r="O55" s="232"/>
      <c r="P55" s="232"/>
      <c r="Q55" s="232"/>
      <c r="R55" s="232"/>
      <c r="S55" s="232"/>
      <c r="T55" s="232"/>
      <c r="U55" s="231"/>
    </row>
    <row r="56" spans="1:21" ht="24" customHeight="1" thickBot="1">
      <c r="A56" s="229"/>
      <c r="B56" s="25">
        <v>3</v>
      </c>
      <c r="C56" s="476" t="s">
        <v>80</v>
      </c>
      <c r="D56" s="477"/>
      <c r="E56" s="478"/>
      <c r="F56" s="479"/>
      <c r="G56" s="479"/>
      <c r="H56" s="479"/>
      <c r="I56" s="479"/>
      <c r="J56" s="480"/>
      <c r="K56" s="38">
        <f>N55%</f>
        <v>0</v>
      </c>
      <c r="L56" s="12"/>
      <c r="M56" s="232"/>
      <c r="N56" s="232" t="b">
        <v>0</v>
      </c>
      <c r="O56" s="232"/>
      <c r="P56" s="232"/>
      <c r="Q56" s="232"/>
      <c r="R56" s="232"/>
      <c r="S56" s="232"/>
      <c r="T56" s="232"/>
      <c r="U56" s="231"/>
    </row>
    <row r="57" spans="1:21">
      <c r="A57" s="229"/>
      <c r="B57" s="378" t="s">
        <v>81</v>
      </c>
      <c r="C57" s="481"/>
      <c r="D57" s="481"/>
      <c r="E57" s="382"/>
      <c r="F57" s="383"/>
      <c r="G57" s="383"/>
      <c r="H57" s="383"/>
      <c r="I57" s="383"/>
      <c r="J57" s="384"/>
      <c r="K57" s="487">
        <f>SUM(K56,K54,K52,K48,K46,K39,K37,K35,K32,K24)</f>
        <v>0</v>
      </c>
      <c r="L57" s="12"/>
      <c r="M57" s="230"/>
      <c r="N57" s="230"/>
      <c r="O57" s="230"/>
      <c r="P57" s="230"/>
      <c r="Q57" s="230"/>
      <c r="R57" s="230"/>
      <c r="S57" s="230"/>
      <c r="T57" s="12"/>
      <c r="U57" s="231"/>
    </row>
    <row r="58" spans="1:21" ht="16" thickBot="1">
      <c r="A58" s="229"/>
      <c r="B58" s="482"/>
      <c r="C58" s="483"/>
      <c r="D58" s="483"/>
      <c r="E58" s="484"/>
      <c r="F58" s="485"/>
      <c r="G58" s="485"/>
      <c r="H58" s="485"/>
      <c r="I58" s="485"/>
      <c r="J58" s="486"/>
      <c r="K58" s="488"/>
      <c r="L58" s="12"/>
      <c r="M58" s="230"/>
      <c r="N58" s="230"/>
      <c r="O58" s="230"/>
      <c r="P58" s="230"/>
      <c r="Q58" s="230"/>
      <c r="R58" s="230"/>
      <c r="S58" s="230"/>
      <c r="T58" s="12"/>
      <c r="U58" s="231"/>
    </row>
    <row r="59" spans="1:21" ht="16" thickBot="1">
      <c r="A59" s="238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40"/>
      <c r="N59" s="240"/>
      <c r="O59" s="240"/>
      <c r="P59" s="240"/>
      <c r="Q59" s="240"/>
      <c r="R59" s="240"/>
      <c r="S59" s="240"/>
      <c r="T59" s="239"/>
      <c r="U59" s="241"/>
    </row>
  </sheetData>
  <sheetProtection formatCells="0" formatColumns="0" formatRows="0" insertColumns="0" insertRows="0" insertHyperlinks="0" deleteColumns="0" deleteRows="0" sort="0" autoFilter="0" pivotTables="0"/>
  <protectedRanges>
    <protectedRange sqref="M22:T56" name="Range1"/>
  </protectedRanges>
  <mergeCells count="95">
    <mergeCell ref="C56:D56"/>
    <mergeCell ref="E56:J56"/>
    <mergeCell ref="B57:D58"/>
    <mergeCell ref="E57:J58"/>
    <mergeCell ref="K57:K58"/>
    <mergeCell ref="B53:D53"/>
    <mergeCell ref="E53:J53"/>
    <mergeCell ref="C54:D54"/>
    <mergeCell ref="E54:J54"/>
    <mergeCell ref="B55:D55"/>
    <mergeCell ref="E55:J55"/>
    <mergeCell ref="B49:K49"/>
    <mergeCell ref="C50:K50"/>
    <mergeCell ref="B51:D51"/>
    <mergeCell ref="E51:J51"/>
    <mergeCell ref="C52:D52"/>
    <mergeCell ref="E52:J52"/>
    <mergeCell ref="C46:D46"/>
    <mergeCell ref="E46:J46"/>
    <mergeCell ref="B47:D47"/>
    <mergeCell ref="E47:J47"/>
    <mergeCell ref="C48:D48"/>
    <mergeCell ref="E48:J48"/>
    <mergeCell ref="C41:K41"/>
    <mergeCell ref="B42:B43"/>
    <mergeCell ref="C42:C43"/>
    <mergeCell ref="D42:D43"/>
    <mergeCell ref="B45:D45"/>
    <mergeCell ref="E45:J45"/>
    <mergeCell ref="B40:K40"/>
    <mergeCell ref="K33:K34"/>
    <mergeCell ref="C35:D35"/>
    <mergeCell ref="B36:D36"/>
    <mergeCell ref="E36:J36"/>
    <mergeCell ref="C37:D37"/>
    <mergeCell ref="E37:F37"/>
    <mergeCell ref="G37:J37"/>
    <mergeCell ref="B38:D38"/>
    <mergeCell ref="E38:J38"/>
    <mergeCell ref="C39:D39"/>
    <mergeCell ref="E39:F39"/>
    <mergeCell ref="G39:J39"/>
    <mergeCell ref="C32:D32"/>
    <mergeCell ref="E32:F32"/>
    <mergeCell ref="I32:J32"/>
    <mergeCell ref="B33:D34"/>
    <mergeCell ref="E33:E34"/>
    <mergeCell ref="F33:F34"/>
    <mergeCell ref="G33:G34"/>
    <mergeCell ref="H33:H34"/>
    <mergeCell ref="I33:I34"/>
    <mergeCell ref="J33:J34"/>
    <mergeCell ref="K30:K31"/>
    <mergeCell ref="C24:D24"/>
    <mergeCell ref="F24:G24"/>
    <mergeCell ref="H24:J24"/>
    <mergeCell ref="B25:K25"/>
    <mergeCell ref="C26:K26"/>
    <mergeCell ref="B27:B28"/>
    <mergeCell ref="C27:C28"/>
    <mergeCell ref="D27:D28"/>
    <mergeCell ref="B30:D31"/>
    <mergeCell ref="E30:F31"/>
    <mergeCell ref="G30:G31"/>
    <mergeCell ref="H30:H31"/>
    <mergeCell ref="I30:J31"/>
    <mergeCell ref="C19:D19"/>
    <mergeCell ref="E19:J19"/>
    <mergeCell ref="C20:K20"/>
    <mergeCell ref="B21:D23"/>
    <mergeCell ref="E21:G21"/>
    <mergeCell ref="H21:J21"/>
    <mergeCell ref="K21:K23"/>
    <mergeCell ref="E22:E23"/>
    <mergeCell ref="F22:G23"/>
    <mergeCell ref="H22:J23"/>
    <mergeCell ref="B15:C16"/>
    <mergeCell ref="D15:D16"/>
    <mergeCell ref="E15:K16"/>
    <mergeCell ref="B17:B18"/>
    <mergeCell ref="C17:C18"/>
    <mergeCell ref="D17:D18"/>
    <mergeCell ref="E17:J18"/>
    <mergeCell ref="E14:K14"/>
    <mergeCell ref="B4:K4"/>
    <mergeCell ref="B6:K6"/>
    <mergeCell ref="E7:K7"/>
    <mergeCell ref="B8:C9"/>
    <mergeCell ref="D8:D9"/>
    <mergeCell ref="E8:K9"/>
    <mergeCell ref="E10:K10"/>
    <mergeCell ref="E11:K11"/>
    <mergeCell ref="E12:K12"/>
    <mergeCell ref="B13:C13"/>
    <mergeCell ref="E13:K13"/>
  </mergeCells>
  <pageMargins left="0.7" right="0.7" top="0.75" bottom="0.75" header="0.3" footer="0.3"/>
  <pageSetup scale="5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locked="0" defaultSize="0" autoFill="0" autoLine="0" autoPict="0">
                <anchor moveWithCells="1">
                  <from>
                    <xdr:col>4</xdr:col>
                    <xdr:colOff>266700</xdr:colOff>
                    <xdr:row>23</xdr:row>
                    <xdr:rowOff>63500</xdr:rowOff>
                  </from>
                  <to>
                    <xdr:col>4</xdr:col>
                    <xdr:colOff>469900</xdr:colOff>
                    <xdr:row>23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locked="0" defaultSize="0" autoFill="0" autoLine="0" autoPict="0">
                <anchor moveWithCells="1">
                  <from>
                    <xdr:col>5</xdr:col>
                    <xdr:colOff>635000</xdr:colOff>
                    <xdr:row>23</xdr:row>
                    <xdr:rowOff>63500</xdr:rowOff>
                  </from>
                  <to>
                    <xdr:col>6</xdr:col>
                    <xdr:colOff>101600</xdr:colOff>
                    <xdr:row>23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locked="0" defaultSize="0" autoFill="0" autoLine="0" autoPict="0">
                <anchor moveWithCells="1">
                  <from>
                    <xdr:col>8</xdr:col>
                    <xdr:colOff>330200</xdr:colOff>
                    <xdr:row>23</xdr:row>
                    <xdr:rowOff>63500</xdr:rowOff>
                  </from>
                  <to>
                    <xdr:col>8</xdr:col>
                    <xdr:colOff>533400</xdr:colOff>
                    <xdr:row>23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locked="0" defaultSize="0" autoFill="0" autoLine="0" autoPict="0">
                <anchor moveWithCells="1">
                  <from>
                    <xdr:col>4</xdr:col>
                    <xdr:colOff>622300</xdr:colOff>
                    <xdr:row>31</xdr:row>
                    <xdr:rowOff>63500</xdr:rowOff>
                  </from>
                  <to>
                    <xdr:col>5</xdr:col>
                    <xdr:colOff>101600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locked="0" defaultSize="0" autoFill="0" autoLine="0" autoPict="0">
                <anchor moveWithCells="1">
                  <from>
                    <xdr:col>8</xdr:col>
                    <xdr:colOff>622300</xdr:colOff>
                    <xdr:row>31</xdr:row>
                    <xdr:rowOff>50800</xdr:rowOff>
                  </from>
                  <to>
                    <xdr:col>9</xdr:col>
                    <xdr:colOff>88900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locked="0" defaultSize="0" autoFill="0" autoLine="0" autoPict="0">
                <anchor moveWithCells="1">
                  <from>
                    <xdr:col>4</xdr:col>
                    <xdr:colOff>279400</xdr:colOff>
                    <xdr:row>34</xdr:row>
                    <xdr:rowOff>50800</xdr:rowOff>
                  </from>
                  <to>
                    <xdr:col>4</xdr:col>
                    <xdr:colOff>482600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locked="0" defaultSize="0" autoFill="0" autoLine="0" autoPict="0">
                <anchor moveWithCells="1">
                  <from>
                    <xdr:col>5</xdr:col>
                    <xdr:colOff>279400</xdr:colOff>
                    <xdr:row>34</xdr:row>
                    <xdr:rowOff>63500</xdr:rowOff>
                  </from>
                  <to>
                    <xdr:col>5</xdr:col>
                    <xdr:colOff>482600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locked="0" defaultSize="0" autoFill="0" autoLine="0" autoPict="0">
                <anchor moveWithCells="1">
                  <from>
                    <xdr:col>6</xdr:col>
                    <xdr:colOff>279400</xdr:colOff>
                    <xdr:row>34</xdr:row>
                    <xdr:rowOff>50800</xdr:rowOff>
                  </from>
                  <to>
                    <xdr:col>6</xdr:col>
                    <xdr:colOff>482600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locked="0" defaultSize="0" autoFill="0" autoLine="0" autoPict="0">
                <anchor moveWithCells="1">
                  <from>
                    <xdr:col>7</xdr:col>
                    <xdr:colOff>292100</xdr:colOff>
                    <xdr:row>34</xdr:row>
                    <xdr:rowOff>63500</xdr:rowOff>
                  </from>
                  <to>
                    <xdr:col>7</xdr:col>
                    <xdr:colOff>482600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locked="0" defaultSize="0" autoFill="0" autoLine="0" autoPict="0">
                <anchor moveWithCells="1">
                  <from>
                    <xdr:col>8</xdr:col>
                    <xdr:colOff>254000</xdr:colOff>
                    <xdr:row>34</xdr:row>
                    <xdr:rowOff>50800</xdr:rowOff>
                  </from>
                  <to>
                    <xdr:col>8</xdr:col>
                    <xdr:colOff>444500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locked="0" defaultSize="0" autoFill="0" autoLine="0" autoPict="0">
                <anchor moveWithCells="1">
                  <from>
                    <xdr:col>9</xdr:col>
                    <xdr:colOff>254000</xdr:colOff>
                    <xdr:row>34</xdr:row>
                    <xdr:rowOff>63500</xdr:rowOff>
                  </from>
                  <to>
                    <xdr:col>9</xdr:col>
                    <xdr:colOff>444500</xdr:colOff>
                    <xdr:row>34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locked="0" defaultSize="0" autoFill="0" autoLine="0" autoPict="0">
                <anchor moveWithCells="1">
                  <from>
                    <xdr:col>4</xdr:col>
                    <xdr:colOff>647700</xdr:colOff>
                    <xdr:row>36</xdr:row>
                    <xdr:rowOff>63500</xdr:rowOff>
                  </from>
                  <to>
                    <xdr:col>5</xdr:col>
                    <xdr:colOff>139700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locked="0" defaultSize="0" autoFill="0" autoLine="0" autoPict="0">
                <anchor moveWithCells="1">
                  <from>
                    <xdr:col>4</xdr:col>
                    <xdr:colOff>635000</xdr:colOff>
                    <xdr:row>38</xdr:row>
                    <xdr:rowOff>50800</xdr:rowOff>
                  </from>
                  <to>
                    <xdr:col>5</xdr:col>
                    <xdr:colOff>127000</xdr:colOff>
                    <xdr:row>38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locked="0" defaultSize="0" autoFill="0" autoLine="0" autoPict="0">
                <anchor moveWithCells="1">
                  <from>
                    <xdr:col>6</xdr:col>
                    <xdr:colOff>609600</xdr:colOff>
                    <xdr:row>45</xdr:row>
                    <xdr:rowOff>38100</xdr:rowOff>
                  </from>
                  <to>
                    <xdr:col>7</xdr:col>
                    <xdr:colOff>101600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locked="0" defaultSize="0" autoFill="0" autoLine="0" autoPict="0">
                <anchor moveWithCells="1">
                  <from>
                    <xdr:col>6</xdr:col>
                    <xdr:colOff>622300</xdr:colOff>
                    <xdr:row>47</xdr:row>
                    <xdr:rowOff>38100</xdr:rowOff>
                  </from>
                  <to>
                    <xdr:col>7</xdr:col>
                    <xdr:colOff>101600</xdr:colOff>
                    <xdr:row>47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locked="0" defaultSize="0" autoFill="0" autoLine="0" autoPict="0">
                <anchor moveWithCells="1">
                  <from>
                    <xdr:col>6</xdr:col>
                    <xdr:colOff>635000</xdr:colOff>
                    <xdr:row>51</xdr:row>
                    <xdr:rowOff>38100</xdr:rowOff>
                  </from>
                  <to>
                    <xdr:col>7</xdr:col>
                    <xdr:colOff>101600</xdr:colOff>
                    <xdr:row>51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locked="0" defaultSize="0" autoFill="0" autoLine="0" autoPict="0">
                <anchor moveWithCells="1">
                  <from>
                    <xdr:col>6</xdr:col>
                    <xdr:colOff>622300</xdr:colOff>
                    <xdr:row>53</xdr:row>
                    <xdr:rowOff>38100</xdr:rowOff>
                  </from>
                  <to>
                    <xdr:col>7</xdr:col>
                    <xdr:colOff>101600</xdr:colOff>
                    <xdr:row>53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locked="0" defaultSize="0" autoFill="0" autoLine="0" autoPict="0">
                <anchor moveWithCells="1">
                  <from>
                    <xdr:col>6</xdr:col>
                    <xdr:colOff>622300</xdr:colOff>
                    <xdr:row>55</xdr:row>
                    <xdr:rowOff>38100</xdr:rowOff>
                  </from>
                  <to>
                    <xdr:col>7</xdr:col>
                    <xdr:colOff>101600</xdr:colOff>
                    <xdr:row>55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locked="0" defaultSize="0" autoFill="0" autoLine="0" autoPict="0">
                <anchor moveWithCells="1">
                  <from>
                    <xdr:col>6</xdr:col>
                    <xdr:colOff>266700</xdr:colOff>
                    <xdr:row>31</xdr:row>
                    <xdr:rowOff>63500</xdr:rowOff>
                  </from>
                  <to>
                    <xdr:col>6</xdr:col>
                    <xdr:colOff>444500</xdr:colOff>
                    <xdr:row>31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locked="0" defaultSize="0" autoFill="0" autoLine="0" autoPict="0">
                <anchor moveWithCells="1">
                  <from>
                    <xdr:col>7</xdr:col>
                    <xdr:colOff>254000</xdr:colOff>
                    <xdr:row>31</xdr:row>
                    <xdr:rowOff>63500</xdr:rowOff>
                  </from>
                  <to>
                    <xdr:col>7</xdr:col>
                    <xdr:colOff>444500</xdr:colOff>
                    <xdr:row>31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31"/>
  <sheetViews>
    <sheetView topLeftCell="Z1" zoomScale="110" zoomScaleNormal="110" workbookViewId="0">
      <selection activeCell="AQ24" sqref="AQ24"/>
    </sheetView>
  </sheetViews>
  <sheetFormatPr baseColWidth="10" defaultColWidth="8.83203125" defaultRowHeight="15"/>
  <cols>
    <col min="1" max="1" width="1.83203125" customWidth="1"/>
    <col min="2" max="2" width="20.6640625" customWidth="1"/>
    <col min="3" max="3" width="2.1640625" customWidth="1"/>
    <col min="4" max="4" width="29.6640625" style="163" customWidth="1"/>
    <col min="5" max="6" width="10.6640625" customWidth="1"/>
    <col min="7" max="7" width="10.6640625" hidden="1" customWidth="1"/>
    <col min="8" max="8" width="10.6640625" style="26" hidden="1" customWidth="1"/>
    <col min="9" max="10" width="10.6640625" customWidth="1"/>
    <col min="11" max="12" width="10.6640625" hidden="1" customWidth="1"/>
    <col min="13" max="14" width="10.6640625" customWidth="1"/>
    <col min="15" max="16" width="10.6640625" hidden="1" customWidth="1"/>
    <col min="17" max="18" width="10.6640625" customWidth="1"/>
    <col min="19" max="20" width="10.6640625" hidden="1" customWidth="1"/>
    <col min="21" max="22" width="10.6640625" customWidth="1"/>
    <col min="23" max="24" width="10.6640625" hidden="1" customWidth="1"/>
    <col min="25" max="26" width="10.6640625" customWidth="1"/>
    <col min="27" max="28" width="10.6640625" hidden="1" customWidth="1"/>
    <col min="29" max="30" width="10.6640625" customWidth="1"/>
    <col min="31" max="32" width="9.1640625" hidden="1" customWidth="1"/>
    <col min="33" max="35" width="2.33203125" customWidth="1"/>
    <col min="36" max="36" width="31" customWidth="1"/>
    <col min="38" max="38" width="10.83203125" customWidth="1"/>
    <col min="39" max="39" width="10.83203125" bestFit="1" customWidth="1"/>
    <col min="40" max="40" width="11.5" bestFit="1" customWidth="1"/>
    <col min="41" max="42" width="11" bestFit="1" customWidth="1"/>
    <col min="43" max="43" width="26.6640625" bestFit="1" customWidth="1"/>
    <col min="44" max="54" width="9.1640625" hidden="1" customWidth="1"/>
    <col min="55" max="55" width="1.83203125" customWidth="1"/>
  </cols>
  <sheetData>
    <row r="1" spans="1:55" ht="7.5" customHeight="1" thickBot="1"/>
    <row r="2" spans="1:55" ht="8.25" customHeight="1">
      <c r="A2" s="204"/>
      <c r="B2" s="205"/>
      <c r="C2" s="205"/>
      <c r="D2" s="212"/>
      <c r="E2" s="205"/>
      <c r="F2" s="205"/>
      <c r="G2" s="205"/>
      <c r="H2" s="213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6"/>
      <c r="AH2" s="1"/>
      <c r="AI2" s="204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6"/>
    </row>
    <row r="3" spans="1:55">
      <c r="A3" s="207"/>
      <c r="B3" s="1"/>
      <c r="C3" s="1"/>
      <c r="D3" s="214"/>
      <c r="E3" s="1"/>
      <c r="F3" s="1"/>
      <c r="G3" s="1"/>
      <c r="H3" s="21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08"/>
      <c r="AH3" s="1"/>
      <c r="AI3" s="207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208"/>
    </row>
    <row r="4" spans="1:55">
      <c r="A4" s="207"/>
      <c r="B4" s="1"/>
      <c r="C4" s="1"/>
      <c r="D4" s="214"/>
      <c r="E4" s="1"/>
      <c r="F4" s="1"/>
      <c r="G4" s="1"/>
      <c r="H4" s="2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208"/>
      <c r="AH4" s="1"/>
      <c r="AI4" s="207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208"/>
    </row>
    <row r="5" spans="1:55" ht="16" thickBot="1">
      <c r="A5" s="207"/>
      <c r="B5" s="1"/>
      <c r="C5" s="1"/>
      <c r="D5" s="214"/>
      <c r="E5" s="1"/>
      <c r="F5" s="1"/>
      <c r="G5" s="1"/>
      <c r="H5" s="2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208"/>
      <c r="AH5" s="1"/>
      <c r="AI5" s="207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208"/>
    </row>
    <row r="6" spans="1:55" ht="20" thickBot="1">
      <c r="A6" s="207"/>
      <c r="B6" s="493" t="s">
        <v>161</v>
      </c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  <c r="R6" s="494"/>
      <c r="S6" s="494"/>
      <c r="T6" s="494"/>
      <c r="U6" s="494"/>
      <c r="V6" s="494"/>
      <c r="W6" s="494"/>
      <c r="X6" s="494"/>
      <c r="Y6" s="494"/>
      <c r="Z6" s="494"/>
      <c r="AA6" s="494"/>
      <c r="AB6" s="494"/>
      <c r="AC6" s="494"/>
      <c r="AD6" s="495"/>
      <c r="AE6" s="1"/>
      <c r="AF6" s="1"/>
      <c r="AG6" s="208"/>
      <c r="AH6" s="1"/>
      <c r="AI6" s="207"/>
      <c r="AJ6" s="493" t="s">
        <v>253</v>
      </c>
      <c r="AK6" s="494"/>
      <c r="AL6" s="494"/>
      <c r="AM6" s="494"/>
      <c r="AN6" s="494"/>
      <c r="AO6" s="494"/>
      <c r="AP6" s="494"/>
      <c r="AQ6" s="495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208"/>
    </row>
    <row r="7" spans="1:55">
      <c r="A7" s="207"/>
      <c r="B7" s="183" t="s">
        <v>24</v>
      </c>
      <c r="C7" s="184"/>
      <c r="D7" s="195">
        <f>Rekap!E7</f>
        <v>0</v>
      </c>
      <c r="E7" s="195"/>
      <c r="F7" s="195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199"/>
      <c r="AE7" s="29"/>
      <c r="AF7" s="29"/>
      <c r="AG7" s="199"/>
      <c r="AH7" s="29"/>
      <c r="AI7" s="242"/>
      <c r="AJ7" s="183" t="s">
        <v>254</v>
      </c>
      <c r="AK7" s="186" t="s">
        <v>25</v>
      </c>
      <c r="AL7" s="496">
        <f t="shared" ref="AL7:AL13" si="0">D7</f>
        <v>0</v>
      </c>
      <c r="AM7" s="496"/>
      <c r="AN7" s="496"/>
      <c r="AO7" s="496"/>
      <c r="AP7" s="496"/>
      <c r="AQ7" s="497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208"/>
    </row>
    <row r="8" spans="1:55">
      <c r="A8" s="207"/>
      <c r="B8" s="191" t="s">
        <v>26</v>
      </c>
      <c r="C8" s="192"/>
      <c r="D8" s="195">
        <f>Rekap!E8</f>
        <v>0</v>
      </c>
      <c r="E8" s="195"/>
      <c r="F8" s="195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199"/>
      <c r="AE8" s="29"/>
      <c r="AF8" s="29"/>
      <c r="AG8" s="199"/>
      <c r="AH8" s="29"/>
      <c r="AI8" s="242"/>
      <c r="AJ8" s="183" t="s">
        <v>255</v>
      </c>
      <c r="AK8" s="186" t="s">
        <v>25</v>
      </c>
      <c r="AL8" s="498">
        <f t="shared" si="0"/>
        <v>0</v>
      </c>
      <c r="AM8" s="498"/>
      <c r="AN8" s="498"/>
      <c r="AO8" s="498"/>
      <c r="AP8" s="498"/>
      <c r="AQ8" s="499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208"/>
    </row>
    <row r="9" spans="1:55">
      <c r="A9" s="207"/>
      <c r="B9" s="183" t="s">
        <v>28</v>
      </c>
      <c r="C9" s="184"/>
      <c r="D9" s="195">
        <f>Rekap!E11</f>
        <v>0</v>
      </c>
      <c r="E9" s="195"/>
      <c r="F9" s="195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199"/>
      <c r="AE9" s="29"/>
      <c r="AF9" s="29"/>
      <c r="AG9" s="199"/>
      <c r="AH9" s="29"/>
      <c r="AI9" s="242"/>
      <c r="AJ9" s="183" t="s">
        <v>256</v>
      </c>
      <c r="AK9" s="186" t="s">
        <v>25</v>
      </c>
      <c r="AL9" s="498">
        <f t="shared" si="0"/>
        <v>0</v>
      </c>
      <c r="AM9" s="498"/>
      <c r="AN9" s="498"/>
      <c r="AO9" s="498"/>
      <c r="AP9" s="498"/>
      <c r="AQ9" s="49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208"/>
    </row>
    <row r="10" spans="1:55">
      <c r="A10" s="207"/>
      <c r="B10" s="183" t="s">
        <v>29</v>
      </c>
      <c r="C10" s="184"/>
      <c r="D10" s="195">
        <f>Rekap!E12</f>
        <v>0</v>
      </c>
      <c r="E10" s="195"/>
      <c r="F10" s="195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199"/>
      <c r="AE10" s="29"/>
      <c r="AF10" s="29"/>
      <c r="AG10" s="199"/>
      <c r="AH10" s="29"/>
      <c r="AI10" s="242"/>
      <c r="AJ10" s="183" t="s">
        <v>257</v>
      </c>
      <c r="AK10" s="186" t="s">
        <v>25</v>
      </c>
      <c r="AL10" s="498">
        <f t="shared" si="0"/>
        <v>0</v>
      </c>
      <c r="AM10" s="498"/>
      <c r="AN10" s="498"/>
      <c r="AO10" s="498"/>
      <c r="AP10" s="498"/>
      <c r="AQ10" s="499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208"/>
    </row>
    <row r="11" spans="1:55">
      <c r="A11" s="207"/>
      <c r="B11" s="191" t="s">
        <v>30</v>
      </c>
      <c r="C11" s="192"/>
      <c r="D11" s="195">
        <f>Rekap!E13</f>
        <v>0</v>
      </c>
      <c r="E11" s="195"/>
      <c r="F11" s="195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199"/>
      <c r="AE11" s="29"/>
      <c r="AF11" s="29"/>
      <c r="AG11" s="199"/>
      <c r="AH11" s="29"/>
      <c r="AI11" s="242"/>
      <c r="AJ11" s="183" t="s">
        <v>258</v>
      </c>
      <c r="AK11" s="186" t="s">
        <v>25</v>
      </c>
      <c r="AL11" s="498">
        <f t="shared" si="0"/>
        <v>0</v>
      </c>
      <c r="AM11" s="498"/>
      <c r="AN11" s="498"/>
      <c r="AO11" s="498"/>
      <c r="AP11" s="498"/>
      <c r="AQ11" s="499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208"/>
    </row>
    <row r="12" spans="1:55">
      <c r="A12" s="207"/>
      <c r="B12" s="183" t="s">
        <v>31</v>
      </c>
      <c r="C12" s="184"/>
      <c r="D12" s="195">
        <f>Rekap!E14</f>
        <v>0</v>
      </c>
      <c r="E12" s="195"/>
      <c r="F12" s="195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199"/>
      <c r="AE12" s="29"/>
      <c r="AF12" s="29"/>
      <c r="AG12" s="199"/>
      <c r="AH12" s="29"/>
      <c r="AI12" s="242"/>
      <c r="AJ12" s="183" t="s">
        <v>259</v>
      </c>
      <c r="AK12" s="186" t="s">
        <v>25</v>
      </c>
      <c r="AL12" s="498">
        <f t="shared" si="0"/>
        <v>0</v>
      </c>
      <c r="AM12" s="498"/>
      <c r="AN12" s="498"/>
      <c r="AO12" s="498"/>
      <c r="AP12" s="498"/>
      <c r="AQ12" s="499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208"/>
    </row>
    <row r="13" spans="1:55" ht="16" thickBot="1">
      <c r="A13" s="207"/>
      <c r="B13" s="193" t="s">
        <v>252</v>
      </c>
      <c r="C13" s="194"/>
      <c r="D13" s="196">
        <f>Rekap!E15</f>
        <v>0</v>
      </c>
      <c r="E13" s="196"/>
      <c r="F13" s="196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1"/>
      <c r="AE13" s="29"/>
      <c r="AF13" s="29"/>
      <c r="AG13" s="199"/>
      <c r="AH13" s="29"/>
      <c r="AI13" s="242"/>
      <c r="AJ13" s="185" t="s">
        <v>260</v>
      </c>
      <c r="AK13" s="187" t="s">
        <v>25</v>
      </c>
      <c r="AL13" s="500">
        <f t="shared" si="0"/>
        <v>0</v>
      </c>
      <c r="AM13" s="500"/>
      <c r="AN13" s="500"/>
      <c r="AO13" s="500"/>
      <c r="AP13" s="500"/>
      <c r="AQ13" s="50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208"/>
    </row>
    <row r="14" spans="1:55" ht="16" thickBot="1">
      <c r="A14" s="207"/>
      <c r="B14" s="192"/>
      <c r="C14" s="192"/>
      <c r="D14" s="188"/>
      <c r="E14" s="1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199"/>
      <c r="AH14" s="29"/>
      <c r="AI14" s="242"/>
      <c r="AJ14" s="29"/>
      <c r="AK14" s="29"/>
      <c r="AL14" s="29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208"/>
    </row>
    <row r="15" spans="1:55" ht="16.5" customHeight="1" thickBot="1">
      <c r="A15" s="207"/>
      <c r="B15" s="579" t="s">
        <v>82</v>
      </c>
      <c r="C15" s="579"/>
      <c r="D15" s="579"/>
      <c r="E15" s="579"/>
      <c r="F15" s="579"/>
      <c r="G15" s="1"/>
      <c r="H15" s="2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08"/>
      <c r="AH15" s="1"/>
      <c r="AI15" s="207"/>
      <c r="AJ15" s="523" t="s">
        <v>168</v>
      </c>
      <c r="AK15" s="520"/>
      <c r="AL15" s="520" t="s">
        <v>243</v>
      </c>
      <c r="AM15" s="520"/>
      <c r="AN15" s="520"/>
      <c r="AO15" s="520"/>
      <c r="AP15" s="520"/>
      <c r="AQ15" s="521" t="s">
        <v>249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208"/>
    </row>
    <row r="16" spans="1:55" ht="16" thickBot="1">
      <c r="A16" s="207"/>
      <c r="B16" s="502" t="s">
        <v>92</v>
      </c>
      <c r="C16" s="503"/>
      <c r="D16" s="164" t="s">
        <v>2</v>
      </c>
      <c r="E16" s="141" t="s">
        <v>236</v>
      </c>
      <c r="F16" s="141" t="s">
        <v>93</v>
      </c>
      <c r="G16" s="130"/>
      <c r="H16" s="142"/>
      <c r="I16" s="141" t="s">
        <v>237</v>
      </c>
      <c r="J16" s="141" t="s">
        <v>93</v>
      </c>
      <c r="K16" s="130"/>
      <c r="L16" s="130"/>
      <c r="M16" s="141" t="s">
        <v>238</v>
      </c>
      <c r="N16" s="141" t="s">
        <v>93</v>
      </c>
      <c r="O16" s="141"/>
      <c r="P16" s="141"/>
      <c r="Q16" s="141" t="s">
        <v>239</v>
      </c>
      <c r="R16" s="141" t="s">
        <v>93</v>
      </c>
      <c r="S16" s="141"/>
      <c r="T16" s="141"/>
      <c r="U16" s="141" t="s">
        <v>240</v>
      </c>
      <c r="V16" s="141" t="s">
        <v>93</v>
      </c>
      <c r="W16" s="141"/>
      <c r="X16" s="141"/>
      <c r="Y16" s="141" t="s">
        <v>241</v>
      </c>
      <c r="Z16" s="141" t="s">
        <v>93</v>
      </c>
      <c r="AA16" s="141"/>
      <c r="AB16" s="141"/>
      <c r="AC16" s="141" t="s">
        <v>242</v>
      </c>
      <c r="AD16" s="143" t="s">
        <v>93</v>
      </c>
      <c r="AE16" s="1"/>
      <c r="AF16" s="1"/>
      <c r="AG16" s="208"/>
      <c r="AH16" s="1"/>
      <c r="AI16" s="207"/>
      <c r="AJ16" s="524"/>
      <c r="AK16" s="525"/>
      <c r="AL16" s="189" t="s">
        <v>244</v>
      </c>
      <c r="AM16" s="189" t="s">
        <v>245</v>
      </c>
      <c r="AN16" s="189" t="s">
        <v>246</v>
      </c>
      <c r="AO16" s="189" t="s">
        <v>247</v>
      </c>
      <c r="AP16" s="189" t="s">
        <v>248</v>
      </c>
      <c r="AQ16" s="522"/>
      <c r="AR16" s="216"/>
      <c r="AS16" s="216"/>
      <c r="AT16" s="216"/>
      <c r="AU16" s="216"/>
      <c r="AV16" s="216"/>
      <c r="AW16" s="243">
        <v>1</v>
      </c>
      <c r="AX16" s="243">
        <v>0.5</v>
      </c>
      <c r="AY16" s="243">
        <v>0.4</v>
      </c>
      <c r="AZ16" s="243">
        <v>0.3</v>
      </c>
      <c r="BA16" s="243">
        <v>0.2</v>
      </c>
      <c r="BB16" s="216"/>
      <c r="BC16" s="208"/>
    </row>
    <row r="17" spans="1:55" ht="15" customHeight="1">
      <c r="A17" s="207"/>
      <c r="B17" s="506" t="s">
        <v>87</v>
      </c>
      <c r="C17" s="507"/>
      <c r="D17" s="165" t="s">
        <v>94</v>
      </c>
      <c r="E17" s="139"/>
      <c r="F17" s="526">
        <f>SUM(H17:H20)</f>
        <v>0</v>
      </c>
      <c r="G17" s="139" t="b">
        <v>0</v>
      </c>
      <c r="H17" s="140">
        <f>G17*0.5%</f>
        <v>0</v>
      </c>
      <c r="I17" s="139"/>
      <c r="J17" s="526">
        <f>SUM(L17:L20)</f>
        <v>0</v>
      </c>
      <c r="K17" s="139" t="b">
        <v>0</v>
      </c>
      <c r="L17" s="140">
        <f>K17*0.5%</f>
        <v>0</v>
      </c>
      <c r="M17" s="139"/>
      <c r="N17" s="526">
        <f>SUM(P17:P20)</f>
        <v>0</v>
      </c>
      <c r="O17" s="139" t="b">
        <v>0</v>
      </c>
      <c r="P17" s="140">
        <f>O17*0.5%</f>
        <v>0</v>
      </c>
      <c r="Q17" s="139"/>
      <c r="R17" s="526">
        <f>SUM(T17:T20)</f>
        <v>0</v>
      </c>
      <c r="S17" s="139" t="b">
        <v>0</v>
      </c>
      <c r="T17" s="140">
        <f>S17*0.5%</f>
        <v>0</v>
      </c>
      <c r="U17" s="139"/>
      <c r="V17" s="526">
        <f>SUM(X17:X20)</f>
        <v>0</v>
      </c>
      <c r="W17" s="139" t="b">
        <v>0</v>
      </c>
      <c r="X17" s="140">
        <f>W17*0.5%</f>
        <v>0</v>
      </c>
      <c r="Y17" s="139"/>
      <c r="Z17" s="526">
        <f>SUM(AB17:AB20)</f>
        <v>0</v>
      </c>
      <c r="AA17" s="139" t="b">
        <v>0</v>
      </c>
      <c r="AB17" s="140">
        <f>AA17*0.5%</f>
        <v>0</v>
      </c>
      <c r="AC17" s="139"/>
      <c r="AD17" s="529">
        <f>SUM(AF17:AF20)</f>
        <v>0</v>
      </c>
      <c r="AE17" s="216" t="b">
        <v>0</v>
      </c>
      <c r="AF17" s="217">
        <f>AE17*0.5%</f>
        <v>0</v>
      </c>
      <c r="AG17" s="218"/>
      <c r="AH17" s="217"/>
      <c r="AI17" s="207"/>
      <c r="AJ17" s="34"/>
      <c r="AK17" s="154"/>
      <c r="AL17" s="155"/>
      <c r="AM17" s="155"/>
      <c r="AN17" s="155"/>
      <c r="AO17" s="155"/>
      <c r="AP17" s="155"/>
      <c r="AQ17" s="156" t="str">
        <f t="shared" ref="AQ17:AQ23" si="1">IF(BB24&gt;1,"Silahkan Pilih Kepemilikan",IF(BB24=0,"Silahkan Pilih Kepemilikan",MAX(AR17:AV17)))</f>
        <v>Silahkan Pilih Kepemilikan</v>
      </c>
      <c r="AR17" s="244">
        <f>AK17*$AW$16*AW17</f>
        <v>0</v>
      </c>
      <c r="AS17" s="244">
        <f>AK17*$AX$16*AX17</f>
        <v>0</v>
      </c>
      <c r="AT17" s="244">
        <f>AK17*$AY$16*AY17</f>
        <v>0</v>
      </c>
      <c r="AU17" s="244">
        <f>AK17*$AZ$16*AZ17</f>
        <v>0</v>
      </c>
      <c r="AV17" s="245">
        <f>AK17*$BA$16*BA17</f>
        <v>0</v>
      </c>
      <c r="AW17" s="216" t="b">
        <v>0</v>
      </c>
      <c r="AX17" s="216" t="b">
        <v>0</v>
      </c>
      <c r="AY17" s="216" t="b">
        <v>0</v>
      </c>
      <c r="AZ17" s="216" t="b">
        <v>0</v>
      </c>
      <c r="BA17" s="216" t="b">
        <v>0</v>
      </c>
      <c r="BB17" s="216"/>
      <c r="BC17" s="208"/>
    </row>
    <row r="18" spans="1:55">
      <c r="A18" s="207"/>
      <c r="B18" s="508"/>
      <c r="C18" s="509"/>
      <c r="D18" s="166" t="s">
        <v>95</v>
      </c>
      <c r="E18" s="135"/>
      <c r="F18" s="527"/>
      <c r="G18" s="135" t="b">
        <v>0</v>
      </c>
      <c r="H18" s="136">
        <f>G18*0.5%</f>
        <v>0</v>
      </c>
      <c r="I18" s="135"/>
      <c r="J18" s="527"/>
      <c r="K18" s="135" t="b">
        <v>0</v>
      </c>
      <c r="L18" s="136">
        <f>K18*0.5%</f>
        <v>0</v>
      </c>
      <c r="M18" s="135"/>
      <c r="N18" s="527"/>
      <c r="O18" s="135" t="b">
        <v>0</v>
      </c>
      <c r="P18" s="136">
        <f>O18*0.5%</f>
        <v>0</v>
      </c>
      <c r="Q18" s="135"/>
      <c r="R18" s="538"/>
      <c r="S18" s="135" t="b">
        <v>0</v>
      </c>
      <c r="T18" s="136">
        <f>S18*0.5%</f>
        <v>0</v>
      </c>
      <c r="U18" s="135"/>
      <c r="V18" s="538"/>
      <c r="W18" s="135" t="b">
        <v>0</v>
      </c>
      <c r="X18" s="136">
        <f>W18*0.5%</f>
        <v>0</v>
      </c>
      <c r="Y18" s="135"/>
      <c r="Z18" s="538"/>
      <c r="AA18" s="135" t="b">
        <v>0</v>
      </c>
      <c r="AB18" s="136">
        <f>AA18*0.5%</f>
        <v>0</v>
      </c>
      <c r="AC18" s="135"/>
      <c r="AD18" s="556"/>
      <c r="AE18" s="216" t="b">
        <v>0</v>
      </c>
      <c r="AF18" s="217">
        <f>AE18*0.5%</f>
        <v>0</v>
      </c>
      <c r="AG18" s="218"/>
      <c r="AH18" s="217"/>
      <c r="AI18" s="207"/>
      <c r="AJ18" s="32"/>
      <c r="AK18" s="157"/>
      <c r="AL18" s="135"/>
      <c r="AM18" s="135"/>
      <c r="AN18" s="135"/>
      <c r="AO18" s="135"/>
      <c r="AP18" s="135"/>
      <c r="AQ18" s="44" t="str">
        <f t="shared" si="1"/>
        <v>Silahkan Pilih Kepemilikan</v>
      </c>
      <c r="AR18" s="244">
        <f t="shared" ref="AR18:AR23" si="2">AK18*$AW$16*AW18</f>
        <v>0</v>
      </c>
      <c r="AS18" s="244">
        <f t="shared" ref="AS18:AS23" si="3">AK18*$AX$16*AX18</f>
        <v>0</v>
      </c>
      <c r="AT18" s="244">
        <f t="shared" ref="AT18:AT23" si="4">AK18*$AY$16*AY18</f>
        <v>0</v>
      </c>
      <c r="AU18" s="244">
        <f t="shared" ref="AU18:AU23" si="5">AK18*$AZ$16*AZ18</f>
        <v>0</v>
      </c>
      <c r="AV18" s="245">
        <f t="shared" ref="AV18:AV23" si="6">AK18*$BA$16*BA18</f>
        <v>0</v>
      </c>
      <c r="AW18" s="216" t="b">
        <v>0</v>
      </c>
      <c r="AX18" s="216" t="b">
        <v>0</v>
      </c>
      <c r="AY18" s="216" t="b">
        <v>0</v>
      </c>
      <c r="AZ18" s="216" t="b">
        <v>0</v>
      </c>
      <c r="BA18" s="216" t="b">
        <v>0</v>
      </c>
      <c r="BB18" s="216"/>
      <c r="BC18" s="208"/>
    </row>
    <row r="19" spans="1:55">
      <c r="A19" s="207"/>
      <c r="B19" s="508"/>
      <c r="C19" s="509"/>
      <c r="D19" s="166" t="s">
        <v>96</v>
      </c>
      <c r="E19" s="135"/>
      <c r="F19" s="527"/>
      <c r="G19" s="135" t="b">
        <v>0</v>
      </c>
      <c r="H19" s="136">
        <f>G19*0.5%</f>
        <v>0</v>
      </c>
      <c r="I19" s="135"/>
      <c r="J19" s="527"/>
      <c r="K19" s="135" t="b">
        <v>0</v>
      </c>
      <c r="L19" s="136">
        <f>K19*0.5%</f>
        <v>0</v>
      </c>
      <c r="M19" s="135"/>
      <c r="N19" s="527"/>
      <c r="O19" s="135" t="b">
        <v>0</v>
      </c>
      <c r="P19" s="136">
        <f>O19*0.5%</f>
        <v>0</v>
      </c>
      <c r="Q19" s="135"/>
      <c r="R19" s="538"/>
      <c r="S19" s="135" t="b">
        <v>0</v>
      </c>
      <c r="T19" s="136">
        <f>S19*0.5%</f>
        <v>0</v>
      </c>
      <c r="U19" s="135"/>
      <c r="V19" s="538"/>
      <c r="W19" s="135" t="b">
        <v>0</v>
      </c>
      <c r="X19" s="136">
        <f>W19*0.5%</f>
        <v>0</v>
      </c>
      <c r="Y19" s="135"/>
      <c r="Z19" s="538"/>
      <c r="AA19" s="135" t="b">
        <v>0</v>
      </c>
      <c r="AB19" s="136">
        <f>AA19*0.5%</f>
        <v>0</v>
      </c>
      <c r="AC19" s="135"/>
      <c r="AD19" s="556"/>
      <c r="AE19" s="216" t="b">
        <v>0</v>
      </c>
      <c r="AF19" s="217">
        <f>AE19*0.5%</f>
        <v>0</v>
      </c>
      <c r="AG19" s="218"/>
      <c r="AH19" s="217"/>
      <c r="AI19" s="207"/>
      <c r="AJ19" s="32"/>
      <c r="AK19" s="157"/>
      <c r="AL19" s="135"/>
      <c r="AM19" s="135"/>
      <c r="AN19" s="135"/>
      <c r="AO19" s="135"/>
      <c r="AP19" s="135"/>
      <c r="AQ19" s="44" t="str">
        <f t="shared" si="1"/>
        <v>Silahkan Pilih Kepemilikan</v>
      </c>
      <c r="AR19" s="244">
        <f t="shared" si="2"/>
        <v>0</v>
      </c>
      <c r="AS19" s="244">
        <f t="shared" si="3"/>
        <v>0</v>
      </c>
      <c r="AT19" s="244">
        <f t="shared" si="4"/>
        <v>0</v>
      </c>
      <c r="AU19" s="244">
        <f t="shared" si="5"/>
        <v>0</v>
      </c>
      <c r="AV19" s="245">
        <f t="shared" si="6"/>
        <v>0</v>
      </c>
      <c r="AW19" s="216" t="b">
        <v>0</v>
      </c>
      <c r="AX19" s="216" t="b">
        <v>0</v>
      </c>
      <c r="AY19" s="216" t="b">
        <v>0</v>
      </c>
      <c r="AZ19" s="216" t="b">
        <v>0</v>
      </c>
      <c r="BA19" s="216" t="b">
        <v>0</v>
      </c>
      <c r="BB19" s="216"/>
      <c r="BC19" s="208"/>
    </row>
    <row r="20" spans="1:55" ht="16" thickBot="1">
      <c r="A20" s="207"/>
      <c r="B20" s="510"/>
      <c r="C20" s="511"/>
      <c r="D20" s="167" t="s">
        <v>97</v>
      </c>
      <c r="E20" s="137"/>
      <c r="F20" s="528"/>
      <c r="G20" s="137" t="b">
        <v>0</v>
      </c>
      <c r="H20" s="138">
        <f>G20*2.5%</f>
        <v>0</v>
      </c>
      <c r="I20" s="137"/>
      <c r="J20" s="528"/>
      <c r="K20" s="137" t="b">
        <v>0</v>
      </c>
      <c r="L20" s="138">
        <f>K20*2.5%</f>
        <v>0</v>
      </c>
      <c r="M20" s="137"/>
      <c r="N20" s="528"/>
      <c r="O20" s="137" t="b">
        <v>0</v>
      </c>
      <c r="P20" s="138">
        <f>O20*2.5%</f>
        <v>0</v>
      </c>
      <c r="Q20" s="137"/>
      <c r="R20" s="539"/>
      <c r="S20" s="137" t="b">
        <v>0</v>
      </c>
      <c r="T20" s="138">
        <f>S20*2.5%</f>
        <v>0</v>
      </c>
      <c r="U20" s="137"/>
      <c r="V20" s="539"/>
      <c r="W20" s="137" t="b">
        <v>0</v>
      </c>
      <c r="X20" s="138">
        <f>W20*2.5%</f>
        <v>0</v>
      </c>
      <c r="Y20" s="137"/>
      <c r="Z20" s="539"/>
      <c r="AA20" s="137" t="b">
        <v>0</v>
      </c>
      <c r="AB20" s="138">
        <f>AA20*2.5%</f>
        <v>0</v>
      </c>
      <c r="AC20" s="137"/>
      <c r="AD20" s="540"/>
      <c r="AE20" s="216" t="b">
        <v>0</v>
      </c>
      <c r="AF20" s="217">
        <f>AE20*2.5%</f>
        <v>0</v>
      </c>
      <c r="AG20" s="218"/>
      <c r="AH20" s="217"/>
      <c r="AI20" s="207"/>
      <c r="AJ20" s="32"/>
      <c r="AK20" s="157"/>
      <c r="AL20" s="135"/>
      <c r="AM20" s="135"/>
      <c r="AN20" s="135"/>
      <c r="AO20" s="135"/>
      <c r="AP20" s="135"/>
      <c r="AQ20" s="44" t="str">
        <f t="shared" si="1"/>
        <v>Silahkan Pilih Kepemilikan</v>
      </c>
      <c r="AR20" s="244">
        <f t="shared" si="2"/>
        <v>0</v>
      </c>
      <c r="AS20" s="244">
        <f t="shared" si="3"/>
        <v>0</v>
      </c>
      <c r="AT20" s="244">
        <f>AK20*$AY$16*AY20</f>
        <v>0</v>
      </c>
      <c r="AU20" s="244">
        <f t="shared" si="5"/>
        <v>0</v>
      </c>
      <c r="AV20" s="245">
        <f t="shared" si="6"/>
        <v>0</v>
      </c>
      <c r="AW20" s="216" t="b">
        <v>0</v>
      </c>
      <c r="AX20" s="216" t="b">
        <v>0</v>
      </c>
      <c r="AY20" s="216" t="b">
        <v>0</v>
      </c>
      <c r="AZ20" s="216" t="b">
        <v>0</v>
      </c>
      <c r="BA20" s="216" t="b">
        <v>0</v>
      </c>
      <c r="BB20" s="216"/>
      <c r="BC20" s="208"/>
    </row>
    <row r="21" spans="1:55" ht="16" thickBot="1">
      <c r="A21" s="207"/>
      <c r="B21" s="541"/>
      <c r="C21" s="542"/>
      <c r="D21" s="543"/>
      <c r="E21" s="543"/>
      <c r="F21" s="543"/>
      <c r="G21" s="543"/>
      <c r="H21" s="543"/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543"/>
      <c r="V21" s="543"/>
      <c r="W21" s="543"/>
      <c r="X21" s="543"/>
      <c r="Y21" s="543"/>
      <c r="Z21" s="543"/>
      <c r="AA21" s="543"/>
      <c r="AB21" s="543"/>
      <c r="AC21" s="543"/>
      <c r="AD21" s="544"/>
      <c r="AE21" s="216"/>
      <c r="AF21" s="217"/>
      <c r="AG21" s="218"/>
      <c r="AH21" s="217"/>
      <c r="AI21" s="207"/>
      <c r="AJ21" s="32"/>
      <c r="AK21" s="157"/>
      <c r="AL21" s="135"/>
      <c r="AM21" s="135"/>
      <c r="AN21" s="135"/>
      <c r="AO21" s="135"/>
      <c r="AP21" s="135"/>
      <c r="AQ21" s="44" t="str">
        <f t="shared" si="1"/>
        <v>Silahkan Pilih Kepemilikan</v>
      </c>
      <c r="AR21" s="244">
        <f t="shared" si="2"/>
        <v>0</v>
      </c>
      <c r="AS21" s="244">
        <f t="shared" si="3"/>
        <v>0</v>
      </c>
      <c r="AT21" s="244">
        <f t="shared" si="4"/>
        <v>0</v>
      </c>
      <c r="AU21" s="244">
        <f t="shared" si="5"/>
        <v>0</v>
      </c>
      <c r="AV21" s="245">
        <f t="shared" si="6"/>
        <v>0</v>
      </c>
      <c r="AW21" s="216" t="b">
        <v>0</v>
      </c>
      <c r="AX21" s="216" t="b">
        <v>0</v>
      </c>
      <c r="AY21" s="216" t="b">
        <v>0</v>
      </c>
      <c r="AZ21" s="216" t="b">
        <v>0</v>
      </c>
      <c r="BA21" s="216" t="b">
        <v>0</v>
      </c>
      <c r="BB21" s="216"/>
      <c r="BC21" s="208"/>
    </row>
    <row r="22" spans="1:55" ht="15" customHeight="1">
      <c r="A22" s="207"/>
      <c r="B22" s="512" t="s">
        <v>88</v>
      </c>
      <c r="C22" s="513"/>
      <c r="D22" s="165" t="s">
        <v>98</v>
      </c>
      <c r="E22" s="139"/>
      <c r="F22" s="526">
        <f>SUM(H22:H24)</f>
        <v>0</v>
      </c>
      <c r="G22" s="139" t="b">
        <v>0</v>
      </c>
      <c r="H22" s="140">
        <f>G22*1%</f>
        <v>0</v>
      </c>
      <c r="I22" s="139"/>
      <c r="J22" s="526">
        <f>SUM(L22:L24)</f>
        <v>0</v>
      </c>
      <c r="K22" s="139" t="b">
        <v>0</v>
      </c>
      <c r="L22" s="140">
        <f>K22*1%</f>
        <v>0</v>
      </c>
      <c r="M22" s="139"/>
      <c r="N22" s="526">
        <f>SUM(P22:P24)</f>
        <v>0</v>
      </c>
      <c r="O22" s="139" t="b">
        <v>0</v>
      </c>
      <c r="P22" s="140">
        <f>O22*1%</f>
        <v>0</v>
      </c>
      <c r="Q22" s="139"/>
      <c r="R22" s="526">
        <f>SUM(T22:T24)</f>
        <v>0</v>
      </c>
      <c r="S22" s="139" t="b">
        <v>0</v>
      </c>
      <c r="T22" s="140">
        <f>S22*1%</f>
        <v>0</v>
      </c>
      <c r="U22" s="139"/>
      <c r="V22" s="526">
        <f>SUM(X22:X24)</f>
        <v>0</v>
      </c>
      <c r="W22" s="139" t="b">
        <v>0</v>
      </c>
      <c r="X22" s="140">
        <f>W22*1%</f>
        <v>0</v>
      </c>
      <c r="Y22" s="139"/>
      <c r="Z22" s="526">
        <f>SUM(AB22:AB24)</f>
        <v>0</v>
      </c>
      <c r="AA22" s="139" t="b">
        <v>0</v>
      </c>
      <c r="AB22" s="140">
        <f>AA22*1%</f>
        <v>0</v>
      </c>
      <c r="AC22" s="139"/>
      <c r="AD22" s="529">
        <f>SUM(AF22:AF24)</f>
        <v>0</v>
      </c>
      <c r="AE22" s="216" t="b">
        <v>0</v>
      </c>
      <c r="AF22" s="217">
        <f>AE22*1%</f>
        <v>0</v>
      </c>
      <c r="AG22" s="218"/>
      <c r="AH22" s="217"/>
      <c r="AI22" s="207"/>
      <c r="AJ22" s="32"/>
      <c r="AK22" s="158"/>
      <c r="AL22" s="135"/>
      <c r="AM22" s="135"/>
      <c r="AN22" s="135"/>
      <c r="AO22" s="135"/>
      <c r="AP22" s="135"/>
      <c r="AQ22" s="44" t="str">
        <f t="shared" si="1"/>
        <v>Silahkan Pilih Kepemilikan</v>
      </c>
      <c r="AR22" s="244">
        <f t="shared" si="2"/>
        <v>0</v>
      </c>
      <c r="AS22" s="244">
        <f t="shared" si="3"/>
        <v>0</v>
      </c>
      <c r="AT22" s="244">
        <f t="shared" si="4"/>
        <v>0</v>
      </c>
      <c r="AU22" s="244">
        <f t="shared" si="5"/>
        <v>0</v>
      </c>
      <c r="AV22" s="245">
        <f t="shared" si="6"/>
        <v>0</v>
      </c>
      <c r="AW22" s="216" t="b">
        <v>0</v>
      </c>
      <c r="AX22" s="216" t="b">
        <v>0</v>
      </c>
      <c r="AY22" s="216" t="b">
        <v>0</v>
      </c>
      <c r="AZ22" s="216" t="b">
        <v>0</v>
      </c>
      <c r="BA22" s="216" t="b">
        <v>0</v>
      </c>
      <c r="BB22" s="216"/>
      <c r="BC22" s="208"/>
    </row>
    <row r="23" spans="1:55" ht="16" thickBot="1">
      <c r="A23" s="207"/>
      <c r="B23" s="514"/>
      <c r="C23" s="515"/>
      <c r="D23" s="166" t="s">
        <v>99</v>
      </c>
      <c r="E23" s="135"/>
      <c r="F23" s="527"/>
      <c r="G23" s="135" t="b">
        <v>0</v>
      </c>
      <c r="H23" s="136">
        <f>G23*3%</f>
        <v>0</v>
      </c>
      <c r="I23" s="135"/>
      <c r="J23" s="527"/>
      <c r="K23" s="135" t="b">
        <v>0</v>
      </c>
      <c r="L23" s="136">
        <f>K23*3%</f>
        <v>0</v>
      </c>
      <c r="M23" s="135"/>
      <c r="N23" s="527"/>
      <c r="O23" s="135" t="b">
        <v>0</v>
      </c>
      <c r="P23" s="136">
        <f>O23*3%</f>
        <v>0</v>
      </c>
      <c r="Q23" s="135"/>
      <c r="R23" s="527"/>
      <c r="S23" s="135" t="b">
        <v>0</v>
      </c>
      <c r="T23" s="136">
        <f>S23*3%</f>
        <v>0</v>
      </c>
      <c r="U23" s="135"/>
      <c r="V23" s="527"/>
      <c r="W23" s="135" t="b">
        <v>0</v>
      </c>
      <c r="X23" s="136">
        <f>W23*3%</f>
        <v>0</v>
      </c>
      <c r="Y23" s="135"/>
      <c r="Z23" s="527"/>
      <c r="AA23" s="135" t="b">
        <v>0</v>
      </c>
      <c r="AB23" s="136">
        <f>AA23*3%</f>
        <v>0</v>
      </c>
      <c r="AC23" s="135"/>
      <c r="AD23" s="530"/>
      <c r="AE23" s="216" t="b">
        <v>0</v>
      </c>
      <c r="AF23" s="217">
        <f>AE23*3%</f>
        <v>0</v>
      </c>
      <c r="AG23" s="218"/>
      <c r="AH23" s="217"/>
      <c r="AI23" s="207"/>
      <c r="AJ23" s="146"/>
      <c r="AK23" s="159"/>
      <c r="AL23" s="137"/>
      <c r="AM23" s="137"/>
      <c r="AN23" s="137"/>
      <c r="AO23" s="160"/>
      <c r="AP23" s="160"/>
      <c r="AQ23" s="46" t="str">
        <f t="shared" si="1"/>
        <v>Silahkan Pilih Kepemilikan</v>
      </c>
      <c r="AR23" s="244">
        <f t="shared" si="2"/>
        <v>0</v>
      </c>
      <c r="AS23" s="244">
        <f t="shared" si="3"/>
        <v>0</v>
      </c>
      <c r="AT23" s="244">
        <f t="shared" si="4"/>
        <v>0</v>
      </c>
      <c r="AU23" s="244">
        <f t="shared" si="5"/>
        <v>0</v>
      </c>
      <c r="AV23" s="245">
        <f t="shared" si="6"/>
        <v>0</v>
      </c>
      <c r="AW23" s="216" t="b">
        <v>0</v>
      </c>
      <c r="AX23" s="216" t="b">
        <v>0</v>
      </c>
      <c r="AY23" s="216" t="b">
        <v>0</v>
      </c>
      <c r="AZ23" s="216" t="b">
        <v>0</v>
      </c>
      <c r="BA23" s="216" t="b">
        <v>0</v>
      </c>
      <c r="BB23" s="216"/>
      <c r="BC23" s="208"/>
    </row>
    <row r="24" spans="1:55" ht="16" thickBot="1">
      <c r="A24" s="207"/>
      <c r="B24" s="516"/>
      <c r="C24" s="517"/>
      <c r="D24" s="167" t="s">
        <v>100</v>
      </c>
      <c r="E24" s="137"/>
      <c r="F24" s="528"/>
      <c r="G24" s="137" t="b">
        <v>0</v>
      </c>
      <c r="H24" s="138">
        <f>G24*3%</f>
        <v>0</v>
      </c>
      <c r="I24" s="137"/>
      <c r="J24" s="528"/>
      <c r="K24" s="137" t="b">
        <v>0</v>
      </c>
      <c r="L24" s="138">
        <f>K24*3%</f>
        <v>0</v>
      </c>
      <c r="M24" s="137"/>
      <c r="N24" s="528"/>
      <c r="O24" s="137" t="b">
        <v>0</v>
      </c>
      <c r="P24" s="138">
        <f>O24*3%</f>
        <v>0</v>
      </c>
      <c r="Q24" s="137"/>
      <c r="R24" s="528"/>
      <c r="S24" s="137" t="b">
        <v>0</v>
      </c>
      <c r="T24" s="138">
        <f>S24*3%</f>
        <v>0</v>
      </c>
      <c r="U24" s="137"/>
      <c r="V24" s="528"/>
      <c r="W24" s="137" t="b">
        <v>0</v>
      </c>
      <c r="X24" s="138">
        <f>W24*3%</f>
        <v>0</v>
      </c>
      <c r="Y24" s="137"/>
      <c r="Z24" s="528"/>
      <c r="AA24" s="137" t="b">
        <v>0</v>
      </c>
      <c r="AB24" s="138">
        <f>AA24*3%</f>
        <v>0</v>
      </c>
      <c r="AC24" s="137"/>
      <c r="AD24" s="531"/>
      <c r="AE24" s="216" t="b">
        <v>0</v>
      </c>
      <c r="AF24" s="217">
        <f>AE24*3%</f>
        <v>0</v>
      </c>
      <c r="AG24" s="218"/>
      <c r="AH24" s="217"/>
      <c r="AI24" s="207"/>
      <c r="AJ24" s="1"/>
      <c r="AK24" s="1"/>
      <c r="AL24" s="1"/>
      <c r="AM24" s="1"/>
      <c r="AN24" s="1"/>
      <c r="AO24" s="518" t="s">
        <v>250</v>
      </c>
      <c r="AP24" s="519"/>
      <c r="AQ24" s="161" t="e">
        <f>AVERAGE(AQ17:AQ23)</f>
        <v>#DIV/0!</v>
      </c>
      <c r="AR24" s="216"/>
      <c r="AS24" s="216"/>
      <c r="AT24" s="216"/>
      <c r="AU24" s="216"/>
      <c r="AV24" s="216"/>
      <c r="AW24" s="216">
        <f>AW17*1</f>
        <v>0</v>
      </c>
      <c r="AX24" s="216">
        <f t="shared" ref="AX24:BA24" si="7">AX17*1</f>
        <v>0</v>
      </c>
      <c r="AY24" s="216">
        <f t="shared" si="7"/>
        <v>0</v>
      </c>
      <c r="AZ24" s="216">
        <f t="shared" si="7"/>
        <v>0</v>
      </c>
      <c r="BA24" s="216">
        <f t="shared" si="7"/>
        <v>0</v>
      </c>
      <c r="BB24" s="216">
        <f t="shared" ref="BB24:BB30" si="8">SUM(AW24:BA24)</f>
        <v>0</v>
      </c>
      <c r="BC24" s="208"/>
    </row>
    <row r="25" spans="1:55" ht="16" thickBot="1">
      <c r="A25" s="207"/>
      <c r="B25" s="541" t="b">
        <v>1</v>
      </c>
      <c r="C25" s="542"/>
      <c r="D25" s="543"/>
      <c r="E25" s="543"/>
      <c r="F25" s="543"/>
      <c r="G25" s="543"/>
      <c r="H25" s="543"/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543"/>
      <c r="V25" s="543"/>
      <c r="W25" s="543"/>
      <c r="X25" s="543"/>
      <c r="Y25" s="543"/>
      <c r="Z25" s="543"/>
      <c r="AA25" s="543"/>
      <c r="AB25" s="543"/>
      <c r="AC25" s="543"/>
      <c r="AD25" s="544"/>
      <c r="AE25" s="216"/>
      <c r="AF25" s="217"/>
      <c r="AG25" s="218"/>
      <c r="AH25" s="217"/>
      <c r="AI25" s="209"/>
      <c r="AJ25" s="210"/>
      <c r="AK25" s="210"/>
      <c r="AL25" s="210"/>
      <c r="AM25" s="210"/>
      <c r="AN25" s="210"/>
      <c r="AO25" s="210"/>
      <c r="AP25" s="210"/>
      <c r="AQ25" s="210"/>
      <c r="AR25" s="222"/>
      <c r="AS25" s="222"/>
      <c r="AT25" s="222"/>
      <c r="AU25" s="222"/>
      <c r="AV25" s="222"/>
      <c r="AW25" s="222">
        <f t="shared" ref="AW25:BA25" si="9">AW18*1</f>
        <v>0</v>
      </c>
      <c r="AX25" s="222">
        <f t="shared" si="9"/>
        <v>0</v>
      </c>
      <c r="AY25" s="222">
        <f t="shared" si="9"/>
        <v>0</v>
      </c>
      <c r="AZ25" s="222">
        <f t="shared" si="9"/>
        <v>0</v>
      </c>
      <c r="BA25" s="222">
        <f t="shared" si="9"/>
        <v>0</v>
      </c>
      <c r="BB25" s="222">
        <f t="shared" si="8"/>
        <v>0</v>
      </c>
      <c r="BC25" s="211"/>
    </row>
    <row r="26" spans="1:55" ht="15" customHeight="1">
      <c r="A26" s="207"/>
      <c r="B26" s="489" t="s">
        <v>105</v>
      </c>
      <c r="C26" s="490"/>
      <c r="D26" s="165" t="s">
        <v>101</v>
      </c>
      <c r="E26" s="139"/>
      <c r="F26" s="532">
        <f>SUM(H26:H29)</f>
        <v>0</v>
      </c>
      <c r="G26" s="139" t="b">
        <v>0</v>
      </c>
      <c r="H26" s="140">
        <f>G26*4%</f>
        <v>0</v>
      </c>
      <c r="I26" s="139"/>
      <c r="J26" s="532">
        <f>SUM(L26:L29)</f>
        <v>0</v>
      </c>
      <c r="K26" s="139" t="b">
        <v>0</v>
      </c>
      <c r="L26" s="140">
        <f>K26*4%</f>
        <v>0</v>
      </c>
      <c r="M26" s="139"/>
      <c r="N26" s="532">
        <f>SUM(P26:P29)</f>
        <v>0</v>
      </c>
      <c r="O26" s="139" t="b">
        <v>0</v>
      </c>
      <c r="P26" s="140">
        <f>O26*4%</f>
        <v>0</v>
      </c>
      <c r="Q26" s="139"/>
      <c r="R26" s="532">
        <f>SUM(T26:T29)</f>
        <v>0</v>
      </c>
      <c r="S26" s="139" t="b">
        <v>0</v>
      </c>
      <c r="T26" s="140">
        <f>S26*4%</f>
        <v>0</v>
      </c>
      <c r="U26" s="139"/>
      <c r="V26" s="532">
        <f>SUM(X26:X29)</f>
        <v>0</v>
      </c>
      <c r="W26" s="139" t="b">
        <v>0</v>
      </c>
      <c r="X26" s="140">
        <f>W26*4%</f>
        <v>0</v>
      </c>
      <c r="Y26" s="139"/>
      <c r="Z26" s="532">
        <f>SUM(AB26:AB29)</f>
        <v>0</v>
      </c>
      <c r="AA26" s="139" t="b">
        <v>0</v>
      </c>
      <c r="AB26" s="140">
        <f>AA26*4%</f>
        <v>0</v>
      </c>
      <c r="AC26" s="139"/>
      <c r="AD26" s="535">
        <f>SUM(AF26:AF29)</f>
        <v>0</v>
      </c>
      <c r="AE26" s="216" t="b">
        <v>0</v>
      </c>
      <c r="AF26" s="217">
        <f>AE26*4%</f>
        <v>0</v>
      </c>
      <c r="AG26" s="218"/>
      <c r="AH26" s="217"/>
      <c r="AR26" s="41"/>
      <c r="AS26" s="41"/>
      <c r="AT26" s="41"/>
      <c r="AU26" s="41"/>
      <c r="AV26" s="41"/>
      <c r="AW26" s="41">
        <f t="shared" ref="AW26:BA26" si="10">AW19*1</f>
        <v>0</v>
      </c>
      <c r="AX26" s="41">
        <f t="shared" si="10"/>
        <v>0</v>
      </c>
      <c r="AY26" s="41">
        <f t="shared" si="10"/>
        <v>0</v>
      </c>
      <c r="AZ26" s="41">
        <f t="shared" si="10"/>
        <v>0</v>
      </c>
      <c r="BA26" s="41">
        <f t="shared" si="10"/>
        <v>0</v>
      </c>
      <c r="BB26" s="41">
        <f t="shared" si="8"/>
        <v>0</v>
      </c>
    </row>
    <row r="27" spans="1:55">
      <c r="A27" s="207"/>
      <c r="B27" s="504"/>
      <c r="C27" s="505"/>
      <c r="D27" s="166" t="s">
        <v>102</v>
      </c>
      <c r="E27" s="135"/>
      <c r="F27" s="533"/>
      <c r="G27" s="135" t="b">
        <v>0</v>
      </c>
      <c r="H27" s="136">
        <f>G27*2%</f>
        <v>0</v>
      </c>
      <c r="I27" s="135"/>
      <c r="J27" s="533"/>
      <c r="K27" s="135" t="b">
        <v>0</v>
      </c>
      <c r="L27" s="136">
        <f>K27*2%</f>
        <v>0</v>
      </c>
      <c r="M27" s="135"/>
      <c r="N27" s="533"/>
      <c r="O27" s="135" t="b">
        <v>0</v>
      </c>
      <c r="P27" s="136">
        <f>O27*2%</f>
        <v>0</v>
      </c>
      <c r="Q27" s="135"/>
      <c r="R27" s="533"/>
      <c r="S27" s="135" t="b">
        <v>0</v>
      </c>
      <c r="T27" s="136">
        <f>S27*2%</f>
        <v>0</v>
      </c>
      <c r="U27" s="135"/>
      <c r="V27" s="533"/>
      <c r="W27" s="135" t="b">
        <v>0</v>
      </c>
      <c r="X27" s="136">
        <f>W27*2%</f>
        <v>0</v>
      </c>
      <c r="Y27" s="135"/>
      <c r="Z27" s="533"/>
      <c r="AA27" s="135" t="b">
        <v>0</v>
      </c>
      <c r="AB27" s="136">
        <f>AA27*2%</f>
        <v>0</v>
      </c>
      <c r="AC27" s="135"/>
      <c r="AD27" s="536"/>
      <c r="AE27" s="216" t="b">
        <v>0</v>
      </c>
      <c r="AF27" s="217">
        <f>AE27*2%</f>
        <v>0</v>
      </c>
      <c r="AG27" s="218"/>
      <c r="AH27" s="217"/>
      <c r="AJ27" s="259"/>
      <c r="AR27" s="41"/>
      <c r="AS27" s="41"/>
      <c r="AT27" s="41"/>
      <c r="AU27" s="41"/>
      <c r="AV27" s="41"/>
      <c r="AW27" s="41">
        <f t="shared" ref="AW27:BA27" si="11">AW20*1</f>
        <v>0</v>
      </c>
      <c r="AX27" s="41">
        <f t="shared" si="11"/>
        <v>0</v>
      </c>
      <c r="AY27" s="41">
        <f t="shared" si="11"/>
        <v>0</v>
      </c>
      <c r="AZ27" s="41">
        <f t="shared" si="11"/>
        <v>0</v>
      </c>
      <c r="BA27" s="41">
        <f t="shared" si="11"/>
        <v>0</v>
      </c>
      <c r="BB27" s="41">
        <f t="shared" si="8"/>
        <v>0</v>
      </c>
    </row>
    <row r="28" spans="1:55" ht="32">
      <c r="A28" s="207"/>
      <c r="B28" s="504"/>
      <c r="C28" s="505"/>
      <c r="D28" s="162" t="s">
        <v>103</v>
      </c>
      <c r="E28" s="135"/>
      <c r="F28" s="533"/>
      <c r="G28" s="135" t="b">
        <v>0</v>
      </c>
      <c r="H28" s="136">
        <f>G28*4%</f>
        <v>0</v>
      </c>
      <c r="I28" s="135"/>
      <c r="J28" s="533"/>
      <c r="K28" s="135" t="b">
        <v>0</v>
      </c>
      <c r="L28" s="136">
        <f>K28*4%</f>
        <v>0</v>
      </c>
      <c r="M28" s="135"/>
      <c r="N28" s="533"/>
      <c r="O28" s="135" t="b">
        <v>0</v>
      </c>
      <c r="P28" s="136">
        <f>O28*4%</f>
        <v>0</v>
      </c>
      <c r="Q28" s="135"/>
      <c r="R28" s="533"/>
      <c r="S28" s="135" t="b">
        <v>0</v>
      </c>
      <c r="T28" s="136">
        <f>S28*4%</f>
        <v>0</v>
      </c>
      <c r="U28" s="135"/>
      <c r="V28" s="533"/>
      <c r="W28" s="135" t="b">
        <v>0</v>
      </c>
      <c r="X28" s="136">
        <f>W28*4%</f>
        <v>0</v>
      </c>
      <c r="Y28" s="135"/>
      <c r="Z28" s="533"/>
      <c r="AA28" s="135" t="b">
        <v>0</v>
      </c>
      <c r="AB28" s="136">
        <f>AA28*4%</f>
        <v>0</v>
      </c>
      <c r="AC28" s="135"/>
      <c r="AD28" s="536"/>
      <c r="AE28" s="216" t="b">
        <v>0</v>
      </c>
      <c r="AF28" s="217">
        <f>AE28*4%</f>
        <v>0</v>
      </c>
      <c r="AG28" s="218"/>
      <c r="AH28" s="217"/>
      <c r="AK28" s="260"/>
      <c r="AR28" s="41"/>
      <c r="AS28" s="41"/>
      <c r="AT28" s="41"/>
      <c r="AU28" s="41"/>
      <c r="AV28" s="41"/>
      <c r="AW28" s="41">
        <f t="shared" ref="AW28:BA30" si="12">AW21*1</f>
        <v>0</v>
      </c>
      <c r="AX28" s="41">
        <f t="shared" si="12"/>
        <v>0</v>
      </c>
      <c r="AY28" s="41">
        <f t="shared" si="12"/>
        <v>0</v>
      </c>
      <c r="AZ28" s="41">
        <f t="shared" si="12"/>
        <v>0</v>
      </c>
      <c r="BA28" s="41">
        <f t="shared" si="12"/>
        <v>0</v>
      </c>
      <c r="BB28" s="41">
        <f t="shared" si="8"/>
        <v>0</v>
      </c>
    </row>
    <row r="29" spans="1:55" ht="33" thickBot="1">
      <c r="A29" s="207"/>
      <c r="B29" s="491"/>
      <c r="C29" s="492"/>
      <c r="D29" s="168" t="s">
        <v>104</v>
      </c>
      <c r="E29" s="137"/>
      <c r="F29" s="534"/>
      <c r="G29" s="137" t="b">
        <v>0</v>
      </c>
      <c r="H29" s="138">
        <f>G29*2%</f>
        <v>0</v>
      </c>
      <c r="I29" s="137"/>
      <c r="J29" s="534"/>
      <c r="K29" s="137" t="b">
        <v>0</v>
      </c>
      <c r="L29" s="138">
        <f>K29*2%</f>
        <v>0</v>
      </c>
      <c r="M29" s="137"/>
      <c r="N29" s="534"/>
      <c r="O29" s="137" t="b">
        <v>0</v>
      </c>
      <c r="P29" s="138">
        <f>O29*2%</f>
        <v>0</v>
      </c>
      <c r="Q29" s="137"/>
      <c r="R29" s="534"/>
      <c r="S29" s="137" t="b">
        <v>0</v>
      </c>
      <c r="T29" s="138">
        <f>S29*2%</f>
        <v>0</v>
      </c>
      <c r="U29" s="137"/>
      <c r="V29" s="534"/>
      <c r="W29" s="137" t="b">
        <v>0</v>
      </c>
      <c r="X29" s="138">
        <f>W29*2%</f>
        <v>0</v>
      </c>
      <c r="Y29" s="137"/>
      <c r="Z29" s="534"/>
      <c r="AA29" s="137" t="b">
        <v>0</v>
      </c>
      <c r="AB29" s="138">
        <f>AA29*2%</f>
        <v>0</v>
      </c>
      <c r="AC29" s="137"/>
      <c r="AD29" s="537"/>
      <c r="AE29" s="216" t="b">
        <v>0</v>
      </c>
      <c r="AF29" s="217">
        <f>AE29*2%</f>
        <v>0</v>
      </c>
      <c r="AG29" s="218"/>
      <c r="AH29" s="217"/>
      <c r="AJ29" s="261"/>
      <c r="AK29" s="262"/>
      <c r="AR29" s="41"/>
      <c r="AS29" s="41"/>
      <c r="AT29" s="41"/>
      <c r="AU29" s="41"/>
      <c r="AV29" s="41"/>
      <c r="AW29" s="41">
        <f>AW22*1</f>
        <v>0</v>
      </c>
      <c r="AX29" s="41">
        <f t="shared" si="12"/>
        <v>0</v>
      </c>
      <c r="AY29" s="41">
        <f t="shared" si="12"/>
        <v>0</v>
      </c>
      <c r="AZ29" s="41">
        <f t="shared" si="12"/>
        <v>0</v>
      </c>
      <c r="BA29" s="41">
        <f t="shared" si="12"/>
        <v>0</v>
      </c>
      <c r="BB29" s="41">
        <f t="shared" si="8"/>
        <v>0</v>
      </c>
    </row>
    <row r="30" spans="1:55" ht="16" thickBot="1">
      <c r="A30" s="207"/>
      <c r="B30" s="541"/>
      <c r="C30" s="542"/>
      <c r="D30" s="543"/>
      <c r="E30" s="543"/>
      <c r="F30" s="543"/>
      <c r="G30" s="543"/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543"/>
      <c r="S30" s="543"/>
      <c r="T30" s="543"/>
      <c r="U30" s="543"/>
      <c r="V30" s="543"/>
      <c r="W30" s="543"/>
      <c r="X30" s="543"/>
      <c r="Y30" s="543"/>
      <c r="Z30" s="543"/>
      <c r="AA30" s="543"/>
      <c r="AB30" s="543"/>
      <c r="AC30" s="543"/>
      <c r="AD30" s="544"/>
      <c r="AE30" s="216"/>
      <c r="AF30" s="217"/>
      <c r="AG30" s="218"/>
      <c r="AH30" s="217"/>
      <c r="AJ30" s="261"/>
      <c r="AK30" s="262"/>
      <c r="AR30" s="41"/>
      <c r="AS30" s="41"/>
      <c r="AT30" s="41"/>
      <c r="AU30" s="41"/>
      <c r="AV30" s="41"/>
      <c r="AW30" s="41">
        <f>AW23*1</f>
        <v>0</v>
      </c>
      <c r="AX30" s="41">
        <f t="shared" si="12"/>
        <v>0</v>
      </c>
      <c r="AY30" s="41">
        <f t="shared" si="12"/>
        <v>0</v>
      </c>
      <c r="AZ30" s="41">
        <f t="shared" si="12"/>
        <v>0</v>
      </c>
      <c r="BA30" s="41">
        <f t="shared" si="12"/>
        <v>0</v>
      </c>
      <c r="BB30" s="41">
        <f t="shared" si="8"/>
        <v>0</v>
      </c>
    </row>
    <row r="31" spans="1:55" ht="15" customHeight="1">
      <c r="A31" s="207"/>
      <c r="B31" s="489" t="s">
        <v>90</v>
      </c>
      <c r="C31" s="490"/>
      <c r="D31" s="169" t="s">
        <v>106</v>
      </c>
      <c r="E31" s="139"/>
      <c r="F31" s="526">
        <f>SUM(H31:H34)</f>
        <v>0</v>
      </c>
      <c r="G31" s="139" t="b">
        <v>0</v>
      </c>
      <c r="H31" s="140">
        <f>G31*1%</f>
        <v>0</v>
      </c>
      <c r="I31" s="139"/>
      <c r="J31" s="526">
        <f>SUM(L31:L34)</f>
        <v>0</v>
      </c>
      <c r="K31" s="139" t="b">
        <v>0</v>
      </c>
      <c r="L31" s="140">
        <f>K31*1%</f>
        <v>0</v>
      </c>
      <c r="M31" s="139"/>
      <c r="N31" s="526">
        <f>SUM(P31:P34)</f>
        <v>0</v>
      </c>
      <c r="O31" s="139" t="b">
        <v>0</v>
      </c>
      <c r="P31" s="140">
        <f>O31*1%</f>
        <v>0</v>
      </c>
      <c r="Q31" s="139"/>
      <c r="R31" s="526">
        <f>SUM(T31:T34)</f>
        <v>0</v>
      </c>
      <c r="S31" s="139" t="b">
        <v>0</v>
      </c>
      <c r="T31" s="140">
        <f>S31*1%</f>
        <v>0</v>
      </c>
      <c r="U31" s="139"/>
      <c r="V31" s="526">
        <f>SUM(X31:X34)</f>
        <v>0</v>
      </c>
      <c r="W31" s="139" t="b">
        <v>0</v>
      </c>
      <c r="X31" s="140">
        <f>W31*1%</f>
        <v>0</v>
      </c>
      <c r="Y31" s="139"/>
      <c r="Z31" s="526">
        <f>SUM(AB31:AB34)</f>
        <v>0</v>
      </c>
      <c r="AA31" s="139" t="b">
        <v>0</v>
      </c>
      <c r="AB31" s="140">
        <f>AA31*1%</f>
        <v>0</v>
      </c>
      <c r="AC31" s="139"/>
      <c r="AD31" s="529">
        <f>SUM(AF31:AF34)</f>
        <v>0</v>
      </c>
      <c r="AE31" s="216" t="b">
        <v>0</v>
      </c>
      <c r="AF31" s="217">
        <f>AE31*1%</f>
        <v>0</v>
      </c>
      <c r="AG31" s="218"/>
      <c r="AH31" s="217"/>
      <c r="AJ31" s="261"/>
      <c r="AK31" s="262"/>
    </row>
    <row r="32" spans="1:55" ht="16">
      <c r="A32" s="207"/>
      <c r="B32" s="504"/>
      <c r="C32" s="505"/>
      <c r="D32" s="162" t="s">
        <v>107</v>
      </c>
      <c r="E32" s="135"/>
      <c r="F32" s="527"/>
      <c r="G32" s="135" t="b">
        <v>0</v>
      </c>
      <c r="H32" s="136">
        <f>G32*1%</f>
        <v>0</v>
      </c>
      <c r="I32" s="135"/>
      <c r="J32" s="527"/>
      <c r="K32" s="135" t="b">
        <v>0</v>
      </c>
      <c r="L32" s="136">
        <f>K32*1%</f>
        <v>0</v>
      </c>
      <c r="M32" s="135"/>
      <c r="N32" s="527"/>
      <c r="O32" s="135" t="b">
        <v>0</v>
      </c>
      <c r="P32" s="136">
        <f>O32*1%</f>
        <v>0</v>
      </c>
      <c r="Q32" s="135"/>
      <c r="R32" s="527"/>
      <c r="S32" s="135" t="b">
        <v>0</v>
      </c>
      <c r="T32" s="136">
        <f>S32*1%</f>
        <v>0</v>
      </c>
      <c r="U32" s="135"/>
      <c r="V32" s="527"/>
      <c r="W32" s="135" t="b">
        <v>0</v>
      </c>
      <c r="X32" s="136">
        <f>W32*1%</f>
        <v>0</v>
      </c>
      <c r="Y32" s="135"/>
      <c r="Z32" s="527"/>
      <c r="AA32" s="135" t="b">
        <v>0</v>
      </c>
      <c r="AB32" s="136">
        <f>AA32*1%</f>
        <v>0</v>
      </c>
      <c r="AC32" s="135"/>
      <c r="AD32" s="530"/>
      <c r="AE32" s="216" t="b">
        <v>0</v>
      </c>
      <c r="AF32" s="217">
        <f>AE32*1%</f>
        <v>0</v>
      </c>
      <c r="AG32" s="218"/>
      <c r="AH32" s="217"/>
      <c r="AJ32" s="261"/>
      <c r="AK32" s="262"/>
    </row>
    <row r="33" spans="1:37" ht="16">
      <c r="A33" s="207"/>
      <c r="B33" s="504"/>
      <c r="C33" s="505"/>
      <c r="D33" s="162" t="s">
        <v>108</v>
      </c>
      <c r="E33" s="135"/>
      <c r="F33" s="527"/>
      <c r="G33" s="135" t="b">
        <v>0</v>
      </c>
      <c r="H33" s="136">
        <f>G33*1%</f>
        <v>0</v>
      </c>
      <c r="I33" s="135"/>
      <c r="J33" s="527"/>
      <c r="K33" s="135" t="b">
        <v>0</v>
      </c>
      <c r="L33" s="136">
        <f>K33*1%</f>
        <v>0</v>
      </c>
      <c r="M33" s="135"/>
      <c r="N33" s="527"/>
      <c r="O33" s="135" t="b">
        <v>0</v>
      </c>
      <c r="P33" s="136">
        <f>O33*1%</f>
        <v>0</v>
      </c>
      <c r="Q33" s="135"/>
      <c r="R33" s="527"/>
      <c r="S33" s="135" t="b">
        <v>0</v>
      </c>
      <c r="T33" s="136">
        <f>S33*1%</f>
        <v>0</v>
      </c>
      <c r="U33" s="135"/>
      <c r="V33" s="527"/>
      <c r="W33" s="135" t="b">
        <v>0</v>
      </c>
      <c r="X33" s="136">
        <f>W33*1%</f>
        <v>0</v>
      </c>
      <c r="Y33" s="135"/>
      <c r="Z33" s="527"/>
      <c r="AA33" s="135" t="b">
        <v>0</v>
      </c>
      <c r="AB33" s="136">
        <f>AA33*1%</f>
        <v>0</v>
      </c>
      <c r="AC33" s="135"/>
      <c r="AD33" s="530"/>
      <c r="AE33" s="216" t="b">
        <v>0</v>
      </c>
      <c r="AF33" s="217">
        <f>AE33*1%</f>
        <v>0</v>
      </c>
      <c r="AG33" s="218"/>
      <c r="AH33" s="217"/>
      <c r="AJ33" s="261"/>
      <c r="AK33" s="262"/>
    </row>
    <row r="34" spans="1:37" ht="17" thickBot="1">
      <c r="A34" s="207"/>
      <c r="B34" s="491"/>
      <c r="C34" s="492"/>
      <c r="D34" s="168" t="s">
        <v>109</v>
      </c>
      <c r="E34" s="137"/>
      <c r="F34" s="528"/>
      <c r="G34" s="137" t="b">
        <v>0</v>
      </c>
      <c r="H34" s="138">
        <f>G34*1%</f>
        <v>0</v>
      </c>
      <c r="I34" s="137"/>
      <c r="J34" s="528"/>
      <c r="K34" s="137" t="b">
        <v>0</v>
      </c>
      <c r="L34" s="138">
        <f>K34*1%</f>
        <v>0</v>
      </c>
      <c r="M34" s="137"/>
      <c r="N34" s="528"/>
      <c r="O34" s="137" t="b">
        <v>0</v>
      </c>
      <c r="P34" s="138">
        <f>O34*1%</f>
        <v>0</v>
      </c>
      <c r="Q34" s="137"/>
      <c r="R34" s="528"/>
      <c r="S34" s="137" t="b">
        <v>0</v>
      </c>
      <c r="T34" s="138">
        <f>S34*1%</f>
        <v>0</v>
      </c>
      <c r="U34" s="137"/>
      <c r="V34" s="528"/>
      <c r="W34" s="137" t="b">
        <v>0</v>
      </c>
      <c r="X34" s="138">
        <f>W34*1%</f>
        <v>0</v>
      </c>
      <c r="Y34" s="137"/>
      <c r="Z34" s="528"/>
      <c r="AA34" s="137" t="b">
        <v>0</v>
      </c>
      <c r="AB34" s="138">
        <f>AA34*1%</f>
        <v>0</v>
      </c>
      <c r="AC34" s="137"/>
      <c r="AD34" s="531"/>
      <c r="AE34" s="216" t="b">
        <v>0</v>
      </c>
      <c r="AF34" s="217">
        <f>AE34*1%</f>
        <v>0</v>
      </c>
      <c r="AG34" s="218"/>
      <c r="AH34" s="217"/>
      <c r="AJ34" s="261"/>
      <c r="AK34" s="262"/>
    </row>
    <row r="35" spans="1:37" ht="16" thickBot="1">
      <c r="A35" s="207"/>
      <c r="B35" s="541"/>
      <c r="C35" s="542"/>
      <c r="D35" s="543"/>
      <c r="E35" s="543"/>
      <c r="F35" s="543"/>
      <c r="G35" s="543"/>
      <c r="H35" s="543"/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543"/>
      <c r="V35" s="543"/>
      <c r="W35" s="543"/>
      <c r="X35" s="543"/>
      <c r="Y35" s="543"/>
      <c r="Z35" s="543"/>
      <c r="AA35" s="543"/>
      <c r="AB35" s="543"/>
      <c r="AC35" s="543"/>
      <c r="AD35" s="544"/>
      <c r="AE35" s="216"/>
      <c r="AF35" s="217"/>
      <c r="AG35" s="218"/>
      <c r="AH35" s="217"/>
      <c r="AJ35" s="261"/>
      <c r="AK35" s="262"/>
    </row>
    <row r="36" spans="1:37" ht="30" customHeight="1">
      <c r="A36" s="207"/>
      <c r="B36" s="489" t="s">
        <v>91</v>
      </c>
      <c r="C36" s="490"/>
      <c r="D36" s="169" t="s">
        <v>110</v>
      </c>
      <c r="E36" s="139"/>
      <c r="F36" s="526">
        <f>SUM(H36:H39)</f>
        <v>0</v>
      </c>
      <c r="G36" s="139" t="b">
        <v>0</v>
      </c>
      <c r="H36" s="140">
        <f>G36*1.5%</f>
        <v>0</v>
      </c>
      <c r="I36" s="139"/>
      <c r="J36" s="526">
        <f>SUM(L36:L39)</f>
        <v>0</v>
      </c>
      <c r="K36" s="139" t="b">
        <v>0</v>
      </c>
      <c r="L36" s="140">
        <f>K36*1.5%</f>
        <v>0</v>
      </c>
      <c r="M36" s="139"/>
      <c r="N36" s="526">
        <f>SUM(P36:P39)</f>
        <v>0</v>
      </c>
      <c r="O36" s="139" t="b">
        <v>0</v>
      </c>
      <c r="P36" s="140">
        <f>O36*1.5%</f>
        <v>0</v>
      </c>
      <c r="Q36" s="139"/>
      <c r="R36" s="526">
        <f>SUM(T36:T39)</f>
        <v>0</v>
      </c>
      <c r="S36" s="139" t="b">
        <v>0</v>
      </c>
      <c r="T36" s="140">
        <f>S36*1.5%</f>
        <v>0</v>
      </c>
      <c r="U36" s="139"/>
      <c r="V36" s="526">
        <f>SUM(X36:X39)</f>
        <v>0</v>
      </c>
      <c r="W36" s="139" t="b">
        <v>0</v>
      </c>
      <c r="X36" s="140">
        <f>W36*1.5%</f>
        <v>0</v>
      </c>
      <c r="Y36" s="139"/>
      <c r="Z36" s="526">
        <f>SUM(AB36:AB39)</f>
        <v>0</v>
      </c>
      <c r="AA36" s="139" t="b">
        <v>0</v>
      </c>
      <c r="AB36" s="140">
        <f>AA36*1.5%</f>
        <v>0</v>
      </c>
      <c r="AC36" s="139"/>
      <c r="AD36" s="529">
        <f>SUM(AF36:AF39)</f>
        <v>0</v>
      </c>
      <c r="AE36" s="216" t="b">
        <v>0</v>
      </c>
      <c r="AF36" s="217">
        <f>AE36*1.5%</f>
        <v>0</v>
      </c>
      <c r="AG36" s="218"/>
      <c r="AH36" s="217"/>
    </row>
    <row r="37" spans="1:37" ht="32">
      <c r="A37" s="207"/>
      <c r="B37" s="504"/>
      <c r="C37" s="505"/>
      <c r="D37" s="162" t="s">
        <v>111</v>
      </c>
      <c r="E37" s="135"/>
      <c r="F37" s="527"/>
      <c r="G37" s="135" t="b">
        <v>0</v>
      </c>
      <c r="H37" s="136">
        <f>G37*0.5%</f>
        <v>0</v>
      </c>
      <c r="I37" s="135"/>
      <c r="J37" s="527"/>
      <c r="K37" s="135" t="b">
        <v>0</v>
      </c>
      <c r="L37" s="136">
        <f>K37*0.5%</f>
        <v>0</v>
      </c>
      <c r="M37" s="135"/>
      <c r="N37" s="527"/>
      <c r="O37" s="135" t="b">
        <v>0</v>
      </c>
      <c r="P37" s="136">
        <f>O37*0.5%</f>
        <v>0</v>
      </c>
      <c r="Q37" s="135"/>
      <c r="R37" s="527"/>
      <c r="S37" s="135" t="b">
        <v>0</v>
      </c>
      <c r="T37" s="136">
        <f>S37*0.5%</f>
        <v>0</v>
      </c>
      <c r="U37" s="135"/>
      <c r="V37" s="527"/>
      <c r="W37" s="135" t="b">
        <v>0</v>
      </c>
      <c r="X37" s="136">
        <f>W37*0.5%</f>
        <v>0</v>
      </c>
      <c r="Y37" s="135"/>
      <c r="Z37" s="527"/>
      <c r="AA37" s="135" t="b">
        <v>0</v>
      </c>
      <c r="AB37" s="136">
        <f>AA37*0.5%</f>
        <v>0</v>
      </c>
      <c r="AC37" s="135"/>
      <c r="AD37" s="530"/>
      <c r="AE37" s="216" t="b">
        <v>0</v>
      </c>
      <c r="AF37" s="217">
        <f>AE37*0.5%</f>
        <v>0</v>
      </c>
      <c r="AG37" s="218"/>
      <c r="AH37" s="217"/>
    </row>
    <row r="38" spans="1:37" ht="32">
      <c r="A38" s="207"/>
      <c r="B38" s="504"/>
      <c r="C38" s="505"/>
      <c r="D38" s="162" t="s">
        <v>112</v>
      </c>
      <c r="E38" s="135"/>
      <c r="F38" s="527"/>
      <c r="G38" s="135" t="b">
        <v>0</v>
      </c>
      <c r="H38" s="136">
        <f>G38*0.5%</f>
        <v>0</v>
      </c>
      <c r="I38" s="135"/>
      <c r="J38" s="527"/>
      <c r="K38" s="135" t="b">
        <v>0</v>
      </c>
      <c r="L38" s="136">
        <f>K38*0.5%</f>
        <v>0</v>
      </c>
      <c r="M38" s="135"/>
      <c r="N38" s="527"/>
      <c r="O38" s="135" t="b">
        <v>0</v>
      </c>
      <c r="P38" s="136">
        <f>O38*0.5%</f>
        <v>0</v>
      </c>
      <c r="Q38" s="135"/>
      <c r="R38" s="527"/>
      <c r="S38" s="135" t="b">
        <v>0</v>
      </c>
      <c r="T38" s="136">
        <f>S38*0.5%</f>
        <v>0</v>
      </c>
      <c r="U38" s="135"/>
      <c r="V38" s="527"/>
      <c r="W38" s="135" t="b">
        <v>0</v>
      </c>
      <c r="X38" s="136">
        <f>W38*0.5%</f>
        <v>0</v>
      </c>
      <c r="Y38" s="135"/>
      <c r="Z38" s="527"/>
      <c r="AA38" s="135" t="b">
        <v>0</v>
      </c>
      <c r="AB38" s="136">
        <f>AA38*0.5%</f>
        <v>0</v>
      </c>
      <c r="AC38" s="135"/>
      <c r="AD38" s="530"/>
      <c r="AE38" s="216" t="b">
        <v>0</v>
      </c>
      <c r="AF38" s="217">
        <f>AE38*0.5%</f>
        <v>0</v>
      </c>
      <c r="AG38" s="218"/>
      <c r="AH38" s="217"/>
    </row>
    <row r="39" spans="1:37" ht="33" thickBot="1">
      <c r="A39" s="207"/>
      <c r="B39" s="491"/>
      <c r="C39" s="492"/>
      <c r="D39" s="168" t="s">
        <v>113</v>
      </c>
      <c r="E39" s="137"/>
      <c r="F39" s="528"/>
      <c r="G39" s="137" t="b">
        <v>0</v>
      </c>
      <c r="H39" s="138">
        <f>G39*0.5%</f>
        <v>0</v>
      </c>
      <c r="I39" s="137"/>
      <c r="J39" s="528"/>
      <c r="K39" s="137" t="b">
        <v>0</v>
      </c>
      <c r="L39" s="138">
        <f>K39*0.5%</f>
        <v>0</v>
      </c>
      <c r="M39" s="137"/>
      <c r="N39" s="528"/>
      <c r="O39" s="137" t="b">
        <v>0</v>
      </c>
      <c r="P39" s="138">
        <f>O39*0.5%</f>
        <v>0</v>
      </c>
      <c r="Q39" s="137"/>
      <c r="R39" s="528"/>
      <c r="S39" s="137" t="b">
        <v>0</v>
      </c>
      <c r="T39" s="138">
        <f>S39*0.5%</f>
        <v>0</v>
      </c>
      <c r="U39" s="137"/>
      <c r="V39" s="528"/>
      <c r="W39" s="137" t="b">
        <v>0</v>
      </c>
      <c r="X39" s="138">
        <f>W39*0.5%</f>
        <v>0</v>
      </c>
      <c r="Y39" s="137"/>
      <c r="Z39" s="528"/>
      <c r="AA39" s="137" t="b">
        <v>0</v>
      </c>
      <c r="AB39" s="138">
        <f>AA39*0.5%</f>
        <v>0</v>
      </c>
      <c r="AC39" s="137"/>
      <c r="AD39" s="531"/>
      <c r="AE39" s="216" t="b">
        <v>0</v>
      </c>
      <c r="AF39" s="217">
        <f>AE39*0.5%</f>
        <v>0</v>
      </c>
      <c r="AG39" s="218"/>
      <c r="AH39" s="217"/>
    </row>
    <row r="40" spans="1:37" ht="17" thickBot="1">
      <c r="A40" s="207"/>
      <c r="B40" s="572" t="s">
        <v>114</v>
      </c>
      <c r="C40" s="573"/>
      <c r="D40" s="574"/>
      <c r="E40" s="575"/>
      <c r="F40" s="152">
        <f>SUM(F17:F39)</f>
        <v>0</v>
      </c>
      <c r="G40" s="216"/>
      <c r="H40" s="217"/>
      <c r="I40" s="153"/>
      <c r="J40" s="152">
        <f>SUM(J17:J39)</f>
        <v>0</v>
      </c>
      <c r="K40" s="216"/>
      <c r="L40" s="217"/>
      <c r="M40" s="216"/>
      <c r="N40" s="152">
        <f>SUM(N17:N39)</f>
        <v>0</v>
      </c>
      <c r="O40" s="216"/>
      <c r="P40" s="217"/>
      <c r="Q40" s="216"/>
      <c r="R40" s="152">
        <f>SUM(R17:R39)</f>
        <v>0</v>
      </c>
      <c r="S40" s="216"/>
      <c r="T40" s="217"/>
      <c r="U40" s="216"/>
      <c r="V40" s="152">
        <f>SUM(V17:V39)</f>
        <v>0</v>
      </c>
      <c r="W40" s="216"/>
      <c r="X40" s="217"/>
      <c r="Y40" s="216"/>
      <c r="Z40" s="152">
        <f>SUM(Z17:Z39)</f>
        <v>0</v>
      </c>
      <c r="AA40" s="216"/>
      <c r="AB40" s="217"/>
      <c r="AC40" s="216"/>
      <c r="AD40" s="152">
        <f>SUM(AD17:AD39)</f>
        <v>0</v>
      </c>
      <c r="AE40" s="216"/>
      <c r="AF40" s="217"/>
      <c r="AG40" s="218"/>
      <c r="AH40" s="217"/>
    </row>
    <row r="41" spans="1:37">
      <c r="A41" s="207"/>
      <c r="B41" s="1"/>
      <c r="C41" s="1"/>
      <c r="D41" s="214"/>
      <c r="E41" s="1"/>
      <c r="F41" s="1"/>
      <c r="G41" s="216"/>
      <c r="H41" s="217"/>
      <c r="I41" s="1"/>
      <c r="J41" s="1"/>
      <c r="K41" s="1"/>
      <c r="L41" s="217"/>
      <c r="M41" s="1"/>
      <c r="N41" s="1"/>
      <c r="O41" s="1"/>
      <c r="P41" s="217"/>
      <c r="Q41" s="1"/>
      <c r="R41" s="1"/>
      <c r="S41" s="1"/>
      <c r="T41" s="217"/>
      <c r="U41" s="1"/>
      <c r="V41" s="1"/>
      <c r="W41" s="1"/>
      <c r="X41" s="217"/>
      <c r="Y41" s="1"/>
      <c r="Z41" s="1"/>
      <c r="AA41" s="1"/>
      <c r="AB41" s="217"/>
      <c r="AC41" s="1"/>
      <c r="AD41" s="1"/>
      <c r="AE41" s="216"/>
      <c r="AF41" s="217"/>
      <c r="AG41" s="218"/>
      <c r="AH41" s="217"/>
    </row>
    <row r="42" spans="1:37" ht="17" thickBot="1">
      <c r="A42" s="207"/>
      <c r="B42" s="219" t="s">
        <v>83</v>
      </c>
      <c r="C42" s="219"/>
      <c r="D42" s="214"/>
      <c r="E42" s="1"/>
      <c r="F42" s="1"/>
      <c r="G42" s="216"/>
      <c r="H42" s="217"/>
      <c r="I42" s="1"/>
      <c r="J42" s="1"/>
      <c r="K42" s="1"/>
      <c r="L42" s="217"/>
      <c r="M42" s="1"/>
      <c r="N42" s="1"/>
      <c r="O42" s="1"/>
      <c r="P42" s="217"/>
      <c r="Q42" s="1"/>
      <c r="R42" s="1"/>
      <c r="S42" s="1"/>
      <c r="T42" s="217"/>
      <c r="U42" s="1"/>
      <c r="V42" s="1"/>
      <c r="W42" s="1"/>
      <c r="X42" s="217"/>
      <c r="Y42" s="1"/>
      <c r="Z42" s="1"/>
      <c r="AA42" s="1"/>
      <c r="AB42" s="217"/>
      <c r="AC42" s="1"/>
      <c r="AD42" s="1"/>
      <c r="AE42" s="216"/>
      <c r="AF42" s="217"/>
      <c r="AG42" s="218"/>
      <c r="AH42" s="217"/>
    </row>
    <row r="43" spans="1:37" ht="16" thickBot="1">
      <c r="A43" s="207"/>
      <c r="B43" s="502" t="s">
        <v>92</v>
      </c>
      <c r="C43" s="503"/>
      <c r="D43" s="164" t="s">
        <v>2</v>
      </c>
      <c r="E43" s="141" t="s">
        <v>236</v>
      </c>
      <c r="F43" s="141" t="s">
        <v>93</v>
      </c>
      <c r="G43" s="130"/>
      <c r="H43" s="142"/>
      <c r="I43" s="141" t="s">
        <v>237</v>
      </c>
      <c r="J43" s="141" t="s">
        <v>93</v>
      </c>
      <c r="K43" s="130"/>
      <c r="L43" s="130"/>
      <c r="M43" s="141" t="s">
        <v>238</v>
      </c>
      <c r="N43" s="141" t="s">
        <v>93</v>
      </c>
      <c r="O43" s="141"/>
      <c r="P43" s="141"/>
      <c r="Q43" s="141" t="s">
        <v>239</v>
      </c>
      <c r="R43" s="141" t="s">
        <v>93</v>
      </c>
      <c r="S43" s="141"/>
      <c r="T43" s="141"/>
      <c r="U43" s="141" t="s">
        <v>240</v>
      </c>
      <c r="V43" s="141" t="s">
        <v>93</v>
      </c>
      <c r="W43" s="141"/>
      <c r="X43" s="141"/>
      <c r="Y43" s="141" t="s">
        <v>241</v>
      </c>
      <c r="Z43" s="141" t="s">
        <v>93</v>
      </c>
      <c r="AA43" s="141"/>
      <c r="AB43" s="141"/>
      <c r="AC43" s="141" t="s">
        <v>242</v>
      </c>
      <c r="AD43" s="143" t="s">
        <v>93</v>
      </c>
      <c r="AE43" s="216"/>
      <c r="AF43" s="217"/>
      <c r="AG43" s="218"/>
      <c r="AH43" s="217"/>
    </row>
    <row r="44" spans="1:37" ht="48">
      <c r="A44" s="207"/>
      <c r="B44" s="489" t="s">
        <v>87</v>
      </c>
      <c r="C44" s="490"/>
      <c r="D44" s="169" t="s">
        <v>115</v>
      </c>
      <c r="E44" s="139"/>
      <c r="F44" s="526">
        <f>SUM(H44:H45)</f>
        <v>0</v>
      </c>
      <c r="G44" s="139" t="b">
        <v>0</v>
      </c>
      <c r="H44" s="140">
        <f>G44*1%</f>
        <v>0</v>
      </c>
      <c r="I44" s="139"/>
      <c r="J44" s="526">
        <f>SUM(L44:L45)</f>
        <v>0</v>
      </c>
      <c r="K44" s="139" t="b">
        <v>0</v>
      </c>
      <c r="L44" s="140">
        <f>K44*1%</f>
        <v>0</v>
      </c>
      <c r="M44" s="139"/>
      <c r="N44" s="526">
        <f>SUM(P44:P45)</f>
        <v>0</v>
      </c>
      <c r="O44" s="139" t="b">
        <v>0</v>
      </c>
      <c r="P44" s="140">
        <f>O44*1%</f>
        <v>0</v>
      </c>
      <c r="Q44" s="139"/>
      <c r="R44" s="526">
        <f>SUM(T44:T45)</f>
        <v>0</v>
      </c>
      <c r="S44" s="139" t="b">
        <v>0</v>
      </c>
      <c r="T44" s="140">
        <f>S44*1%</f>
        <v>0</v>
      </c>
      <c r="U44" s="139"/>
      <c r="V44" s="526">
        <f>SUM(X44:X45)</f>
        <v>0</v>
      </c>
      <c r="W44" s="139" t="b">
        <v>0</v>
      </c>
      <c r="X44" s="140">
        <f>W44*1%</f>
        <v>0</v>
      </c>
      <c r="Y44" s="139"/>
      <c r="Z44" s="526">
        <f>SUM(AB44:AB45)</f>
        <v>0</v>
      </c>
      <c r="AA44" s="139" t="b">
        <v>0</v>
      </c>
      <c r="AB44" s="140">
        <f>AA44*1%</f>
        <v>0</v>
      </c>
      <c r="AC44" s="139"/>
      <c r="AD44" s="529">
        <f>SUM(AF44:AF45)</f>
        <v>0</v>
      </c>
      <c r="AE44" s="216" t="b">
        <v>0</v>
      </c>
      <c r="AF44" s="217">
        <f>AE44*1%</f>
        <v>0</v>
      </c>
      <c r="AG44" s="218"/>
      <c r="AH44" s="217"/>
    </row>
    <row r="45" spans="1:37" ht="49" thickBot="1">
      <c r="A45" s="207"/>
      <c r="B45" s="491"/>
      <c r="C45" s="492"/>
      <c r="D45" s="168" t="s">
        <v>116</v>
      </c>
      <c r="E45" s="137"/>
      <c r="F45" s="528"/>
      <c r="G45" s="137" t="b">
        <v>0</v>
      </c>
      <c r="H45" s="138">
        <f>G45*2%</f>
        <v>0</v>
      </c>
      <c r="I45" s="137"/>
      <c r="J45" s="528"/>
      <c r="K45" s="137" t="b">
        <v>0</v>
      </c>
      <c r="L45" s="138">
        <f>K45*2%</f>
        <v>0</v>
      </c>
      <c r="M45" s="137"/>
      <c r="N45" s="528"/>
      <c r="O45" s="137" t="b">
        <v>0</v>
      </c>
      <c r="P45" s="138">
        <f>O45*2%</f>
        <v>0</v>
      </c>
      <c r="Q45" s="137"/>
      <c r="R45" s="528"/>
      <c r="S45" s="137" t="b">
        <v>0</v>
      </c>
      <c r="T45" s="138">
        <f>S45*2%</f>
        <v>0</v>
      </c>
      <c r="U45" s="137"/>
      <c r="V45" s="528"/>
      <c r="W45" s="137" t="b">
        <v>0</v>
      </c>
      <c r="X45" s="138">
        <f>W45*2%</f>
        <v>0</v>
      </c>
      <c r="Y45" s="137"/>
      <c r="Z45" s="528"/>
      <c r="AA45" s="137" t="b">
        <v>0</v>
      </c>
      <c r="AB45" s="138">
        <f>AA45*2%</f>
        <v>0</v>
      </c>
      <c r="AC45" s="137"/>
      <c r="AD45" s="531"/>
      <c r="AE45" s="216" t="b">
        <v>0</v>
      </c>
      <c r="AF45" s="217">
        <f>AE45*2%</f>
        <v>0</v>
      </c>
      <c r="AG45" s="218"/>
      <c r="AH45" s="217"/>
    </row>
    <row r="46" spans="1:37" ht="16" thickBot="1">
      <c r="A46" s="207"/>
      <c r="B46" s="545"/>
      <c r="C46" s="515"/>
      <c r="D46" s="546"/>
      <c r="E46" s="546"/>
      <c r="F46" s="546"/>
      <c r="G46" s="546"/>
      <c r="H46" s="546"/>
      <c r="I46" s="546"/>
      <c r="J46" s="546"/>
      <c r="K46" s="546"/>
      <c r="L46" s="546"/>
      <c r="M46" s="546"/>
      <c r="N46" s="546"/>
      <c r="O46" s="546"/>
      <c r="P46" s="546"/>
      <c r="Q46" s="546"/>
      <c r="R46" s="546"/>
      <c r="S46" s="546"/>
      <c r="T46" s="546"/>
      <c r="U46" s="546"/>
      <c r="V46" s="546"/>
      <c r="W46" s="546"/>
      <c r="X46" s="546"/>
      <c r="Y46" s="546"/>
      <c r="Z46" s="546"/>
      <c r="AA46" s="546"/>
      <c r="AB46" s="546"/>
      <c r="AC46" s="546"/>
      <c r="AD46" s="547"/>
      <c r="AE46" s="216"/>
      <c r="AF46" s="217"/>
      <c r="AG46" s="218"/>
      <c r="AH46" s="217"/>
    </row>
    <row r="47" spans="1:37" ht="48">
      <c r="A47" s="207"/>
      <c r="B47" s="489" t="s">
        <v>88</v>
      </c>
      <c r="C47" s="490"/>
      <c r="D47" s="169" t="s">
        <v>117</v>
      </c>
      <c r="E47" s="139"/>
      <c r="F47" s="557">
        <f>SUM(H47:H48)</f>
        <v>0</v>
      </c>
      <c r="G47" s="139" t="b">
        <v>0</v>
      </c>
      <c r="H47" s="140">
        <f>G47*2%</f>
        <v>0</v>
      </c>
      <c r="I47" s="139"/>
      <c r="J47" s="557">
        <f>SUM(L47:L48)</f>
        <v>0</v>
      </c>
      <c r="K47" s="139" t="b">
        <v>0</v>
      </c>
      <c r="L47" s="140">
        <f>K47*2%</f>
        <v>0</v>
      </c>
      <c r="M47" s="139"/>
      <c r="N47" s="557">
        <f>SUM(P47:P48)</f>
        <v>0</v>
      </c>
      <c r="O47" s="139" t="b">
        <v>0</v>
      </c>
      <c r="P47" s="140">
        <f>O47*2%</f>
        <v>0</v>
      </c>
      <c r="Q47" s="139"/>
      <c r="R47" s="557">
        <f>SUM(T47:T48)</f>
        <v>0</v>
      </c>
      <c r="S47" s="139" t="b">
        <v>0</v>
      </c>
      <c r="T47" s="140">
        <f>S47*2%</f>
        <v>0</v>
      </c>
      <c r="U47" s="139"/>
      <c r="V47" s="557">
        <f>SUM(X47:X48)</f>
        <v>0</v>
      </c>
      <c r="W47" s="139" t="b">
        <v>0</v>
      </c>
      <c r="X47" s="140">
        <f>W47*2%</f>
        <v>0</v>
      </c>
      <c r="Y47" s="139"/>
      <c r="Z47" s="557">
        <f>SUM(AB47:AB48)</f>
        <v>0</v>
      </c>
      <c r="AA47" s="139" t="b">
        <v>0</v>
      </c>
      <c r="AB47" s="140">
        <f>AA47*2%</f>
        <v>0</v>
      </c>
      <c r="AC47" s="139"/>
      <c r="AD47" s="559">
        <f>SUM(AF47:AF48)</f>
        <v>0</v>
      </c>
      <c r="AE47" s="216" t="b">
        <v>0</v>
      </c>
      <c r="AF47" s="217">
        <f>AE47*2%</f>
        <v>0</v>
      </c>
      <c r="AG47" s="218"/>
      <c r="AH47" s="217"/>
    </row>
    <row r="48" spans="1:37" ht="49" thickBot="1">
      <c r="A48" s="207"/>
      <c r="B48" s="491"/>
      <c r="C48" s="492"/>
      <c r="D48" s="168" t="s">
        <v>118</v>
      </c>
      <c r="E48" s="137"/>
      <c r="F48" s="558"/>
      <c r="G48" s="137" t="b">
        <v>0</v>
      </c>
      <c r="H48" s="138">
        <f>G48*4%</f>
        <v>0</v>
      </c>
      <c r="I48" s="137"/>
      <c r="J48" s="558"/>
      <c r="K48" s="137" t="b">
        <v>0</v>
      </c>
      <c r="L48" s="138">
        <f>K48*4%</f>
        <v>0</v>
      </c>
      <c r="M48" s="137"/>
      <c r="N48" s="558"/>
      <c r="O48" s="137" t="b">
        <v>0</v>
      </c>
      <c r="P48" s="138">
        <f>O48*4%</f>
        <v>0</v>
      </c>
      <c r="Q48" s="137"/>
      <c r="R48" s="558"/>
      <c r="S48" s="137" t="b">
        <v>0</v>
      </c>
      <c r="T48" s="138">
        <f>S48*4%</f>
        <v>0</v>
      </c>
      <c r="U48" s="137"/>
      <c r="V48" s="558"/>
      <c r="W48" s="137" t="b">
        <v>0</v>
      </c>
      <c r="X48" s="138">
        <f>W48*4%</f>
        <v>0</v>
      </c>
      <c r="Y48" s="137"/>
      <c r="Z48" s="558"/>
      <c r="AA48" s="137" t="b">
        <v>0</v>
      </c>
      <c r="AB48" s="138">
        <f>AA48*4%</f>
        <v>0</v>
      </c>
      <c r="AC48" s="137"/>
      <c r="AD48" s="560"/>
      <c r="AE48" s="216" t="b">
        <v>0</v>
      </c>
      <c r="AF48" s="217">
        <f>AE48*4%</f>
        <v>0</v>
      </c>
      <c r="AG48" s="218"/>
      <c r="AH48" s="217"/>
    </row>
    <row r="49" spans="1:34" ht="16" thickBot="1">
      <c r="A49" s="207"/>
      <c r="B49" s="545"/>
      <c r="C49" s="515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46"/>
      <c r="AB49" s="546"/>
      <c r="AC49" s="546"/>
      <c r="AD49" s="547"/>
      <c r="AE49" s="216"/>
      <c r="AF49" s="217"/>
      <c r="AG49" s="218"/>
      <c r="AH49" s="217"/>
    </row>
    <row r="50" spans="1:34" ht="32">
      <c r="A50" s="207"/>
      <c r="B50" s="489" t="s">
        <v>89</v>
      </c>
      <c r="C50" s="490"/>
      <c r="D50" s="169" t="s">
        <v>119</v>
      </c>
      <c r="E50" s="139"/>
      <c r="F50" s="526">
        <f>SUM(H50:H53)</f>
        <v>0</v>
      </c>
      <c r="G50" s="139" t="b">
        <v>0</v>
      </c>
      <c r="H50" s="140">
        <f>G50*1%</f>
        <v>0</v>
      </c>
      <c r="I50" s="139"/>
      <c r="J50" s="526">
        <f>SUM(L50:L53)</f>
        <v>0</v>
      </c>
      <c r="K50" s="139" t="b">
        <v>0</v>
      </c>
      <c r="L50" s="140">
        <f>K50*1%</f>
        <v>0</v>
      </c>
      <c r="M50" s="139"/>
      <c r="N50" s="526">
        <f>SUM(P50:P53)</f>
        <v>0</v>
      </c>
      <c r="O50" s="139" t="b">
        <v>0</v>
      </c>
      <c r="P50" s="140">
        <f>O50*1%</f>
        <v>0</v>
      </c>
      <c r="Q50" s="139"/>
      <c r="R50" s="526">
        <f>SUM(T50:T53)</f>
        <v>0</v>
      </c>
      <c r="S50" s="139" t="b">
        <v>0</v>
      </c>
      <c r="T50" s="140">
        <f>S50*1%</f>
        <v>0</v>
      </c>
      <c r="U50" s="139"/>
      <c r="V50" s="526">
        <f>SUM(X50:X53)</f>
        <v>0</v>
      </c>
      <c r="W50" s="139" t="b">
        <v>0</v>
      </c>
      <c r="X50" s="140">
        <f>W50*1%</f>
        <v>0</v>
      </c>
      <c r="Y50" s="139"/>
      <c r="Z50" s="526">
        <f>SUM(AB50:AB53)</f>
        <v>0</v>
      </c>
      <c r="AA50" s="139" t="b">
        <v>0</v>
      </c>
      <c r="AB50" s="140">
        <f>AA50*1%</f>
        <v>0</v>
      </c>
      <c r="AC50" s="139"/>
      <c r="AD50" s="529">
        <f>SUM(AF50:AF53)</f>
        <v>0</v>
      </c>
      <c r="AE50" s="216" t="b">
        <v>0</v>
      </c>
      <c r="AF50" s="217">
        <f>AE50*1%</f>
        <v>0</v>
      </c>
      <c r="AG50" s="218"/>
      <c r="AH50" s="217"/>
    </row>
    <row r="51" spans="1:34" ht="32">
      <c r="A51" s="207"/>
      <c r="B51" s="504"/>
      <c r="C51" s="505"/>
      <c r="D51" s="162" t="s">
        <v>120</v>
      </c>
      <c r="E51" s="135"/>
      <c r="F51" s="527"/>
      <c r="G51" s="135" t="b">
        <v>0</v>
      </c>
      <c r="H51" s="136">
        <f>G51*2.5%</f>
        <v>0</v>
      </c>
      <c r="I51" s="135"/>
      <c r="J51" s="527"/>
      <c r="K51" s="135" t="b">
        <v>0</v>
      </c>
      <c r="L51" s="136">
        <f>K51*2.5%</f>
        <v>0</v>
      </c>
      <c r="M51" s="135"/>
      <c r="N51" s="527"/>
      <c r="O51" s="135" t="b">
        <v>0</v>
      </c>
      <c r="P51" s="136">
        <f>O51*2.5%</f>
        <v>0</v>
      </c>
      <c r="Q51" s="135"/>
      <c r="R51" s="527"/>
      <c r="S51" s="135" t="b">
        <v>0</v>
      </c>
      <c r="T51" s="136">
        <f>S51*2.5%</f>
        <v>0</v>
      </c>
      <c r="U51" s="135"/>
      <c r="V51" s="527"/>
      <c r="W51" s="135" t="b">
        <v>0</v>
      </c>
      <c r="X51" s="136">
        <f>W51*2.5%</f>
        <v>0</v>
      </c>
      <c r="Y51" s="135"/>
      <c r="Z51" s="527"/>
      <c r="AA51" s="135" t="b">
        <v>0</v>
      </c>
      <c r="AB51" s="136">
        <f>AA51*2.5%</f>
        <v>0</v>
      </c>
      <c r="AC51" s="135"/>
      <c r="AD51" s="530"/>
      <c r="AE51" s="216" t="b">
        <v>0</v>
      </c>
      <c r="AF51" s="217">
        <f>AE51*2.5%</f>
        <v>0</v>
      </c>
      <c r="AG51" s="218"/>
      <c r="AH51" s="217"/>
    </row>
    <row r="52" spans="1:34" ht="48">
      <c r="A52" s="207"/>
      <c r="B52" s="504"/>
      <c r="C52" s="505"/>
      <c r="D52" s="162" t="s">
        <v>121</v>
      </c>
      <c r="E52" s="135"/>
      <c r="F52" s="527"/>
      <c r="G52" s="135" t="b">
        <v>0</v>
      </c>
      <c r="H52" s="136">
        <f>G52*1%</f>
        <v>0</v>
      </c>
      <c r="I52" s="135"/>
      <c r="J52" s="527"/>
      <c r="K52" s="135" t="b">
        <v>0</v>
      </c>
      <c r="L52" s="136">
        <f>K52*1%</f>
        <v>0</v>
      </c>
      <c r="M52" s="135"/>
      <c r="N52" s="527"/>
      <c r="O52" s="135" t="b">
        <v>0</v>
      </c>
      <c r="P52" s="136">
        <f>O52*1%</f>
        <v>0</v>
      </c>
      <c r="Q52" s="135"/>
      <c r="R52" s="527"/>
      <c r="S52" s="135" t="b">
        <v>0</v>
      </c>
      <c r="T52" s="136">
        <f>S52*1%</f>
        <v>0</v>
      </c>
      <c r="U52" s="135"/>
      <c r="V52" s="527"/>
      <c r="W52" s="135" t="b">
        <v>0</v>
      </c>
      <c r="X52" s="136">
        <f>W52*1%</f>
        <v>0</v>
      </c>
      <c r="Y52" s="135"/>
      <c r="Z52" s="527"/>
      <c r="AA52" s="135" t="b">
        <v>0</v>
      </c>
      <c r="AB52" s="136">
        <f>AA52*1%</f>
        <v>0</v>
      </c>
      <c r="AC52" s="135"/>
      <c r="AD52" s="530"/>
      <c r="AE52" s="216" t="b">
        <v>0</v>
      </c>
      <c r="AF52" s="217">
        <f>AE52*1%</f>
        <v>0</v>
      </c>
      <c r="AG52" s="218"/>
      <c r="AH52" s="217"/>
    </row>
    <row r="53" spans="1:34" ht="49" thickBot="1">
      <c r="A53" s="207"/>
      <c r="B53" s="491"/>
      <c r="C53" s="492"/>
      <c r="D53" s="168" t="s">
        <v>122</v>
      </c>
      <c r="E53" s="137"/>
      <c r="F53" s="528"/>
      <c r="G53" s="137" t="b">
        <v>0</v>
      </c>
      <c r="H53" s="138">
        <f>G53*2.5%</f>
        <v>0</v>
      </c>
      <c r="I53" s="137"/>
      <c r="J53" s="528"/>
      <c r="K53" s="137" t="b">
        <v>0</v>
      </c>
      <c r="L53" s="138">
        <f>K53*2.5%</f>
        <v>0</v>
      </c>
      <c r="M53" s="137"/>
      <c r="N53" s="528"/>
      <c r="O53" s="137" t="b">
        <v>0</v>
      </c>
      <c r="P53" s="138">
        <f>O53*2.5%</f>
        <v>0</v>
      </c>
      <c r="Q53" s="137"/>
      <c r="R53" s="528"/>
      <c r="S53" s="137" t="b">
        <v>0</v>
      </c>
      <c r="T53" s="138">
        <f>S53*2.5%</f>
        <v>0</v>
      </c>
      <c r="U53" s="137"/>
      <c r="V53" s="528"/>
      <c r="W53" s="137" t="b">
        <v>0</v>
      </c>
      <c r="X53" s="138">
        <f>W53*2.5%</f>
        <v>0</v>
      </c>
      <c r="Y53" s="137"/>
      <c r="Z53" s="528"/>
      <c r="AA53" s="137" t="b">
        <v>0</v>
      </c>
      <c r="AB53" s="138">
        <f>AA53*2.5%</f>
        <v>0</v>
      </c>
      <c r="AC53" s="137"/>
      <c r="AD53" s="531"/>
      <c r="AE53" s="216" t="b">
        <v>0</v>
      </c>
      <c r="AF53" s="217">
        <f>AE53*2.5%</f>
        <v>0</v>
      </c>
      <c r="AG53" s="218"/>
      <c r="AH53" s="217"/>
    </row>
    <row r="54" spans="1:34" ht="16" thickBot="1">
      <c r="A54" s="207"/>
      <c r="B54" s="545"/>
      <c r="C54" s="515"/>
      <c r="D54" s="546"/>
      <c r="E54" s="546"/>
      <c r="F54" s="546"/>
      <c r="G54" s="546"/>
      <c r="H54" s="546"/>
      <c r="I54" s="546"/>
      <c r="J54" s="546"/>
      <c r="K54" s="546"/>
      <c r="L54" s="546"/>
      <c r="M54" s="546"/>
      <c r="N54" s="546"/>
      <c r="O54" s="546"/>
      <c r="P54" s="546"/>
      <c r="Q54" s="546"/>
      <c r="R54" s="546"/>
      <c r="S54" s="546"/>
      <c r="T54" s="546"/>
      <c r="U54" s="546"/>
      <c r="V54" s="546"/>
      <c r="W54" s="546"/>
      <c r="X54" s="546"/>
      <c r="Y54" s="546"/>
      <c r="Z54" s="546"/>
      <c r="AA54" s="546"/>
      <c r="AB54" s="546"/>
      <c r="AC54" s="546"/>
      <c r="AD54" s="547"/>
      <c r="AE54" s="216"/>
      <c r="AF54" s="217"/>
      <c r="AG54" s="218"/>
      <c r="AH54" s="217"/>
    </row>
    <row r="55" spans="1:34" ht="45.75" customHeight="1" thickBot="1">
      <c r="A55" s="207"/>
      <c r="B55" s="564" t="s">
        <v>90</v>
      </c>
      <c r="C55" s="565"/>
      <c r="D55" s="148" t="s">
        <v>127</v>
      </c>
      <c r="E55" s="144"/>
      <c r="F55" s="144"/>
      <c r="G55" s="144"/>
      <c r="H55" s="145"/>
      <c r="I55" s="144"/>
      <c r="J55" s="144"/>
      <c r="K55" s="144"/>
      <c r="L55" s="145"/>
      <c r="M55" s="144"/>
      <c r="N55" s="144"/>
      <c r="O55" s="144"/>
      <c r="P55" s="145"/>
      <c r="Q55" s="144"/>
      <c r="R55" s="144"/>
      <c r="S55" s="144"/>
      <c r="T55" s="145"/>
      <c r="U55" s="144"/>
      <c r="V55" s="144"/>
      <c r="W55" s="144"/>
      <c r="X55" s="145"/>
      <c r="Y55" s="144"/>
      <c r="Z55" s="144"/>
      <c r="AA55" s="144"/>
      <c r="AB55" s="145"/>
      <c r="AC55" s="144"/>
      <c r="AD55" s="149"/>
      <c r="AE55" s="216"/>
      <c r="AF55" s="217"/>
      <c r="AG55" s="218"/>
      <c r="AH55" s="217"/>
    </row>
    <row r="56" spans="1:34" ht="16" thickBot="1">
      <c r="A56" s="207"/>
      <c r="B56" s="545"/>
      <c r="C56" s="515"/>
      <c r="D56" s="546"/>
      <c r="E56" s="546"/>
      <c r="F56" s="546"/>
      <c r="G56" s="546"/>
      <c r="H56" s="546"/>
      <c r="I56" s="546"/>
      <c r="J56" s="546"/>
      <c r="K56" s="546"/>
      <c r="L56" s="546"/>
      <c r="M56" s="546"/>
      <c r="N56" s="546"/>
      <c r="O56" s="546"/>
      <c r="P56" s="546"/>
      <c r="Q56" s="546"/>
      <c r="R56" s="546"/>
      <c r="S56" s="546"/>
      <c r="T56" s="546"/>
      <c r="U56" s="546"/>
      <c r="V56" s="546"/>
      <c r="W56" s="546"/>
      <c r="X56" s="546"/>
      <c r="Y56" s="546"/>
      <c r="Z56" s="546"/>
      <c r="AA56" s="546"/>
      <c r="AB56" s="546"/>
      <c r="AC56" s="546"/>
      <c r="AD56" s="547"/>
      <c r="AE56" s="216"/>
      <c r="AF56" s="217"/>
      <c r="AG56" s="218"/>
      <c r="AH56" s="217"/>
    </row>
    <row r="57" spans="1:34" ht="32">
      <c r="A57" s="207"/>
      <c r="B57" s="489" t="s">
        <v>91</v>
      </c>
      <c r="C57" s="490"/>
      <c r="D57" s="169" t="s">
        <v>123</v>
      </c>
      <c r="E57" s="139"/>
      <c r="F57" s="526">
        <f>SUM(H57:H60)</f>
        <v>0</v>
      </c>
      <c r="G57" s="139" t="b">
        <v>0</v>
      </c>
      <c r="H57" s="140">
        <f>G57*0.5%</f>
        <v>0</v>
      </c>
      <c r="I57" s="139"/>
      <c r="J57" s="526">
        <f>SUM(L57:L60)</f>
        <v>0</v>
      </c>
      <c r="K57" s="139" t="b">
        <v>0</v>
      </c>
      <c r="L57" s="140">
        <f>K57*0.5%</f>
        <v>0</v>
      </c>
      <c r="M57" s="139"/>
      <c r="N57" s="526">
        <f>SUM(P57:P60)</f>
        <v>0</v>
      </c>
      <c r="O57" s="139" t="b">
        <v>0</v>
      </c>
      <c r="P57" s="140">
        <f>O57*0.5%</f>
        <v>0</v>
      </c>
      <c r="Q57" s="139"/>
      <c r="R57" s="526">
        <f>SUM(T57:T60)</f>
        <v>0</v>
      </c>
      <c r="S57" s="139" t="b">
        <v>0</v>
      </c>
      <c r="T57" s="140">
        <f>S57*0.5%</f>
        <v>0</v>
      </c>
      <c r="U57" s="139"/>
      <c r="V57" s="526">
        <f>SUM(X57:X60)</f>
        <v>0</v>
      </c>
      <c r="W57" s="139" t="b">
        <v>0</v>
      </c>
      <c r="X57" s="140">
        <f>W57*0.5%</f>
        <v>0</v>
      </c>
      <c r="Y57" s="139"/>
      <c r="Z57" s="526">
        <f>SUM(AB57:AB60)</f>
        <v>0</v>
      </c>
      <c r="AA57" s="139" t="b">
        <v>0</v>
      </c>
      <c r="AB57" s="140">
        <f>AA57*0.5%</f>
        <v>0</v>
      </c>
      <c r="AC57" s="139"/>
      <c r="AD57" s="529">
        <f>SUM(AF57:AF60)</f>
        <v>0</v>
      </c>
      <c r="AE57" s="216" t="b">
        <v>0</v>
      </c>
      <c r="AF57" s="217">
        <f>AE57*0.5%</f>
        <v>0</v>
      </c>
      <c r="AG57" s="218"/>
      <c r="AH57" s="217"/>
    </row>
    <row r="58" spans="1:34" ht="32">
      <c r="A58" s="207"/>
      <c r="B58" s="504"/>
      <c r="C58" s="505"/>
      <c r="D58" s="162" t="s">
        <v>124</v>
      </c>
      <c r="E58" s="135"/>
      <c r="F58" s="538"/>
      <c r="G58" s="135" t="b">
        <v>0</v>
      </c>
      <c r="H58" s="136">
        <f>G58*1.5%</f>
        <v>0</v>
      </c>
      <c r="I58" s="135"/>
      <c r="J58" s="538"/>
      <c r="K58" s="135" t="b">
        <v>0</v>
      </c>
      <c r="L58" s="136">
        <f>K58*1.5%</f>
        <v>0</v>
      </c>
      <c r="M58" s="135"/>
      <c r="N58" s="538"/>
      <c r="O58" s="135" t="b">
        <v>0</v>
      </c>
      <c r="P58" s="136">
        <f>O58*1.5%</f>
        <v>0</v>
      </c>
      <c r="Q58" s="135"/>
      <c r="R58" s="538"/>
      <c r="S58" s="135" t="b">
        <v>0</v>
      </c>
      <c r="T58" s="136">
        <f>S58*1.5%</f>
        <v>0</v>
      </c>
      <c r="U58" s="135"/>
      <c r="V58" s="538"/>
      <c r="W58" s="135" t="b">
        <v>0</v>
      </c>
      <c r="X58" s="136">
        <f>W58*1.5%</f>
        <v>0</v>
      </c>
      <c r="Y58" s="135"/>
      <c r="Z58" s="538"/>
      <c r="AA58" s="135" t="b">
        <v>0</v>
      </c>
      <c r="AB58" s="136">
        <f>AA58*1.5%</f>
        <v>0</v>
      </c>
      <c r="AC58" s="135"/>
      <c r="AD58" s="556"/>
      <c r="AE58" s="216" t="b">
        <v>0</v>
      </c>
      <c r="AF58" s="217">
        <f>AE58*1.5%</f>
        <v>0</v>
      </c>
      <c r="AG58" s="218"/>
      <c r="AH58" s="217"/>
    </row>
    <row r="59" spans="1:34" ht="48">
      <c r="A59" s="207"/>
      <c r="B59" s="504"/>
      <c r="C59" s="505"/>
      <c r="D59" s="162" t="s">
        <v>125</v>
      </c>
      <c r="E59" s="135"/>
      <c r="F59" s="538"/>
      <c r="G59" s="135" t="b">
        <v>0</v>
      </c>
      <c r="H59" s="136">
        <f>G59*0.5%</f>
        <v>0</v>
      </c>
      <c r="I59" s="135"/>
      <c r="J59" s="538"/>
      <c r="K59" s="135" t="b">
        <v>0</v>
      </c>
      <c r="L59" s="136">
        <f>K59*0.5%</f>
        <v>0</v>
      </c>
      <c r="M59" s="135"/>
      <c r="N59" s="538"/>
      <c r="O59" s="135" t="b">
        <v>0</v>
      </c>
      <c r="P59" s="136">
        <f>O59*0.5%</f>
        <v>0</v>
      </c>
      <c r="Q59" s="135"/>
      <c r="R59" s="538"/>
      <c r="S59" s="135" t="b">
        <v>0</v>
      </c>
      <c r="T59" s="136">
        <f>S59*0.5%</f>
        <v>0</v>
      </c>
      <c r="U59" s="135"/>
      <c r="V59" s="538"/>
      <c r="W59" s="135" t="b">
        <v>0</v>
      </c>
      <c r="X59" s="136">
        <f>W59*0.5%</f>
        <v>0</v>
      </c>
      <c r="Y59" s="135"/>
      <c r="Z59" s="538"/>
      <c r="AA59" s="135" t="b">
        <v>0</v>
      </c>
      <c r="AB59" s="136">
        <f>AA59*0.5%</f>
        <v>0</v>
      </c>
      <c r="AC59" s="135"/>
      <c r="AD59" s="556"/>
      <c r="AE59" s="216" t="b">
        <v>0</v>
      </c>
      <c r="AF59" s="217">
        <f>AE59*0.5%</f>
        <v>0</v>
      </c>
      <c r="AG59" s="218"/>
      <c r="AH59" s="217"/>
    </row>
    <row r="60" spans="1:34" ht="49" thickBot="1">
      <c r="A60" s="207"/>
      <c r="B60" s="491"/>
      <c r="C60" s="492"/>
      <c r="D60" s="168" t="s">
        <v>126</v>
      </c>
      <c r="E60" s="137"/>
      <c r="F60" s="539"/>
      <c r="G60" s="137" t="b">
        <v>0</v>
      </c>
      <c r="H60" s="138">
        <f>G60*1.5%</f>
        <v>0</v>
      </c>
      <c r="I60" s="137"/>
      <c r="J60" s="539"/>
      <c r="K60" s="137" t="b">
        <v>0</v>
      </c>
      <c r="L60" s="138">
        <f>K60*1.5%</f>
        <v>0</v>
      </c>
      <c r="M60" s="137"/>
      <c r="N60" s="539"/>
      <c r="O60" s="137" t="b">
        <v>0</v>
      </c>
      <c r="P60" s="138">
        <f>O60*1.5%</f>
        <v>0</v>
      </c>
      <c r="Q60" s="137"/>
      <c r="R60" s="539"/>
      <c r="S60" s="137" t="b">
        <v>0</v>
      </c>
      <c r="T60" s="138">
        <f>S60*1.5%</f>
        <v>0</v>
      </c>
      <c r="U60" s="137"/>
      <c r="V60" s="539"/>
      <c r="W60" s="137" t="b">
        <v>0</v>
      </c>
      <c r="X60" s="138">
        <f>W60*1.5%</f>
        <v>0</v>
      </c>
      <c r="Y60" s="137"/>
      <c r="Z60" s="539"/>
      <c r="AA60" s="137" t="b">
        <v>0</v>
      </c>
      <c r="AB60" s="138">
        <f>AA60*1.5%</f>
        <v>0</v>
      </c>
      <c r="AC60" s="137"/>
      <c r="AD60" s="540"/>
      <c r="AE60" s="216" t="b">
        <v>0</v>
      </c>
      <c r="AF60" s="217">
        <f>AE60*1.5%</f>
        <v>0</v>
      </c>
      <c r="AG60" s="218"/>
      <c r="AH60" s="217"/>
    </row>
    <row r="61" spans="1:34" ht="17" thickBot="1">
      <c r="A61" s="207"/>
      <c r="B61" s="580" t="s">
        <v>128</v>
      </c>
      <c r="C61" s="581"/>
      <c r="D61" s="582"/>
      <c r="E61" s="583"/>
      <c r="F61" s="152">
        <f>SUM(F44:F60)</f>
        <v>0</v>
      </c>
      <c r="G61" s="216"/>
      <c r="H61" s="217"/>
      <c r="I61" s="216"/>
      <c r="J61" s="152">
        <f>SUM(J44:J60)</f>
        <v>0</v>
      </c>
      <c r="K61" s="216"/>
      <c r="L61" s="217"/>
      <c r="M61" s="216"/>
      <c r="N61" s="152">
        <f>SUM(N44:N60)</f>
        <v>0</v>
      </c>
      <c r="O61" s="216"/>
      <c r="P61" s="217"/>
      <c r="Q61" s="216"/>
      <c r="R61" s="152">
        <f>SUM(R44:R60)</f>
        <v>0</v>
      </c>
      <c r="S61" s="216"/>
      <c r="T61" s="217"/>
      <c r="U61" s="216"/>
      <c r="V61" s="152">
        <f>SUM(V44:V60)</f>
        <v>0</v>
      </c>
      <c r="W61" s="216"/>
      <c r="X61" s="217"/>
      <c r="Y61" s="216"/>
      <c r="Z61" s="152">
        <f>SUM(Z44:Z60)</f>
        <v>0</v>
      </c>
      <c r="AA61" s="216"/>
      <c r="AB61" s="217"/>
      <c r="AC61" s="216"/>
      <c r="AD61" s="152">
        <f>SUM(AD44:AD60)</f>
        <v>0</v>
      </c>
      <c r="AE61" s="216"/>
      <c r="AF61" s="217"/>
      <c r="AG61" s="218"/>
      <c r="AH61" s="217"/>
    </row>
    <row r="62" spans="1:34">
      <c r="A62" s="207"/>
      <c r="B62" s="1"/>
      <c r="C62" s="1"/>
      <c r="D62" s="214"/>
      <c r="E62" s="1"/>
      <c r="F62" s="1"/>
      <c r="G62" s="216"/>
      <c r="H62" s="217"/>
      <c r="I62" s="1"/>
      <c r="J62" s="1"/>
      <c r="K62" s="1"/>
      <c r="L62" s="217"/>
      <c r="M62" s="1"/>
      <c r="N62" s="1"/>
      <c r="O62" s="1"/>
      <c r="P62" s="217"/>
      <c r="Q62" s="1"/>
      <c r="R62" s="1"/>
      <c r="S62" s="1"/>
      <c r="T62" s="217"/>
      <c r="U62" s="1"/>
      <c r="V62" s="1"/>
      <c r="W62" s="1"/>
      <c r="X62" s="217"/>
      <c r="Y62" s="1"/>
      <c r="Z62" s="1"/>
      <c r="AA62" s="1"/>
      <c r="AB62" s="217"/>
      <c r="AC62" s="1"/>
      <c r="AD62" s="1"/>
      <c r="AE62" s="216"/>
      <c r="AF62" s="217"/>
      <c r="AG62" s="218"/>
      <c r="AH62" s="217"/>
    </row>
    <row r="63" spans="1:34" ht="17" thickBot="1">
      <c r="A63" s="207"/>
      <c r="B63" s="219" t="s">
        <v>84</v>
      </c>
      <c r="C63" s="219"/>
      <c r="D63" s="214"/>
      <c r="E63" s="1"/>
      <c r="F63" s="1"/>
      <c r="G63" s="216"/>
      <c r="H63" s="217"/>
      <c r="I63" s="1"/>
      <c r="J63" s="1"/>
      <c r="K63" s="1"/>
      <c r="L63" s="217"/>
      <c r="M63" s="1"/>
      <c r="N63" s="1"/>
      <c r="O63" s="1"/>
      <c r="P63" s="217"/>
      <c r="Q63" s="1"/>
      <c r="R63" s="1"/>
      <c r="S63" s="1"/>
      <c r="T63" s="217"/>
      <c r="U63" s="1"/>
      <c r="V63" s="1"/>
      <c r="W63" s="1"/>
      <c r="X63" s="217"/>
      <c r="Y63" s="1"/>
      <c r="Z63" s="1"/>
      <c r="AA63" s="1"/>
      <c r="AB63" s="217"/>
      <c r="AC63" s="1"/>
      <c r="AD63" s="1"/>
      <c r="AE63" s="216"/>
      <c r="AF63" s="217"/>
      <c r="AG63" s="218"/>
      <c r="AH63" s="217"/>
    </row>
    <row r="64" spans="1:34" ht="16" thickBot="1">
      <c r="A64" s="207"/>
      <c r="B64" s="502" t="s">
        <v>92</v>
      </c>
      <c r="C64" s="503"/>
      <c r="D64" s="164" t="s">
        <v>2</v>
      </c>
      <c r="E64" s="141" t="s">
        <v>236</v>
      </c>
      <c r="F64" s="141" t="s">
        <v>93</v>
      </c>
      <c r="G64" s="130"/>
      <c r="H64" s="142"/>
      <c r="I64" s="141" t="s">
        <v>237</v>
      </c>
      <c r="J64" s="141" t="s">
        <v>93</v>
      </c>
      <c r="K64" s="130"/>
      <c r="L64" s="130"/>
      <c r="M64" s="141" t="s">
        <v>238</v>
      </c>
      <c r="N64" s="141" t="s">
        <v>93</v>
      </c>
      <c r="O64" s="141"/>
      <c r="P64" s="141"/>
      <c r="Q64" s="141" t="s">
        <v>239</v>
      </c>
      <c r="R64" s="141" t="s">
        <v>93</v>
      </c>
      <c r="S64" s="141"/>
      <c r="T64" s="141"/>
      <c r="U64" s="141" t="s">
        <v>240</v>
      </c>
      <c r="V64" s="141" t="s">
        <v>93</v>
      </c>
      <c r="W64" s="141"/>
      <c r="X64" s="141"/>
      <c r="Y64" s="141" t="s">
        <v>241</v>
      </c>
      <c r="Z64" s="141" t="s">
        <v>93</v>
      </c>
      <c r="AA64" s="141"/>
      <c r="AB64" s="141"/>
      <c r="AC64" s="141" t="s">
        <v>242</v>
      </c>
      <c r="AD64" s="143" t="s">
        <v>93</v>
      </c>
      <c r="AE64" s="216"/>
      <c r="AF64" s="217"/>
      <c r="AG64" s="218"/>
      <c r="AH64" s="217"/>
    </row>
    <row r="65" spans="1:34" ht="32">
      <c r="A65" s="207"/>
      <c r="B65" s="489" t="s">
        <v>87</v>
      </c>
      <c r="C65" s="490"/>
      <c r="D65" s="169" t="s">
        <v>129</v>
      </c>
      <c r="E65" s="139"/>
      <c r="F65" s="526">
        <f>SUM(H65:H66)</f>
        <v>0</v>
      </c>
      <c r="G65" s="139" t="b">
        <v>0</v>
      </c>
      <c r="H65" s="140">
        <f>G65*2%</f>
        <v>0</v>
      </c>
      <c r="I65" s="139"/>
      <c r="J65" s="526">
        <f>SUM(L65:L66)</f>
        <v>0</v>
      </c>
      <c r="K65" s="139" t="b">
        <v>0</v>
      </c>
      <c r="L65" s="140">
        <f>K65*2%</f>
        <v>0</v>
      </c>
      <c r="M65" s="139"/>
      <c r="N65" s="526">
        <f>SUM(P65:P66)</f>
        <v>0</v>
      </c>
      <c r="O65" s="139" t="b">
        <v>0</v>
      </c>
      <c r="P65" s="140">
        <f>O65*2%</f>
        <v>0</v>
      </c>
      <c r="Q65" s="139"/>
      <c r="R65" s="526">
        <f>SUM(T65:T66)</f>
        <v>0</v>
      </c>
      <c r="S65" s="139" t="b">
        <v>0</v>
      </c>
      <c r="T65" s="140">
        <f>S65*2%</f>
        <v>0</v>
      </c>
      <c r="U65" s="139"/>
      <c r="V65" s="526">
        <f>SUM(X65:X66)</f>
        <v>0</v>
      </c>
      <c r="W65" s="139" t="b">
        <v>0</v>
      </c>
      <c r="X65" s="140">
        <f>W65*2%</f>
        <v>0</v>
      </c>
      <c r="Y65" s="139"/>
      <c r="Z65" s="526">
        <f>SUM(AB65:AB66)</f>
        <v>0</v>
      </c>
      <c r="AA65" s="139" t="b">
        <v>0</v>
      </c>
      <c r="AB65" s="140">
        <f>AA65*2%</f>
        <v>0</v>
      </c>
      <c r="AC65" s="139"/>
      <c r="AD65" s="529">
        <f>SUM(AF65:AF66)</f>
        <v>0</v>
      </c>
      <c r="AE65" s="216" t="b">
        <v>0</v>
      </c>
      <c r="AF65" s="217">
        <f>AE65*2%</f>
        <v>0</v>
      </c>
      <c r="AG65" s="218"/>
      <c r="AH65" s="217"/>
    </row>
    <row r="66" spans="1:34" ht="49" thickBot="1">
      <c r="A66" s="207"/>
      <c r="B66" s="491"/>
      <c r="C66" s="492"/>
      <c r="D66" s="168" t="s">
        <v>135</v>
      </c>
      <c r="E66" s="137"/>
      <c r="F66" s="528"/>
      <c r="G66" s="137" t="b">
        <v>0</v>
      </c>
      <c r="H66" s="138">
        <f>G66*2%</f>
        <v>0</v>
      </c>
      <c r="I66" s="137"/>
      <c r="J66" s="528"/>
      <c r="K66" s="137" t="b">
        <v>0</v>
      </c>
      <c r="L66" s="138">
        <f>K66*2%</f>
        <v>0</v>
      </c>
      <c r="M66" s="137"/>
      <c r="N66" s="528"/>
      <c r="O66" s="137" t="b">
        <v>0</v>
      </c>
      <c r="P66" s="138">
        <f>O66*2%</f>
        <v>0</v>
      </c>
      <c r="Q66" s="137"/>
      <c r="R66" s="528"/>
      <c r="S66" s="137" t="b">
        <v>0</v>
      </c>
      <c r="T66" s="138">
        <f>S66*2%</f>
        <v>0</v>
      </c>
      <c r="U66" s="137"/>
      <c r="V66" s="528"/>
      <c r="W66" s="137" t="b">
        <v>0</v>
      </c>
      <c r="X66" s="138">
        <f>W66*2%</f>
        <v>0</v>
      </c>
      <c r="Y66" s="137"/>
      <c r="Z66" s="528"/>
      <c r="AA66" s="137" t="b">
        <v>0</v>
      </c>
      <c r="AB66" s="138">
        <f>AA66*2%</f>
        <v>0</v>
      </c>
      <c r="AC66" s="137"/>
      <c r="AD66" s="531"/>
      <c r="AE66" s="216" t="b">
        <v>0</v>
      </c>
      <c r="AF66" s="217">
        <f>AE66*2%</f>
        <v>0</v>
      </c>
      <c r="AG66" s="218"/>
      <c r="AH66" s="217"/>
    </row>
    <row r="67" spans="1:34" ht="16" thickBot="1">
      <c r="A67" s="207"/>
      <c r="B67" s="545"/>
      <c r="C67" s="515"/>
      <c r="D67" s="546"/>
      <c r="E67" s="546"/>
      <c r="F67" s="546"/>
      <c r="G67" s="546"/>
      <c r="H67" s="546"/>
      <c r="I67" s="546"/>
      <c r="J67" s="546"/>
      <c r="K67" s="546"/>
      <c r="L67" s="546"/>
      <c r="M67" s="546"/>
      <c r="N67" s="546"/>
      <c r="O67" s="546"/>
      <c r="P67" s="546"/>
      <c r="Q67" s="546"/>
      <c r="R67" s="546"/>
      <c r="S67" s="546"/>
      <c r="T67" s="546"/>
      <c r="U67" s="546"/>
      <c r="V67" s="546"/>
      <c r="W67" s="546"/>
      <c r="X67" s="546"/>
      <c r="Y67" s="546"/>
      <c r="Z67" s="546"/>
      <c r="AA67" s="546"/>
      <c r="AB67" s="546"/>
      <c r="AC67" s="546"/>
      <c r="AD67" s="547"/>
      <c r="AE67" s="216"/>
      <c r="AF67" s="217"/>
      <c r="AG67" s="218"/>
      <c r="AH67" s="217"/>
    </row>
    <row r="68" spans="1:34" ht="30" customHeight="1">
      <c r="A68" s="207"/>
      <c r="B68" s="489" t="s">
        <v>88</v>
      </c>
      <c r="C68" s="490"/>
      <c r="D68" s="169" t="s">
        <v>136</v>
      </c>
      <c r="E68" s="139"/>
      <c r="F68" s="526">
        <f>SUM(H68:H70)</f>
        <v>0</v>
      </c>
      <c r="G68" s="139" t="b">
        <v>0</v>
      </c>
      <c r="H68" s="140">
        <f>G68*2%</f>
        <v>0</v>
      </c>
      <c r="I68" s="139"/>
      <c r="J68" s="526">
        <f>SUM(L68:L70)</f>
        <v>0</v>
      </c>
      <c r="K68" s="139" t="b">
        <v>0</v>
      </c>
      <c r="L68" s="140">
        <f>K68*2%</f>
        <v>0</v>
      </c>
      <c r="M68" s="139"/>
      <c r="N68" s="526">
        <f>SUM(P68:P70)</f>
        <v>0</v>
      </c>
      <c r="O68" s="139" t="b">
        <v>0</v>
      </c>
      <c r="P68" s="140">
        <f>O68*2%</f>
        <v>0</v>
      </c>
      <c r="Q68" s="139"/>
      <c r="R68" s="526">
        <f>SUM(T68:T70)</f>
        <v>0</v>
      </c>
      <c r="S68" s="139" t="b">
        <v>0</v>
      </c>
      <c r="T68" s="140">
        <f>S68*2%</f>
        <v>0</v>
      </c>
      <c r="U68" s="139"/>
      <c r="V68" s="526">
        <f>SUM(X68:X70)</f>
        <v>0</v>
      </c>
      <c r="W68" s="139" t="b">
        <v>0</v>
      </c>
      <c r="X68" s="140">
        <f>W68*2%</f>
        <v>0</v>
      </c>
      <c r="Y68" s="139"/>
      <c r="Z68" s="526">
        <f>SUM(AB68:AB70)</f>
        <v>0</v>
      </c>
      <c r="AA68" s="139" t="b">
        <v>0</v>
      </c>
      <c r="AB68" s="140">
        <f>AA68*2%</f>
        <v>0</v>
      </c>
      <c r="AC68" s="139"/>
      <c r="AD68" s="529">
        <f>SUM(AF68:AF70)</f>
        <v>0</v>
      </c>
      <c r="AE68" s="216" t="b">
        <v>0</v>
      </c>
      <c r="AF68" s="217">
        <f>AE68*2%</f>
        <v>0</v>
      </c>
      <c r="AG68" s="218"/>
      <c r="AH68" s="217"/>
    </row>
    <row r="69" spans="1:34" ht="32">
      <c r="A69" s="207"/>
      <c r="B69" s="504"/>
      <c r="C69" s="505"/>
      <c r="D69" s="162" t="s">
        <v>137</v>
      </c>
      <c r="E69" s="135"/>
      <c r="F69" s="538"/>
      <c r="G69" s="135" t="b">
        <v>0</v>
      </c>
      <c r="H69" s="136">
        <f>G69*1.5%</f>
        <v>0</v>
      </c>
      <c r="I69" s="135"/>
      <c r="J69" s="538"/>
      <c r="K69" s="135" t="b">
        <v>0</v>
      </c>
      <c r="L69" s="136">
        <f>K69*1.5%</f>
        <v>0</v>
      </c>
      <c r="M69" s="135"/>
      <c r="N69" s="538"/>
      <c r="O69" s="135" t="b">
        <v>0</v>
      </c>
      <c r="P69" s="136">
        <f>O69*1.5%</f>
        <v>0</v>
      </c>
      <c r="Q69" s="135"/>
      <c r="R69" s="538"/>
      <c r="S69" s="135" t="b">
        <v>0</v>
      </c>
      <c r="T69" s="136">
        <f>S69*1.5%</f>
        <v>0</v>
      </c>
      <c r="U69" s="135"/>
      <c r="V69" s="538"/>
      <c r="W69" s="135" t="b">
        <v>0</v>
      </c>
      <c r="X69" s="136">
        <f>W69*1.5%</f>
        <v>0</v>
      </c>
      <c r="Y69" s="135"/>
      <c r="Z69" s="538"/>
      <c r="AA69" s="135" t="b">
        <v>0</v>
      </c>
      <c r="AB69" s="136">
        <f>AA69*1.5%</f>
        <v>0</v>
      </c>
      <c r="AC69" s="135"/>
      <c r="AD69" s="556"/>
      <c r="AE69" s="216" t="b">
        <v>0</v>
      </c>
      <c r="AF69" s="217">
        <f>AE69*1.5%</f>
        <v>0</v>
      </c>
      <c r="AG69" s="218"/>
      <c r="AH69" s="217"/>
    </row>
    <row r="70" spans="1:34" ht="17" thickBot="1">
      <c r="A70" s="207"/>
      <c r="B70" s="491"/>
      <c r="C70" s="492"/>
      <c r="D70" s="168" t="s">
        <v>130</v>
      </c>
      <c r="E70" s="137"/>
      <c r="F70" s="539"/>
      <c r="G70" s="137" t="b">
        <v>0</v>
      </c>
      <c r="H70" s="138">
        <f>G70*1.5%</f>
        <v>0</v>
      </c>
      <c r="I70" s="137"/>
      <c r="J70" s="539"/>
      <c r="K70" s="137" t="b">
        <v>0</v>
      </c>
      <c r="L70" s="138">
        <f>K70*1.5%</f>
        <v>0</v>
      </c>
      <c r="M70" s="137"/>
      <c r="N70" s="539"/>
      <c r="O70" s="137" t="b">
        <v>0</v>
      </c>
      <c r="P70" s="138">
        <f>O70*1.5%</f>
        <v>0</v>
      </c>
      <c r="Q70" s="137"/>
      <c r="R70" s="539"/>
      <c r="S70" s="137" t="b">
        <v>0</v>
      </c>
      <c r="T70" s="138">
        <f>S70*1.5%</f>
        <v>0</v>
      </c>
      <c r="U70" s="137"/>
      <c r="V70" s="539"/>
      <c r="W70" s="137" t="b">
        <v>0</v>
      </c>
      <c r="X70" s="138">
        <f>W70*1.5%</f>
        <v>0</v>
      </c>
      <c r="Y70" s="137"/>
      <c r="Z70" s="539"/>
      <c r="AA70" s="137" t="b">
        <v>0</v>
      </c>
      <c r="AB70" s="138">
        <f>AA70*1.5%</f>
        <v>0</v>
      </c>
      <c r="AC70" s="137"/>
      <c r="AD70" s="540"/>
      <c r="AE70" s="216" t="b">
        <v>0</v>
      </c>
      <c r="AF70" s="217">
        <f>AE70*1.5%</f>
        <v>0</v>
      </c>
      <c r="AG70" s="218"/>
      <c r="AH70" s="217"/>
    </row>
    <row r="71" spans="1:34" ht="16" thickBot="1">
      <c r="A71" s="207"/>
      <c r="B71" s="545"/>
      <c r="C71" s="515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46"/>
      <c r="AB71" s="546"/>
      <c r="AC71" s="546"/>
      <c r="AD71" s="547"/>
      <c r="AE71" s="216"/>
      <c r="AF71" s="217"/>
      <c r="AG71" s="218"/>
      <c r="AH71" s="217"/>
    </row>
    <row r="72" spans="1:34" ht="15" customHeight="1">
      <c r="A72" s="207"/>
      <c r="B72" s="489" t="s">
        <v>140</v>
      </c>
      <c r="C72" s="490"/>
      <c r="D72" s="169" t="s">
        <v>131</v>
      </c>
      <c r="E72" s="139"/>
      <c r="F72" s="526">
        <f>SUM(H72:H73)</f>
        <v>0</v>
      </c>
      <c r="G72" s="139" t="b">
        <v>0</v>
      </c>
      <c r="H72" s="140">
        <f>G72*4%</f>
        <v>0</v>
      </c>
      <c r="I72" s="139"/>
      <c r="J72" s="526">
        <f>SUM(L72:L73)</f>
        <v>0</v>
      </c>
      <c r="K72" s="139" t="b">
        <v>0</v>
      </c>
      <c r="L72" s="140">
        <f>K72*4%</f>
        <v>0</v>
      </c>
      <c r="M72" s="139"/>
      <c r="N72" s="526">
        <f>SUM(P72:P73)</f>
        <v>0</v>
      </c>
      <c r="O72" s="139" t="b">
        <v>0</v>
      </c>
      <c r="P72" s="140">
        <f>O72*4%</f>
        <v>0</v>
      </c>
      <c r="Q72" s="139"/>
      <c r="R72" s="526">
        <f>SUM(T72:T73)</f>
        <v>0</v>
      </c>
      <c r="S72" s="139" t="b">
        <v>0</v>
      </c>
      <c r="T72" s="140">
        <f>S72*4%</f>
        <v>0</v>
      </c>
      <c r="U72" s="139"/>
      <c r="V72" s="526">
        <f>SUM(X72:X73)</f>
        <v>0</v>
      </c>
      <c r="W72" s="139" t="b">
        <v>0</v>
      </c>
      <c r="X72" s="140">
        <f>W72*4%</f>
        <v>0</v>
      </c>
      <c r="Y72" s="139"/>
      <c r="Z72" s="526">
        <f>SUM(AB72:AB73)</f>
        <v>0</v>
      </c>
      <c r="AA72" s="139" t="b">
        <v>0</v>
      </c>
      <c r="AB72" s="140">
        <f>AA72*4%</f>
        <v>0</v>
      </c>
      <c r="AC72" s="139"/>
      <c r="AD72" s="529">
        <f>SUM(AF72:AF73)</f>
        <v>0</v>
      </c>
      <c r="AE72" s="216" t="b">
        <v>0</v>
      </c>
      <c r="AF72" s="217">
        <f>AE72*4%</f>
        <v>0</v>
      </c>
      <c r="AG72" s="218"/>
      <c r="AH72" s="217"/>
    </row>
    <row r="73" spans="1:34" ht="17" thickBot="1">
      <c r="A73" s="207"/>
      <c r="B73" s="491"/>
      <c r="C73" s="492"/>
      <c r="D73" s="168" t="s">
        <v>132</v>
      </c>
      <c r="E73" s="137"/>
      <c r="F73" s="539"/>
      <c r="G73" s="137" t="b">
        <v>0</v>
      </c>
      <c r="H73" s="138">
        <f>G73*2%</f>
        <v>0</v>
      </c>
      <c r="I73" s="137"/>
      <c r="J73" s="539"/>
      <c r="K73" s="137" t="b">
        <v>0</v>
      </c>
      <c r="L73" s="138">
        <f>K73*2%</f>
        <v>0</v>
      </c>
      <c r="M73" s="137"/>
      <c r="N73" s="539"/>
      <c r="O73" s="137" t="b">
        <v>0</v>
      </c>
      <c r="P73" s="138">
        <f>O73*2%</f>
        <v>0</v>
      </c>
      <c r="Q73" s="137"/>
      <c r="R73" s="539"/>
      <c r="S73" s="137" t="b">
        <v>0</v>
      </c>
      <c r="T73" s="138">
        <f>S73*2%</f>
        <v>0</v>
      </c>
      <c r="U73" s="137"/>
      <c r="V73" s="539"/>
      <c r="W73" s="137" t="b">
        <v>0</v>
      </c>
      <c r="X73" s="138">
        <f>W73*2%</f>
        <v>0</v>
      </c>
      <c r="Y73" s="137"/>
      <c r="Z73" s="539"/>
      <c r="AA73" s="137" t="b">
        <v>0</v>
      </c>
      <c r="AB73" s="138">
        <f>AA73*2%</f>
        <v>0</v>
      </c>
      <c r="AC73" s="137"/>
      <c r="AD73" s="540"/>
      <c r="AE73" s="216" t="b">
        <v>0</v>
      </c>
      <c r="AF73" s="217">
        <f>AE73*2%</f>
        <v>0</v>
      </c>
      <c r="AG73" s="218"/>
      <c r="AH73" s="217"/>
    </row>
    <row r="74" spans="1:34" ht="16" thickBot="1">
      <c r="A74" s="207"/>
      <c r="B74" s="545"/>
      <c r="C74" s="51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7"/>
      <c r="AE74" s="216"/>
      <c r="AF74" s="217"/>
      <c r="AG74" s="218"/>
      <c r="AH74" s="217"/>
    </row>
    <row r="75" spans="1:34" ht="15" customHeight="1">
      <c r="A75" s="207"/>
      <c r="B75" s="489" t="s">
        <v>90</v>
      </c>
      <c r="C75" s="490"/>
      <c r="D75" s="169" t="s">
        <v>138</v>
      </c>
      <c r="E75" s="139"/>
      <c r="F75" s="526">
        <f>SUM(H75:H76)</f>
        <v>0</v>
      </c>
      <c r="G75" s="139" t="b">
        <v>0</v>
      </c>
      <c r="H75" s="140">
        <f>G75*1.5%</f>
        <v>0</v>
      </c>
      <c r="I75" s="139"/>
      <c r="J75" s="526">
        <f>SUM(L75:L76)</f>
        <v>0</v>
      </c>
      <c r="K75" s="139" t="b">
        <v>0</v>
      </c>
      <c r="L75" s="140">
        <f>K75*1.5%</f>
        <v>0</v>
      </c>
      <c r="M75" s="139"/>
      <c r="N75" s="526">
        <f>SUM(P75:P76)</f>
        <v>0</v>
      </c>
      <c r="O75" s="139" t="b">
        <v>0</v>
      </c>
      <c r="P75" s="140">
        <f>O75*1.5%</f>
        <v>0</v>
      </c>
      <c r="Q75" s="139"/>
      <c r="R75" s="526">
        <f>SUM(T75:T76)</f>
        <v>0</v>
      </c>
      <c r="S75" s="139" t="b">
        <v>0</v>
      </c>
      <c r="T75" s="140">
        <f>S75*1.5%</f>
        <v>0</v>
      </c>
      <c r="U75" s="139"/>
      <c r="V75" s="526">
        <f>SUM(X75:X76)</f>
        <v>0</v>
      </c>
      <c r="W75" s="139" t="b">
        <v>0</v>
      </c>
      <c r="X75" s="140">
        <f>W75*1.5%</f>
        <v>0</v>
      </c>
      <c r="Y75" s="139"/>
      <c r="Z75" s="526">
        <f>SUM(AB75:AB76)</f>
        <v>0</v>
      </c>
      <c r="AA75" s="139" t="b">
        <v>0</v>
      </c>
      <c r="AB75" s="140">
        <f>AA75*1.5%</f>
        <v>0</v>
      </c>
      <c r="AC75" s="139"/>
      <c r="AD75" s="529">
        <f>SUM(AF75:AF76)</f>
        <v>0</v>
      </c>
      <c r="AE75" s="216" t="b">
        <v>0</v>
      </c>
      <c r="AF75" s="217">
        <f>AE75*1.5%</f>
        <v>0</v>
      </c>
      <c r="AG75" s="218"/>
      <c r="AH75" s="217"/>
    </row>
    <row r="76" spans="1:34" ht="17" thickBot="1">
      <c r="A76" s="207"/>
      <c r="B76" s="491"/>
      <c r="C76" s="492"/>
      <c r="D76" s="168" t="s">
        <v>139</v>
      </c>
      <c r="E76" s="137"/>
      <c r="F76" s="539"/>
      <c r="G76" s="137" t="b">
        <v>0</v>
      </c>
      <c r="H76" s="138">
        <f>G76*1.5%</f>
        <v>0</v>
      </c>
      <c r="I76" s="137"/>
      <c r="J76" s="539"/>
      <c r="K76" s="137" t="b">
        <v>0</v>
      </c>
      <c r="L76" s="138">
        <f>K76*1.5%</f>
        <v>0</v>
      </c>
      <c r="M76" s="137"/>
      <c r="N76" s="539"/>
      <c r="O76" s="137" t="b">
        <v>0</v>
      </c>
      <c r="P76" s="138">
        <f>O76*1.5%</f>
        <v>0</v>
      </c>
      <c r="Q76" s="137"/>
      <c r="R76" s="539"/>
      <c r="S76" s="137" t="b">
        <v>0</v>
      </c>
      <c r="T76" s="138">
        <f>S76*1.5%</f>
        <v>0</v>
      </c>
      <c r="U76" s="137"/>
      <c r="V76" s="539"/>
      <c r="W76" s="137" t="b">
        <v>0</v>
      </c>
      <c r="X76" s="138">
        <f>W76*1.5%</f>
        <v>0</v>
      </c>
      <c r="Y76" s="137"/>
      <c r="Z76" s="539"/>
      <c r="AA76" s="137" t="b">
        <v>0</v>
      </c>
      <c r="AB76" s="138">
        <f>AA76*1.5%</f>
        <v>0</v>
      </c>
      <c r="AC76" s="137"/>
      <c r="AD76" s="540"/>
      <c r="AE76" s="216" t="b">
        <v>0</v>
      </c>
      <c r="AF76" s="217">
        <f>AE76*1.5%</f>
        <v>0</v>
      </c>
      <c r="AG76" s="218"/>
      <c r="AH76" s="217"/>
    </row>
    <row r="77" spans="1:34" ht="16" thickBot="1">
      <c r="A77" s="207"/>
      <c r="B77" s="545"/>
      <c r="C77" s="515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46"/>
      <c r="P77" s="546"/>
      <c r="Q77" s="546"/>
      <c r="R77" s="546"/>
      <c r="S77" s="546"/>
      <c r="T77" s="546"/>
      <c r="U77" s="546"/>
      <c r="V77" s="546"/>
      <c r="W77" s="546"/>
      <c r="X77" s="546"/>
      <c r="Y77" s="546"/>
      <c r="Z77" s="546"/>
      <c r="AA77" s="546"/>
      <c r="AB77" s="546"/>
      <c r="AC77" s="546"/>
      <c r="AD77" s="547"/>
      <c r="AE77" s="216"/>
      <c r="AF77" s="217"/>
      <c r="AG77" s="218"/>
      <c r="AH77" s="217"/>
    </row>
    <row r="78" spans="1:34" ht="15" customHeight="1">
      <c r="A78" s="207"/>
      <c r="B78" s="489" t="s">
        <v>91</v>
      </c>
      <c r="C78" s="490"/>
      <c r="D78" s="169" t="s">
        <v>133</v>
      </c>
      <c r="E78" s="139"/>
      <c r="F78" s="526">
        <f>SUM(H78:H79)</f>
        <v>0</v>
      </c>
      <c r="G78" s="139" t="b">
        <v>0</v>
      </c>
      <c r="H78" s="140">
        <f>G78*1%</f>
        <v>0</v>
      </c>
      <c r="I78" s="139"/>
      <c r="J78" s="526">
        <f>SUM(L78:L79)</f>
        <v>0</v>
      </c>
      <c r="K78" s="139" t="b">
        <v>0</v>
      </c>
      <c r="L78" s="140">
        <f>K78*1%</f>
        <v>0</v>
      </c>
      <c r="M78" s="139"/>
      <c r="N78" s="526">
        <f>SUM(P78:P79)</f>
        <v>0</v>
      </c>
      <c r="O78" s="139" t="b">
        <v>0</v>
      </c>
      <c r="P78" s="140">
        <f>O78*1%</f>
        <v>0</v>
      </c>
      <c r="Q78" s="139"/>
      <c r="R78" s="526">
        <f>SUM(T78:T79)</f>
        <v>0</v>
      </c>
      <c r="S78" s="139" t="b">
        <v>0</v>
      </c>
      <c r="T78" s="140">
        <f>S78*1%</f>
        <v>0</v>
      </c>
      <c r="U78" s="139"/>
      <c r="V78" s="526">
        <f>SUM(X78:X79)</f>
        <v>0</v>
      </c>
      <c r="W78" s="139" t="b">
        <v>0</v>
      </c>
      <c r="X78" s="140">
        <f>W78*1%</f>
        <v>0</v>
      </c>
      <c r="Y78" s="139"/>
      <c r="Z78" s="526">
        <f>SUM(AB78:AB79)</f>
        <v>0</v>
      </c>
      <c r="AA78" s="139" t="b">
        <v>0</v>
      </c>
      <c r="AB78" s="140">
        <f>AA78*1%</f>
        <v>0</v>
      </c>
      <c r="AC78" s="139"/>
      <c r="AD78" s="529">
        <f>SUM(AF78:AF79)</f>
        <v>0</v>
      </c>
      <c r="AE78" s="216" t="b">
        <v>0</v>
      </c>
      <c r="AF78" s="217">
        <f>AE78*1%</f>
        <v>0</v>
      </c>
      <c r="AG78" s="218"/>
      <c r="AH78" s="217"/>
    </row>
    <row r="79" spans="1:34" ht="17" thickBot="1">
      <c r="A79" s="207"/>
      <c r="B79" s="491"/>
      <c r="C79" s="492"/>
      <c r="D79" s="168" t="s">
        <v>134</v>
      </c>
      <c r="E79" s="137"/>
      <c r="F79" s="539"/>
      <c r="G79" s="137" t="b">
        <v>0</v>
      </c>
      <c r="H79" s="138">
        <f>G79*1%</f>
        <v>0</v>
      </c>
      <c r="I79" s="137"/>
      <c r="J79" s="539"/>
      <c r="K79" s="137" t="b">
        <v>0</v>
      </c>
      <c r="L79" s="138">
        <f>K79*1%</f>
        <v>0</v>
      </c>
      <c r="M79" s="137"/>
      <c r="N79" s="539"/>
      <c r="O79" s="137" t="b">
        <v>0</v>
      </c>
      <c r="P79" s="138">
        <f>O79*1%</f>
        <v>0</v>
      </c>
      <c r="Q79" s="137"/>
      <c r="R79" s="539"/>
      <c r="S79" s="137" t="b">
        <v>0</v>
      </c>
      <c r="T79" s="138">
        <f>S79*1%</f>
        <v>0</v>
      </c>
      <c r="U79" s="137"/>
      <c r="V79" s="539"/>
      <c r="W79" s="137" t="b">
        <v>0</v>
      </c>
      <c r="X79" s="138">
        <f>W79*1%</f>
        <v>0</v>
      </c>
      <c r="Y79" s="137"/>
      <c r="Z79" s="539"/>
      <c r="AA79" s="137" t="b">
        <v>0</v>
      </c>
      <c r="AB79" s="138">
        <f>AA79*1%</f>
        <v>0</v>
      </c>
      <c r="AC79" s="137"/>
      <c r="AD79" s="540"/>
      <c r="AE79" s="216" t="b">
        <v>0</v>
      </c>
      <c r="AF79" s="217">
        <f>AE79*1%</f>
        <v>0</v>
      </c>
      <c r="AG79" s="218"/>
      <c r="AH79" s="217"/>
    </row>
    <row r="80" spans="1:34" ht="17" thickBot="1">
      <c r="A80" s="207"/>
      <c r="B80" s="576" t="s">
        <v>141</v>
      </c>
      <c r="C80" s="577"/>
      <c r="D80" s="577"/>
      <c r="E80" s="578"/>
      <c r="F80" s="152">
        <f>SUM(F65:F79)</f>
        <v>0</v>
      </c>
      <c r="G80" s="216"/>
      <c r="H80" s="217"/>
      <c r="I80" s="216"/>
      <c r="J80" s="152">
        <f>SUM(J65:J79)</f>
        <v>0</v>
      </c>
      <c r="K80" s="216"/>
      <c r="L80" s="217"/>
      <c r="M80" s="216"/>
      <c r="N80" s="152">
        <f>SUM(N65:N79)</f>
        <v>0</v>
      </c>
      <c r="O80" s="216" t="b">
        <v>0</v>
      </c>
      <c r="P80" s="217"/>
      <c r="Q80" s="216"/>
      <c r="R80" s="152">
        <f>SUM(R65:R79)</f>
        <v>0</v>
      </c>
      <c r="S80" s="216"/>
      <c r="T80" s="217"/>
      <c r="U80" s="216"/>
      <c r="V80" s="152">
        <f>SUM(V65:V79)</f>
        <v>0</v>
      </c>
      <c r="W80" s="216"/>
      <c r="X80" s="217"/>
      <c r="Y80" s="216"/>
      <c r="Z80" s="152">
        <f>SUM(Z65:Z79)</f>
        <v>0</v>
      </c>
      <c r="AA80" s="216"/>
      <c r="AB80" s="217"/>
      <c r="AC80" s="216"/>
      <c r="AD80" s="152">
        <f>SUM(AD65:AD79)</f>
        <v>0</v>
      </c>
      <c r="AE80" s="216"/>
      <c r="AF80" s="217"/>
      <c r="AG80" s="218"/>
      <c r="AH80" s="217"/>
    </row>
    <row r="81" spans="1:34">
      <c r="A81" s="207"/>
      <c r="B81" s="1"/>
      <c r="C81" s="1"/>
      <c r="D81" s="214"/>
      <c r="E81" s="1"/>
      <c r="F81" s="1"/>
      <c r="G81" s="216"/>
      <c r="H81" s="217"/>
      <c r="I81" s="1"/>
      <c r="J81" s="1"/>
      <c r="K81" s="1"/>
      <c r="L81" s="217"/>
      <c r="M81" s="1"/>
      <c r="N81" s="1"/>
      <c r="O81" s="1"/>
      <c r="P81" s="217"/>
      <c r="Q81" s="1"/>
      <c r="R81" s="1"/>
      <c r="S81" s="1"/>
      <c r="T81" s="217"/>
      <c r="U81" s="1"/>
      <c r="V81" s="1"/>
      <c r="W81" s="1"/>
      <c r="X81" s="217"/>
      <c r="Y81" s="1"/>
      <c r="Z81" s="1"/>
      <c r="AA81" s="1"/>
      <c r="AB81" s="217"/>
      <c r="AC81" s="1"/>
      <c r="AD81" s="1"/>
      <c r="AE81" s="216"/>
      <c r="AF81" s="217"/>
      <c r="AG81" s="218"/>
      <c r="AH81" s="217"/>
    </row>
    <row r="82" spans="1:34" ht="17" thickBot="1">
      <c r="A82" s="207"/>
      <c r="B82" s="219" t="s">
        <v>85</v>
      </c>
      <c r="C82" s="219"/>
      <c r="D82" s="214"/>
      <c r="E82" s="1"/>
      <c r="F82" s="1"/>
      <c r="G82" s="216"/>
      <c r="H82" s="217"/>
      <c r="I82" s="1"/>
      <c r="J82" s="1"/>
      <c r="K82" s="1"/>
      <c r="L82" s="217"/>
      <c r="M82" s="1"/>
      <c r="N82" s="1"/>
      <c r="O82" s="1"/>
      <c r="P82" s="217"/>
      <c r="Q82" s="1"/>
      <c r="R82" s="1"/>
      <c r="S82" s="1"/>
      <c r="T82" s="217"/>
      <c r="U82" s="1"/>
      <c r="V82" s="1"/>
      <c r="W82" s="1"/>
      <c r="X82" s="217"/>
      <c r="Y82" s="1"/>
      <c r="Z82" s="1"/>
      <c r="AA82" s="1"/>
      <c r="AB82" s="217"/>
      <c r="AC82" s="1"/>
      <c r="AD82" s="1"/>
      <c r="AE82" s="216"/>
      <c r="AF82" s="217"/>
      <c r="AG82" s="218"/>
      <c r="AH82" s="217"/>
    </row>
    <row r="83" spans="1:34" ht="16" thickBot="1">
      <c r="A83" s="207"/>
      <c r="B83" s="502" t="s">
        <v>92</v>
      </c>
      <c r="C83" s="503"/>
      <c r="D83" s="164" t="s">
        <v>2</v>
      </c>
      <c r="E83" s="141" t="s">
        <v>236</v>
      </c>
      <c r="F83" s="141" t="s">
        <v>93</v>
      </c>
      <c r="G83" s="130"/>
      <c r="H83" s="142"/>
      <c r="I83" s="141" t="s">
        <v>237</v>
      </c>
      <c r="J83" s="141" t="s">
        <v>93</v>
      </c>
      <c r="K83" s="130"/>
      <c r="L83" s="130"/>
      <c r="M83" s="141" t="s">
        <v>238</v>
      </c>
      <c r="N83" s="141" t="s">
        <v>93</v>
      </c>
      <c r="O83" s="141"/>
      <c r="P83" s="141"/>
      <c r="Q83" s="141" t="s">
        <v>239</v>
      </c>
      <c r="R83" s="141" t="s">
        <v>93</v>
      </c>
      <c r="S83" s="141"/>
      <c r="T83" s="141"/>
      <c r="U83" s="141" t="s">
        <v>240</v>
      </c>
      <c r="V83" s="141" t="s">
        <v>93</v>
      </c>
      <c r="W83" s="141"/>
      <c r="X83" s="141"/>
      <c r="Y83" s="141" t="s">
        <v>241</v>
      </c>
      <c r="Z83" s="141" t="s">
        <v>93</v>
      </c>
      <c r="AA83" s="141"/>
      <c r="AB83" s="141"/>
      <c r="AC83" s="141" t="s">
        <v>242</v>
      </c>
      <c r="AD83" s="143" t="s">
        <v>93</v>
      </c>
      <c r="AE83" s="216"/>
      <c r="AF83" s="217"/>
      <c r="AG83" s="218"/>
      <c r="AH83" s="217"/>
    </row>
    <row r="84" spans="1:34" ht="15" customHeight="1">
      <c r="A84" s="207"/>
      <c r="B84" s="489" t="s">
        <v>87</v>
      </c>
      <c r="C84" s="490"/>
      <c r="D84" s="169" t="s">
        <v>142</v>
      </c>
      <c r="E84" s="139"/>
      <c r="F84" s="526">
        <f>SUM(H84:H85)</f>
        <v>0</v>
      </c>
      <c r="G84" s="139" t="b">
        <v>0</v>
      </c>
      <c r="H84" s="140">
        <f>G84*1.5%</f>
        <v>0</v>
      </c>
      <c r="I84" s="139"/>
      <c r="J84" s="526">
        <f>SUM(L84:L85)</f>
        <v>0</v>
      </c>
      <c r="K84" s="139" t="b">
        <v>0</v>
      </c>
      <c r="L84" s="140">
        <f>K84*1.5%</f>
        <v>0</v>
      </c>
      <c r="M84" s="139"/>
      <c r="N84" s="526">
        <f>SUM(P84:P85)</f>
        <v>0</v>
      </c>
      <c r="O84" s="139" t="b">
        <v>0</v>
      </c>
      <c r="P84" s="140">
        <f>O84*1.5%</f>
        <v>0</v>
      </c>
      <c r="Q84" s="139"/>
      <c r="R84" s="526">
        <f>SUM(T84:T85)</f>
        <v>0</v>
      </c>
      <c r="S84" s="139" t="b">
        <v>0</v>
      </c>
      <c r="T84" s="140">
        <f>S84*1.5%</f>
        <v>0</v>
      </c>
      <c r="U84" s="139"/>
      <c r="V84" s="526">
        <f>SUM(X84:X85)</f>
        <v>0</v>
      </c>
      <c r="W84" s="139" t="b">
        <v>0</v>
      </c>
      <c r="X84" s="140">
        <f>W84*1.5%</f>
        <v>0</v>
      </c>
      <c r="Y84" s="139"/>
      <c r="Z84" s="526">
        <f>SUM(AB84:AB85)</f>
        <v>0</v>
      </c>
      <c r="AA84" s="139" t="b">
        <v>0</v>
      </c>
      <c r="AB84" s="140">
        <f>AA84*1.5%</f>
        <v>0</v>
      </c>
      <c r="AC84" s="139"/>
      <c r="AD84" s="529">
        <f>SUM(AF84:AF85)</f>
        <v>0</v>
      </c>
      <c r="AE84" s="216" t="b">
        <v>0</v>
      </c>
      <c r="AF84" s="217">
        <f>AE84*1.5%</f>
        <v>0</v>
      </c>
      <c r="AG84" s="218"/>
      <c r="AH84" s="217"/>
    </row>
    <row r="85" spans="1:34" ht="17" thickBot="1">
      <c r="A85" s="207"/>
      <c r="B85" s="491"/>
      <c r="C85" s="492"/>
      <c r="D85" s="168" t="s">
        <v>143</v>
      </c>
      <c r="E85" s="137"/>
      <c r="F85" s="539"/>
      <c r="G85" s="137" t="b">
        <v>0</v>
      </c>
      <c r="H85" s="138">
        <f>G85*1.5%</f>
        <v>0</v>
      </c>
      <c r="I85" s="137"/>
      <c r="J85" s="539"/>
      <c r="K85" s="137" t="b">
        <v>0</v>
      </c>
      <c r="L85" s="138">
        <f>K85*1.5%</f>
        <v>0</v>
      </c>
      <c r="M85" s="137"/>
      <c r="N85" s="539"/>
      <c r="O85" s="137" t="b">
        <v>0</v>
      </c>
      <c r="P85" s="138">
        <f>O85*1.5%</f>
        <v>0</v>
      </c>
      <c r="Q85" s="137"/>
      <c r="R85" s="539"/>
      <c r="S85" s="137" t="b">
        <v>0</v>
      </c>
      <c r="T85" s="138">
        <f>S85*1.5%</f>
        <v>0</v>
      </c>
      <c r="U85" s="137"/>
      <c r="V85" s="539"/>
      <c r="W85" s="137" t="b">
        <v>0</v>
      </c>
      <c r="X85" s="138">
        <f>W85*1.5%</f>
        <v>0</v>
      </c>
      <c r="Y85" s="137"/>
      <c r="Z85" s="539"/>
      <c r="AA85" s="137" t="b">
        <v>0</v>
      </c>
      <c r="AB85" s="138">
        <f>AA85*1.5%</f>
        <v>0</v>
      </c>
      <c r="AC85" s="137"/>
      <c r="AD85" s="540"/>
      <c r="AE85" s="216" t="b">
        <v>0</v>
      </c>
      <c r="AF85" s="217">
        <f>AE85*1.5%</f>
        <v>0</v>
      </c>
      <c r="AG85" s="218"/>
      <c r="AH85" s="217"/>
    </row>
    <row r="86" spans="1:34" ht="16" thickBot="1">
      <c r="A86" s="207"/>
      <c r="B86" s="548"/>
      <c r="C86" s="549"/>
      <c r="D86" s="550"/>
      <c r="E86" s="550"/>
      <c r="F86" s="550"/>
      <c r="G86" s="550"/>
      <c r="H86" s="550"/>
      <c r="I86" s="550"/>
      <c r="J86" s="550"/>
      <c r="K86" s="550"/>
      <c r="L86" s="550"/>
      <c r="M86" s="550"/>
      <c r="N86" s="550"/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  <c r="AA86" s="550"/>
      <c r="AB86" s="550"/>
      <c r="AC86" s="550"/>
      <c r="AD86" s="551"/>
      <c r="AE86" s="216"/>
      <c r="AF86" s="217"/>
      <c r="AG86" s="218"/>
      <c r="AH86" s="217"/>
    </row>
    <row r="87" spans="1:34" ht="15" customHeight="1">
      <c r="A87" s="207"/>
      <c r="B87" s="489" t="s">
        <v>88</v>
      </c>
      <c r="C87" s="490"/>
      <c r="D87" s="169" t="s">
        <v>142</v>
      </c>
      <c r="E87" s="139"/>
      <c r="F87" s="526">
        <f>SUM(H87:H89)</f>
        <v>0</v>
      </c>
      <c r="G87" s="139" t="b">
        <v>0</v>
      </c>
      <c r="H87" s="140">
        <f>G87*1%</f>
        <v>0</v>
      </c>
      <c r="I87" s="139"/>
      <c r="J87" s="526">
        <f>SUM(L87:L89)</f>
        <v>0</v>
      </c>
      <c r="K87" s="139" t="b">
        <v>0</v>
      </c>
      <c r="L87" s="140">
        <f>K87*1%</f>
        <v>0</v>
      </c>
      <c r="M87" s="139"/>
      <c r="N87" s="526">
        <f>SUM(P87:P89)</f>
        <v>0</v>
      </c>
      <c r="O87" s="139" t="b">
        <v>0</v>
      </c>
      <c r="P87" s="140">
        <f>O87*1%</f>
        <v>0</v>
      </c>
      <c r="Q87" s="139"/>
      <c r="R87" s="526">
        <f>SUM(T87:T89)</f>
        <v>0</v>
      </c>
      <c r="S87" s="139" t="b">
        <v>0</v>
      </c>
      <c r="T87" s="140">
        <f>S87*1%</f>
        <v>0</v>
      </c>
      <c r="U87" s="139"/>
      <c r="V87" s="526">
        <f>SUM(X87:X89)</f>
        <v>0</v>
      </c>
      <c r="W87" s="139" t="b">
        <v>0</v>
      </c>
      <c r="X87" s="140">
        <f>W87*1%</f>
        <v>0</v>
      </c>
      <c r="Y87" s="139"/>
      <c r="Z87" s="526">
        <f>SUM(AB87:AB89)</f>
        <v>0</v>
      </c>
      <c r="AA87" s="139" t="b">
        <v>0</v>
      </c>
      <c r="AB87" s="140">
        <f>AA87*1%</f>
        <v>0</v>
      </c>
      <c r="AC87" s="139"/>
      <c r="AD87" s="529">
        <f>SUM(AF87:AF89)</f>
        <v>0</v>
      </c>
      <c r="AE87" s="216" t="b">
        <v>0</v>
      </c>
      <c r="AF87" s="217">
        <f>AE87*1%</f>
        <v>0</v>
      </c>
      <c r="AG87" s="218"/>
      <c r="AH87" s="217"/>
    </row>
    <row r="88" spans="1:34" ht="16">
      <c r="A88" s="207"/>
      <c r="B88" s="504"/>
      <c r="C88" s="505"/>
      <c r="D88" s="162" t="s">
        <v>143</v>
      </c>
      <c r="E88" s="135"/>
      <c r="F88" s="538"/>
      <c r="G88" s="135" t="b">
        <v>0</v>
      </c>
      <c r="H88" s="136">
        <f>G88*1%</f>
        <v>0</v>
      </c>
      <c r="I88" s="135"/>
      <c r="J88" s="538"/>
      <c r="K88" s="135" t="b">
        <v>0</v>
      </c>
      <c r="L88" s="136">
        <f>K88*1%</f>
        <v>0</v>
      </c>
      <c r="M88" s="135"/>
      <c r="N88" s="538"/>
      <c r="O88" s="135" t="b">
        <v>0</v>
      </c>
      <c r="P88" s="136">
        <f>O88*1%</f>
        <v>0</v>
      </c>
      <c r="Q88" s="135"/>
      <c r="R88" s="538"/>
      <c r="S88" s="135" t="b">
        <v>0</v>
      </c>
      <c r="T88" s="136">
        <f>S88*1%</f>
        <v>0</v>
      </c>
      <c r="U88" s="135"/>
      <c r="V88" s="538"/>
      <c r="W88" s="135" t="b">
        <v>0</v>
      </c>
      <c r="X88" s="136">
        <f>W88*1%</f>
        <v>0</v>
      </c>
      <c r="Y88" s="135"/>
      <c r="Z88" s="538"/>
      <c r="AA88" s="135" t="b">
        <v>0</v>
      </c>
      <c r="AB88" s="136">
        <f>AA88*1%</f>
        <v>0</v>
      </c>
      <c r="AC88" s="135"/>
      <c r="AD88" s="556"/>
      <c r="AE88" s="216" t="b">
        <v>0</v>
      </c>
      <c r="AF88" s="217">
        <f>AE88*1%</f>
        <v>0</v>
      </c>
      <c r="AG88" s="218"/>
      <c r="AH88" s="217"/>
    </row>
    <row r="89" spans="1:34" ht="17" thickBot="1">
      <c r="A89" s="207"/>
      <c r="B89" s="491"/>
      <c r="C89" s="492"/>
      <c r="D89" s="168" t="s">
        <v>144</v>
      </c>
      <c r="E89" s="137"/>
      <c r="F89" s="539"/>
      <c r="G89" s="137" t="b">
        <v>0</v>
      </c>
      <c r="H89" s="138">
        <f>G89*1%</f>
        <v>0</v>
      </c>
      <c r="I89" s="137"/>
      <c r="J89" s="539"/>
      <c r="K89" s="137" t="b">
        <v>0</v>
      </c>
      <c r="L89" s="138">
        <f>K89*1%</f>
        <v>0</v>
      </c>
      <c r="M89" s="137"/>
      <c r="N89" s="539"/>
      <c r="O89" s="137" t="b">
        <v>0</v>
      </c>
      <c r="P89" s="138">
        <f>O89*1%</f>
        <v>0</v>
      </c>
      <c r="Q89" s="137"/>
      <c r="R89" s="539"/>
      <c r="S89" s="137" t="b">
        <v>0</v>
      </c>
      <c r="T89" s="138">
        <f>S89*1%</f>
        <v>0</v>
      </c>
      <c r="U89" s="137"/>
      <c r="V89" s="539"/>
      <c r="W89" s="137" t="b">
        <v>0</v>
      </c>
      <c r="X89" s="138">
        <f>W89*1%</f>
        <v>0</v>
      </c>
      <c r="Y89" s="137"/>
      <c r="Z89" s="539"/>
      <c r="AA89" s="137" t="b">
        <v>0</v>
      </c>
      <c r="AB89" s="138">
        <f>AA89*1%</f>
        <v>0</v>
      </c>
      <c r="AC89" s="137"/>
      <c r="AD89" s="540"/>
      <c r="AE89" s="216" t="b">
        <v>0</v>
      </c>
      <c r="AF89" s="217">
        <f>AE89*1%</f>
        <v>0</v>
      </c>
      <c r="AG89" s="218"/>
      <c r="AH89" s="217"/>
    </row>
    <row r="90" spans="1:34" ht="16" thickBot="1">
      <c r="A90" s="207"/>
      <c r="B90" s="552" t="b">
        <v>1</v>
      </c>
      <c r="C90" s="553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554"/>
      <c r="Q90" s="554"/>
      <c r="R90" s="554"/>
      <c r="S90" s="554"/>
      <c r="T90" s="554"/>
      <c r="U90" s="554"/>
      <c r="V90" s="554"/>
      <c r="W90" s="554"/>
      <c r="X90" s="554"/>
      <c r="Y90" s="554"/>
      <c r="Z90" s="554"/>
      <c r="AA90" s="554"/>
      <c r="AB90" s="554"/>
      <c r="AC90" s="554"/>
      <c r="AD90" s="555"/>
      <c r="AE90" s="216"/>
      <c r="AF90" s="217"/>
      <c r="AG90" s="218"/>
      <c r="AH90" s="217"/>
    </row>
    <row r="91" spans="1:34" ht="15" customHeight="1">
      <c r="A91" s="207"/>
      <c r="B91" s="489" t="s">
        <v>89</v>
      </c>
      <c r="C91" s="490"/>
      <c r="D91" s="169" t="s">
        <v>145</v>
      </c>
      <c r="E91" s="139"/>
      <c r="F91" s="526">
        <f>SUM(H91:H95)</f>
        <v>0</v>
      </c>
      <c r="G91" s="139" t="b">
        <v>0</v>
      </c>
      <c r="H91" s="140">
        <f>G91*2%</f>
        <v>0</v>
      </c>
      <c r="I91" s="139"/>
      <c r="J91" s="526">
        <f>SUM(L91:L95)</f>
        <v>0</v>
      </c>
      <c r="K91" s="139" t="b">
        <v>0</v>
      </c>
      <c r="L91" s="140">
        <f>K91*2%</f>
        <v>0</v>
      </c>
      <c r="M91" s="139"/>
      <c r="N91" s="526">
        <f>SUM(P91:P95)</f>
        <v>0</v>
      </c>
      <c r="O91" s="139" t="b">
        <v>0</v>
      </c>
      <c r="P91" s="140">
        <f>O91*2%</f>
        <v>0</v>
      </c>
      <c r="Q91" s="139"/>
      <c r="R91" s="526">
        <f>SUM(T91:T95)</f>
        <v>0</v>
      </c>
      <c r="S91" s="139" t="b">
        <v>0</v>
      </c>
      <c r="T91" s="140">
        <f>S91*2%</f>
        <v>0</v>
      </c>
      <c r="U91" s="139"/>
      <c r="V91" s="526">
        <f>SUM(X91:X95)</f>
        <v>0</v>
      </c>
      <c r="W91" s="139" t="b">
        <v>0</v>
      </c>
      <c r="X91" s="140">
        <f>W91*2%</f>
        <v>0</v>
      </c>
      <c r="Y91" s="139"/>
      <c r="Z91" s="526">
        <f>SUM(AB91:AB95)</f>
        <v>0</v>
      </c>
      <c r="AA91" s="139" t="b">
        <v>0</v>
      </c>
      <c r="AB91" s="140">
        <f>AA91*2%</f>
        <v>0</v>
      </c>
      <c r="AC91" s="139"/>
      <c r="AD91" s="529">
        <f>SUM(AF91:AF95)</f>
        <v>0</v>
      </c>
      <c r="AE91" s="216" t="b">
        <v>0</v>
      </c>
      <c r="AF91" s="217">
        <f>AE91*2%</f>
        <v>0</v>
      </c>
      <c r="AG91" s="218"/>
      <c r="AH91" s="217"/>
    </row>
    <row r="92" spans="1:34" ht="16">
      <c r="A92" s="207"/>
      <c r="B92" s="504"/>
      <c r="C92" s="505"/>
      <c r="D92" s="162" t="s">
        <v>146</v>
      </c>
      <c r="E92" s="135"/>
      <c r="F92" s="538"/>
      <c r="G92" s="135" t="b">
        <v>0</v>
      </c>
      <c r="H92" s="136">
        <f>G92*1%</f>
        <v>0</v>
      </c>
      <c r="I92" s="135"/>
      <c r="J92" s="538"/>
      <c r="K92" s="135" t="b">
        <v>0</v>
      </c>
      <c r="L92" s="136">
        <f>K92*1%</f>
        <v>0</v>
      </c>
      <c r="M92" s="135"/>
      <c r="N92" s="538"/>
      <c r="O92" s="135" t="b">
        <v>0</v>
      </c>
      <c r="P92" s="136">
        <f>O92*1%</f>
        <v>0</v>
      </c>
      <c r="Q92" s="135"/>
      <c r="R92" s="538"/>
      <c r="S92" s="135" t="b">
        <v>0</v>
      </c>
      <c r="T92" s="136">
        <f>S92*1%</f>
        <v>0</v>
      </c>
      <c r="U92" s="135"/>
      <c r="V92" s="538"/>
      <c r="W92" s="135" t="b">
        <v>0</v>
      </c>
      <c r="X92" s="136">
        <f>W92*1%</f>
        <v>0</v>
      </c>
      <c r="Y92" s="135"/>
      <c r="Z92" s="538"/>
      <c r="AA92" s="135" t="b">
        <v>0</v>
      </c>
      <c r="AB92" s="136">
        <f>AA92*1%</f>
        <v>0</v>
      </c>
      <c r="AC92" s="135"/>
      <c r="AD92" s="556"/>
      <c r="AE92" s="216" t="b">
        <v>0</v>
      </c>
      <c r="AF92" s="217">
        <f>AE92*1%</f>
        <v>0</v>
      </c>
      <c r="AG92" s="218"/>
      <c r="AH92" s="217"/>
    </row>
    <row r="93" spans="1:34" ht="16">
      <c r="A93" s="207"/>
      <c r="B93" s="504"/>
      <c r="C93" s="505"/>
      <c r="D93" s="162" t="s">
        <v>142</v>
      </c>
      <c r="E93" s="135"/>
      <c r="F93" s="538"/>
      <c r="G93" s="135" t="b">
        <v>0</v>
      </c>
      <c r="H93" s="136">
        <f>G93*1%</f>
        <v>0</v>
      </c>
      <c r="I93" s="135"/>
      <c r="J93" s="538"/>
      <c r="K93" s="135" t="b">
        <v>0</v>
      </c>
      <c r="L93" s="136">
        <f>K93*1%</f>
        <v>0</v>
      </c>
      <c r="M93" s="135"/>
      <c r="N93" s="538"/>
      <c r="O93" s="135" t="b">
        <v>0</v>
      </c>
      <c r="P93" s="136">
        <f>O93*1%</f>
        <v>0</v>
      </c>
      <c r="Q93" s="135"/>
      <c r="R93" s="538"/>
      <c r="S93" s="135" t="b">
        <v>0</v>
      </c>
      <c r="T93" s="136">
        <f>S93*1%</f>
        <v>0</v>
      </c>
      <c r="U93" s="135"/>
      <c r="V93" s="538"/>
      <c r="W93" s="135" t="b">
        <v>0</v>
      </c>
      <c r="X93" s="136">
        <f>W93*1%</f>
        <v>0</v>
      </c>
      <c r="Y93" s="135"/>
      <c r="Z93" s="538"/>
      <c r="AA93" s="135" t="b">
        <v>0</v>
      </c>
      <c r="AB93" s="136">
        <f>AA93*1%</f>
        <v>0</v>
      </c>
      <c r="AC93" s="135"/>
      <c r="AD93" s="556"/>
      <c r="AE93" s="216" t="b">
        <v>0</v>
      </c>
      <c r="AF93" s="217">
        <f>AE93*1%</f>
        <v>0</v>
      </c>
      <c r="AG93" s="218"/>
      <c r="AH93" s="217"/>
    </row>
    <row r="94" spans="1:34" ht="16">
      <c r="A94" s="207"/>
      <c r="B94" s="504"/>
      <c r="C94" s="505"/>
      <c r="D94" s="162" t="s">
        <v>143</v>
      </c>
      <c r="E94" s="135"/>
      <c r="F94" s="538"/>
      <c r="G94" s="135" t="b">
        <v>0</v>
      </c>
      <c r="H94" s="136">
        <f>G94*1%</f>
        <v>0</v>
      </c>
      <c r="I94" s="135"/>
      <c r="J94" s="538"/>
      <c r="K94" s="135" t="b">
        <v>0</v>
      </c>
      <c r="L94" s="136">
        <f>K94*1%</f>
        <v>0</v>
      </c>
      <c r="M94" s="135"/>
      <c r="N94" s="538"/>
      <c r="O94" s="135" t="b">
        <v>0</v>
      </c>
      <c r="P94" s="136">
        <f>O94*1%</f>
        <v>0</v>
      </c>
      <c r="Q94" s="135"/>
      <c r="R94" s="538"/>
      <c r="S94" s="135" t="b">
        <v>0</v>
      </c>
      <c r="T94" s="136">
        <f>S94*1%</f>
        <v>0</v>
      </c>
      <c r="U94" s="135"/>
      <c r="V94" s="538"/>
      <c r="W94" s="135" t="b">
        <v>0</v>
      </c>
      <c r="X94" s="136">
        <f>W94*1%</f>
        <v>0</v>
      </c>
      <c r="Y94" s="135"/>
      <c r="Z94" s="538"/>
      <c r="AA94" s="135" t="b">
        <v>0</v>
      </c>
      <c r="AB94" s="136">
        <f>AA94*1%</f>
        <v>0</v>
      </c>
      <c r="AC94" s="135"/>
      <c r="AD94" s="556"/>
      <c r="AE94" s="216" t="b">
        <v>0</v>
      </c>
      <c r="AF94" s="217">
        <f>AE94*1%</f>
        <v>0</v>
      </c>
      <c r="AG94" s="218"/>
      <c r="AH94" s="217"/>
    </row>
    <row r="95" spans="1:34" ht="17" thickBot="1">
      <c r="A95" s="207"/>
      <c r="B95" s="491"/>
      <c r="C95" s="492"/>
      <c r="D95" s="168" t="s">
        <v>144</v>
      </c>
      <c r="E95" s="137"/>
      <c r="F95" s="539"/>
      <c r="G95" s="137" t="b">
        <v>0</v>
      </c>
      <c r="H95" s="138">
        <f>G95*1%</f>
        <v>0</v>
      </c>
      <c r="I95" s="137"/>
      <c r="J95" s="539"/>
      <c r="K95" s="137" t="b">
        <v>0</v>
      </c>
      <c r="L95" s="138">
        <f>K95*1%</f>
        <v>0</v>
      </c>
      <c r="M95" s="137"/>
      <c r="N95" s="539"/>
      <c r="O95" s="137" t="b">
        <v>0</v>
      </c>
      <c r="P95" s="138">
        <f>O95*1%</f>
        <v>0</v>
      </c>
      <c r="Q95" s="137"/>
      <c r="R95" s="539"/>
      <c r="S95" s="137" t="b">
        <v>0</v>
      </c>
      <c r="T95" s="138">
        <f>S95*1%</f>
        <v>0</v>
      </c>
      <c r="U95" s="137"/>
      <c r="V95" s="539"/>
      <c r="W95" s="137" t="b">
        <v>0</v>
      </c>
      <c r="X95" s="138">
        <f>W95*1%</f>
        <v>0</v>
      </c>
      <c r="Y95" s="137"/>
      <c r="Z95" s="539"/>
      <c r="AA95" s="137" t="b">
        <v>0</v>
      </c>
      <c r="AB95" s="138">
        <f>AA95*1%</f>
        <v>0</v>
      </c>
      <c r="AC95" s="137"/>
      <c r="AD95" s="540"/>
      <c r="AE95" s="216" t="b">
        <v>0</v>
      </c>
      <c r="AF95" s="217">
        <f>AE95*1%</f>
        <v>0</v>
      </c>
      <c r="AG95" s="218"/>
      <c r="AH95" s="217"/>
    </row>
    <row r="96" spans="1:34" ht="16" thickBot="1">
      <c r="A96" s="207"/>
      <c r="B96" s="561"/>
      <c r="C96" s="505"/>
      <c r="D96" s="562"/>
      <c r="E96" s="562"/>
      <c r="F96" s="562"/>
      <c r="G96" s="562"/>
      <c r="H96" s="562"/>
      <c r="I96" s="562"/>
      <c r="J96" s="562"/>
      <c r="K96" s="562"/>
      <c r="L96" s="562"/>
      <c r="M96" s="562"/>
      <c r="N96" s="562"/>
      <c r="O96" s="562"/>
      <c r="P96" s="562"/>
      <c r="Q96" s="562"/>
      <c r="R96" s="562"/>
      <c r="S96" s="562"/>
      <c r="T96" s="562"/>
      <c r="U96" s="562"/>
      <c r="V96" s="562"/>
      <c r="W96" s="562"/>
      <c r="X96" s="562"/>
      <c r="Y96" s="562"/>
      <c r="Z96" s="562"/>
      <c r="AA96" s="562"/>
      <c r="AB96" s="562"/>
      <c r="AC96" s="562"/>
      <c r="AD96" s="563"/>
      <c r="AE96" s="216"/>
      <c r="AF96" s="217"/>
      <c r="AG96" s="218"/>
      <c r="AH96" s="217"/>
    </row>
    <row r="97" spans="1:34" ht="15" customHeight="1">
      <c r="A97" s="207"/>
      <c r="B97" s="489" t="s">
        <v>90</v>
      </c>
      <c r="C97" s="490"/>
      <c r="D97" s="169" t="s">
        <v>145</v>
      </c>
      <c r="E97" s="139"/>
      <c r="F97" s="526">
        <f>SUM(H97:H100)</f>
        <v>0</v>
      </c>
      <c r="G97" s="139" t="b">
        <v>0</v>
      </c>
      <c r="H97" s="140">
        <f>G97*0.5%</f>
        <v>0</v>
      </c>
      <c r="I97" s="139"/>
      <c r="J97" s="526">
        <f>SUM(L97:L100)</f>
        <v>0</v>
      </c>
      <c r="K97" s="139" t="b">
        <v>0</v>
      </c>
      <c r="L97" s="140">
        <f>K97*0.5%</f>
        <v>0</v>
      </c>
      <c r="M97" s="139"/>
      <c r="N97" s="526">
        <f>SUM(P97:P100)</f>
        <v>0</v>
      </c>
      <c r="O97" s="139" t="b">
        <v>0</v>
      </c>
      <c r="P97" s="140">
        <f>O97*0.5%</f>
        <v>0</v>
      </c>
      <c r="Q97" s="139"/>
      <c r="R97" s="526">
        <f>SUM(T97:T100)</f>
        <v>0</v>
      </c>
      <c r="S97" s="139" t="b">
        <v>0</v>
      </c>
      <c r="T97" s="140">
        <f>S97*0.5%</f>
        <v>0</v>
      </c>
      <c r="U97" s="139"/>
      <c r="V97" s="526">
        <f>SUM(X97:X100)</f>
        <v>0</v>
      </c>
      <c r="W97" s="139" t="b">
        <v>0</v>
      </c>
      <c r="X97" s="140">
        <f>W97*0.5%</f>
        <v>0</v>
      </c>
      <c r="Y97" s="139"/>
      <c r="Z97" s="526">
        <f>SUM(AB97:AB100)</f>
        <v>0</v>
      </c>
      <c r="AA97" s="139" t="b">
        <v>0</v>
      </c>
      <c r="AB97" s="140">
        <f>AA97*0.5%</f>
        <v>0</v>
      </c>
      <c r="AC97" s="139"/>
      <c r="AD97" s="529">
        <f>SUM(AF97:AF100)</f>
        <v>0</v>
      </c>
      <c r="AE97" s="216" t="b">
        <v>0</v>
      </c>
      <c r="AF97" s="217">
        <f>AE97*0.5%</f>
        <v>0</v>
      </c>
      <c r="AG97" s="218"/>
      <c r="AH97" s="217"/>
    </row>
    <row r="98" spans="1:34" ht="16">
      <c r="A98" s="207"/>
      <c r="B98" s="504"/>
      <c r="C98" s="505"/>
      <c r="D98" s="162" t="s">
        <v>146</v>
      </c>
      <c r="E98" s="135"/>
      <c r="F98" s="538"/>
      <c r="G98" s="135" t="b">
        <v>0</v>
      </c>
      <c r="H98" s="136">
        <f>G98*0.5%</f>
        <v>0</v>
      </c>
      <c r="I98" s="135"/>
      <c r="J98" s="538"/>
      <c r="K98" s="135" t="b">
        <v>0</v>
      </c>
      <c r="L98" s="136">
        <f>K98*0.5%</f>
        <v>0</v>
      </c>
      <c r="M98" s="135"/>
      <c r="N98" s="538"/>
      <c r="O98" s="135" t="b">
        <v>0</v>
      </c>
      <c r="P98" s="136">
        <f>O98*0.5%</f>
        <v>0</v>
      </c>
      <c r="Q98" s="135"/>
      <c r="R98" s="538"/>
      <c r="S98" s="135" t="b">
        <v>0</v>
      </c>
      <c r="T98" s="136">
        <f>S98*0.5%</f>
        <v>0</v>
      </c>
      <c r="U98" s="135"/>
      <c r="V98" s="538"/>
      <c r="W98" s="135" t="b">
        <v>0</v>
      </c>
      <c r="X98" s="136">
        <f>W98*0.5%</f>
        <v>0</v>
      </c>
      <c r="Y98" s="135"/>
      <c r="Z98" s="538"/>
      <c r="AA98" s="135" t="b">
        <v>0</v>
      </c>
      <c r="AB98" s="136">
        <f>AA98*0.5%</f>
        <v>0</v>
      </c>
      <c r="AC98" s="135"/>
      <c r="AD98" s="556"/>
      <c r="AE98" s="216" t="b">
        <v>0</v>
      </c>
      <c r="AF98" s="217">
        <f>AE98*0.5%</f>
        <v>0</v>
      </c>
      <c r="AG98" s="218"/>
      <c r="AH98" s="217"/>
    </row>
    <row r="99" spans="1:34" ht="16">
      <c r="A99" s="207"/>
      <c r="B99" s="504"/>
      <c r="C99" s="505"/>
      <c r="D99" s="162" t="s">
        <v>142</v>
      </c>
      <c r="E99" s="135"/>
      <c r="F99" s="538"/>
      <c r="G99" s="135" t="b">
        <v>0</v>
      </c>
      <c r="H99" s="136">
        <f>G99*0.5%</f>
        <v>0</v>
      </c>
      <c r="I99" s="135"/>
      <c r="J99" s="538"/>
      <c r="K99" s="135" t="b">
        <v>0</v>
      </c>
      <c r="L99" s="136">
        <f>K99*0.5%</f>
        <v>0</v>
      </c>
      <c r="M99" s="135"/>
      <c r="N99" s="538"/>
      <c r="O99" s="135" t="b">
        <v>0</v>
      </c>
      <c r="P99" s="136">
        <f>O99*0.5%</f>
        <v>0</v>
      </c>
      <c r="Q99" s="135"/>
      <c r="R99" s="538"/>
      <c r="S99" s="135" t="b">
        <v>0</v>
      </c>
      <c r="T99" s="136">
        <f>S99*0.5%</f>
        <v>0</v>
      </c>
      <c r="U99" s="135"/>
      <c r="V99" s="538"/>
      <c r="W99" s="135" t="b">
        <v>0</v>
      </c>
      <c r="X99" s="136">
        <f>W99*0.5%</f>
        <v>0</v>
      </c>
      <c r="Y99" s="135"/>
      <c r="Z99" s="538"/>
      <c r="AA99" s="135" t="b">
        <v>0</v>
      </c>
      <c r="AB99" s="136">
        <f>AA99*0.5%</f>
        <v>0</v>
      </c>
      <c r="AC99" s="135"/>
      <c r="AD99" s="556"/>
      <c r="AE99" s="216" t="b">
        <v>0</v>
      </c>
      <c r="AF99" s="217">
        <f>AE99*0.5%</f>
        <v>0</v>
      </c>
      <c r="AG99" s="218"/>
      <c r="AH99" s="217"/>
    </row>
    <row r="100" spans="1:34" ht="17" thickBot="1">
      <c r="A100" s="207"/>
      <c r="B100" s="491"/>
      <c r="C100" s="492"/>
      <c r="D100" s="168" t="s">
        <v>143</v>
      </c>
      <c r="E100" s="137"/>
      <c r="F100" s="539"/>
      <c r="G100" s="137" t="b">
        <v>0</v>
      </c>
      <c r="H100" s="138">
        <f>G100*0.5%</f>
        <v>0</v>
      </c>
      <c r="I100" s="137"/>
      <c r="J100" s="539"/>
      <c r="K100" s="137" t="b">
        <v>0</v>
      </c>
      <c r="L100" s="138">
        <f>K100*0.5%</f>
        <v>0</v>
      </c>
      <c r="M100" s="137"/>
      <c r="N100" s="539"/>
      <c r="O100" s="137" t="b">
        <v>0</v>
      </c>
      <c r="P100" s="138">
        <f>O100*0.5%</f>
        <v>0</v>
      </c>
      <c r="Q100" s="137"/>
      <c r="R100" s="539"/>
      <c r="S100" s="137" t="b">
        <v>0</v>
      </c>
      <c r="T100" s="138">
        <f>S100*0.5%</f>
        <v>0</v>
      </c>
      <c r="U100" s="137"/>
      <c r="V100" s="539"/>
      <c r="W100" s="137" t="b">
        <v>0</v>
      </c>
      <c r="X100" s="138">
        <f>W100*0.5%</f>
        <v>0</v>
      </c>
      <c r="Y100" s="137"/>
      <c r="Z100" s="539"/>
      <c r="AA100" s="137" t="b">
        <v>0</v>
      </c>
      <c r="AB100" s="138">
        <f>AA100*0.5%</f>
        <v>0</v>
      </c>
      <c r="AC100" s="137"/>
      <c r="AD100" s="540"/>
      <c r="AE100" s="216" t="b">
        <v>0</v>
      </c>
      <c r="AF100" s="217">
        <f>AE100*0.5%</f>
        <v>0</v>
      </c>
      <c r="AG100" s="218"/>
      <c r="AH100" s="217"/>
    </row>
    <row r="101" spans="1:34" ht="16" thickBot="1">
      <c r="A101" s="207"/>
      <c r="B101" s="548"/>
      <c r="C101" s="549"/>
      <c r="D101" s="550"/>
      <c r="E101" s="550"/>
      <c r="F101" s="550"/>
      <c r="G101" s="550"/>
      <c r="H101" s="550"/>
      <c r="I101" s="550"/>
      <c r="J101" s="550"/>
      <c r="K101" s="550"/>
      <c r="L101" s="550"/>
      <c r="M101" s="550"/>
      <c r="N101" s="550"/>
      <c r="O101" s="550"/>
      <c r="P101" s="550"/>
      <c r="Q101" s="550"/>
      <c r="R101" s="550"/>
      <c r="S101" s="550"/>
      <c r="T101" s="550"/>
      <c r="U101" s="550"/>
      <c r="V101" s="550"/>
      <c r="W101" s="550"/>
      <c r="X101" s="550"/>
      <c r="Y101" s="550"/>
      <c r="Z101" s="550"/>
      <c r="AA101" s="550"/>
      <c r="AB101" s="550"/>
      <c r="AC101" s="550"/>
      <c r="AD101" s="551"/>
      <c r="AE101" s="216"/>
      <c r="AF101" s="217"/>
      <c r="AG101" s="218"/>
      <c r="AH101" s="217"/>
    </row>
    <row r="102" spans="1:34" ht="15" customHeight="1">
      <c r="A102" s="207"/>
      <c r="B102" s="489" t="s">
        <v>91</v>
      </c>
      <c r="C102" s="490"/>
      <c r="D102" s="169" t="s">
        <v>145</v>
      </c>
      <c r="E102" s="139"/>
      <c r="F102" s="526">
        <f>SUM(H102:H106)</f>
        <v>0</v>
      </c>
      <c r="G102" s="139" t="b">
        <v>0</v>
      </c>
      <c r="H102" s="140">
        <f>G102*0.5%</f>
        <v>0</v>
      </c>
      <c r="I102" s="139"/>
      <c r="J102" s="526">
        <f>SUM(L102:L106)</f>
        <v>0</v>
      </c>
      <c r="K102" s="139" t="b">
        <v>0</v>
      </c>
      <c r="L102" s="140">
        <f>K102*0.5%</f>
        <v>0</v>
      </c>
      <c r="M102" s="139"/>
      <c r="N102" s="526">
        <f>SUM(P102:P106)</f>
        <v>0</v>
      </c>
      <c r="O102" s="139" t="b">
        <v>0</v>
      </c>
      <c r="P102" s="140">
        <f>O102*0.5%</f>
        <v>0</v>
      </c>
      <c r="Q102" s="139"/>
      <c r="R102" s="526">
        <f>SUM(T102:T106)</f>
        <v>0</v>
      </c>
      <c r="S102" s="139" t="b">
        <v>0</v>
      </c>
      <c r="T102" s="140">
        <f>S102*0.5%</f>
        <v>0</v>
      </c>
      <c r="U102" s="139"/>
      <c r="V102" s="526">
        <f>SUM(X102:X106)</f>
        <v>0</v>
      </c>
      <c r="W102" s="139" t="b">
        <v>0</v>
      </c>
      <c r="X102" s="140">
        <f>W102*0.5%</f>
        <v>0</v>
      </c>
      <c r="Y102" s="139"/>
      <c r="Z102" s="526">
        <f>SUM(AB102:AB106)</f>
        <v>0</v>
      </c>
      <c r="AA102" s="139" t="b">
        <v>0</v>
      </c>
      <c r="AB102" s="140">
        <f>AA102*0.5%</f>
        <v>0</v>
      </c>
      <c r="AC102" s="139"/>
      <c r="AD102" s="529">
        <f>SUM(AF102:AF106)</f>
        <v>0</v>
      </c>
      <c r="AE102" s="216" t="b">
        <v>0</v>
      </c>
      <c r="AF102" s="217">
        <f>AE102*0.5%</f>
        <v>0</v>
      </c>
      <c r="AG102" s="218"/>
      <c r="AH102" s="217"/>
    </row>
    <row r="103" spans="1:34" ht="16">
      <c r="A103" s="207"/>
      <c r="B103" s="504"/>
      <c r="C103" s="505"/>
      <c r="D103" s="162" t="s">
        <v>143</v>
      </c>
      <c r="E103" s="135"/>
      <c r="F103" s="538"/>
      <c r="G103" s="135" t="b">
        <v>0</v>
      </c>
      <c r="H103" s="136">
        <f>G103*0.5%</f>
        <v>0</v>
      </c>
      <c r="I103" s="135"/>
      <c r="J103" s="538"/>
      <c r="K103" s="135" t="b">
        <v>0</v>
      </c>
      <c r="L103" s="136">
        <f>K103*0.5%</f>
        <v>0</v>
      </c>
      <c r="M103" s="135"/>
      <c r="N103" s="538"/>
      <c r="O103" s="135" t="b">
        <v>0</v>
      </c>
      <c r="P103" s="136">
        <f>O103*0.5%</f>
        <v>0</v>
      </c>
      <c r="Q103" s="135"/>
      <c r="R103" s="538"/>
      <c r="S103" s="135" t="b">
        <v>0</v>
      </c>
      <c r="T103" s="136">
        <f>S103*0.5%</f>
        <v>0</v>
      </c>
      <c r="U103" s="135"/>
      <c r="V103" s="538"/>
      <c r="W103" s="135" t="b">
        <v>0</v>
      </c>
      <c r="X103" s="136">
        <f>W103*0.5%</f>
        <v>0</v>
      </c>
      <c r="Y103" s="135"/>
      <c r="Z103" s="538"/>
      <c r="AA103" s="135" t="b">
        <v>0</v>
      </c>
      <c r="AB103" s="136">
        <f>AA103*0.5%</f>
        <v>0</v>
      </c>
      <c r="AC103" s="135"/>
      <c r="AD103" s="556"/>
      <c r="AE103" s="216" t="b">
        <v>0</v>
      </c>
      <c r="AF103" s="217">
        <f>AE103*0.5%</f>
        <v>0</v>
      </c>
      <c r="AG103" s="218"/>
      <c r="AH103" s="217"/>
    </row>
    <row r="104" spans="1:34" ht="16">
      <c r="A104" s="207"/>
      <c r="B104" s="504"/>
      <c r="C104" s="505"/>
      <c r="D104" s="162" t="s">
        <v>147</v>
      </c>
      <c r="E104" s="135"/>
      <c r="F104" s="538"/>
      <c r="G104" s="135" t="b">
        <v>0</v>
      </c>
      <c r="H104" s="136">
        <f>G104*1%</f>
        <v>0</v>
      </c>
      <c r="I104" s="135"/>
      <c r="J104" s="538"/>
      <c r="K104" s="135" t="b">
        <v>0</v>
      </c>
      <c r="L104" s="136">
        <f>K104*1%</f>
        <v>0</v>
      </c>
      <c r="M104" s="135"/>
      <c r="N104" s="538"/>
      <c r="O104" s="135" t="b">
        <v>0</v>
      </c>
      <c r="P104" s="136">
        <f>O104*1%</f>
        <v>0</v>
      </c>
      <c r="Q104" s="135"/>
      <c r="R104" s="538"/>
      <c r="S104" s="135" t="b">
        <v>0</v>
      </c>
      <c r="T104" s="136">
        <f>S104*1%</f>
        <v>0</v>
      </c>
      <c r="U104" s="135"/>
      <c r="V104" s="538"/>
      <c r="W104" s="135" t="b">
        <v>0</v>
      </c>
      <c r="X104" s="136">
        <f>W104*1%</f>
        <v>0</v>
      </c>
      <c r="Y104" s="135"/>
      <c r="Z104" s="538"/>
      <c r="AA104" s="135" t="b">
        <v>0</v>
      </c>
      <c r="AB104" s="136">
        <f>AA104*1%</f>
        <v>0</v>
      </c>
      <c r="AC104" s="135"/>
      <c r="AD104" s="556"/>
      <c r="AE104" s="216" t="b">
        <v>0</v>
      </c>
      <c r="AF104" s="217">
        <f>AE104*1%</f>
        <v>0</v>
      </c>
      <c r="AG104" s="218"/>
      <c r="AH104" s="217"/>
    </row>
    <row r="105" spans="1:34" ht="16">
      <c r="A105" s="207"/>
      <c r="B105" s="504"/>
      <c r="C105" s="505"/>
      <c r="D105" s="162" t="s">
        <v>146</v>
      </c>
      <c r="E105" s="135"/>
      <c r="F105" s="538"/>
      <c r="G105" s="135" t="b">
        <v>0</v>
      </c>
      <c r="H105" s="136">
        <f>G105*0.5%</f>
        <v>0</v>
      </c>
      <c r="I105" s="135"/>
      <c r="J105" s="538"/>
      <c r="K105" s="135" t="b">
        <v>0</v>
      </c>
      <c r="L105" s="136">
        <f>K105*0.5%</f>
        <v>0</v>
      </c>
      <c r="M105" s="135"/>
      <c r="N105" s="538"/>
      <c r="O105" s="135" t="b">
        <v>0</v>
      </c>
      <c r="P105" s="136">
        <f>O105*0.5%</f>
        <v>0</v>
      </c>
      <c r="Q105" s="135"/>
      <c r="R105" s="538"/>
      <c r="S105" s="135" t="b">
        <v>0</v>
      </c>
      <c r="T105" s="136">
        <f>S105*0.5%</f>
        <v>0</v>
      </c>
      <c r="U105" s="135"/>
      <c r="V105" s="538"/>
      <c r="W105" s="135" t="b">
        <v>0</v>
      </c>
      <c r="X105" s="136">
        <f>W105*0.5%</f>
        <v>0</v>
      </c>
      <c r="Y105" s="135"/>
      <c r="Z105" s="538"/>
      <c r="AA105" s="135" t="b">
        <v>0</v>
      </c>
      <c r="AB105" s="136">
        <f>AA105*0.5%</f>
        <v>0</v>
      </c>
      <c r="AC105" s="135"/>
      <c r="AD105" s="556"/>
      <c r="AE105" s="216" t="b">
        <v>0</v>
      </c>
      <c r="AF105" s="217">
        <f>AE105*0.5%</f>
        <v>0</v>
      </c>
      <c r="AG105" s="218"/>
      <c r="AH105" s="217"/>
    </row>
    <row r="106" spans="1:34" ht="17" thickBot="1">
      <c r="A106" s="207"/>
      <c r="B106" s="491"/>
      <c r="C106" s="492"/>
      <c r="D106" s="168" t="s">
        <v>148</v>
      </c>
      <c r="E106" s="137"/>
      <c r="F106" s="539"/>
      <c r="G106" s="137" t="b">
        <v>0</v>
      </c>
      <c r="H106" s="138">
        <f>G106*0.5%</f>
        <v>0</v>
      </c>
      <c r="I106" s="137"/>
      <c r="J106" s="539"/>
      <c r="K106" s="137" t="b">
        <v>0</v>
      </c>
      <c r="L106" s="138">
        <f>K106*0.5%</f>
        <v>0</v>
      </c>
      <c r="M106" s="137"/>
      <c r="N106" s="539"/>
      <c r="O106" s="137" t="b">
        <v>0</v>
      </c>
      <c r="P106" s="138">
        <f>O106*0.5%</f>
        <v>0</v>
      </c>
      <c r="Q106" s="137"/>
      <c r="R106" s="539"/>
      <c r="S106" s="137" t="b">
        <v>0</v>
      </c>
      <c r="T106" s="138">
        <f>S106*0.5%</f>
        <v>0</v>
      </c>
      <c r="U106" s="137"/>
      <c r="V106" s="539"/>
      <c r="W106" s="137" t="b">
        <v>0</v>
      </c>
      <c r="X106" s="138">
        <f>W106*0.5%</f>
        <v>0</v>
      </c>
      <c r="Y106" s="137"/>
      <c r="Z106" s="539"/>
      <c r="AA106" s="137" t="b">
        <v>0</v>
      </c>
      <c r="AB106" s="138">
        <f>AA106*0.5%</f>
        <v>0</v>
      </c>
      <c r="AC106" s="137"/>
      <c r="AD106" s="540"/>
      <c r="AE106" s="216" t="b">
        <v>0</v>
      </c>
      <c r="AF106" s="217">
        <f>AE106*0.5%</f>
        <v>0</v>
      </c>
      <c r="AG106" s="218"/>
      <c r="AH106" s="217"/>
    </row>
    <row r="107" spans="1:34" ht="17" thickBot="1">
      <c r="A107" s="207"/>
      <c r="B107" s="572" t="s">
        <v>149</v>
      </c>
      <c r="C107" s="573"/>
      <c r="D107" s="574"/>
      <c r="E107" s="575"/>
      <c r="F107" s="152">
        <f>SUM(F84:F106)</f>
        <v>0</v>
      </c>
      <c r="G107" s="216"/>
      <c r="H107" s="217"/>
      <c r="I107" s="216"/>
      <c r="J107" s="152">
        <f>SUM(J84:J106)</f>
        <v>0</v>
      </c>
      <c r="K107" s="216"/>
      <c r="L107" s="217"/>
      <c r="M107" s="216"/>
      <c r="N107" s="152">
        <f>SUM(N84:N106)</f>
        <v>0</v>
      </c>
      <c r="O107" s="216"/>
      <c r="P107" s="217"/>
      <c r="Q107" s="216"/>
      <c r="R107" s="152">
        <f>SUM(R84:R106)</f>
        <v>0</v>
      </c>
      <c r="S107" s="216"/>
      <c r="T107" s="217"/>
      <c r="U107" s="216"/>
      <c r="V107" s="152">
        <f>SUM(V84:V106)</f>
        <v>0</v>
      </c>
      <c r="W107" s="216"/>
      <c r="X107" s="217"/>
      <c r="Y107" s="216"/>
      <c r="Z107" s="152">
        <f>SUM(Z84:Z106)</f>
        <v>0</v>
      </c>
      <c r="AA107" s="216"/>
      <c r="AB107" s="217"/>
      <c r="AC107" s="216"/>
      <c r="AD107" s="152">
        <f>SUM(AD84:AD106)</f>
        <v>0</v>
      </c>
      <c r="AE107" s="216"/>
      <c r="AF107" s="217"/>
      <c r="AG107" s="218"/>
      <c r="AH107" s="217"/>
    </row>
    <row r="108" spans="1:34">
      <c r="A108" s="207"/>
      <c r="B108" s="1"/>
      <c r="C108" s="1"/>
      <c r="D108" s="214"/>
      <c r="E108" s="1"/>
      <c r="F108" s="216"/>
      <c r="G108" s="216"/>
      <c r="H108" s="217"/>
      <c r="I108" s="216"/>
      <c r="J108" s="216"/>
      <c r="K108" s="216"/>
      <c r="L108" s="217"/>
      <c r="M108" s="216"/>
      <c r="N108" s="216"/>
      <c r="O108" s="216"/>
      <c r="P108" s="217"/>
      <c r="Q108" s="216"/>
      <c r="R108" s="216"/>
      <c r="S108" s="216"/>
      <c r="T108" s="217"/>
      <c r="U108" s="216"/>
      <c r="V108" s="216"/>
      <c r="W108" s="216"/>
      <c r="X108" s="217"/>
      <c r="Y108" s="216"/>
      <c r="Z108" s="216"/>
      <c r="AA108" s="216"/>
      <c r="AB108" s="217"/>
      <c r="AC108" s="216"/>
      <c r="AD108" s="216"/>
      <c r="AE108" s="216"/>
      <c r="AF108" s="217"/>
      <c r="AG108" s="218"/>
      <c r="AH108" s="217"/>
    </row>
    <row r="109" spans="1:34" ht="17" thickBot="1">
      <c r="A109" s="207"/>
      <c r="B109" s="219" t="s">
        <v>86</v>
      </c>
      <c r="C109" s="219"/>
      <c r="D109" s="214"/>
      <c r="E109" s="1"/>
      <c r="F109" s="1"/>
      <c r="G109" s="216"/>
      <c r="H109" s="217"/>
      <c r="I109" s="1"/>
      <c r="J109" s="1"/>
      <c r="K109" s="1"/>
      <c r="L109" s="217"/>
      <c r="M109" s="1"/>
      <c r="N109" s="1"/>
      <c r="O109" s="1"/>
      <c r="P109" s="217"/>
      <c r="Q109" s="1"/>
      <c r="R109" s="1"/>
      <c r="S109" s="1"/>
      <c r="T109" s="217"/>
      <c r="U109" s="1"/>
      <c r="V109" s="1"/>
      <c r="W109" s="1"/>
      <c r="X109" s="217"/>
      <c r="Y109" s="1"/>
      <c r="Z109" s="1"/>
      <c r="AA109" s="1"/>
      <c r="AB109" s="217"/>
      <c r="AC109" s="1"/>
      <c r="AD109" s="1"/>
      <c r="AE109" s="216"/>
      <c r="AF109" s="217"/>
      <c r="AG109" s="218"/>
      <c r="AH109" s="217"/>
    </row>
    <row r="110" spans="1:34" ht="16" thickBot="1">
      <c r="A110" s="207"/>
      <c r="B110" s="502" t="s">
        <v>92</v>
      </c>
      <c r="C110" s="503"/>
      <c r="D110" s="164" t="s">
        <v>2</v>
      </c>
      <c r="E110" s="141" t="s">
        <v>236</v>
      </c>
      <c r="F110" s="141" t="s">
        <v>93</v>
      </c>
      <c r="G110" s="130"/>
      <c r="H110" s="142"/>
      <c r="I110" s="141" t="s">
        <v>237</v>
      </c>
      <c r="J110" s="141" t="s">
        <v>93</v>
      </c>
      <c r="K110" s="130"/>
      <c r="L110" s="130"/>
      <c r="M110" s="141" t="s">
        <v>238</v>
      </c>
      <c r="N110" s="141" t="s">
        <v>93</v>
      </c>
      <c r="O110" s="141"/>
      <c r="P110" s="141"/>
      <c r="Q110" s="141" t="s">
        <v>239</v>
      </c>
      <c r="R110" s="141" t="s">
        <v>93</v>
      </c>
      <c r="S110" s="141"/>
      <c r="T110" s="141"/>
      <c r="U110" s="141" t="s">
        <v>240</v>
      </c>
      <c r="V110" s="141" t="s">
        <v>93</v>
      </c>
      <c r="W110" s="141"/>
      <c r="X110" s="141"/>
      <c r="Y110" s="141" t="s">
        <v>241</v>
      </c>
      <c r="Z110" s="141" t="s">
        <v>93</v>
      </c>
      <c r="AA110" s="141"/>
      <c r="AB110" s="141"/>
      <c r="AC110" s="141" t="s">
        <v>242</v>
      </c>
      <c r="AD110" s="143" t="s">
        <v>93</v>
      </c>
      <c r="AE110" s="216"/>
      <c r="AF110" s="217"/>
      <c r="AG110" s="218"/>
      <c r="AH110" s="217"/>
    </row>
    <row r="111" spans="1:34" ht="48">
      <c r="A111" s="207"/>
      <c r="B111" s="489" t="s">
        <v>87</v>
      </c>
      <c r="C111" s="490"/>
      <c r="D111" s="169" t="s">
        <v>150</v>
      </c>
      <c r="E111" s="139"/>
      <c r="F111" s="526">
        <f>SUM(H111:H112)</f>
        <v>0</v>
      </c>
      <c r="G111" s="139" t="b">
        <v>0</v>
      </c>
      <c r="H111" s="140">
        <f>G111*1.5%</f>
        <v>0</v>
      </c>
      <c r="I111" s="139"/>
      <c r="J111" s="526">
        <f>SUM(L111:L112)</f>
        <v>0</v>
      </c>
      <c r="K111" s="139" t="b">
        <v>0</v>
      </c>
      <c r="L111" s="140">
        <f>K111*1.5%</f>
        <v>0</v>
      </c>
      <c r="M111" s="139"/>
      <c r="N111" s="526">
        <f>SUM(P111:P112)</f>
        <v>0</v>
      </c>
      <c r="O111" s="139" t="b">
        <v>0</v>
      </c>
      <c r="P111" s="140">
        <f>O111*1.5%</f>
        <v>0</v>
      </c>
      <c r="Q111" s="139"/>
      <c r="R111" s="526">
        <f>SUM(T111:T112)</f>
        <v>0</v>
      </c>
      <c r="S111" s="139" t="b">
        <v>0</v>
      </c>
      <c r="T111" s="140">
        <f>S111*1.5%</f>
        <v>0</v>
      </c>
      <c r="U111" s="139"/>
      <c r="V111" s="526">
        <f>SUM(X111:X112)</f>
        <v>0</v>
      </c>
      <c r="W111" s="139" t="b">
        <v>0</v>
      </c>
      <c r="X111" s="140">
        <f>W111*1.5%</f>
        <v>0</v>
      </c>
      <c r="Y111" s="139"/>
      <c r="Z111" s="526">
        <f>SUM(AB111:AB112)</f>
        <v>0</v>
      </c>
      <c r="AA111" s="139" t="b">
        <v>0</v>
      </c>
      <c r="AB111" s="140">
        <f>AA111*1.5%</f>
        <v>0</v>
      </c>
      <c r="AC111" s="139"/>
      <c r="AD111" s="529">
        <f>SUM(AF111:AF112)</f>
        <v>0</v>
      </c>
      <c r="AE111" s="216" t="b">
        <v>0</v>
      </c>
      <c r="AF111" s="217">
        <f>AE111*1.5%</f>
        <v>0</v>
      </c>
      <c r="AG111" s="218"/>
      <c r="AH111" s="217"/>
    </row>
    <row r="112" spans="1:34" ht="49" thickBot="1">
      <c r="A112" s="207"/>
      <c r="B112" s="491"/>
      <c r="C112" s="492"/>
      <c r="D112" s="168" t="s">
        <v>151</v>
      </c>
      <c r="E112" s="137"/>
      <c r="F112" s="539"/>
      <c r="G112" s="137" t="b">
        <v>0</v>
      </c>
      <c r="H112" s="138">
        <f>G112*0.5%</f>
        <v>0</v>
      </c>
      <c r="I112" s="137"/>
      <c r="J112" s="539"/>
      <c r="K112" s="137" t="b">
        <v>0</v>
      </c>
      <c r="L112" s="138">
        <f>K112*0.5%</f>
        <v>0</v>
      </c>
      <c r="M112" s="137"/>
      <c r="N112" s="539"/>
      <c r="O112" s="137" t="b">
        <v>0</v>
      </c>
      <c r="P112" s="138">
        <f>O112*0.5%</f>
        <v>0</v>
      </c>
      <c r="Q112" s="137"/>
      <c r="R112" s="539"/>
      <c r="S112" s="137" t="b">
        <v>0</v>
      </c>
      <c r="T112" s="138">
        <f>S112*0.5%</f>
        <v>0</v>
      </c>
      <c r="U112" s="137"/>
      <c r="V112" s="539"/>
      <c r="W112" s="137" t="b">
        <v>0</v>
      </c>
      <c r="X112" s="138">
        <f>W112*0.5%</f>
        <v>0</v>
      </c>
      <c r="Y112" s="137"/>
      <c r="Z112" s="539"/>
      <c r="AA112" s="137" t="b">
        <v>0</v>
      </c>
      <c r="AB112" s="138">
        <f>AA112*0.5%</f>
        <v>0</v>
      </c>
      <c r="AC112" s="137"/>
      <c r="AD112" s="540"/>
      <c r="AE112" s="216" t="b">
        <v>0</v>
      </c>
      <c r="AF112" s="217">
        <f>AE112*0.5%</f>
        <v>0</v>
      </c>
      <c r="AG112" s="218"/>
      <c r="AH112" s="217"/>
    </row>
    <row r="113" spans="1:35" ht="16" thickBot="1">
      <c r="A113" s="207"/>
      <c r="B113" s="548"/>
      <c r="C113" s="549"/>
      <c r="D113" s="550"/>
      <c r="E113" s="550"/>
      <c r="F113" s="550"/>
      <c r="G113" s="550"/>
      <c r="H113" s="550"/>
      <c r="I113" s="550"/>
      <c r="J113" s="550"/>
      <c r="K113" s="550"/>
      <c r="L113" s="550"/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  <c r="AA113" s="550"/>
      <c r="AB113" s="550"/>
      <c r="AC113" s="550"/>
      <c r="AD113" s="551"/>
      <c r="AE113" s="216"/>
      <c r="AF113" s="217"/>
      <c r="AG113" s="218"/>
      <c r="AH113" s="217"/>
    </row>
    <row r="114" spans="1:35" ht="48">
      <c r="A114" s="207"/>
      <c r="B114" s="489" t="s">
        <v>88</v>
      </c>
      <c r="C114" s="490"/>
      <c r="D114" s="169" t="s">
        <v>152</v>
      </c>
      <c r="E114" s="139"/>
      <c r="F114" s="526">
        <f>SUM(H114:H115)</f>
        <v>0</v>
      </c>
      <c r="G114" s="139" t="b">
        <v>0</v>
      </c>
      <c r="H114" s="140">
        <f>G114*1.5%</f>
        <v>0</v>
      </c>
      <c r="I114" s="139"/>
      <c r="J114" s="526">
        <f>SUM(L114:L115)</f>
        <v>0</v>
      </c>
      <c r="K114" s="139" t="b">
        <v>0</v>
      </c>
      <c r="L114" s="140">
        <f>K114*1.5%</f>
        <v>0</v>
      </c>
      <c r="M114" s="139"/>
      <c r="N114" s="526">
        <f>SUM(P114:P115)</f>
        <v>0</v>
      </c>
      <c r="O114" s="139" t="b">
        <v>0</v>
      </c>
      <c r="P114" s="140">
        <f>O114*1.5%</f>
        <v>0</v>
      </c>
      <c r="Q114" s="139"/>
      <c r="R114" s="526">
        <f>SUM(T114:T115)</f>
        <v>0</v>
      </c>
      <c r="S114" s="139" t="b">
        <v>0</v>
      </c>
      <c r="T114" s="140">
        <f>S114*1.5%</f>
        <v>0</v>
      </c>
      <c r="U114" s="139"/>
      <c r="V114" s="526">
        <f>SUM(X114:X115)</f>
        <v>0</v>
      </c>
      <c r="W114" s="139" t="b">
        <v>0</v>
      </c>
      <c r="X114" s="140">
        <f>W114*1.5%</f>
        <v>0</v>
      </c>
      <c r="Y114" s="139"/>
      <c r="Z114" s="526">
        <f>SUM(AB114:AB115)</f>
        <v>0</v>
      </c>
      <c r="AA114" s="139" t="b">
        <v>0</v>
      </c>
      <c r="AB114" s="140">
        <f>AA114*1.5%</f>
        <v>0</v>
      </c>
      <c r="AC114" s="139"/>
      <c r="AD114" s="529">
        <f>SUM(AF114:AF115)</f>
        <v>0</v>
      </c>
      <c r="AE114" s="216" t="b">
        <v>0</v>
      </c>
      <c r="AF114" s="217">
        <f>AE114*1.5%</f>
        <v>0</v>
      </c>
      <c r="AG114" s="218"/>
      <c r="AH114" s="217"/>
    </row>
    <row r="115" spans="1:35" ht="49" thickBot="1">
      <c r="A115" s="207"/>
      <c r="B115" s="491"/>
      <c r="C115" s="492"/>
      <c r="D115" s="168" t="s">
        <v>153</v>
      </c>
      <c r="E115" s="137"/>
      <c r="F115" s="539"/>
      <c r="G115" s="137" t="b">
        <v>0</v>
      </c>
      <c r="H115" s="138">
        <f>G115*0.5%</f>
        <v>0</v>
      </c>
      <c r="I115" s="137"/>
      <c r="J115" s="539"/>
      <c r="K115" s="137" t="b">
        <v>0</v>
      </c>
      <c r="L115" s="138">
        <f>K115*0.5%</f>
        <v>0</v>
      </c>
      <c r="M115" s="137"/>
      <c r="N115" s="539"/>
      <c r="O115" s="137" t="b">
        <v>0</v>
      </c>
      <c r="P115" s="138">
        <f>O115*0.5%</f>
        <v>0</v>
      </c>
      <c r="Q115" s="137"/>
      <c r="R115" s="539"/>
      <c r="S115" s="137" t="b">
        <v>0</v>
      </c>
      <c r="T115" s="138">
        <f>S115*0.5%</f>
        <v>0</v>
      </c>
      <c r="U115" s="137"/>
      <c r="V115" s="539"/>
      <c r="W115" s="137" t="b">
        <v>0</v>
      </c>
      <c r="X115" s="138">
        <f>W115*0.5%</f>
        <v>0</v>
      </c>
      <c r="Y115" s="137"/>
      <c r="Z115" s="539"/>
      <c r="AA115" s="137" t="b">
        <v>0</v>
      </c>
      <c r="AB115" s="138">
        <f>AA115*0.5%</f>
        <v>0</v>
      </c>
      <c r="AC115" s="137"/>
      <c r="AD115" s="540"/>
      <c r="AE115" s="216" t="b">
        <v>0</v>
      </c>
      <c r="AF115" s="217">
        <f>AE115*0.5%</f>
        <v>0</v>
      </c>
      <c r="AG115" s="218"/>
      <c r="AH115" s="217"/>
    </row>
    <row r="116" spans="1:35" ht="16" thickBot="1">
      <c r="A116" s="207"/>
      <c r="B116" s="548"/>
      <c r="C116" s="549"/>
      <c r="D116" s="550"/>
      <c r="E116" s="550"/>
      <c r="F116" s="550"/>
      <c r="G116" s="550"/>
      <c r="H116" s="550"/>
      <c r="I116" s="550"/>
      <c r="J116" s="550"/>
      <c r="K116" s="550"/>
      <c r="L116" s="550"/>
      <c r="M116" s="550"/>
      <c r="N116" s="550"/>
      <c r="O116" s="550"/>
      <c r="P116" s="550"/>
      <c r="Q116" s="550"/>
      <c r="R116" s="550"/>
      <c r="S116" s="550"/>
      <c r="T116" s="550"/>
      <c r="U116" s="550"/>
      <c r="V116" s="550"/>
      <c r="W116" s="550"/>
      <c r="X116" s="550"/>
      <c r="Y116" s="550"/>
      <c r="Z116" s="550"/>
      <c r="AA116" s="550"/>
      <c r="AB116" s="550"/>
      <c r="AC116" s="550"/>
      <c r="AD116" s="551"/>
      <c r="AE116" s="216"/>
      <c r="AF116" s="217"/>
      <c r="AG116" s="218"/>
      <c r="AH116" s="217"/>
    </row>
    <row r="117" spans="1:35" ht="48">
      <c r="A117" s="207"/>
      <c r="B117" s="489" t="s">
        <v>140</v>
      </c>
      <c r="C117" s="490"/>
      <c r="D117" s="169" t="s">
        <v>154</v>
      </c>
      <c r="E117" s="139"/>
      <c r="F117" s="526">
        <f>SUM(H117:H118)</f>
        <v>0</v>
      </c>
      <c r="G117" s="139" t="b">
        <v>0</v>
      </c>
      <c r="H117" s="140">
        <f>G117*4%</f>
        <v>0</v>
      </c>
      <c r="I117" s="139"/>
      <c r="J117" s="526">
        <f>SUM(L117:L118)</f>
        <v>0</v>
      </c>
      <c r="K117" s="139" t="b">
        <v>0</v>
      </c>
      <c r="L117" s="140">
        <f>K117*4%</f>
        <v>0</v>
      </c>
      <c r="M117" s="139"/>
      <c r="N117" s="526">
        <f>SUM(P117:P118)</f>
        <v>0</v>
      </c>
      <c r="O117" s="139" t="b">
        <v>0</v>
      </c>
      <c r="P117" s="140">
        <f>O117*4%</f>
        <v>0</v>
      </c>
      <c r="Q117" s="139"/>
      <c r="R117" s="526">
        <f>SUM(T117:T118)</f>
        <v>0</v>
      </c>
      <c r="S117" s="139" t="b">
        <v>0</v>
      </c>
      <c r="T117" s="140">
        <f>S117*4%</f>
        <v>0</v>
      </c>
      <c r="U117" s="139"/>
      <c r="V117" s="526">
        <f>SUM(X117:X118)</f>
        <v>0</v>
      </c>
      <c r="W117" s="139" t="b">
        <v>0</v>
      </c>
      <c r="X117" s="140">
        <f>W117*4%</f>
        <v>0</v>
      </c>
      <c r="Y117" s="139"/>
      <c r="Z117" s="526">
        <f>SUM(AB117:AB118)</f>
        <v>0</v>
      </c>
      <c r="AA117" s="139" t="b">
        <v>0</v>
      </c>
      <c r="AB117" s="140">
        <f>AA117*4%</f>
        <v>0</v>
      </c>
      <c r="AC117" s="139"/>
      <c r="AD117" s="529">
        <f>SUM(AF117:AF118)</f>
        <v>0</v>
      </c>
      <c r="AE117" s="216" t="b">
        <v>0</v>
      </c>
      <c r="AF117" s="217">
        <f>AE117*4%</f>
        <v>0</v>
      </c>
      <c r="AG117" s="218"/>
      <c r="AH117" s="217"/>
    </row>
    <row r="118" spans="1:35" ht="33" thickBot="1">
      <c r="A118" s="207"/>
      <c r="B118" s="491"/>
      <c r="C118" s="492"/>
      <c r="D118" s="168" t="s">
        <v>155</v>
      </c>
      <c r="E118" s="137"/>
      <c r="F118" s="539"/>
      <c r="G118" s="137" t="b">
        <v>0</v>
      </c>
      <c r="H118" s="138">
        <f>G118*1%</f>
        <v>0</v>
      </c>
      <c r="I118" s="137"/>
      <c r="J118" s="539"/>
      <c r="K118" s="137" t="b">
        <v>0</v>
      </c>
      <c r="L118" s="138">
        <f>K118*1%</f>
        <v>0</v>
      </c>
      <c r="M118" s="137"/>
      <c r="N118" s="539"/>
      <c r="O118" s="137" t="b">
        <v>0</v>
      </c>
      <c r="P118" s="138">
        <f>O118*1%</f>
        <v>0</v>
      </c>
      <c r="Q118" s="137"/>
      <c r="R118" s="539"/>
      <c r="S118" s="137" t="b">
        <v>0</v>
      </c>
      <c r="T118" s="138">
        <f>S118*1%</f>
        <v>0</v>
      </c>
      <c r="U118" s="137"/>
      <c r="V118" s="539"/>
      <c r="W118" s="137" t="b">
        <v>0</v>
      </c>
      <c r="X118" s="138">
        <f>W118*1%</f>
        <v>0</v>
      </c>
      <c r="Y118" s="137"/>
      <c r="Z118" s="539"/>
      <c r="AA118" s="137" t="b">
        <v>0</v>
      </c>
      <c r="AB118" s="138">
        <f>AA118*1%</f>
        <v>0</v>
      </c>
      <c r="AC118" s="137"/>
      <c r="AD118" s="540"/>
      <c r="AE118" s="216" t="b">
        <v>0</v>
      </c>
      <c r="AF118" s="217">
        <f>AE118*1%</f>
        <v>0</v>
      </c>
      <c r="AG118" s="218"/>
      <c r="AH118" s="217"/>
    </row>
    <row r="119" spans="1:35" ht="16" thickBot="1">
      <c r="A119" s="207"/>
      <c r="B119" s="548"/>
      <c r="C119" s="549"/>
      <c r="D119" s="550"/>
      <c r="E119" s="550"/>
      <c r="F119" s="550"/>
      <c r="G119" s="550"/>
      <c r="H119" s="550"/>
      <c r="I119" s="550"/>
      <c r="J119" s="550"/>
      <c r="K119" s="550"/>
      <c r="L119" s="550"/>
      <c r="M119" s="550"/>
      <c r="N119" s="550"/>
      <c r="O119" s="550"/>
      <c r="P119" s="550"/>
      <c r="Q119" s="550"/>
      <c r="R119" s="550"/>
      <c r="S119" s="550"/>
      <c r="T119" s="550"/>
      <c r="U119" s="550"/>
      <c r="V119" s="550"/>
      <c r="W119" s="550"/>
      <c r="X119" s="550"/>
      <c r="Y119" s="550"/>
      <c r="Z119" s="550"/>
      <c r="AA119" s="550"/>
      <c r="AB119" s="550"/>
      <c r="AC119" s="550"/>
      <c r="AD119" s="551"/>
      <c r="AE119" s="216"/>
      <c r="AF119" s="217"/>
      <c r="AG119" s="218"/>
      <c r="AH119" s="217"/>
    </row>
    <row r="120" spans="1:35" ht="48">
      <c r="A120" s="207"/>
      <c r="B120" s="489" t="s">
        <v>90</v>
      </c>
      <c r="C120" s="490"/>
      <c r="D120" s="169" t="s">
        <v>156</v>
      </c>
      <c r="E120" s="139"/>
      <c r="F120" s="526">
        <f>SUM(H120:H121)</f>
        <v>0</v>
      </c>
      <c r="G120" s="139" t="b">
        <v>0</v>
      </c>
      <c r="H120" s="140">
        <f>G120*1.5%</f>
        <v>0</v>
      </c>
      <c r="I120" s="139"/>
      <c r="J120" s="526">
        <f>SUM(L120:L121)</f>
        <v>0</v>
      </c>
      <c r="K120" s="139" t="b">
        <v>0</v>
      </c>
      <c r="L120" s="140">
        <f>K120*1.5%</f>
        <v>0</v>
      </c>
      <c r="M120" s="139"/>
      <c r="N120" s="526">
        <f>SUM(P120:P121)</f>
        <v>0</v>
      </c>
      <c r="O120" s="139" t="b">
        <v>0</v>
      </c>
      <c r="P120" s="140">
        <f>O120*1.5%</f>
        <v>0</v>
      </c>
      <c r="Q120" s="139"/>
      <c r="R120" s="526">
        <f>SUM(T120:T121)</f>
        <v>0</v>
      </c>
      <c r="S120" s="139" t="b">
        <v>0</v>
      </c>
      <c r="T120" s="140">
        <f>S120*1.5%</f>
        <v>0</v>
      </c>
      <c r="U120" s="139"/>
      <c r="V120" s="526">
        <f>SUM(X120:X121)</f>
        <v>0</v>
      </c>
      <c r="W120" s="139" t="b">
        <v>0</v>
      </c>
      <c r="X120" s="140">
        <f>W120*1.5%</f>
        <v>0</v>
      </c>
      <c r="Y120" s="139"/>
      <c r="Z120" s="526">
        <f>SUM(AB120:AB121)</f>
        <v>0</v>
      </c>
      <c r="AA120" s="139" t="b">
        <v>0</v>
      </c>
      <c r="AB120" s="140">
        <f>AA120*1.5%</f>
        <v>0</v>
      </c>
      <c r="AC120" s="139"/>
      <c r="AD120" s="529">
        <f>SUM(AF120:AF121)</f>
        <v>0</v>
      </c>
      <c r="AE120" s="216" t="b">
        <v>0</v>
      </c>
      <c r="AF120" s="217">
        <f>AE120*1.5%</f>
        <v>0</v>
      </c>
      <c r="AG120" s="218"/>
      <c r="AH120" s="217"/>
    </row>
    <row r="121" spans="1:35" ht="33" thickBot="1">
      <c r="A121" s="207"/>
      <c r="B121" s="491"/>
      <c r="C121" s="492"/>
      <c r="D121" s="168" t="s">
        <v>157</v>
      </c>
      <c r="E121" s="137"/>
      <c r="F121" s="539"/>
      <c r="G121" s="137" t="b">
        <v>0</v>
      </c>
      <c r="H121" s="138">
        <f>G121*0.5%</f>
        <v>0</v>
      </c>
      <c r="I121" s="137"/>
      <c r="J121" s="539"/>
      <c r="K121" s="137" t="b">
        <v>0</v>
      </c>
      <c r="L121" s="138">
        <f>K121*0.5%</f>
        <v>0</v>
      </c>
      <c r="M121" s="137"/>
      <c r="N121" s="539"/>
      <c r="O121" s="137" t="b">
        <v>0</v>
      </c>
      <c r="P121" s="138">
        <f>O121*0.5%</f>
        <v>0</v>
      </c>
      <c r="Q121" s="137"/>
      <c r="R121" s="539"/>
      <c r="S121" s="137" t="b">
        <v>0</v>
      </c>
      <c r="T121" s="138">
        <f>S121*0.5%</f>
        <v>0</v>
      </c>
      <c r="U121" s="137"/>
      <c r="V121" s="539"/>
      <c r="W121" s="137" t="b">
        <v>0</v>
      </c>
      <c r="X121" s="138">
        <f>W121*0.5%</f>
        <v>0</v>
      </c>
      <c r="Y121" s="137"/>
      <c r="Z121" s="539"/>
      <c r="AA121" s="137" t="b">
        <v>0</v>
      </c>
      <c r="AB121" s="138">
        <f>AA121*0.5%</f>
        <v>0</v>
      </c>
      <c r="AC121" s="137"/>
      <c r="AD121" s="540"/>
      <c r="AE121" s="216" t="b">
        <v>0</v>
      </c>
      <c r="AF121" s="217">
        <f>AE121*0.5%</f>
        <v>0</v>
      </c>
      <c r="AG121" s="218"/>
      <c r="AH121" s="217"/>
    </row>
    <row r="122" spans="1:35" ht="16" thickBot="1">
      <c r="A122" s="207"/>
      <c r="B122" s="548"/>
      <c r="C122" s="549"/>
      <c r="D122" s="550"/>
      <c r="E122" s="550"/>
      <c r="F122" s="550"/>
      <c r="G122" s="550"/>
      <c r="H122" s="550"/>
      <c r="I122" s="550"/>
      <c r="J122" s="550"/>
      <c r="K122" s="550"/>
      <c r="L122" s="550"/>
      <c r="M122" s="550"/>
      <c r="N122" s="550"/>
      <c r="O122" s="550"/>
      <c r="P122" s="550"/>
      <c r="Q122" s="550"/>
      <c r="R122" s="550"/>
      <c r="S122" s="550"/>
      <c r="T122" s="550"/>
      <c r="U122" s="550"/>
      <c r="V122" s="550"/>
      <c r="W122" s="550"/>
      <c r="X122" s="550"/>
      <c r="Y122" s="550"/>
      <c r="Z122" s="550"/>
      <c r="AA122" s="550"/>
      <c r="AB122" s="550"/>
      <c r="AC122" s="550"/>
      <c r="AD122" s="551"/>
      <c r="AE122" s="216"/>
      <c r="AF122" s="217"/>
      <c r="AG122" s="218"/>
      <c r="AH122" s="217"/>
    </row>
    <row r="123" spans="1:35" ht="48">
      <c r="A123" s="207"/>
      <c r="B123" s="489" t="s">
        <v>91</v>
      </c>
      <c r="C123" s="490"/>
      <c r="D123" s="169" t="s">
        <v>158</v>
      </c>
      <c r="E123" s="139"/>
      <c r="F123" s="526">
        <f>SUM(H123:H124)</f>
        <v>0</v>
      </c>
      <c r="G123" s="139" t="b">
        <v>0</v>
      </c>
      <c r="H123" s="140">
        <f>G123*1.5%</f>
        <v>0</v>
      </c>
      <c r="I123" s="139"/>
      <c r="J123" s="526">
        <f>SUM(L123:L124)</f>
        <v>0</v>
      </c>
      <c r="K123" s="139" t="b">
        <v>0</v>
      </c>
      <c r="L123" s="140">
        <f>K123*1.5%</f>
        <v>0</v>
      </c>
      <c r="M123" s="139"/>
      <c r="N123" s="526">
        <f>SUM(P123:P124)</f>
        <v>0</v>
      </c>
      <c r="O123" s="139" t="b">
        <v>0</v>
      </c>
      <c r="P123" s="140">
        <f>O123*1.5%</f>
        <v>0</v>
      </c>
      <c r="Q123" s="139"/>
      <c r="R123" s="526">
        <f>SUM(T123:T124)</f>
        <v>0</v>
      </c>
      <c r="S123" s="139" t="b">
        <v>0</v>
      </c>
      <c r="T123" s="140">
        <f>S123*1.5%</f>
        <v>0</v>
      </c>
      <c r="U123" s="139"/>
      <c r="V123" s="526">
        <f>SUM(X123:X124)</f>
        <v>0</v>
      </c>
      <c r="W123" s="139" t="b">
        <v>0</v>
      </c>
      <c r="X123" s="140">
        <f>W123*1.5%</f>
        <v>0</v>
      </c>
      <c r="Y123" s="139"/>
      <c r="Z123" s="526">
        <f>SUM(AB123:AB124)</f>
        <v>0</v>
      </c>
      <c r="AA123" s="139" t="b">
        <v>0</v>
      </c>
      <c r="AB123" s="140">
        <f>AA123*1.5%</f>
        <v>0</v>
      </c>
      <c r="AC123" s="139"/>
      <c r="AD123" s="529">
        <f>SUM(AF123:AF124)</f>
        <v>0</v>
      </c>
      <c r="AE123" s="216" t="b">
        <v>0</v>
      </c>
      <c r="AF123" s="217">
        <f>AE123*1.5%</f>
        <v>0</v>
      </c>
      <c r="AG123" s="218"/>
      <c r="AH123" s="217"/>
    </row>
    <row r="124" spans="1:35" ht="33" thickBot="1">
      <c r="A124" s="207"/>
      <c r="B124" s="491"/>
      <c r="C124" s="492"/>
      <c r="D124" s="168" t="s">
        <v>159</v>
      </c>
      <c r="E124" s="137"/>
      <c r="F124" s="539"/>
      <c r="G124" s="137" t="b">
        <v>0</v>
      </c>
      <c r="H124" s="138">
        <f>G124*0.5%</f>
        <v>0</v>
      </c>
      <c r="I124" s="137"/>
      <c r="J124" s="539"/>
      <c r="K124" s="137" t="b">
        <v>0</v>
      </c>
      <c r="L124" s="138">
        <f>K124*0.5%</f>
        <v>0</v>
      </c>
      <c r="M124" s="137"/>
      <c r="N124" s="539"/>
      <c r="O124" s="137" t="b">
        <v>0</v>
      </c>
      <c r="P124" s="138">
        <f>O124*0.5%</f>
        <v>0</v>
      </c>
      <c r="Q124" s="137"/>
      <c r="R124" s="539"/>
      <c r="S124" s="137" t="b">
        <v>0</v>
      </c>
      <c r="T124" s="138">
        <f>S124*0.5%</f>
        <v>0</v>
      </c>
      <c r="U124" s="137"/>
      <c r="V124" s="539"/>
      <c r="W124" s="137" t="b">
        <v>0</v>
      </c>
      <c r="X124" s="138">
        <f>W124*0.5%</f>
        <v>0</v>
      </c>
      <c r="Y124" s="137"/>
      <c r="Z124" s="539"/>
      <c r="AA124" s="137" t="b">
        <v>0</v>
      </c>
      <c r="AB124" s="138">
        <f>AA124*0.5%</f>
        <v>0</v>
      </c>
      <c r="AC124" s="137"/>
      <c r="AD124" s="540"/>
      <c r="AE124" s="216" t="b">
        <v>0</v>
      </c>
      <c r="AF124" s="217">
        <f>AE124*0.5%</f>
        <v>0</v>
      </c>
      <c r="AG124" s="218"/>
      <c r="AH124" s="217"/>
    </row>
    <row r="125" spans="1:35" ht="16" thickBot="1">
      <c r="A125" s="207"/>
      <c r="B125" s="568" t="s">
        <v>160</v>
      </c>
      <c r="C125" s="569"/>
      <c r="D125" s="570"/>
      <c r="E125" s="571"/>
      <c r="F125" s="150">
        <f>SUM(F111:F124)</f>
        <v>0</v>
      </c>
      <c r="G125" s="216"/>
      <c r="H125" s="217"/>
      <c r="I125" s="216"/>
      <c r="J125" s="150">
        <f>SUM(J111:J124)</f>
        <v>0</v>
      </c>
      <c r="K125" s="216"/>
      <c r="L125" s="216"/>
      <c r="M125" s="216"/>
      <c r="N125" s="150">
        <f>SUM(N111:N124)</f>
        <v>0</v>
      </c>
      <c r="O125" s="216"/>
      <c r="P125" s="216"/>
      <c r="Q125" s="216"/>
      <c r="R125" s="150">
        <f>SUM(R111:R124)</f>
        <v>0</v>
      </c>
      <c r="S125" s="216"/>
      <c r="T125" s="216"/>
      <c r="U125" s="216"/>
      <c r="V125" s="150">
        <f>SUM(V111:V124)</f>
        <v>0</v>
      </c>
      <c r="W125" s="216"/>
      <c r="X125" s="216"/>
      <c r="Y125" s="216"/>
      <c r="Z125" s="150">
        <f>SUM(Z111:Z124)</f>
        <v>0</v>
      </c>
      <c r="AA125" s="216"/>
      <c r="AB125" s="217"/>
      <c r="AC125" s="216"/>
      <c r="AD125" s="150">
        <f>SUM(AD111:AD124)</f>
        <v>0</v>
      </c>
      <c r="AE125" s="216"/>
      <c r="AF125" s="216"/>
      <c r="AG125" s="220"/>
      <c r="AH125" s="216"/>
      <c r="AI125" s="41"/>
    </row>
    <row r="126" spans="1:35" ht="16" thickBot="1">
      <c r="A126" s="207"/>
      <c r="B126" s="1"/>
      <c r="C126" s="1"/>
      <c r="D126" s="214"/>
      <c r="E126" s="1"/>
      <c r="F126" s="216"/>
      <c r="G126" s="216"/>
      <c r="H126" s="217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20"/>
      <c r="AH126" s="216"/>
      <c r="AI126" s="41"/>
    </row>
    <row r="127" spans="1:35" ht="16" thickBot="1">
      <c r="A127" s="207"/>
      <c r="B127" s="1"/>
      <c r="C127" s="1"/>
      <c r="D127" s="566" t="s">
        <v>171</v>
      </c>
      <c r="E127" s="567"/>
      <c r="F127" s="151">
        <f>SUM(F125,F107,F80,F61,F40)</f>
        <v>0</v>
      </c>
      <c r="G127" s="216"/>
      <c r="H127" s="217"/>
      <c r="I127" s="216"/>
      <c r="J127" s="151">
        <f>SUM(J125,J107,J80,J61,J40)</f>
        <v>0</v>
      </c>
      <c r="K127" s="216"/>
      <c r="L127" s="216"/>
      <c r="M127" s="216"/>
      <c r="N127" s="151">
        <f>SUM(N125,N107,N80,N61,N40)</f>
        <v>0</v>
      </c>
      <c r="O127" s="216"/>
      <c r="P127" s="216"/>
      <c r="Q127" s="216"/>
      <c r="R127" s="151">
        <f>SUM(R125,R107,R80,R61,R40)</f>
        <v>0</v>
      </c>
      <c r="S127" s="216"/>
      <c r="T127" s="216"/>
      <c r="U127" s="216"/>
      <c r="V127" s="151">
        <f>SUM(V125,V107,V80,V61,V40)</f>
        <v>0</v>
      </c>
      <c r="W127" s="216"/>
      <c r="X127" s="216"/>
      <c r="Y127" s="216"/>
      <c r="Z127" s="151">
        <f>SUM(Z125,Z107,Z80,Z61,Z40)</f>
        <v>0</v>
      </c>
      <c r="AA127" s="216"/>
      <c r="AB127" s="216"/>
      <c r="AC127" s="216"/>
      <c r="AD127" s="151">
        <f>SUM(AD125,AD107,AD80,AD61,AD40)</f>
        <v>0</v>
      </c>
      <c r="AE127" s="216"/>
      <c r="AF127" s="216"/>
      <c r="AG127" s="220"/>
      <c r="AH127" s="216"/>
      <c r="AI127" s="41"/>
    </row>
    <row r="128" spans="1:35" ht="16" thickBot="1">
      <c r="A128" s="209"/>
      <c r="B128" s="210"/>
      <c r="C128" s="210"/>
      <c r="D128" s="221"/>
      <c r="E128" s="210"/>
      <c r="F128" s="222"/>
      <c r="G128" s="222"/>
      <c r="H128" s="223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4"/>
      <c r="AH128" s="216"/>
      <c r="AI128" s="41"/>
    </row>
    <row r="129" spans="6:35">
      <c r="F129" s="41"/>
      <c r="G129" s="41"/>
      <c r="H129" s="42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 spans="6:35" hidden="1">
      <c r="F130" s="147">
        <f>IF(F127&gt;0%,1,0)</f>
        <v>0</v>
      </c>
      <c r="J130" s="147">
        <f>IF(J127&gt;0%,1,0)</f>
        <v>0</v>
      </c>
      <c r="N130" s="147">
        <f>IF(N127&gt;0%,1,0)</f>
        <v>0</v>
      </c>
      <c r="R130" s="147">
        <f>IF(R127&gt;0%,1,0)</f>
        <v>0</v>
      </c>
      <c r="V130" s="147">
        <f>IF(V127&gt;0%,1,0)</f>
        <v>0</v>
      </c>
      <c r="Z130" s="147">
        <f>IF(Z127&gt;0%,1,0)</f>
        <v>0</v>
      </c>
      <c r="AD130" s="147">
        <f>IF(AD127&gt;0%,1,0)</f>
        <v>0</v>
      </c>
    </row>
    <row r="131" spans="6:35" hidden="1">
      <c r="F131" s="147">
        <f>IF(SUM(F130:AD130)&gt;0,SUM(F130:AD130),1)</f>
        <v>1</v>
      </c>
    </row>
  </sheetData>
  <sheetProtection formatCells="0" formatColumns="0" formatRows="0" insertColumns="0" insertRows="0" insertHyperlinks="0" deleteColumns="0" deleteRows="0" sort="0" autoFilter="0" pivotTables="0"/>
  <mergeCells count="238">
    <mergeCell ref="D127:E127"/>
    <mergeCell ref="B125:E125"/>
    <mergeCell ref="B107:E107"/>
    <mergeCell ref="B80:E80"/>
    <mergeCell ref="B15:F15"/>
    <mergeCell ref="F123:F124"/>
    <mergeCell ref="F111:F112"/>
    <mergeCell ref="F84:F85"/>
    <mergeCell ref="F87:F89"/>
    <mergeCell ref="F91:F95"/>
    <mergeCell ref="F97:F100"/>
    <mergeCell ref="F102:F106"/>
    <mergeCell ref="F72:F73"/>
    <mergeCell ref="F75:F76"/>
    <mergeCell ref="B61:E61"/>
    <mergeCell ref="F44:F45"/>
    <mergeCell ref="F47:F48"/>
    <mergeCell ref="B64:C64"/>
    <mergeCell ref="B65:C66"/>
    <mergeCell ref="B68:C70"/>
    <mergeCell ref="B72:C73"/>
    <mergeCell ref="B75:C76"/>
    <mergeCell ref="B40:E40"/>
    <mergeCell ref="B31:C34"/>
    <mergeCell ref="N47:N48"/>
    <mergeCell ref="N50:N53"/>
    <mergeCell ref="N57:N60"/>
    <mergeCell ref="B50:C53"/>
    <mergeCell ref="B55:C55"/>
    <mergeCell ref="B57:C60"/>
    <mergeCell ref="F65:F66"/>
    <mergeCell ref="F68:F70"/>
    <mergeCell ref="J17:J20"/>
    <mergeCell ref="N17:N20"/>
    <mergeCell ref="F17:F20"/>
    <mergeCell ref="F22:F24"/>
    <mergeCell ref="F26:F29"/>
    <mergeCell ref="F50:F53"/>
    <mergeCell ref="F57:F60"/>
    <mergeCell ref="F31:F34"/>
    <mergeCell ref="F36:F39"/>
    <mergeCell ref="J65:J66"/>
    <mergeCell ref="J68:J70"/>
    <mergeCell ref="N65:N66"/>
    <mergeCell ref="N68:N70"/>
    <mergeCell ref="N22:N24"/>
    <mergeCell ref="N26:N29"/>
    <mergeCell ref="N31:N34"/>
    <mergeCell ref="J72:J73"/>
    <mergeCell ref="J75:J76"/>
    <mergeCell ref="J22:J24"/>
    <mergeCell ref="J26:J29"/>
    <mergeCell ref="J31:J34"/>
    <mergeCell ref="J36:J39"/>
    <mergeCell ref="J44:J45"/>
    <mergeCell ref="J47:J48"/>
    <mergeCell ref="J50:J53"/>
    <mergeCell ref="J57:J60"/>
    <mergeCell ref="N36:N39"/>
    <mergeCell ref="N44:N45"/>
    <mergeCell ref="N123:N124"/>
    <mergeCell ref="N91:N95"/>
    <mergeCell ref="N97:N100"/>
    <mergeCell ref="N102:N106"/>
    <mergeCell ref="N111:N112"/>
    <mergeCell ref="N114:N115"/>
    <mergeCell ref="B101:AD101"/>
    <mergeCell ref="N72:N73"/>
    <mergeCell ref="N75:N76"/>
    <mergeCell ref="N78:N79"/>
    <mergeCell ref="N84:N85"/>
    <mergeCell ref="N87:N89"/>
    <mergeCell ref="B122:AD122"/>
    <mergeCell ref="J123:J124"/>
    <mergeCell ref="J102:J106"/>
    <mergeCell ref="J111:J112"/>
    <mergeCell ref="J114:J115"/>
    <mergeCell ref="J120:J121"/>
    <mergeCell ref="J78:J79"/>
    <mergeCell ref="J84:J85"/>
    <mergeCell ref="J87:J89"/>
    <mergeCell ref="J91:J95"/>
    <mergeCell ref="N120:N121"/>
    <mergeCell ref="F114:F115"/>
    <mergeCell ref="F117:F118"/>
    <mergeCell ref="F120:F121"/>
    <mergeCell ref="F78:F79"/>
    <mergeCell ref="V91:V95"/>
    <mergeCell ref="Z91:Z95"/>
    <mergeCell ref="AD91:AD95"/>
    <mergeCell ref="V97:V100"/>
    <mergeCell ref="Z97:Z100"/>
    <mergeCell ref="AD97:AD100"/>
    <mergeCell ref="B96:AD96"/>
    <mergeCell ref="V84:V85"/>
    <mergeCell ref="Z84:Z85"/>
    <mergeCell ref="AD84:AD85"/>
    <mergeCell ref="V87:V89"/>
    <mergeCell ref="Z87:Z89"/>
    <mergeCell ref="AD87:AD89"/>
    <mergeCell ref="V117:V118"/>
    <mergeCell ref="Z117:Z118"/>
    <mergeCell ref="B116:AD116"/>
    <mergeCell ref="V102:V106"/>
    <mergeCell ref="Z102:Z106"/>
    <mergeCell ref="AD102:AD106"/>
    <mergeCell ref="AD17:AD20"/>
    <mergeCell ref="R123:R124"/>
    <mergeCell ref="R17:R20"/>
    <mergeCell ref="R22:R24"/>
    <mergeCell ref="V22:V24"/>
    <mergeCell ref="R26:R29"/>
    <mergeCell ref="V26:V29"/>
    <mergeCell ref="R36:R39"/>
    <mergeCell ref="V36:V39"/>
    <mergeCell ref="R47:R48"/>
    <mergeCell ref="V47:V48"/>
    <mergeCell ref="R57:R60"/>
    <mergeCell ref="V57:V60"/>
    <mergeCell ref="R68:R70"/>
    <mergeCell ref="V68:V70"/>
    <mergeCell ref="R75:R76"/>
    <mergeCell ref="R102:R106"/>
    <mergeCell ref="R111:R112"/>
    <mergeCell ref="R114:R115"/>
    <mergeCell ref="R117:R118"/>
    <mergeCell ref="Z57:Z60"/>
    <mergeCell ref="AD57:AD60"/>
    <mergeCell ref="R65:R66"/>
    <mergeCell ref="R120:R121"/>
    <mergeCell ref="V65:V66"/>
    <mergeCell ref="Z65:Z66"/>
    <mergeCell ref="AD65:AD66"/>
    <mergeCell ref="Z47:Z48"/>
    <mergeCell ref="AD47:AD48"/>
    <mergeCell ref="R50:R53"/>
    <mergeCell ref="V50:V53"/>
    <mergeCell ref="Z50:Z53"/>
    <mergeCell ref="AD50:AD53"/>
    <mergeCell ref="V75:V76"/>
    <mergeCell ref="Z75:Z76"/>
    <mergeCell ref="AD75:AD76"/>
    <mergeCell ref="V78:V79"/>
    <mergeCell ref="Z78:Z79"/>
    <mergeCell ref="AD78:AD79"/>
    <mergeCell ref="Z68:Z70"/>
    <mergeCell ref="AD68:AD70"/>
    <mergeCell ref="R72:R73"/>
    <mergeCell ref="V72:V73"/>
    <mergeCell ref="Z72:Z73"/>
    <mergeCell ref="AD72:AD73"/>
    <mergeCell ref="R78:R79"/>
    <mergeCell ref="V111:V112"/>
    <mergeCell ref="Z111:Z112"/>
    <mergeCell ref="AD111:AD112"/>
    <mergeCell ref="J117:J118"/>
    <mergeCell ref="B114:C115"/>
    <mergeCell ref="B117:C118"/>
    <mergeCell ref="J97:J100"/>
    <mergeCell ref="B113:AD113"/>
    <mergeCell ref="R84:R85"/>
    <mergeCell ref="R87:R89"/>
    <mergeCell ref="R91:R95"/>
    <mergeCell ref="R97:R100"/>
    <mergeCell ref="B90:AD90"/>
    <mergeCell ref="N117:N118"/>
    <mergeCell ref="V123:V124"/>
    <mergeCell ref="Z123:Z124"/>
    <mergeCell ref="AD123:AD124"/>
    <mergeCell ref="B21:AD21"/>
    <mergeCell ref="B25:AD25"/>
    <mergeCell ref="B30:AD30"/>
    <mergeCell ref="B35:AD35"/>
    <mergeCell ref="B46:AD46"/>
    <mergeCell ref="B49:AD49"/>
    <mergeCell ref="B54:AD54"/>
    <mergeCell ref="B56:AD56"/>
    <mergeCell ref="B67:AD67"/>
    <mergeCell ref="B71:AD71"/>
    <mergeCell ref="B74:AD74"/>
    <mergeCell ref="B77:AD77"/>
    <mergeCell ref="B86:AD86"/>
    <mergeCell ref="AD117:AD118"/>
    <mergeCell ref="V120:V121"/>
    <mergeCell ref="Z120:Z121"/>
    <mergeCell ref="AD120:AD121"/>
    <mergeCell ref="B119:AD119"/>
    <mergeCell ref="V114:V115"/>
    <mergeCell ref="Z114:Z115"/>
    <mergeCell ref="AD114:AD115"/>
    <mergeCell ref="B36:C39"/>
    <mergeCell ref="B43:C43"/>
    <mergeCell ref="B44:C45"/>
    <mergeCell ref="B47:C48"/>
    <mergeCell ref="AO24:AP24"/>
    <mergeCell ref="AL15:AP15"/>
    <mergeCell ref="AQ15:AQ16"/>
    <mergeCell ref="AJ15:AK16"/>
    <mergeCell ref="Z36:Z39"/>
    <mergeCell ref="AD36:AD39"/>
    <mergeCell ref="R44:R45"/>
    <mergeCell ref="V44:V45"/>
    <mergeCell ref="Z44:Z45"/>
    <mergeCell ref="AD44:AD45"/>
    <mergeCell ref="Z26:Z29"/>
    <mergeCell ref="AD26:AD29"/>
    <mergeCell ref="R31:R34"/>
    <mergeCell ref="V31:V34"/>
    <mergeCell ref="Z31:Z34"/>
    <mergeCell ref="AD31:AD34"/>
    <mergeCell ref="Z22:Z24"/>
    <mergeCell ref="AD22:AD24"/>
    <mergeCell ref="V17:V20"/>
    <mergeCell ref="Z17:Z20"/>
    <mergeCell ref="B120:C121"/>
    <mergeCell ref="B123:C124"/>
    <mergeCell ref="B6:AD6"/>
    <mergeCell ref="AJ6:AQ6"/>
    <mergeCell ref="AL7:AQ7"/>
    <mergeCell ref="AL8:AQ8"/>
    <mergeCell ref="AL9:AQ9"/>
    <mergeCell ref="AL10:AQ10"/>
    <mergeCell ref="AL11:AQ11"/>
    <mergeCell ref="AL12:AQ12"/>
    <mergeCell ref="AL13:AQ13"/>
    <mergeCell ref="B78:C79"/>
    <mergeCell ref="B83:C83"/>
    <mergeCell ref="B84:C85"/>
    <mergeCell ref="B87:C89"/>
    <mergeCell ref="B91:C95"/>
    <mergeCell ref="B97:C100"/>
    <mergeCell ref="B102:C106"/>
    <mergeCell ref="B110:C110"/>
    <mergeCell ref="B111:C112"/>
    <mergeCell ref="B16:C16"/>
    <mergeCell ref="B17:C20"/>
    <mergeCell ref="B22:C24"/>
    <mergeCell ref="B26:C29"/>
  </mergeCells>
  <pageMargins left="0.7" right="0.7" top="0.75" bottom="0.75" header="0.3" footer="0.3"/>
  <pageSetup scale="71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4</xdr:col>
                    <xdr:colOff>292100</xdr:colOff>
                    <xdr:row>16</xdr:row>
                    <xdr:rowOff>12700</xdr:rowOff>
                  </from>
                  <to>
                    <xdr:col>4</xdr:col>
                    <xdr:colOff>508000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4</xdr:col>
                    <xdr:colOff>292100</xdr:colOff>
                    <xdr:row>17</xdr:row>
                    <xdr:rowOff>12700</xdr:rowOff>
                  </from>
                  <to>
                    <xdr:col>4</xdr:col>
                    <xdr:colOff>508000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4</xdr:col>
                    <xdr:colOff>292100</xdr:colOff>
                    <xdr:row>18</xdr:row>
                    <xdr:rowOff>12700</xdr:rowOff>
                  </from>
                  <to>
                    <xdr:col>4</xdr:col>
                    <xdr:colOff>508000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4</xdr:col>
                    <xdr:colOff>292100</xdr:colOff>
                    <xdr:row>19</xdr:row>
                    <xdr:rowOff>12700</xdr:rowOff>
                  </from>
                  <to>
                    <xdr:col>4</xdr:col>
                    <xdr:colOff>508000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4</xdr:col>
                    <xdr:colOff>292100</xdr:colOff>
                    <xdr:row>21</xdr:row>
                    <xdr:rowOff>12700</xdr:rowOff>
                  </from>
                  <to>
                    <xdr:col>4</xdr:col>
                    <xdr:colOff>508000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4</xdr:col>
                    <xdr:colOff>292100</xdr:colOff>
                    <xdr:row>22</xdr:row>
                    <xdr:rowOff>12700</xdr:rowOff>
                  </from>
                  <to>
                    <xdr:col>4</xdr:col>
                    <xdr:colOff>508000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4</xdr:col>
                    <xdr:colOff>292100</xdr:colOff>
                    <xdr:row>23</xdr:row>
                    <xdr:rowOff>12700</xdr:rowOff>
                  </from>
                  <to>
                    <xdr:col>4</xdr:col>
                    <xdr:colOff>508000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4</xdr:col>
                    <xdr:colOff>292100</xdr:colOff>
                    <xdr:row>25</xdr:row>
                    <xdr:rowOff>12700</xdr:rowOff>
                  </from>
                  <to>
                    <xdr:col>4</xdr:col>
                    <xdr:colOff>508000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4</xdr:col>
                    <xdr:colOff>292100</xdr:colOff>
                    <xdr:row>26</xdr:row>
                    <xdr:rowOff>12700</xdr:rowOff>
                  </from>
                  <to>
                    <xdr:col>4</xdr:col>
                    <xdr:colOff>508000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4</xdr:col>
                    <xdr:colOff>292100</xdr:colOff>
                    <xdr:row>27</xdr:row>
                    <xdr:rowOff>190500</xdr:rowOff>
                  </from>
                  <to>
                    <xdr:col>4</xdr:col>
                    <xdr:colOff>558800</xdr:colOff>
                    <xdr:row>27</xdr:row>
                    <xdr:rowOff>469900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4</xdr:col>
                    <xdr:colOff>292100</xdr:colOff>
                    <xdr:row>28</xdr:row>
                    <xdr:rowOff>63500</xdr:rowOff>
                  </from>
                  <to>
                    <xdr:col>4</xdr:col>
                    <xdr:colOff>508000</xdr:colOff>
                    <xdr:row>28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4</xdr:col>
                    <xdr:colOff>292100</xdr:colOff>
                    <xdr:row>30</xdr:row>
                    <xdr:rowOff>12700</xdr:rowOff>
                  </from>
                  <to>
                    <xdr:col>4</xdr:col>
                    <xdr:colOff>508000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4</xdr:col>
                    <xdr:colOff>292100</xdr:colOff>
                    <xdr:row>31</xdr:row>
                    <xdr:rowOff>12700</xdr:rowOff>
                  </from>
                  <to>
                    <xdr:col>4</xdr:col>
                    <xdr:colOff>482600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4</xdr:col>
                    <xdr:colOff>292100</xdr:colOff>
                    <xdr:row>32</xdr:row>
                    <xdr:rowOff>38100</xdr:rowOff>
                  </from>
                  <to>
                    <xdr:col>4</xdr:col>
                    <xdr:colOff>533400</xdr:colOff>
                    <xdr:row>32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4</xdr:col>
                    <xdr:colOff>292100</xdr:colOff>
                    <xdr:row>32</xdr:row>
                    <xdr:rowOff>368300</xdr:rowOff>
                  </from>
                  <to>
                    <xdr:col>4</xdr:col>
                    <xdr:colOff>482600</xdr:colOff>
                    <xdr:row>33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4</xdr:col>
                    <xdr:colOff>292100</xdr:colOff>
                    <xdr:row>35</xdr:row>
                    <xdr:rowOff>88900</xdr:rowOff>
                  </from>
                  <to>
                    <xdr:col>4</xdr:col>
                    <xdr:colOff>558800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4</xdr:col>
                    <xdr:colOff>292100</xdr:colOff>
                    <xdr:row>36</xdr:row>
                    <xdr:rowOff>101600</xdr:rowOff>
                  </from>
                  <to>
                    <xdr:col>4</xdr:col>
                    <xdr:colOff>482600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4</xdr:col>
                    <xdr:colOff>292100</xdr:colOff>
                    <xdr:row>37</xdr:row>
                    <xdr:rowOff>139700</xdr:rowOff>
                  </from>
                  <to>
                    <xdr:col>4</xdr:col>
                    <xdr:colOff>482600</xdr:colOff>
                    <xdr:row>37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4</xdr:col>
                    <xdr:colOff>292100</xdr:colOff>
                    <xdr:row>38</xdr:row>
                    <xdr:rowOff>139700</xdr:rowOff>
                  </from>
                  <to>
                    <xdr:col>4</xdr:col>
                    <xdr:colOff>482600</xdr:colOff>
                    <xdr:row>38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4</xdr:col>
                    <xdr:colOff>304800</xdr:colOff>
                    <xdr:row>43</xdr:row>
                    <xdr:rowOff>177800</xdr:rowOff>
                  </from>
                  <to>
                    <xdr:col>4</xdr:col>
                    <xdr:colOff>635000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4</xdr:col>
                    <xdr:colOff>292100</xdr:colOff>
                    <xdr:row>44</xdr:row>
                    <xdr:rowOff>215900</xdr:rowOff>
                  </from>
                  <to>
                    <xdr:col>4</xdr:col>
                    <xdr:colOff>508000</xdr:colOff>
                    <xdr:row>44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5" name="Check Box 24">
              <controlPr defaultSize="0" autoFill="0" autoLine="0" autoPict="0">
                <anchor moveWithCells="1">
                  <from>
                    <xdr:col>4</xdr:col>
                    <xdr:colOff>304800</xdr:colOff>
                    <xdr:row>46</xdr:row>
                    <xdr:rowOff>177800</xdr:rowOff>
                  </from>
                  <to>
                    <xdr:col>4</xdr:col>
                    <xdr:colOff>635000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6" name="Check Box 25">
              <controlPr defaultSize="0" autoFill="0" autoLine="0" autoPict="0">
                <anchor moveWithCells="1">
                  <from>
                    <xdr:col>4</xdr:col>
                    <xdr:colOff>292100</xdr:colOff>
                    <xdr:row>47</xdr:row>
                    <xdr:rowOff>215900</xdr:rowOff>
                  </from>
                  <to>
                    <xdr:col>4</xdr:col>
                    <xdr:colOff>508000</xdr:colOff>
                    <xdr:row>47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7" name="Check Box 26">
              <controlPr defaultSize="0" autoFill="0" autoLine="0" autoPict="0">
                <anchor moveWithCells="1">
                  <from>
                    <xdr:col>4</xdr:col>
                    <xdr:colOff>304800</xdr:colOff>
                    <xdr:row>49</xdr:row>
                    <xdr:rowOff>177800</xdr:rowOff>
                  </from>
                  <to>
                    <xdr:col>4</xdr:col>
                    <xdr:colOff>635000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8" name="Check Box 27">
              <controlPr defaultSize="0" autoFill="0" autoLine="0" autoPict="0">
                <anchor moveWithCells="1">
                  <from>
                    <xdr:col>4</xdr:col>
                    <xdr:colOff>292100</xdr:colOff>
                    <xdr:row>50</xdr:row>
                    <xdr:rowOff>88900</xdr:rowOff>
                  </from>
                  <to>
                    <xdr:col>4</xdr:col>
                    <xdr:colOff>508000</xdr:colOff>
                    <xdr:row>50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9" name="Check Box 28">
              <controlPr defaultSize="0" autoFill="0" autoLine="0" autoPict="0">
                <anchor moveWithCells="1">
                  <from>
                    <xdr:col>4</xdr:col>
                    <xdr:colOff>304800</xdr:colOff>
                    <xdr:row>51</xdr:row>
                    <xdr:rowOff>228600</xdr:rowOff>
                  </from>
                  <to>
                    <xdr:col>4</xdr:col>
                    <xdr:colOff>571500</xdr:colOff>
                    <xdr:row>51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0" name="Check Box 29">
              <controlPr defaultSize="0" autoFill="0" autoLine="0" autoPict="0">
                <anchor moveWithCells="1">
                  <from>
                    <xdr:col>4</xdr:col>
                    <xdr:colOff>317500</xdr:colOff>
                    <xdr:row>52</xdr:row>
                    <xdr:rowOff>190500</xdr:rowOff>
                  </from>
                  <to>
                    <xdr:col>4</xdr:col>
                    <xdr:colOff>533400</xdr:colOff>
                    <xdr:row>52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1" name="Check Box 30">
              <controlPr defaultSize="0" autoFill="0" autoLine="0" autoPict="0">
                <anchor moveWithCells="1">
                  <from>
                    <xdr:col>4</xdr:col>
                    <xdr:colOff>304800</xdr:colOff>
                    <xdr:row>56</xdr:row>
                    <xdr:rowOff>177800</xdr:rowOff>
                  </from>
                  <to>
                    <xdr:col>4</xdr:col>
                    <xdr:colOff>635000</xdr:colOff>
                    <xdr:row>56</xdr:row>
                    <xdr:rowOff>482600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2" name="Check Box 31">
              <controlPr defaultSize="0" autoFill="0" autoLine="0" autoPict="0">
                <anchor moveWithCells="1">
                  <from>
                    <xdr:col>4</xdr:col>
                    <xdr:colOff>292100</xdr:colOff>
                    <xdr:row>57</xdr:row>
                    <xdr:rowOff>88900</xdr:rowOff>
                  </from>
                  <to>
                    <xdr:col>4</xdr:col>
                    <xdr:colOff>508000</xdr:colOff>
                    <xdr:row>57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3" name="Check Box 32">
              <controlPr defaultSize="0" autoFill="0" autoLine="0" autoPict="0">
                <anchor moveWithCells="1">
                  <from>
                    <xdr:col>4</xdr:col>
                    <xdr:colOff>292100</xdr:colOff>
                    <xdr:row>58</xdr:row>
                    <xdr:rowOff>215900</xdr:rowOff>
                  </from>
                  <to>
                    <xdr:col>4</xdr:col>
                    <xdr:colOff>609600</xdr:colOff>
                    <xdr:row>58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4" name="Check Box 33">
              <controlPr defaultSize="0" autoFill="0" autoLine="0" autoPict="0">
                <anchor moveWithCells="1">
                  <from>
                    <xdr:col>4</xdr:col>
                    <xdr:colOff>304800</xdr:colOff>
                    <xdr:row>59</xdr:row>
                    <xdr:rowOff>215900</xdr:rowOff>
                  </from>
                  <to>
                    <xdr:col>4</xdr:col>
                    <xdr:colOff>520700</xdr:colOff>
                    <xdr:row>59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5" name="Check Box 36">
              <controlPr defaultSize="0" autoFill="0" autoLine="0" autoPict="0">
                <anchor moveWithCells="1">
                  <from>
                    <xdr:col>4</xdr:col>
                    <xdr:colOff>292100</xdr:colOff>
                    <xdr:row>64</xdr:row>
                    <xdr:rowOff>88900</xdr:rowOff>
                  </from>
                  <to>
                    <xdr:col>4</xdr:col>
                    <xdr:colOff>609600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6" name="Check Box 37">
              <controlPr defaultSize="0" autoFill="0" autoLine="0" autoPict="0">
                <anchor moveWithCells="1">
                  <from>
                    <xdr:col>4</xdr:col>
                    <xdr:colOff>304800</xdr:colOff>
                    <xdr:row>65</xdr:row>
                    <xdr:rowOff>139700</xdr:rowOff>
                  </from>
                  <to>
                    <xdr:col>4</xdr:col>
                    <xdr:colOff>571500</xdr:colOff>
                    <xdr:row>65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7" name="Check Box 38">
              <controlPr defaultSize="0" autoFill="0" autoLine="0" autoPict="0">
                <anchor moveWithCells="1">
                  <from>
                    <xdr:col>4</xdr:col>
                    <xdr:colOff>330200</xdr:colOff>
                    <xdr:row>66</xdr:row>
                    <xdr:rowOff>190500</xdr:rowOff>
                  </from>
                  <to>
                    <xdr:col>4</xdr:col>
                    <xdr:colOff>609600</xdr:colOff>
                    <xdr:row>67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8" name="Check Box 39">
              <controlPr defaultSize="0" autoFill="0" autoLine="0" autoPict="0">
                <anchor moveWithCells="1">
                  <from>
                    <xdr:col>4</xdr:col>
                    <xdr:colOff>330200</xdr:colOff>
                    <xdr:row>68</xdr:row>
                    <xdr:rowOff>101600</xdr:rowOff>
                  </from>
                  <to>
                    <xdr:col>4</xdr:col>
                    <xdr:colOff>533400</xdr:colOff>
                    <xdr:row>68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9" name="Check Box 40">
              <controlPr defaultSize="0" autoFill="0" autoLine="0" autoPict="0">
                <anchor moveWithCells="1">
                  <from>
                    <xdr:col>4</xdr:col>
                    <xdr:colOff>330200</xdr:colOff>
                    <xdr:row>68</xdr:row>
                    <xdr:rowOff>368300</xdr:rowOff>
                  </from>
                  <to>
                    <xdr:col>4</xdr:col>
                    <xdr:colOff>533400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0" name="Check Box 43">
              <controlPr defaultSize="0" autoFill="0" autoLine="0" autoPict="0">
                <anchor moveWithCells="1">
                  <from>
                    <xdr:col>4</xdr:col>
                    <xdr:colOff>330200</xdr:colOff>
                    <xdr:row>71</xdr:row>
                    <xdr:rowOff>0</xdr:rowOff>
                  </from>
                  <to>
                    <xdr:col>4</xdr:col>
                    <xdr:colOff>533400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1" name="Check Box 44">
              <controlPr defaultSize="0" autoFill="0" autoLine="0" autoPict="0">
                <anchor moveWithCells="1">
                  <from>
                    <xdr:col>4</xdr:col>
                    <xdr:colOff>330200</xdr:colOff>
                    <xdr:row>72</xdr:row>
                    <xdr:rowOff>0</xdr:rowOff>
                  </from>
                  <to>
                    <xdr:col>4</xdr:col>
                    <xdr:colOff>584200</xdr:colOff>
                    <xdr:row>73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2" name="Check Box 45">
              <controlPr defaultSize="0" autoFill="0" autoLine="0" autoPict="0">
                <anchor moveWithCells="1">
                  <from>
                    <xdr:col>4</xdr:col>
                    <xdr:colOff>330200</xdr:colOff>
                    <xdr:row>74</xdr:row>
                    <xdr:rowOff>0</xdr:rowOff>
                  </from>
                  <to>
                    <xdr:col>4</xdr:col>
                    <xdr:colOff>533400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3" name="Check Box 46">
              <controlPr defaultSize="0" autoFill="0" autoLine="0" autoPict="0">
                <anchor moveWithCells="1">
                  <from>
                    <xdr:col>4</xdr:col>
                    <xdr:colOff>330200</xdr:colOff>
                    <xdr:row>75</xdr:row>
                    <xdr:rowOff>101600</xdr:rowOff>
                  </from>
                  <to>
                    <xdr:col>4</xdr:col>
                    <xdr:colOff>584200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4" name="Check Box 47">
              <controlPr defaultSize="0" autoFill="0" autoLine="0" autoPict="0">
                <anchor moveWithCells="1">
                  <from>
                    <xdr:col>4</xdr:col>
                    <xdr:colOff>330200</xdr:colOff>
                    <xdr:row>77</xdr:row>
                    <xdr:rowOff>0</xdr:rowOff>
                  </from>
                  <to>
                    <xdr:col>4</xdr:col>
                    <xdr:colOff>533400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5" name="Check Box 48">
              <controlPr defaultSize="0" autoFill="0" autoLine="0" autoPict="0">
                <anchor moveWithCells="1">
                  <from>
                    <xdr:col>4</xdr:col>
                    <xdr:colOff>330200</xdr:colOff>
                    <xdr:row>78</xdr:row>
                    <xdr:rowOff>0</xdr:rowOff>
                  </from>
                  <to>
                    <xdr:col>4</xdr:col>
                    <xdr:colOff>533400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6" name="Check Box 49">
              <controlPr defaultSize="0" autoFill="0" autoLine="0" autoPict="0">
                <anchor moveWithCells="1">
                  <from>
                    <xdr:col>4</xdr:col>
                    <xdr:colOff>330200</xdr:colOff>
                    <xdr:row>83</xdr:row>
                    <xdr:rowOff>0</xdr:rowOff>
                  </from>
                  <to>
                    <xdr:col>4</xdr:col>
                    <xdr:colOff>533400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7" name="Check Box 50">
              <controlPr defaultSize="0" autoFill="0" autoLine="0" autoPict="0">
                <anchor moveWithCells="1">
                  <from>
                    <xdr:col>4</xdr:col>
                    <xdr:colOff>330200</xdr:colOff>
                    <xdr:row>84</xdr:row>
                    <xdr:rowOff>0</xdr:rowOff>
                  </from>
                  <to>
                    <xdr:col>4</xdr:col>
                    <xdr:colOff>533400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8" name="Check Box 51">
              <controlPr defaultSize="0" autoFill="0" autoLine="0" autoPict="0">
                <anchor moveWithCells="1">
                  <from>
                    <xdr:col>4</xdr:col>
                    <xdr:colOff>330200</xdr:colOff>
                    <xdr:row>83</xdr:row>
                    <xdr:rowOff>0</xdr:rowOff>
                  </from>
                  <to>
                    <xdr:col>4</xdr:col>
                    <xdr:colOff>533400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49" name="Check Box 52">
              <controlPr defaultSize="0" autoFill="0" autoLine="0" autoPict="0">
                <anchor moveWithCells="1">
                  <from>
                    <xdr:col>4</xdr:col>
                    <xdr:colOff>330200</xdr:colOff>
                    <xdr:row>84</xdr:row>
                    <xdr:rowOff>0</xdr:rowOff>
                  </from>
                  <to>
                    <xdr:col>4</xdr:col>
                    <xdr:colOff>533400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0" name="Check Box 55">
              <controlPr defaultSize="0" autoFill="0" autoLine="0" autoPict="0">
                <anchor moveWithCells="1">
                  <from>
                    <xdr:col>4</xdr:col>
                    <xdr:colOff>330200</xdr:colOff>
                    <xdr:row>86</xdr:row>
                    <xdr:rowOff>0</xdr:rowOff>
                  </from>
                  <to>
                    <xdr:col>4</xdr:col>
                    <xdr:colOff>533400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1" name="Check Box 56">
              <controlPr defaultSize="0" autoFill="0" autoLine="0" autoPict="0">
                <anchor moveWithCells="1">
                  <from>
                    <xdr:col>4</xdr:col>
                    <xdr:colOff>330200</xdr:colOff>
                    <xdr:row>87</xdr:row>
                    <xdr:rowOff>0</xdr:rowOff>
                  </from>
                  <to>
                    <xdr:col>4</xdr:col>
                    <xdr:colOff>533400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2" name="Check Box 57">
              <controlPr defaultSize="0" autoFill="0" autoLine="0" autoPict="0">
                <anchor moveWithCells="1">
                  <from>
                    <xdr:col>4</xdr:col>
                    <xdr:colOff>330200</xdr:colOff>
                    <xdr:row>92</xdr:row>
                    <xdr:rowOff>0</xdr:rowOff>
                  </from>
                  <to>
                    <xdr:col>4</xdr:col>
                    <xdr:colOff>533400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53" name="Check Box 58">
              <controlPr defaultSize="0" autoFill="0" autoLine="0" autoPict="0">
                <anchor moveWithCells="1">
                  <from>
                    <xdr:col>4</xdr:col>
                    <xdr:colOff>330200</xdr:colOff>
                    <xdr:row>93</xdr:row>
                    <xdr:rowOff>0</xdr:rowOff>
                  </from>
                  <to>
                    <xdr:col>4</xdr:col>
                    <xdr:colOff>533400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54" name="Check Box 59">
              <controlPr defaultSize="0" autoFill="0" autoLine="0" autoPict="0">
                <anchor moveWithCells="1">
                  <from>
                    <xdr:col>4</xdr:col>
                    <xdr:colOff>330200</xdr:colOff>
                    <xdr:row>98</xdr:row>
                    <xdr:rowOff>0</xdr:rowOff>
                  </from>
                  <to>
                    <xdr:col>4</xdr:col>
                    <xdr:colOff>533400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55" name="Check Box 60">
              <controlPr defaultSize="0" autoFill="0" autoLine="0" autoPict="0">
                <anchor moveWithCells="1">
                  <from>
                    <xdr:col>4</xdr:col>
                    <xdr:colOff>330200</xdr:colOff>
                    <xdr:row>99</xdr:row>
                    <xdr:rowOff>0</xdr:rowOff>
                  </from>
                  <to>
                    <xdr:col>4</xdr:col>
                    <xdr:colOff>533400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56" name="Check Box 61">
              <controlPr defaultSize="0" autoFill="0" autoLine="0" autoPict="0">
                <anchor moveWithCells="1">
                  <from>
                    <xdr:col>4</xdr:col>
                    <xdr:colOff>330200</xdr:colOff>
                    <xdr:row>101</xdr:row>
                    <xdr:rowOff>0</xdr:rowOff>
                  </from>
                  <to>
                    <xdr:col>4</xdr:col>
                    <xdr:colOff>533400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57" name="Check Box 62">
              <controlPr defaultSize="0" autoFill="0" autoLine="0" autoPict="0">
                <anchor moveWithCells="1">
                  <from>
                    <xdr:col>4</xdr:col>
                    <xdr:colOff>330200</xdr:colOff>
                    <xdr:row>102</xdr:row>
                    <xdr:rowOff>0</xdr:rowOff>
                  </from>
                  <to>
                    <xdr:col>4</xdr:col>
                    <xdr:colOff>533400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58" name="Check Box 63">
              <controlPr defaultSize="0" autoFill="0" autoLine="0" autoPict="0">
                <anchor moveWithCells="1">
                  <from>
                    <xdr:col>4</xdr:col>
                    <xdr:colOff>330200</xdr:colOff>
                    <xdr:row>88</xdr:row>
                    <xdr:rowOff>0</xdr:rowOff>
                  </from>
                  <to>
                    <xdr:col>4</xdr:col>
                    <xdr:colOff>533400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59" name="Check Box 64">
              <controlPr defaultSize="0" autoFill="0" autoLine="0" autoPict="0">
                <anchor moveWithCells="1">
                  <from>
                    <xdr:col>4</xdr:col>
                    <xdr:colOff>330200</xdr:colOff>
                    <xdr:row>90</xdr:row>
                    <xdr:rowOff>0</xdr:rowOff>
                  </from>
                  <to>
                    <xdr:col>4</xdr:col>
                    <xdr:colOff>533400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0" name="Check Box 65">
              <controlPr defaultSize="0" autoFill="0" autoLine="0" autoPict="0">
                <anchor moveWithCells="1">
                  <from>
                    <xdr:col>4</xdr:col>
                    <xdr:colOff>330200</xdr:colOff>
                    <xdr:row>91</xdr:row>
                    <xdr:rowOff>88900</xdr:rowOff>
                  </from>
                  <to>
                    <xdr:col>4</xdr:col>
                    <xdr:colOff>571500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1" name="Check Box 66">
              <controlPr defaultSize="0" autoFill="0" autoLine="0" autoPict="0">
                <anchor moveWithCells="1">
                  <from>
                    <xdr:col>4</xdr:col>
                    <xdr:colOff>330200</xdr:colOff>
                    <xdr:row>96</xdr:row>
                    <xdr:rowOff>0</xdr:rowOff>
                  </from>
                  <to>
                    <xdr:col>4</xdr:col>
                    <xdr:colOff>533400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2" name="Check Box 67">
              <controlPr defaultSize="0" autoFill="0" autoLine="0" autoPict="0">
                <anchor moveWithCells="1">
                  <from>
                    <xdr:col>4</xdr:col>
                    <xdr:colOff>330200</xdr:colOff>
                    <xdr:row>97</xdr:row>
                    <xdr:rowOff>101600</xdr:rowOff>
                  </from>
                  <to>
                    <xdr:col>4</xdr:col>
                    <xdr:colOff>609600</xdr:colOff>
                    <xdr:row>97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63" name="Check Box 68">
              <controlPr defaultSize="0" autoFill="0" autoLine="0" autoPict="0">
                <anchor moveWithCells="1">
                  <from>
                    <xdr:col>4</xdr:col>
                    <xdr:colOff>330200</xdr:colOff>
                    <xdr:row>103</xdr:row>
                    <xdr:rowOff>88900</xdr:rowOff>
                  </from>
                  <to>
                    <xdr:col>4</xdr:col>
                    <xdr:colOff>558800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64" name="Check Box 69">
              <controlPr defaultSize="0" autoFill="0" autoLine="0" autoPict="0">
                <anchor moveWithCells="1">
                  <from>
                    <xdr:col>4</xdr:col>
                    <xdr:colOff>330200</xdr:colOff>
                    <xdr:row>104</xdr:row>
                    <xdr:rowOff>101600</xdr:rowOff>
                  </from>
                  <to>
                    <xdr:col>4</xdr:col>
                    <xdr:colOff>533400</xdr:colOff>
                    <xdr:row>104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5" name="Check Box 70">
              <controlPr defaultSize="0" autoFill="0" autoLine="0" autoPict="0">
                <anchor moveWithCells="1">
                  <from>
                    <xdr:col>4</xdr:col>
                    <xdr:colOff>330200</xdr:colOff>
                    <xdr:row>105</xdr:row>
                    <xdr:rowOff>0</xdr:rowOff>
                  </from>
                  <to>
                    <xdr:col>4</xdr:col>
                    <xdr:colOff>533400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66" name="Check Box 71">
              <controlPr defaultSize="0" autoFill="0" autoLine="0" autoPict="0">
                <anchor moveWithCells="1">
                  <from>
                    <xdr:col>4</xdr:col>
                    <xdr:colOff>330200</xdr:colOff>
                    <xdr:row>94</xdr:row>
                    <xdr:rowOff>0</xdr:rowOff>
                  </from>
                  <to>
                    <xdr:col>4</xdr:col>
                    <xdr:colOff>533400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67" name="Check Box 72">
              <controlPr defaultSize="0" autoFill="0" autoLine="0" autoPict="0">
                <anchor moveWithCells="1">
                  <from>
                    <xdr:col>4</xdr:col>
                    <xdr:colOff>330200</xdr:colOff>
                    <xdr:row>110</xdr:row>
                    <xdr:rowOff>279400</xdr:rowOff>
                  </from>
                  <to>
                    <xdr:col>4</xdr:col>
                    <xdr:colOff>584200</xdr:colOff>
                    <xdr:row>110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68" name="Check Box 73">
              <controlPr defaultSize="0" autoFill="0" autoLine="0" autoPict="0">
                <anchor moveWithCells="1">
                  <from>
                    <xdr:col>4</xdr:col>
                    <xdr:colOff>330200</xdr:colOff>
                    <xdr:row>111</xdr:row>
                    <xdr:rowOff>215900</xdr:rowOff>
                  </from>
                  <to>
                    <xdr:col>4</xdr:col>
                    <xdr:colOff>533400</xdr:colOff>
                    <xdr:row>111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69" name="Check Box 74">
              <controlPr defaultSize="0" autoFill="0" autoLine="0" autoPict="0">
                <anchor moveWithCells="1">
                  <from>
                    <xdr:col>4</xdr:col>
                    <xdr:colOff>330200</xdr:colOff>
                    <xdr:row>113</xdr:row>
                    <xdr:rowOff>292100</xdr:rowOff>
                  </from>
                  <to>
                    <xdr:col>4</xdr:col>
                    <xdr:colOff>609600</xdr:colOff>
                    <xdr:row>113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0" name="Check Box 75">
              <controlPr defaultSize="0" autoFill="0" autoLine="0" autoPict="0">
                <anchor moveWithCells="1">
                  <from>
                    <xdr:col>4</xdr:col>
                    <xdr:colOff>330200</xdr:colOff>
                    <xdr:row>114</xdr:row>
                    <xdr:rowOff>177800</xdr:rowOff>
                  </from>
                  <to>
                    <xdr:col>4</xdr:col>
                    <xdr:colOff>533400</xdr:colOff>
                    <xdr:row>114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1" name="Check Box 76">
              <controlPr defaultSize="0" autoFill="0" autoLine="0" autoPict="0">
                <anchor moveWithCells="1">
                  <from>
                    <xdr:col>4</xdr:col>
                    <xdr:colOff>330200</xdr:colOff>
                    <xdr:row>116</xdr:row>
                    <xdr:rowOff>190500</xdr:rowOff>
                  </from>
                  <to>
                    <xdr:col>4</xdr:col>
                    <xdr:colOff>584200</xdr:colOff>
                    <xdr:row>116</xdr:row>
                    <xdr:rowOff>469900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2" name="Check Box 77">
              <controlPr defaultSize="0" autoFill="0" autoLine="0" autoPict="0">
                <anchor moveWithCells="1">
                  <from>
                    <xdr:col>4</xdr:col>
                    <xdr:colOff>330200</xdr:colOff>
                    <xdr:row>117</xdr:row>
                    <xdr:rowOff>101600</xdr:rowOff>
                  </from>
                  <to>
                    <xdr:col>4</xdr:col>
                    <xdr:colOff>533400</xdr:colOff>
                    <xdr:row>117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73" name="Check Box 78">
              <controlPr defaultSize="0" autoFill="0" autoLine="0" autoPict="0">
                <anchor moveWithCells="1">
                  <from>
                    <xdr:col>4</xdr:col>
                    <xdr:colOff>330200</xdr:colOff>
                    <xdr:row>119</xdr:row>
                    <xdr:rowOff>254000</xdr:rowOff>
                  </from>
                  <to>
                    <xdr:col>4</xdr:col>
                    <xdr:colOff>673100</xdr:colOff>
                    <xdr:row>119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74" name="Check Box 79">
              <controlPr defaultSize="0" autoFill="0" autoLine="0" autoPict="0">
                <anchor moveWithCells="1">
                  <from>
                    <xdr:col>4</xdr:col>
                    <xdr:colOff>330200</xdr:colOff>
                    <xdr:row>120</xdr:row>
                    <xdr:rowOff>190500</xdr:rowOff>
                  </from>
                  <to>
                    <xdr:col>4</xdr:col>
                    <xdr:colOff>533400</xdr:colOff>
                    <xdr:row>120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75" name="Check Box 80">
              <controlPr defaultSize="0" autoFill="0" autoLine="0" autoPict="0">
                <anchor moveWithCells="1">
                  <from>
                    <xdr:col>4</xdr:col>
                    <xdr:colOff>330200</xdr:colOff>
                    <xdr:row>122</xdr:row>
                    <xdr:rowOff>279400</xdr:rowOff>
                  </from>
                  <to>
                    <xdr:col>4</xdr:col>
                    <xdr:colOff>673100</xdr:colOff>
                    <xdr:row>122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76" name="Check Box 81">
              <controlPr defaultSize="0" autoFill="0" autoLine="0" autoPict="0">
                <anchor moveWithCells="1">
                  <from>
                    <xdr:col>4</xdr:col>
                    <xdr:colOff>330200</xdr:colOff>
                    <xdr:row>123</xdr:row>
                    <xdr:rowOff>177800</xdr:rowOff>
                  </from>
                  <to>
                    <xdr:col>4</xdr:col>
                    <xdr:colOff>533400</xdr:colOff>
                    <xdr:row>123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77" name="Check Box 216">
              <controlPr defaultSize="0" autoFill="0" autoLine="0" autoPict="0">
                <anchor moveWithCells="1">
                  <from>
                    <xdr:col>8</xdr:col>
                    <xdr:colOff>215900</xdr:colOff>
                    <xdr:row>16</xdr:row>
                    <xdr:rowOff>12700</xdr:rowOff>
                  </from>
                  <to>
                    <xdr:col>8</xdr:col>
                    <xdr:colOff>469900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78" name="Check Box 217">
              <controlPr defaultSize="0" autoFill="0" autoLine="0" autoPict="0">
                <anchor moveWithCells="1">
                  <from>
                    <xdr:col>8</xdr:col>
                    <xdr:colOff>215900</xdr:colOff>
                    <xdr:row>17</xdr:row>
                    <xdr:rowOff>12700</xdr:rowOff>
                  </from>
                  <to>
                    <xdr:col>8</xdr:col>
                    <xdr:colOff>469900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79" name="Check Box 218">
              <controlPr defaultSize="0" autoFill="0" autoLine="0" autoPict="0">
                <anchor moveWithCells="1">
                  <from>
                    <xdr:col>8</xdr:col>
                    <xdr:colOff>215900</xdr:colOff>
                    <xdr:row>18</xdr:row>
                    <xdr:rowOff>12700</xdr:rowOff>
                  </from>
                  <to>
                    <xdr:col>8</xdr:col>
                    <xdr:colOff>469900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80" name="Check Box 219">
              <controlPr defaultSize="0" autoFill="0" autoLine="0" autoPict="0">
                <anchor moveWithCells="1">
                  <from>
                    <xdr:col>8</xdr:col>
                    <xdr:colOff>215900</xdr:colOff>
                    <xdr:row>19</xdr:row>
                    <xdr:rowOff>12700</xdr:rowOff>
                  </from>
                  <to>
                    <xdr:col>8</xdr:col>
                    <xdr:colOff>469900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81" name="Check Box 220">
              <controlPr defaultSize="0" autoFill="0" autoLine="0" autoPict="0">
                <anchor moveWithCells="1">
                  <from>
                    <xdr:col>8</xdr:col>
                    <xdr:colOff>215900</xdr:colOff>
                    <xdr:row>21</xdr:row>
                    <xdr:rowOff>12700</xdr:rowOff>
                  </from>
                  <to>
                    <xdr:col>8</xdr:col>
                    <xdr:colOff>469900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82" name="Check Box 221">
              <controlPr defaultSize="0" autoFill="0" autoLine="0" autoPict="0">
                <anchor moveWithCells="1">
                  <from>
                    <xdr:col>8</xdr:col>
                    <xdr:colOff>215900</xdr:colOff>
                    <xdr:row>22</xdr:row>
                    <xdr:rowOff>12700</xdr:rowOff>
                  </from>
                  <to>
                    <xdr:col>8</xdr:col>
                    <xdr:colOff>469900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83" name="Check Box 222">
              <controlPr defaultSize="0" autoFill="0" autoLine="0" autoPict="0">
                <anchor moveWithCells="1">
                  <from>
                    <xdr:col>8</xdr:col>
                    <xdr:colOff>215900</xdr:colOff>
                    <xdr:row>23</xdr:row>
                    <xdr:rowOff>12700</xdr:rowOff>
                  </from>
                  <to>
                    <xdr:col>8</xdr:col>
                    <xdr:colOff>469900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84" name="Check Box 224">
              <controlPr defaultSize="0" autoFill="0" autoLine="0" autoPict="0">
                <anchor moveWithCells="1">
                  <from>
                    <xdr:col>8</xdr:col>
                    <xdr:colOff>215900</xdr:colOff>
                    <xdr:row>25</xdr:row>
                    <xdr:rowOff>12700</xdr:rowOff>
                  </from>
                  <to>
                    <xdr:col>8</xdr:col>
                    <xdr:colOff>469900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85" name="Check Box 225">
              <controlPr defaultSize="0" autoFill="0" autoLine="0" autoPict="0">
                <anchor moveWithCells="1">
                  <from>
                    <xdr:col>8</xdr:col>
                    <xdr:colOff>215900</xdr:colOff>
                    <xdr:row>26</xdr:row>
                    <xdr:rowOff>12700</xdr:rowOff>
                  </from>
                  <to>
                    <xdr:col>8</xdr:col>
                    <xdr:colOff>469900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86" name="Check Box 226">
              <controlPr defaultSize="0" autoFill="0" autoLine="0" autoPict="0">
                <anchor moveWithCells="1">
                  <from>
                    <xdr:col>8</xdr:col>
                    <xdr:colOff>215900</xdr:colOff>
                    <xdr:row>27</xdr:row>
                    <xdr:rowOff>165100</xdr:rowOff>
                  </from>
                  <to>
                    <xdr:col>8</xdr:col>
                    <xdr:colOff>469900</xdr:colOff>
                    <xdr:row>27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87" name="Check Box 227">
              <controlPr defaultSize="0" autoFill="0" autoLine="0" autoPict="0">
                <anchor moveWithCells="1">
                  <from>
                    <xdr:col>8</xdr:col>
                    <xdr:colOff>215900</xdr:colOff>
                    <xdr:row>28</xdr:row>
                    <xdr:rowOff>114300</xdr:rowOff>
                  </from>
                  <to>
                    <xdr:col>8</xdr:col>
                    <xdr:colOff>469900</xdr:colOff>
                    <xdr:row>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88" name="Check Box 228">
              <controlPr defaultSize="0" autoFill="0" autoLine="0" autoPict="0">
                <anchor moveWithCells="1">
                  <from>
                    <xdr:col>8</xdr:col>
                    <xdr:colOff>215900</xdr:colOff>
                    <xdr:row>30</xdr:row>
                    <xdr:rowOff>12700</xdr:rowOff>
                  </from>
                  <to>
                    <xdr:col>8</xdr:col>
                    <xdr:colOff>469900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89" name="Check Box 229">
              <controlPr defaultSize="0" autoFill="0" autoLine="0" autoPict="0">
                <anchor moveWithCells="1">
                  <from>
                    <xdr:col>8</xdr:col>
                    <xdr:colOff>215900</xdr:colOff>
                    <xdr:row>31</xdr:row>
                    <xdr:rowOff>12700</xdr:rowOff>
                  </from>
                  <to>
                    <xdr:col>8</xdr:col>
                    <xdr:colOff>469900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90" name="Check Box 230">
              <controlPr defaultSize="0" autoFill="0" autoLine="0" autoPict="0">
                <anchor moveWithCells="1">
                  <from>
                    <xdr:col>8</xdr:col>
                    <xdr:colOff>215900</xdr:colOff>
                    <xdr:row>32</xdr:row>
                    <xdr:rowOff>114300</xdr:rowOff>
                  </from>
                  <to>
                    <xdr:col>8</xdr:col>
                    <xdr:colOff>469900</xdr:colOff>
                    <xdr:row>32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91" name="Check Box 231">
              <controlPr defaultSize="0" autoFill="0" autoLine="0" autoPict="0">
                <anchor moveWithCells="1">
                  <from>
                    <xdr:col>8</xdr:col>
                    <xdr:colOff>215900</xdr:colOff>
                    <xdr:row>33</xdr:row>
                    <xdr:rowOff>12700</xdr:rowOff>
                  </from>
                  <to>
                    <xdr:col>8</xdr:col>
                    <xdr:colOff>469900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92" name="Check Box 232">
              <controlPr defaultSize="0" autoFill="0" autoLine="0" autoPict="0">
                <anchor moveWithCells="1">
                  <from>
                    <xdr:col>8</xdr:col>
                    <xdr:colOff>228600</xdr:colOff>
                    <xdr:row>35</xdr:row>
                    <xdr:rowOff>139700</xdr:rowOff>
                  </from>
                  <to>
                    <xdr:col>8</xdr:col>
                    <xdr:colOff>482600</xdr:colOff>
                    <xdr:row>35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93" name="Check Box 233">
              <controlPr defaultSize="0" autoFill="0" autoLine="0" autoPict="0">
                <anchor moveWithCells="1">
                  <from>
                    <xdr:col>8</xdr:col>
                    <xdr:colOff>228600</xdr:colOff>
                    <xdr:row>36</xdr:row>
                    <xdr:rowOff>139700</xdr:rowOff>
                  </from>
                  <to>
                    <xdr:col>8</xdr:col>
                    <xdr:colOff>482600</xdr:colOff>
                    <xdr:row>36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94" name="Check Box 234">
              <controlPr defaultSize="0" autoFill="0" autoLine="0" autoPict="0">
                <anchor moveWithCells="1">
                  <from>
                    <xdr:col>8</xdr:col>
                    <xdr:colOff>228600</xdr:colOff>
                    <xdr:row>37</xdr:row>
                    <xdr:rowOff>139700</xdr:rowOff>
                  </from>
                  <to>
                    <xdr:col>8</xdr:col>
                    <xdr:colOff>482600</xdr:colOff>
                    <xdr:row>37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95" name="Check Box 235">
              <controlPr defaultSize="0" autoFill="0" autoLine="0" autoPict="0">
                <anchor moveWithCells="1">
                  <from>
                    <xdr:col>8</xdr:col>
                    <xdr:colOff>228600</xdr:colOff>
                    <xdr:row>38</xdr:row>
                    <xdr:rowOff>139700</xdr:rowOff>
                  </from>
                  <to>
                    <xdr:col>8</xdr:col>
                    <xdr:colOff>482600</xdr:colOff>
                    <xdr:row>38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96" name="Check Box 236">
              <controlPr defaultSize="0" autoFill="0" autoLine="0" autoPict="0">
                <anchor moveWithCells="1">
                  <from>
                    <xdr:col>8</xdr:col>
                    <xdr:colOff>215900</xdr:colOff>
                    <xdr:row>43</xdr:row>
                    <xdr:rowOff>215900</xdr:rowOff>
                  </from>
                  <to>
                    <xdr:col>8</xdr:col>
                    <xdr:colOff>469900</xdr:colOff>
                    <xdr:row>43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97" name="Check Box 237">
              <controlPr defaultSize="0" autoFill="0" autoLine="0" autoPict="0">
                <anchor moveWithCells="1">
                  <from>
                    <xdr:col>8</xdr:col>
                    <xdr:colOff>215900</xdr:colOff>
                    <xdr:row>44</xdr:row>
                    <xdr:rowOff>215900</xdr:rowOff>
                  </from>
                  <to>
                    <xdr:col>8</xdr:col>
                    <xdr:colOff>469900</xdr:colOff>
                    <xdr:row>44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98" name="Check Box 238">
              <controlPr defaultSize="0" autoFill="0" autoLine="0" autoPict="0">
                <anchor moveWithCells="1">
                  <from>
                    <xdr:col>8</xdr:col>
                    <xdr:colOff>215900</xdr:colOff>
                    <xdr:row>46</xdr:row>
                    <xdr:rowOff>215900</xdr:rowOff>
                  </from>
                  <to>
                    <xdr:col>8</xdr:col>
                    <xdr:colOff>469900</xdr:colOff>
                    <xdr:row>46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99" name="Check Box 239">
              <controlPr defaultSize="0" autoFill="0" autoLine="0" autoPict="0">
                <anchor moveWithCells="1">
                  <from>
                    <xdr:col>8</xdr:col>
                    <xdr:colOff>215900</xdr:colOff>
                    <xdr:row>47</xdr:row>
                    <xdr:rowOff>215900</xdr:rowOff>
                  </from>
                  <to>
                    <xdr:col>8</xdr:col>
                    <xdr:colOff>469900</xdr:colOff>
                    <xdr:row>47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100" name="Check Box 240">
              <controlPr defaultSize="0" autoFill="0" autoLine="0" autoPict="0">
                <anchor moveWithCells="1">
                  <from>
                    <xdr:col>8</xdr:col>
                    <xdr:colOff>215900</xdr:colOff>
                    <xdr:row>49</xdr:row>
                    <xdr:rowOff>228600</xdr:rowOff>
                  </from>
                  <to>
                    <xdr:col>8</xdr:col>
                    <xdr:colOff>469900</xdr:colOff>
                    <xdr:row>49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101" name="Check Box 241">
              <controlPr defaultSize="0" autoFill="0" autoLine="0" autoPict="0">
                <anchor moveWithCells="1">
                  <from>
                    <xdr:col>8</xdr:col>
                    <xdr:colOff>215900</xdr:colOff>
                    <xdr:row>50</xdr:row>
                    <xdr:rowOff>114300</xdr:rowOff>
                  </from>
                  <to>
                    <xdr:col>8</xdr:col>
                    <xdr:colOff>469900</xdr:colOff>
                    <xdr:row>50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102" name="Check Box 242">
              <controlPr defaultSize="0" autoFill="0" autoLine="0" autoPict="0">
                <anchor moveWithCells="1">
                  <from>
                    <xdr:col>8</xdr:col>
                    <xdr:colOff>215900</xdr:colOff>
                    <xdr:row>51</xdr:row>
                    <xdr:rowOff>228600</xdr:rowOff>
                  </from>
                  <to>
                    <xdr:col>8</xdr:col>
                    <xdr:colOff>469900</xdr:colOff>
                    <xdr:row>51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103" name="Check Box 243">
              <controlPr defaultSize="0" autoFill="0" autoLine="0" autoPict="0">
                <anchor moveWithCells="1">
                  <from>
                    <xdr:col>8</xdr:col>
                    <xdr:colOff>215900</xdr:colOff>
                    <xdr:row>52</xdr:row>
                    <xdr:rowOff>114300</xdr:rowOff>
                  </from>
                  <to>
                    <xdr:col>8</xdr:col>
                    <xdr:colOff>469900</xdr:colOff>
                    <xdr:row>52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104" name="Check Box 244">
              <controlPr defaultSize="0" autoFill="0" autoLine="0" autoPict="0">
                <anchor moveWithCells="1">
                  <from>
                    <xdr:col>8</xdr:col>
                    <xdr:colOff>228600</xdr:colOff>
                    <xdr:row>56</xdr:row>
                    <xdr:rowOff>215900</xdr:rowOff>
                  </from>
                  <to>
                    <xdr:col>8</xdr:col>
                    <xdr:colOff>482600</xdr:colOff>
                    <xdr:row>56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105" name="Check Box 245">
              <controlPr defaultSize="0" autoFill="0" autoLine="0" autoPict="0">
                <anchor moveWithCells="1">
                  <from>
                    <xdr:col>8</xdr:col>
                    <xdr:colOff>228600</xdr:colOff>
                    <xdr:row>57</xdr:row>
                    <xdr:rowOff>101600</xdr:rowOff>
                  </from>
                  <to>
                    <xdr:col>8</xdr:col>
                    <xdr:colOff>482600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106" name="Check Box 246">
              <controlPr defaultSize="0" autoFill="0" autoLine="0" autoPict="0">
                <anchor moveWithCells="1">
                  <from>
                    <xdr:col>8</xdr:col>
                    <xdr:colOff>228600</xdr:colOff>
                    <xdr:row>58</xdr:row>
                    <xdr:rowOff>215900</xdr:rowOff>
                  </from>
                  <to>
                    <xdr:col>8</xdr:col>
                    <xdr:colOff>482600</xdr:colOff>
                    <xdr:row>58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107" name="Check Box 247">
              <controlPr defaultSize="0" autoFill="0" autoLine="0" autoPict="0">
                <anchor moveWithCells="1">
                  <from>
                    <xdr:col>8</xdr:col>
                    <xdr:colOff>228600</xdr:colOff>
                    <xdr:row>59</xdr:row>
                    <xdr:rowOff>215900</xdr:rowOff>
                  </from>
                  <to>
                    <xdr:col>8</xdr:col>
                    <xdr:colOff>482600</xdr:colOff>
                    <xdr:row>59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108" name="Check Box 248">
              <controlPr defaultSize="0" autoFill="0" autoLine="0" autoPict="0">
                <anchor moveWithCells="1">
                  <from>
                    <xdr:col>8</xdr:col>
                    <xdr:colOff>215900</xdr:colOff>
                    <xdr:row>64</xdr:row>
                    <xdr:rowOff>139700</xdr:rowOff>
                  </from>
                  <to>
                    <xdr:col>8</xdr:col>
                    <xdr:colOff>469900</xdr:colOff>
                    <xdr:row>64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109" name="Check Box 249">
              <controlPr defaultSize="0" autoFill="0" autoLine="0" autoPict="0">
                <anchor moveWithCells="1">
                  <from>
                    <xdr:col>8</xdr:col>
                    <xdr:colOff>215900</xdr:colOff>
                    <xdr:row>65</xdr:row>
                    <xdr:rowOff>139700</xdr:rowOff>
                  </from>
                  <to>
                    <xdr:col>8</xdr:col>
                    <xdr:colOff>469900</xdr:colOff>
                    <xdr:row>65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110" name="Check Box 250">
              <controlPr defaultSize="0" autoFill="0" autoLine="0" autoPict="0">
                <anchor moveWithCells="1">
                  <from>
                    <xdr:col>8</xdr:col>
                    <xdr:colOff>215900</xdr:colOff>
                    <xdr:row>67</xdr:row>
                    <xdr:rowOff>101600</xdr:rowOff>
                  </from>
                  <to>
                    <xdr:col>8</xdr:col>
                    <xdr:colOff>469900</xdr:colOff>
                    <xdr:row>67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111" name="Check Box 251">
              <controlPr defaultSize="0" autoFill="0" autoLine="0" autoPict="0">
                <anchor moveWithCells="1">
                  <from>
                    <xdr:col>8</xdr:col>
                    <xdr:colOff>215900</xdr:colOff>
                    <xdr:row>68</xdr:row>
                    <xdr:rowOff>101600</xdr:rowOff>
                  </from>
                  <to>
                    <xdr:col>8</xdr:col>
                    <xdr:colOff>469900</xdr:colOff>
                    <xdr:row>68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112" name="Check Box 252">
              <controlPr defaultSize="0" autoFill="0" autoLine="0" autoPict="0">
                <anchor moveWithCells="1">
                  <from>
                    <xdr:col>8</xdr:col>
                    <xdr:colOff>215900</xdr:colOff>
                    <xdr:row>69</xdr:row>
                    <xdr:rowOff>12700</xdr:rowOff>
                  </from>
                  <to>
                    <xdr:col>8</xdr:col>
                    <xdr:colOff>469900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113" name="Check Box 253">
              <controlPr defaultSize="0" autoFill="0" autoLine="0" autoPict="0">
                <anchor moveWithCells="1">
                  <from>
                    <xdr:col>8</xdr:col>
                    <xdr:colOff>215900</xdr:colOff>
                    <xdr:row>71</xdr:row>
                    <xdr:rowOff>12700</xdr:rowOff>
                  </from>
                  <to>
                    <xdr:col>8</xdr:col>
                    <xdr:colOff>469900</xdr:colOff>
                    <xdr:row>72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114" name="Check Box 254">
              <controlPr defaultSize="0" autoFill="0" autoLine="0" autoPict="0">
                <anchor moveWithCells="1">
                  <from>
                    <xdr:col>8</xdr:col>
                    <xdr:colOff>215900</xdr:colOff>
                    <xdr:row>72</xdr:row>
                    <xdr:rowOff>12700</xdr:rowOff>
                  </from>
                  <to>
                    <xdr:col>8</xdr:col>
                    <xdr:colOff>469900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115" name="Check Box 255">
              <controlPr defaultSize="0" autoFill="0" autoLine="0" autoPict="0">
                <anchor moveWithCells="1">
                  <from>
                    <xdr:col>8</xdr:col>
                    <xdr:colOff>215900</xdr:colOff>
                    <xdr:row>74</xdr:row>
                    <xdr:rowOff>12700</xdr:rowOff>
                  </from>
                  <to>
                    <xdr:col>8</xdr:col>
                    <xdr:colOff>469900</xdr:colOff>
                    <xdr:row>75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116" name="Check Box 256">
              <controlPr defaultSize="0" autoFill="0" autoLine="0" autoPict="0">
                <anchor moveWithCells="1">
                  <from>
                    <xdr:col>8</xdr:col>
                    <xdr:colOff>215900</xdr:colOff>
                    <xdr:row>75</xdr:row>
                    <xdr:rowOff>114300</xdr:rowOff>
                  </from>
                  <to>
                    <xdr:col>8</xdr:col>
                    <xdr:colOff>469900</xdr:colOff>
                    <xdr:row>75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117" name="Check Box 257">
              <controlPr defaultSize="0" autoFill="0" autoLine="0" autoPict="0">
                <anchor moveWithCells="1">
                  <from>
                    <xdr:col>8</xdr:col>
                    <xdr:colOff>215900</xdr:colOff>
                    <xdr:row>77</xdr:row>
                    <xdr:rowOff>12700</xdr:rowOff>
                  </from>
                  <to>
                    <xdr:col>8</xdr:col>
                    <xdr:colOff>469900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118" name="Check Box 258">
              <controlPr defaultSize="0" autoFill="0" autoLine="0" autoPict="0">
                <anchor moveWithCells="1">
                  <from>
                    <xdr:col>8</xdr:col>
                    <xdr:colOff>215900</xdr:colOff>
                    <xdr:row>78</xdr:row>
                    <xdr:rowOff>12700</xdr:rowOff>
                  </from>
                  <to>
                    <xdr:col>8</xdr:col>
                    <xdr:colOff>469900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119" name="Check Box 259">
              <controlPr defaultSize="0" autoFill="0" autoLine="0" autoPict="0">
                <anchor moveWithCells="1">
                  <from>
                    <xdr:col>8</xdr:col>
                    <xdr:colOff>215900</xdr:colOff>
                    <xdr:row>83</xdr:row>
                    <xdr:rowOff>12700</xdr:rowOff>
                  </from>
                  <to>
                    <xdr:col>8</xdr:col>
                    <xdr:colOff>469900</xdr:colOff>
                    <xdr:row>84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120" name="Check Box 260">
              <controlPr defaultSize="0" autoFill="0" autoLine="0" autoPict="0">
                <anchor moveWithCells="1">
                  <from>
                    <xdr:col>8</xdr:col>
                    <xdr:colOff>215900</xdr:colOff>
                    <xdr:row>84</xdr:row>
                    <xdr:rowOff>12700</xdr:rowOff>
                  </from>
                  <to>
                    <xdr:col>8</xdr:col>
                    <xdr:colOff>469900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121" name="Check Box 261">
              <controlPr defaultSize="0" autoFill="0" autoLine="0" autoPict="0">
                <anchor moveWithCells="1">
                  <from>
                    <xdr:col>8</xdr:col>
                    <xdr:colOff>215900</xdr:colOff>
                    <xdr:row>86</xdr:row>
                    <xdr:rowOff>12700</xdr:rowOff>
                  </from>
                  <to>
                    <xdr:col>8</xdr:col>
                    <xdr:colOff>469900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122" name="Check Box 262">
              <controlPr defaultSize="0" autoFill="0" autoLine="0" autoPict="0">
                <anchor moveWithCells="1">
                  <from>
                    <xdr:col>8</xdr:col>
                    <xdr:colOff>215900</xdr:colOff>
                    <xdr:row>87</xdr:row>
                    <xdr:rowOff>12700</xdr:rowOff>
                  </from>
                  <to>
                    <xdr:col>8</xdr:col>
                    <xdr:colOff>469900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123" name="Check Box 263">
              <controlPr defaultSize="0" autoFill="0" autoLine="0" autoPict="0">
                <anchor moveWithCells="1">
                  <from>
                    <xdr:col>8</xdr:col>
                    <xdr:colOff>215900</xdr:colOff>
                    <xdr:row>88</xdr:row>
                    <xdr:rowOff>12700</xdr:rowOff>
                  </from>
                  <to>
                    <xdr:col>8</xdr:col>
                    <xdr:colOff>469900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124" name="Check Box 264">
              <controlPr defaultSize="0" autoFill="0" autoLine="0" autoPict="0">
                <anchor moveWithCells="1">
                  <from>
                    <xdr:col>8</xdr:col>
                    <xdr:colOff>215900</xdr:colOff>
                    <xdr:row>90</xdr:row>
                    <xdr:rowOff>12700</xdr:rowOff>
                  </from>
                  <to>
                    <xdr:col>8</xdr:col>
                    <xdr:colOff>469900</xdr:colOff>
                    <xdr:row>91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125" name="Check Box 265">
              <controlPr defaultSize="0" autoFill="0" autoLine="0" autoPict="0">
                <anchor moveWithCells="1">
                  <from>
                    <xdr:col>8</xdr:col>
                    <xdr:colOff>215900</xdr:colOff>
                    <xdr:row>91</xdr:row>
                    <xdr:rowOff>101600</xdr:rowOff>
                  </from>
                  <to>
                    <xdr:col>8</xdr:col>
                    <xdr:colOff>469900</xdr:colOff>
                    <xdr:row>91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126" name="Check Box 266">
              <controlPr defaultSize="0" autoFill="0" autoLine="0" autoPict="0">
                <anchor moveWithCells="1">
                  <from>
                    <xdr:col>8</xdr:col>
                    <xdr:colOff>215900</xdr:colOff>
                    <xdr:row>92</xdr:row>
                    <xdr:rowOff>12700</xdr:rowOff>
                  </from>
                  <to>
                    <xdr:col>8</xdr:col>
                    <xdr:colOff>469900</xdr:colOff>
                    <xdr:row>93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127" name="Check Box 267">
              <controlPr defaultSize="0" autoFill="0" autoLine="0" autoPict="0">
                <anchor moveWithCells="1">
                  <from>
                    <xdr:col>8</xdr:col>
                    <xdr:colOff>215900</xdr:colOff>
                    <xdr:row>93</xdr:row>
                    <xdr:rowOff>12700</xdr:rowOff>
                  </from>
                  <to>
                    <xdr:col>8</xdr:col>
                    <xdr:colOff>469900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128" name="Check Box 268">
              <controlPr defaultSize="0" autoFill="0" autoLine="0" autoPict="0">
                <anchor moveWithCells="1">
                  <from>
                    <xdr:col>8</xdr:col>
                    <xdr:colOff>215900</xdr:colOff>
                    <xdr:row>94</xdr:row>
                    <xdr:rowOff>12700</xdr:rowOff>
                  </from>
                  <to>
                    <xdr:col>8</xdr:col>
                    <xdr:colOff>469900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129" name="Check Box 269">
              <controlPr defaultSize="0" autoFill="0" autoLine="0" autoPict="0">
                <anchor moveWithCells="1">
                  <from>
                    <xdr:col>8</xdr:col>
                    <xdr:colOff>215900</xdr:colOff>
                    <xdr:row>96</xdr:row>
                    <xdr:rowOff>12700</xdr:rowOff>
                  </from>
                  <to>
                    <xdr:col>8</xdr:col>
                    <xdr:colOff>469900</xdr:colOff>
                    <xdr:row>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130" name="Check Box 270">
              <controlPr defaultSize="0" autoFill="0" autoLine="0" autoPict="0">
                <anchor moveWithCells="1">
                  <from>
                    <xdr:col>8</xdr:col>
                    <xdr:colOff>215900</xdr:colOff>
                    <xdr:row>97</xdr:row>
                    <xdr:rowOff>12700</xdr:rowOff>
                  </from>
                  <to>
                    <xdr:col>8</xdr:col>
                    <xdr:colOff>469900</xdr:colOff>
                    <xdr:row>97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131" name="Check Box 271">
              <controlPr defaultSize="0" autoFill="0" autoLine="0" autoPict="0">
                <anchor moveWithCells="1">
                  <from>
                    <xdr:col>8</xdr:col>
                    <xdr:colOff>215900</xdr:colOff>
                    <xdr:row>98</xdr:row>
                    <xdr:rowOff>12700</xdr:rowOff>
                  </from>
                  <to>
                    <xdr:col>8</xdr:col>
                    <xdr:colOff>469900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132" name="Check Box 272">
              <controlPr defaultSize="0" autoFill="0" autoLine="0" autoPict="0">
                <anchor moveWithCells="1">
                  <from>
                    <xdr:col>8</xdr:col>
                    <xdr:colOff>215900</xdr:colOff>
                    <xdr:row>99</xdr:row>
                    <xdr:rowOff>12700</xdr:rowOff>
                  </from>
                  <to>
                    <xdr:col>8</xdr:col>
                    <xdr:colOff>469900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133" name="Check Box 273">
              <controlPr defaultSize="0" autoFill="0" autoLine="0" autoPict="0">
                <anchor moveWithCells="1">
                  <from>
                    <xdr:col>8</xdr:col>
                    <xdr:colOff>215900</xdr:colOff>
                    <xdr:row>101</xdr:row>
                    <xdr:rowOff>12700</xdr:rowOff>
                  </from>
                  <to>
                    <xdr:col>8</xdr:col>
                    <xdr:colOff>469900</xdr:colOff>
                    <xdr:row>102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134" name="Check Box 274">
              <controlPr defaultSize="0" autoFill="0" autoLine="0" autoPict="0">
                <anchor moveWithCells="1">
                  <from>
                    <xdr:col>8</xdr:col>
                    <xdr:colOff>215900</xdr:colOff>
                    <xdr:row>102</xdr:row>
                    <xdr:rowOff>12700</xdr:rowOff>
                  </from>
                  <to>
                    <xdr:col>8</xdr:col>
                    <xdr:colOff>469900</xdr:colOff>
                    <xdr:row>103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135" name="Check Box 275">
              <controlPr defaultSize="0" autoFill="0" autoLine="0" autoPict="0">
                <anchor moveWithCells="1">
                  <from>
                    <xdr:col>8</xdr:col>
                    <xdr:colOff>215900</xdr:colOff>
                    <xdr:row>103</xdr:row>
                    <xdr:rowOff>114300</xdr:rowOff>
                  </from>
                  <to>
                    <xdr:col>8</xdr:col>
                    <xdr:colOff>469900</xdr:colOff>
                    <xdr:row>103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136" name="Check Box 276">
              <controlPr defaultSize="0" autoFill="0" autoLine="0" autoPict="0">
                <anchor moveWithCells="1">
                  <from>
                    <xdr:col>8</xdr:col>
                    <xdr:colOff>215900</xdr:colOff>
                    <xdr:row>104</xdr:row>
                    <xdr:rowOff>114300</xdr:rowOff>
                  </from>
                  <to>
                    <xdr:col>8</xdr:col>
                    <xdr:colOff>469900</xdr:colOff>
                    <xdr:row>104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137" name="Check Box 277">
              <controlPr defaultSize="0" autoFill="0" autoLine="0" autoPict="0">
                <anchor moveWithCells="1">
                  <from>
                    <xdr:col>8</xdr:col>
                    <xdr:colOff>215900</xdr:colOff>
                    <xdr:row>105</xdr:row>
                    <xdr:rowOff>12700</xdr:rowOff>
                  </from>
                  <to>
                    <xdr:col>8</xdr:col>
                    <xdr:colOff>469900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138" name="Check Box 278">
              <controlPr defaultSize="0" autoFill="0" autoLine="0" autoPict="0">
                <anchor moveWithCells="1">
                  <from>
                    <xdr:col>8</xdr:col>
                    <xdr:colOff>215900</xdr:colOff>
                    <xdr:row>110</xdr:row>
                    <xdr:rowOff>12700</xdr:rowOff>
                  </from>
                  <to>
                    <xdr:col>8</xdr:col>
                    <xdr:colOff>469900</xdr:colOff>
                    <xdr:row>110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139" name="Check Box 279">
              <controlPr defaultSize="0" autoFill="0" autoLine="0" autoPict="0">
                <anchor moveWithCells="1">
                  <from>
                    <xdr:col>8</xdr:col>
                    <xdr:colOff>215900</xdr:colOff>
                    <xdr:row>111</xdr:row>
                    <xdr:rowOff>12700</xdr:rowOff>
                  </from>
                  <to>
                    <xdr:col>8</xdr:col>
                    <xdr:colOff>469900</xdr:colOff>
                    <xdr:row>111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140" name="Check Box 280">
              <controlPr defaultSize="0" autoFill="0" autoLine="0" autoPict="0">
                <anchor moveWithCells="1">
                  <from>
                    <xdr:col>8</xdr:col>
                    <xdr:colOff>215900</xdr:colOff>
                    <xdr:row>113</xdr:row>
                    <xdr:rowOff>12700</xdr:rowOff>
                  </from>
                  <to>
                    <xdr:col>8</xdr:col>
                    <xdr:colOff>469900</xdr:colOff>
                    <xdr:row>113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141" name="Check Box 281">
              <controlPr defaultSize="0" autoFill="0" autoLine="0" autoPict="0">
                <anchor moveWithCells="1">
                  <from>
                    <xdr:col>8</xdr:col>
                    <xdr:colOff>215900</xdr:colOff>
                    <xdr:row>113</xdr:row>
                    <xdr:rowOff>12700</xdr:rowOff>
                  </from>
                  <to>
                    <xdr:col>8</xdr:col>
                    <xdr:colOff>469900</xdr:colOff>
                    <xdr:row>113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142" name="Check Box 282">
              <controlPr defaultSize="0" autoFill="0" autoLine="0" autoPict="0">
                <anchor moveWithCells="1">
                  <from>
                    <xdr:col>8</xdr:col>
                    <xdr:colOff>215900</xdr:colOff>
                    <xdr:row>113</xdr:row>
                    <xdr:rowOff>12700</xdr:rowOff>
                  </from>
                  <to>
                    <xdr:col>8</xdr:col>
                    <xdr:colOff>469900</xdr:colOff>
                    <xdr:row>113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143" name="Check Box 283">
              <controlPr defaultSize="0" autoFill="0" autoLine="0" autoPict="0">
                <anchor moveWithCells="1">
                  <from>
                    <xdr:col>8</xdr:col>
                    <xdr:colOff>215900</xdr:colOff>
                    <xdr:row>114</xdr:row>
                    <xdr:rowOff>12700</xdr:rowOff>
                  </from>
                  <to>
                    <xdr:col>8</xdr:col>
                    <xdr:colOff>469900</xdr:colOff>
                    <xdr:row>114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144" name="Check Box 284">
              <controlPr defaultSize="0" autoFill="0" autoLine="0" autoPict="0">
                <anchor moveWithCells="1">
                  <from>
                    <xdr:col>8</xdr:col>
                    <xdr:colOff>215900</xdr:colOff>
                    <xdr:row>114</xdr:row>
                    <xdr:rowOff>12700</xdr:rowOff>
                  </from>
                  <to>
                    <xdr:col>8</xdr:col>
                    <xdr:colOff>469900</xdr:colOff>
                    <xdr:row>114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145" name="Check Box 285">
              <controlPr defaultSize="0" autoFill="0" autoLine="0" autoPict="0">
                <anchor moveWithCells="1">
                  <from>
                    <xdr:col>8</xdr:col>
                    <xdr:colOff>215900</xdr:colOff>
                    <xdr:row>116</xdr:row>
                    <xdr:rowOff>12700</xdr:rowOff>
                  </from>
                  <to>
                    <xdr:col>8</xdr:col>
                    <xdr:colOff>469900</xdr:colOff>
                    <xdr:row>116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146" name="Check Box 286">
              <controlPr defaultSize="0" autoFill="0" autoLine="0" autoPict="0">
                <anchor moveWithCells="1">
                  <from>
                    <xdr:col>8</xdr:col>
                    <xdr:colOff>215900</xdr:colOff>
                    <xdr:row>116</xdr:row>
                    <xdr:rowOff>12700</xdr:rowOff>
                  </from>
                  <to>
                    <xdr:col>8</xdr:col>
                    <xdr:colOff>469900</xdr:colOff>
                    <xdr:row>116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147" name="Check Box 287">
              <controlPr defaultSize="0" autoFill="0" autoLine="0" autoPict="0">
                <anchor moveWithCells="1">
                  <from>
                    <xdr:col>8</xdr:col>
                    <xdr:colOff>215900</xdr:colOff>
                    <xdr:row>116</xdr:row>
                    <xdr:rowOff>12700</xdr:rowOff>
                  </from>
                  <to>
                    <xdr:col>8</xdr:col>
                    <xdr:colOff>469900</xdr:colOff>
                    <xdr:row>116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148" name="Check Box 288">
              <controlPr defaultSize="0" autoFill="0" autoLine="0" autoPict="0">
                <anchor moveWithCells="1">
                  <from>
                    <xdr:col>8</xdr:col>
                    <xdr:colOff>215900</xdr:colOff>
                    <xdr:row>117</xdr:row>
                    <xdr:rowOff>12700</xdr:rowOff>
                  </from>
                  <to>
                    <xdr:col>8</xdr:col>
                    <xdr:colOff>469900</xdr:colOff>
                    <xdr:row>117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149" name="Check Box 289">
              <controlPr defaultSize="0" autoFill="0" autoLine="0" autoPict="0">
                <anchor moveWithCells="1">
                  <from>
                    <xdr:col>8</xdr:col>
                    <xdr:colOff>215900</xdr:colOff>
                    <xdr:row>117</xdr:row>
                    <xdr:rowOff>12700</xdr:rowOff>
                  </from>
                  <to>
                    <xdr:col>8</xdr:col>
                    <xdr:colOff>469900</xdr:colOff>
                    <xdr:row>117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150" name="Check Box 290">
              <controlPr defaultSize="0" autoFill="0" autoLine="0" autoPict="0">
                <anchor moveWithCells="1">
                  <from>
                    <xdr:col>8</xdr:col>
                    <xdr:colOff>215900</xdr:colOff>
                    <xdr:row>117</xdr:row>
                    <xdr:rowOff>12700</xdr:rowOff>
                  </from>
                  <to>
                    <xdr:col>8</xdr:col>
                    <xdr:colOff>469900</xdr:colOff>
                    <xdr:row>117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151" name="Check Box 291">
              <controlPr defaultSize="0" autoFill="0" autoLine="0" autoPict="0">
                <anchor moveWithCells="1">
                  <from>
                    <xdr:col>8</xdr:col>
                    <xdr:colOff>215900</xdr:colOff>
                    <xdr:row>119</xdr:row>
                    <xdr:rowOff>12700</xdr:rowOff>
                  </from>
                  <to>
                    <xdr:col>8</xdr:col>
                    <xdr:colOff>469900</xdr:colOff>
                    <xdr:row>119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152" name="Check Box 292">
              <controlPr defaultSize="0" autoFill="0" autoLine="0" autoPict="0">
                <anchor moveWithCells="1">
                  <from>
                    <xdr:col>8</xdr:col>
                    <xdr:colOff>215900</xdr:colOff>
                    <xdr:row>119</xdr:row>
                    <xdr:rowOff>12700</xdr:rowOff>
                  </from>
                  <to>
                    <xdr:col>8</xdr:col>
                    <xdr:colOff>469900</xdr:colOff>
                    <xdr:row>119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153" name="Check Box 293">
              <controlPr defaultSize="0" autoFill="0" autoLine="0" autoPict="0">
                <anchor moveWithCells="1">
                  <from>
                    <xdr:col>8</xdr:col>
                    <xdr:colOff>215900</xdr:colOff>
                    <xdr:row>119</xdr:row>
                    <xdr:rowOff>12700</xdr:rowOff>
                  </from>
                  <to>
                    <xdr:col>8</xdr:col>
                    <xdr:colOff>469900</xdr:colOff>
                    <xdr:row>119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154" name="Check Box 294">
              <controlPr defaultSize="0" autoFill="0" autoLine="0" autoPict="0">
                <anchor moveWithCells="1">
                  <from>
                    <xdr:col>8</xdr:col>
                    <xdr:colOff>215900</xdr:colOff>
                    <xdr:row>120</xdr:row>
                    <xdr:rowOff>12700</xdr:rowOff>
                  </from>
                  <to>
                    <xdr:col>8</xdr:col>
                    <xdr:colOff>469900</xdr:colOff>
                    <xdr:row>120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155" name="Check Box 295">
              <controlPr defaultSize="0" autoFill="0" autoLine="0" autoPict="0">
                <anchor moveWithCells="1">
                  <from>
                    <xdr:col>8</xdr:col>
                    <xdr:colOff>215900</xdr:colOff>
                    <xdr:row>120</xdr:row>
                    <xdr:rowOff>12700</xdr:rowOff>
                  </from>
                  <to>
                    <xdr:col>8</xdr:col>
                    <xdr:colOff>469900</xdr:colOff>
                    <xdr:row>120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156" name="Check Box 296">
              <controlPr defaultSize="0" autoFill="0" autoLine="0" autoPict="0">
                <anchor moveWithCells="1">
                  <from>
                    <xdr:col>8</xdr:col>
                    <xdr:colOff>215900</xdr:colOff>
                    <xdr:row>120</xdr:row>
                    <xdr:rowOff>12700</xdr:rowOff>
                  </from>
                  <to>
                    <xdr:col>8</xdr:col>
                    <xdr:colOff>469900</xdr:colOff>
                    <xdr:row>120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157" name="Check Box 297">
              <controlPr defaultSize="0" autoFill="0" autoLine="0" autoPict="0">
                <anchor moveWithCells="1">
                  <from>
                    <xdr:col>8</xdr:col>
                    <xdr:colOff>215900</xdr:colOff>
                    <xdr:row>122</xdr:row>
                    <xdr:rowOff>12700</xdr:rowOff>
                  </from>
                  <to>
                    <xdr:col>8</xdr:col>
                    <xdr:colOff>469900</xdr:colOff>
                    <xdr:row>122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158" name="Check Box 298">
              <controlPr defaultSize="0" autoFill="0" autoLine="0" autoPict="0">
                <anchor moveWithCells="1">
                  <from>
                    <xdr:col>8</xdr:col>
                    <xdr:colOff>215900</xdr:colOff>
                    <xdr:row>122</xdr:row>
                    <xdr:rowOff>12700</xdr:rowOff>
                  </from>
                  <to>
                    <xdr:col>8</xdr:col>
                    <xdr:colOff>469900</xdr:colOff>
                    <xdr:row>122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159" name="Check Box 299">
              <controlPr defaultSize="0" autoFill="0" autoLine="0" autoPict="0">
                <anchor moveWithCells="1">
                  <from>
                    <xdr:col>8</xdr:col>
                    <xdr:colOff>215900</xdr:colOff>
                    <xdr:row>122</xdr:row>
                    <xdr:rowOff>12700</xdr:rowOff>
                  </from>
                  <to>
                    <xdr:col>8</xdr:col>
                    <xdr:colOff>469900</xdr:colOff>
                    <xdr:row>122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160" name="Check Box 300">
              <controlPr defaultSize="0" autoFill="0" autoLine="0" autoPict="0">
                <anchor moveWithCells="1">
                  <from>
                    <xdr:col>8</xdr:col>
                    <xdr:colOff>215900</xdr:colOff>
                    <xdr:row>123</xdr:row>
                    <xdr:rowOff>12700</xdr:rowOff>
                  </from>
                  <to>
                    <xdr:col>8</xdr:col>
                    <xdr:colOff>469900</xdr:colOff>
                    <xdr:row>123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161" name="Check Box 301">
              <controlPr defaultSize="0" autoFill="0" autoLine="0" autoPict="0">
                <anchor moveWithCells="1">
                  <from>
                    <xdr:col>8</xdr:col>
                    <xdr:colOff>215900</xdr:colOff>
                    <xdr:row>123</xdr:row>
                    <xdr:rowOff>12700</xdr:rowOff>
                  </from>
                  <to>
                    <xdr:col>8</xdr:col>
                    <xdr:colOff>469900</xdr:colOff>
                    <xdr:row>123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162" name="Check Box 314">
              <controlPr defaultSize="0" autoFill="0" autoLine="0" autoPict="0">
                <anchor moveWithCells="1">
                  <from>
                    <xdr:col>12</xdr:col>
                    <xdr:colOff>177800</xdr:colOff>
                    <xdr:row>16</xdr:row>
                    <xdr:rowOff>0</xdr:rowOff>
                  </from>
                  <to>
                    <xdr:col>12</xdr:col>
                    <xdr:colOff>444500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163" name="Check Box 315">
              <controlPr defaultSize="0" autoFill="0" autoLine="0" autoPict="0">
                <anchor moveWithCells="1">
                  <from>
                    <xdr:col>12</xdr:col>
                    <xdr:colOff>177800</xdr:colOff>
                    <xdr:row>17</xdr:row>
                    <xdr:rowOff>0</xdr:rowOff>
                  </from>
                  <to>
                    <xdr:col>12</xdr:col>
                    <xdr:colOff>444500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164" name="Check Box 316">
              <controlPr defaultSize="0" autoFill="0" autoLine="0" autoPict="0">
                <anchor moveWithCells="1">
                  <from>
                    <xdr:col>12</xdr:col>
                    <xdr:colOff>177800</xdr:colOff>
                    <xdr:row>18</xdr:row>
                    <xdr:rowOff>0</xdr:rowOff>
                  </from>
                  <to>
                    <xdr:col>12</xdr:col>
                    <xdr:colOff>444500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165" name="Check Box 317">
              <controlPr defaultSize="0" autoFill="0" autoLine="0" autoPict="0">
                <anchor moveWithCells="1">
                  <from>
                    <xdr:col>12</xdr:col>
                    <xdr:colOff>177800</xdr:colOff>
                    <xdr:row>19</xdr:row>
                    <xdr:rowOff>0</xdr:rowOff>
                  </from>
                  <to>
                    <xdr:col>12</xdr:col>
                    <xdr:colOff>444500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166" name="Check Box 319">
              <controlPr defaultSize="0" autoFill="0" autoLine="0" autoPict="0">
                <anchor moveWithCells="1">
                  <from>
                    <xdr:col>12</xdr:col>
                    <xdr:colOff>177800</xdr:colOff>
                    <xdr:row>21</xdr:row>
                    <xdr:rowOff>0</xdr:rowOff>
                  </from>
                  <to>
                    <xdr:col>12</xdr:col>
                    <xdr:colOff>444500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167" name="Check Box 320">
              <controlPr defaultSize="0" autoFill="0" autoLine="0" autoPict="0">
                <anchor moveWithCells="1">
                  <from>
                    <xdr:col>12</xdr:col>
                    <xdr:colOff>177800</xdr:colOff>
                    <xdr:row>22</xdr:row>
                    <xdr:rowOff>0</xdr:rowOff>
                  </from>
                  <to>
                    <xdr:col>12</xdr:col>
                    <xdr:colOff>444500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168" name="Check Box 321">
              <controlPr defaultSize="0" autoFill="0" autoLine="0" autoPict="0">
                <anchor moveWithCells="1">
                  <from>
                    <xdr:col>12</xdr:col>
                    <xdr:colOff>177800</xdr:colOff>
                    <xdr:row>23</xdr:row>
                    <xdr:rowOff>0</xdr:rowOff>
                  </from>
                  <to>
                    <xdr:col>12</xdr:col>
                    <xdr:colOff>444500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169" name="Check Box 323">
              <controlPr defaultSize="0" autoFill="0" autoLine="0" autoPict="0">
                <anchor moveWithCells="1">
                  <from>
                    <xdr:col>12</xdr:col>
                    <xdr:colOff>177800</xdr:colOff>
                    <xdr:row>25</xdr:row>
                    <xdr:rowOff>0</xdr:rowOff>
                  </from>
                  <to>
                    <xdr:col>12</xdr:col>
                    <xdr:colOff>444500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170" name="Check Box 324">
              <controlPr defaultSize="0" autoFill="0" autoLine="0" autoPict="0">
                <anchor moveWithCells="1">
                  <from>
                    <xdr:col>12</xdr:col>
                    <xdr:colOff>177800</xdr:colOff>
                    <xdr:row>26</xdr:row>
                    <xdr:rowOff>0</xdr:rowOff>
                  </from>
                  <to>
                    <xdr:col>12</xdr:col>
                    <xdr:colOff>444500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171" name="Check Box 325">
              <controlPr defaultSize="0" autoFill="0" autoLine="0" autoPict="0">
                <anchor moveWithCells="1">
                  <from>
                    <xdr:col>12</xdr:col>
                    <xdr:colOff>177800</xdr:colOff>
                    <xdr:row>27</xdr:row>
                    <xdr:rowOff>152400</xdr:rowOff>
                  </from>
                  <to>
                    <xdr:col>12</xdr:col>
                    <xdr:colOff>431800</xdr:colOff>
                    <xdr:row>27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172" name="Check Box 326">
              <controlPr defaultSize="0" autoFill="0" autoLine="0" autoPict="0">
                <anchor moveWithCells="1">
                  <from>
                    <xdr:col>12</xdr:col>
                    <xdr:colOff>177800</xdr:colOff>
                    <xdr:row>28</xdr:row>
                    <xdr:rowOff>101600</xdr:rowOff>
                  </from>
                  <to>
                    <xdr:col>12</xdr:col>
                    <xdr:colOff>431800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173" name="Check Box 328">
              <controlPr defaultSize="0" autoFill="0" autoLine="0" autoPict="0">
                <anchor moveWithCells="1">
                  <from>
                    <xdr:col>12</xdr:col>
                    <xdr:colOff>177800</xdr:colOff>
                    <xdr:row>30</xdr:row>
                    <xdr:rowOff>0</xdr:rowOff>
                  </from>
                  <to>
                    <xdr:col>12</xdr:col>
                    <xdr:colOff>444500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174" name="Check Box 329">
              <controlPr defaultSize="0" autoFill="0" autoLine="0" autoPict="0">
                <anchor moveWithCells="1">
                  <from>
                    <xdr:col>12</xdr:col>
                    <xdr:colOff>177800</xdr:colOff>
                    <xdr:row>31</xdr:row>
                    <xdr:rowOff>0</xdr:rowOff>
                  </from>
                  <to>
                    <xdr:col>12</xdr:col>
                    <xdr:colOff>444500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175" name="Check Box 330">
              <controlPr defaultSize="0" autoFill="0" autoLine="0" autoPict="0">
                <anchor moveWithCells="1">
                  <from>
                    <xdr:col>12</xdr:col>
                    <xdr:colOff>177800</xdr:colOff>
                    <xdr:row>32</xdr:row>
                    <xdr:rowOff>101600</xdr:rowOff>
                  </from>
                  <to>
                    <xdr:col>12</xdr:col>
                    <xdr:colOff>431800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176" name="Check Box 331">
              <controlPr defaultSize="0" autoFill="0" autoLine="0" autoPict="0">
                <anchor moveWithCells="1">
                  <from>
                    <xdr:col>12</xdr:col>
                    <xdr:colOff>177800</xdr:colOff>
                    <xdr:row>33</xdr:row>
                    <xdr:rowOff>0</xdr:rowOff>
                  </from>
                  <to>
                    <xdr:col>12</xdr:col>
                    <xdr:colOff>444500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177" name="Check Box 333">
              <controlPr defaultSize="0" autoFill="0" autoLine="0" autoPict="0">
                <anchor moveWithCells="1">
                  <from>
                    <xdr:col>12</xdr:col>
                    <xdr:colOff>190500</xdr:colOff>
                    <xdr:row>35</xdr:row>
                    <xdr:rowOff>127000</xdr:rowOff>
                  </from>
                  <to>
                    <xdr:col>12</xdr:col>
                    <xdr:colOff>444500</xdr:colOff>
                    <xdr:row>35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178" name="Check Box 334">
              <controlPr defaultSize="0" autoFill="0" autoLine="0" autoPict="0">
                <anchor moveWithCells="1">
                  <from>
                    <xdr:col>12</xdr:col>
                    <xdr:colOff>190500</xdr:colOff>
                    <xdr:row>36</xdr:row>
                    <xdr:rowOff>127000</xdr:rowOff>
                  </from>
                  <to>
                    <xdr:col>12</xdr:col>
                    <xdr:colOff>444500</xdr:colOff>
                    <xdr:row>36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179" name="Check Box 335">
              <controlPr defaultSize="0" autoFill="0" autoLine="0" autoPict="0">
                <anchor moveWithCells="1">
                  <from>
                    <xdr:col>12</xdr:col>
                    <xdr:colOff>190500</xdr:colOff>
                    <xdr:row>37</xdr:row>
                    <xdr:rowOff>127000</xdr:rowOff>
                  </from>
                  <to>
                    <xdr:col>12</xdr:col>
                    <xdr:colOff>444500</xdr:colOff>
                    <xdr:row>37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180" name="Check Box 336">
              <controlPr defaultSize="0" autoFill="0" autoLine="0" autoPict="0">
                <anchor moveWithCells="1">
                  <from>
                    <xdr:col>12</xdr:col>
                    <xdr:colOff>190500</xdr:colOff>
                    <xdr:row>38</xdr:row>
                    <xdr:rowOff>127000</xdr:rowOff>
                  </from>
                  <to>
                    <xdr:col>12</xdr:col>
                    <xdr:colOff>444500</xdr:colOff>
                    <xdr:row>38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181" name="Check Box 341">
              <controlPr defaultSize="0" autoFill="0" autoLine="0" autoPict="0">
                <anchor moveWithCells="1">
                  <from>
                    <xdr:col>12</xdr:col>
                    <xdr:colOff>177800</xdr:colOff>
                    <xdr:row>43</xdr:row>
                    <xdr:rowOff>203200</xdr:rowOff>
                  </from>
                  <to>
                    <xdr:col>12</xdr:col>
                    <xdr:colOff>431800</xdr:colOff>
                    <xdr:row>43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182" name="Check Box 342">
              <controlPr defaultSize="0" autoFill="0" autoLine="0" autoPict="0">
                <anchor moveWithCells="1">
                  <from>
                    <xdr:col>12</xdr:col>
                    <xdr:colOff>177800</xdr:colOff>
                    <xdr:row>44</xdr:row>
                    <xdr:rowOff>203200</xdr:rowOff>
                  </from>
                  <to>
                    <xdr:col>12</xdr:col>
                    <xdr:colOff>431800</xdr:colOff>
                    <xdr:row>44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183" name="Check Box 344">
              <controlPr defaultSize="0" autoFill="0" autoLine="0" autoPict="0">
                <anchor moveWithCells="1">
                  <from>
                    <xdr:col>12</xdr:col>
                    <xdr:colOff>177800</xdr:colOff>
                    <xdr:row>46</xdr:row>
                    <xdr:rowOff>203200</xdr:rowOff>
                  </from>
                  <to>
                    <xdr:col>12</xdr:col>
                    <xdr:colOff>431800</xdr:colOff>
                    <xdr:row>46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184" name="Check Box 345">
              <controlPr defaultSize="0" autoFill="0" autoLine="0" autoPict="0">
                <anchor moveWithCells="1">
                  <from>
                    <xdr:col>12</xdr:col>
                    <xdr:colOff>177800</xdr:colOff>
                    <xdr:row>47</xdr:row>
                    <xdr:rowOff>203200</xdr:rowOff>
                  </from>
                  <to>
                    <xdr:col>12</xdr:col>
                    <xdr:colOff>431800</xdr:colOff>
                    <xdr:row>47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185" name="Check Box 347">
              <controlPr defaultSize="0" autoFill="0" autoLine="0" autoPict="0">
                <anchor moveWithCells="1">
                  <from>
                    <xdr:col>12</xdr:col>
                    <xdr:colOff>177800</xdr:colOff>
                    <xdr:row>49</xdr:row>
                    <xdr:rowOff>215900</xdr:rowOff>
                  </from>
                  <to>
                    <xdr:col>12</xdr:col>
                    <xdr:colOff>431800</xdr:colOff>
                    <xdr:row>49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186" name="Check Box 348">
              <controlPr defaultSize="0" autoFill="0" autoLine="0" autoPict="0">
                <anchor moveWithCells="1">
                  <from>
                    <xdr:col>12</xdr:col>
                    <xdr:colOff>177800</xdr:colOff>
                    <xdr:row>50</xdr:row>
                    <xdr:rowOff>101600</xdr:rowOff>
                  </from>
                  <to>
                    <xdr:col>12</xdr:col>
                    <xdr:colOff>431800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187" name="Check Box 349">
              <controlPr defaultSize="0" autoFill="0" autoLine="0" autoPict="0">
                <anchor moveWithCells="1">
                  <from>
                    <xdr:col>12</xdr:col>
                    <xdr:colOff>177800</xdr:colOff>
                    <xdr:row>51</xdr:row>
                    <xdr:rowOff>215900</xdr:rowOff>
                  </from>
                  <to>
                    <xdr:col>12</xdr:col>
                    <xdr:colOff>431800</xdr:colOff>
                    <xdr:row>51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188" name="Check Box 350">
              <controlPr defaultSize="0" autoFill="0" autoLine="0" autoPict="0">
                <anchor moveWithCells="1">
                  <from>
                    <xdr:col>12</xdr:col>
                    <xdr:colOff>177800</xdr:colOff>
                    <xdr:row>52</xdr:row>
                    <xdr:rowOff>101600</xdr:rowOff>
                  </from>
                  <to>
                    <xdr:col>12</xdr:col>
                    <xdr:colOff>431800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6" r:id="rId189" name="Check Box 354">
              <controlPr defaultSize="0" autoFill="0" autoLine="0" autoPict="0">
                <anchor moveWithCells="1">
                  <from>
                    <xdr:col>12</xdr:col>
                    <xdr:colOff>190500</xdr:colOff>
                    <xdr:row>56</xdr:row>
                    <xdr:rowOff>203200</xdr:rowOff>
                  </from>
                  <to>
                    <xdr:col>12</xdr:col>
                    <xdr:colOff>444500</xdr:colOff>
                    <xdr:row>56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7" r:id="rId190" name="Check Box 355">
              <controlPr defaultSize="0" autoFill="0" autoLine="0" autoPict="0">
                <anchor moveWithCells="1">
                  <from>
                    <xdr:col>12</xdr:col>
                    <xdr:colOff>190500</xdr:colOff>
                    <xdr:row>57</xdr:row>
                    <xdr:rowOff>101600</xdr:rowOff>
                  </from>
                  <to>
                    <xdr:col>12</xdr:col>
                    <xdr:colOff>444500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8" r:id="rId191" name="Check Box 356">
              <controlPr defaultSize="0" autoFill="0" autoLine="0" autoPict="0">
                <anchor moveWithCells="1">
                  <from>
                    <xdr:col>12</xdr:col>
                    <xdr:colOff>190500</xdr:colOff>
                    <xdr:row>58</xdr:row>
                    <xdr:rowOff>203200</xdr:rowOff>
                  </from>
                  <to>
                    <xdr:col>12</xdr:col>
                    <xdr:colOff>444500</xdr:colOff>
                    <xdr:row>58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9" r:id="rId192" name="Check Box 357">
              <controlPr defaultSize="0" autoFill="0" autoLine="0" autoPict="0">
                <anchor moveWithCells="1">
                  <from>
                    <xdr:col>12</xdr:col>
                    <xdr:colOff>190500</xdr:colOff>
                    <xdr:row>59</xdr:row>
                    <xdr:rowOff>203200</xdr:rowOff>
                  </from>
                  <to>
                    <xdr:col>12</xdr:col>
                    <xdr:colOff>444500</xdr:colOff>
                    <xdr:row>59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4" r:id="rId193" name="Check Box 362">
              <controlPr defaultSize="0" autoFill="0" autoLine="0" autoPict="0">
                <anchor moveWithCells="1">
                  <from>
                    <xdr:col>12</xdr:col>
                    <xdr:colOff>177800</xdr:colOff>
                    <xdr:row>64</xdr:row>
                    <xdr:rowOff>127000</xdr:rowOff>
                  </from>
                  <to>
                    <xdr:col>12</xdr:col>
                    <xdr:colOff>431800</xdr:colOff>
                    <xdr:row>64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5" r:id="rId194" name="Check Box 363">
              <controlPr defaultSize="0" autoFill="0" autoLine="0" autoPict="0">
                <anchor moveWithCells="1">
                  <from>
                    <xdr:col>12</xdr:col>
                    <xdr:colOff>177800</xdr:colOff>
                    <xdr:row>65</xdr:row>
                    <xdr:rowOff>127000</xdr:rowOff>
                  </from>
                  <to>
                    <xdr:col>12</xdr:col>
                    <xdr:colOff>431800</xdr:colOff>
                    <xdr:row>65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7" r:id="rId195" name="Check Box 365">
              <controlPr defaultSize="0" autoFill="0" autoLine="0" autoPict="0">
                <anchor moveWithCells="1">
                  <from>
                    <xdr:col>12</xdr:col>
                    <xdr:colOff>177800</xdr:colOff>
                    <xdr:row>67</xdr:row>
                    <xdr:rowOff>88900</xdr:rowOff>
                  </from>
                  <to>
                    <xdr:col>12</xdr:col>
                    <xdr:colOff>431800</xdr:colOff>
                    <xdr:row>67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8" r:id="rId196" name="Check Box 366">
              <controlPr defaultSize="0" autoFill="0" autoLine="0" autoPict="0">
                <anchor moveWithCells="1">
                  <from>
                    <xdr:col>12</xdr:col>
                    <xdr:colOff>177800</xdr:colOff>
                    <xdr:row>68</xdr:row>
                    <xdr:rowOff>88900</xdr:rowOff>
                  </from>
                  <to>
                    <xdr:col>12</xdr:col>
                    <xdr:colOff>431800</xdr:colOff>
                    <xdr:row>68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39" r:id="rId197" name="Check Box 367">
              <controlPr defaultSize="0" autoFill="0" autoLine="0" autoPict="0">
                <anchor moveWithCells="1">
                  <from>
                    <xdr:col>12</xdr:col>
                    <xdr:colOff>177800</xdr:colOff>
                    <xdr:row>69</xdr:row>
                    <xdr:rowOff>0</xdr:rowOff>
                  </from>
                  <to>
                    <xdr:col>12</xdr:col>
                    <xdr:colOff>444500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1" r:id="rId198" name="Check Box 369">
              <controlPr defaultSize="0" autoFill="0" autoLine="0" autoPict="0">
                <anchor moveWithCells="1">
                  <from>
                    <xdr:col>12</xdr:col>
                    <xdr:colOff>177800</xdr:colOff>
                    <xdr:row>71</xdr:row>
                    <xdr:rowOff>0</xdr:rowOff>
                  </from>
                  <to>
                    <xdr:col>12</xdr:col>
                    <xdr:colOff>444500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2" r:id="rId199" name="Check Box 370">
              <controlPr defaultSize="0" autoFill="0" autoLine="0" autoPict="0">
                <anchor moveWithCells="1">
                  <from>
                    <xdr:col>12</xdr:col>
                    <xdr:colOff>177800</xdr:colOff>
                    <xdr:row>72</xdr:row>
                    <xdr:rowOff>0</xdr:rowOff>
                  </from>
                  <to>
                    <xdr:col>12</xdr:col>
                    <xdr:colOff>444500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4" r:id="rId200" name="Check Box 372">
              <controlPr defaultSize="0" autoFill="0" autoLine="0" autoPict="0">
                <anchor moveWithCells="1">
                  <from>
                    <xdr:col>12</xdr:col>
                    <xdr:colOff>177800</xdr:colOff>
                    <xdr:row>74</xdr:row>
                    <xdr:rowOff>0</xdr:rowOff>
                  </from>
                  <to>
                    <xdr:col>12</xdr:col>
                    <xdr:colOff>444500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5" r:id="rId201" name="Check Box 373">
              <controlPr defaultSize="0" autoFill="0" autoLine="0" autoPict="0">
                <anchor moveWithCells="1">
                  <from>
                    <xdr:col>12</xdr:col>
                    <xdr:colOff>177800</xdr:colOff>
                    <xdr:row>75</xdr:row>
                    <xdr:rowOff>101600</xdr:rowOff>
                  </from>
                  <to>
                    <xdr:col>12</xdr:col>
                    <xdr:colOff>431800</xdr:colOff>
                    <xdr:row>75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7" r:id="rId202" name="Check Box 375">
              <controlPr defaultSize="0" autoFill="0" autoLine="0" autoPict="0">
                <anchor moveWithCells="1">
                  <from>
                    <xdr:col>12</xdr:col>
                    <xdr:colOff>177800</xdr:colOff>
                    <xdr:row>77</xdr:row>
                    <xdr:rowOff>0</xdr:rowOff>
                  </from>
                  <to>
                    <xdr:col>12</xdr:col>
                    <xdr:colOff>444500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48" r:id="rId203" name="Check Box 376">
              <controlPr defaultSize="0" autoFill="0" autoLine="0" autoPict="0">
                <anchor moveWithCells="1">
                  <from>
                    <xdr:col>12</xdr:col>
                    <xdr:colOff>177800</xdr:colOff>
                    <xdr:row>78</xdr:row>
                    <xdr:rowOff>0</xdr:rowOff>
                  </from>
                  <to>
                    <xdr:col>12</xdr:col>
                    <xdr:colOff>444500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3" r:id="rId204" name="Check Box 381">
              <controlPr defaultSize="0" autoFill="0" autoLine="0" autoPict="0">
                <anchor moveWithCells="1">
                  <from>
                    <xdr:col>12</xdr:col>
                    <xdr:colOff>177800</xdr:colOff>
                    <xdr:row>83</xdr:row>
                    <xdr:rowOff>0</xdr:rowOff>
                  </from>
                  <to>
                    <xdr:col>12</xdr:col>
                    <xdr:colOff>444500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4" r:id="rId205" name="Check Box 382">
              <controlPr defaultSize="0" autoFill="0" autoLine="0" autoPict="0">
                <anchor moveWithCells="1">
                  <from>
                    <xdr:col>12</xdr:col>
                    <xdr:colOff>177800</xdr:colOff>
                    <xdr:row>84</xdr:row>
                    <xdr:rowOff>0</xdr:rowOff>
                  </from>
                  <to>
                    <xdr:col>12</xdr:col>
                    <xdr:colOff>444500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6" r:id="rId206" name="Check Box 384">
              <controlPr defaultSize="0" autoFill="0" autoLine="0" autoPict="0">
                <anchor moveWithCells="1">
                  <from>
                    <xdr:col>12</xdr:col>
                    <xdr:colOff>177800</xdr:colOff>
                    <xdr:row>86</xdr:row>
                    <xdr:rowOff>0</xdr:rowOff>
                  </from>
                  <to>
                    <xdr:col>12</xdr:col>
                    <xdr:colOff>444500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7" r:id="rId207" name="Check Box 385">
              <controlPr defaultSize="0" autoFill="0" autoLine="0" autoPict="0">
                <anchor moveWithCells="1">
                  <from>
                    <xdr:col>12</xdr:col>
                    <xdr:colOff>177800</xdr:colOff>
                    <xdr:row>87</xdr:row>
                    <xdr:rowOff>0</xdr:rowOff>
                  </from>
                  <to>
                    <xdr:col>12</xdr:col>
                    <xdr:colOff>444500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58" r:id="rId208" name="Check Box 386">
              <controlPr defaultSize="0" autoFill="0" autoLine="0" autoPict="0">
                <anchor moveWithCells="1">
                  <from>
                    <xdr:col>12</xdr:col>
                    <xdr:colOff>177800</xdr:colOff>
                    <xdr:row>88</xdr:row>
                    <xdr:rowOff>0</xdr:rowOff>
                  </from>
                  <to>
                    <xdr:col>12</xdr:col>
                    <xdr:colOff>444500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0" r:id="rId209" name="Check Box 388">
              <controlPr defaultSize="0" autoFill="0" autoLine="0" autoPict="0">
                <anchor moveWithCells="1">
                  <from>
                    <xdr:col>12</xdr:col>
                    <xdr:colOff>177800</xdr:colOff>
                    <xdr:row>90</xdr:row>
                    <xdr:rowOff>0</xdr:rowOff>
                  </from>
                  <to>
                    <xdr:col>12</xdr:col>
                    <xdr:colOff>444500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1" r:id="rId210" name="Check Box 389">
              <controlPr defaultSize="0" autoFill="0" autoLine="0" autoPict="0">
                <anchor moveWithCells="1">
                  <from>
                    <xdr:col>12</xdr:col>
                    <xdr:colOff>177800</xdr:colOff>
                    <xdr:row>91</xdr:row>
                    <xdr:rowOff>101600</xdr:rowOff>
                  </from>
                  <to>
                    <xdr:col>12</xdr:col>
                    <xdr:colOff>431800</xdr:colOff>
                    <xdr:row>91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2" r:id="rId211" name="Check Box 390">
              <controlPr defaultSize="0" autoFill="0" autoLine="0" autoPict="0">
                <anchor moveWithCells="1">
                  <from>
                    <xdr:col>12</xdr:col>
                    <xdr:colOff>177800</xdr:colOff>
                    <xdr:row>92</xdr:row>
                    <xdr:rowOff>0</xdr:rowOff>
                  </from>
                  <to>
                    <xdr:col>12</xdr:col>
                    <xdr:colOff>444500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3" r:id="rId212" name="Check Box 391">
              <controlPr defaultSize="0" autoFill="0" autoLine="0" autoPict="0">
                <anchor moveWithCells="1">
                  <from>
                    <xdr:col>12</xdr:col>
                    <xdr:colOff>177800</xdr:colOff>
                    <xdr:row>93</xdr:row>
                    <xdr:rowOff>0</xdr:rowOff>
                  </from>
                  <to>
                    <xdr:col>12</xdr:col>
                    <xdr:colOff>444500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4" r:id="rId213" name="Check Box 392">
              <controlPr defaultSize="0" autoFill="0" autoLine="0" autoPict="0">
                <anchor moveWithCells="1">
                  <from>
                    <xdr:col>12</xdr:col>
                    <xdr:colOff>177800</xdr:colOff>
                    <xdr:row>94</xdr:row>
                    <xdr:rowOff>0</xdr:rowOff>
                  </from>
                  <to>
                    <xdr:col>12</xdr:col>
                    <xdr:colOff>444500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6" r:id="rId214" name="Check Box 394">
              <controlPr defaultSize="0" autoFill="0" autoLine="0" autoPict="0">
                <anchor moveWithCells="1">
                  <from>
                    <xdr:col>12</xdr:col>
                    <xdr:colOff>177800</xdr:colOff>
                    <xdr:row>96</xdr:row>
                    <xdr:rowOff>0</xdr:rowOff>
                  </from>
                  <to>
                    <xdr:col>12</xdr:col>
                    <xdr:colOff>444500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7" r:id="rId215" name="Check Box 395">
              <controlPr defaultSize="0" autoFill="0" autoLine="0" autoPict="0">
                <anchor moveWithCells="1">
                  <from>
                    <xdr:col>12</xdr:col>
                    <xdr:colOff>177800</xdr:colOff>
                    <xdr:row>97</xdr:row>
                    <xdr:rowOff>0</xdr:rowOff>
                  </from>
                  <to>
                    <xdr:col>12</xdr:col>
                    <xdr:colOff>444500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8" r:id="rId216" name="Check Box 396">
              <controlPr defaultSize="0" autoFill="0" autoLine="0" autoPict="0">
                <anchor moveWithCells="1">
                  <from>
                    <xdr:col>12</xdr:col>
                    <xdr:colOff>177800</xdr:colOff>
                    <xdr:row>98</xdr:row>
                    <xdr:rowOff>0</xdr:rowOff>
                  </from>
                  <to>
                    <xdr:col>12</xdr:col>
                    <xdr:colOff>444500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69" r:id="rId217" name="Check Box 397">
              <controlPr defaultSize="0" autoFill="0" autoLine="0" autoPict="0">
                <anchor moveWithCells="1">
                  <from>
                    <xdr:col>12</xdr:col>
                    <xdr:colOff>177800</xdr:colOff>
                    <xdr:row>99</xdr:row>
                    <xdr:rowOff>0</xdr:rowOff>
                  </from>
                  <to>
                    <xdr:col>12</xdr:col>
                    <xdr:colOff>444500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1" r:id="rId218" name="Check Box 399">
              <controlPr defaultSize="0" autoFill="0" autoLine="0" autoPict="0">
                <anchor moveWithCells="1">
                  <from>
                    <xdr:col>12</xdr:col>
                    <xdr:colOff>177800</xdr:colOff>
                    <xdr:row>101</xdr:row>
                    <xdr:rowOff>0</xdr:rowOff>
                  </from>
                  <to>
                    <xdr:col>12</xdr:col>
                    <xdr:colOff>444500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2" r:id="rId219" name="Check Box 400">
              <controlPr defaultSize="0" autoFill="0" autoLine="0" autoPict="0">
                <anchor moveWithCells="1">
                  <from>
                    <xdr:col>12</xdr:col>
                    <xdr:colOff>177800</xdr:colOff>
                    <xdr:row>102</xdr:row>
                    <xdr:rowOff>0</xdr:rowOff>
                  </from>
                  <to>
                    <xdr:col>12</xdr:col>
                    <xdr:colOff>444500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3" r:id="rId220" name="Check Box 401">
              <controlPr defaultSize="0" autoFill="0" autoLine="0" autoPict="0">
                <anchor moveWithCells="1">
                  <from>
                    <xdr:col>12</xdr:col>
                    <xdr:colOff>177800</xdr:colOff>
                    <xdr:row>103</xdr:row>
                    <xdr:rowOff>101600</xdr:rowOff>
                  </from>
                  <to>
                    <xdr:col>12</xdr:col>
                    <xdr:colOff>431800</xdr:colOff>
                    <xdr:row>103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4" r:id="rId221" name="Check Box 402">
              <controlPr defaultSize="0" autoFill="0" autoLine="0" autoPict="0">
                <anchor moveWithCells="1">
                  <from>
                    <xdr:col>12</xdr:col>
                    <xdr:colOff>177800</xdr:colOff>
                    <xdr:row>104</xdr:row>
                    <xdr:rowOff>101600</xdr:rowOff>
                  </from>
                  <to>
                    <xdr:col>12</xdr:col>
                    <xdr:colOff>431800</xdr:colOff>
                    <xdr:row>104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75" r:id="rId222" name="Check Box 403">
              <controlPr defaultSize="0" autoFill="0" autoLine="0" autoPict="0">
                <anchor moveWithCells="1">
                  <from>
                    <xdr:col>12</xdr:col>
                    <xdr:colOff>177800</xdr:colOff>
                    <xdr:row>105</xdr:row>
                    <xdr:rowOff>0</xdr:rowOff>
                  </from>
                  <to>
                    <xdr:col>12</xdr:col>
                    <xdr:colOff>444500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0" r:id="rId223" name="Check Box 408">
              <controlPr defaultSize="0" autoFill="0" autoLine="0" autoPict="0">
                <anchor moveWithCells="1">
                  <from>
                    <xdr:col>12</xdr:col>
                    <xdr:colOff>177800</xdr:colOff>
                    <xdr:row>110</xdr:row>
                    <xdr:rowOff>0</xdr:rowOff>
                  </from>
                  <to>
                    <xdr:col>12</xdr:col>
                    <xdr:colOff>444500</xdr:colOff>
                    <xdr:row>110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" r:id="rId224" name="Check Box 409">
              <controlPr defaultSize="0" autoFill="0" autoLine="0" autoPict="0">
                <anchor moveWithCells="1">
                  <from>
                    <xdr:col>12</xdr:col>
                    <xdr:colOff>177800</xdr:colOff>
                    <xdr:row>111</xdr:row>
                    <xdr:rowOff>0</xdr:rowOff>
                  </from>
                  <to>
                    <xdr:col>12</xdr:col>
                    <xdr:colOff>444500</xdr:colOff>
                    <xdr:row>111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" r:id="rId225" name="Check Box 411">
              <controlPr defaultSize="0" autoFill="0" autoLine="0" autoPict="0">
                <anchor moveWithCells="1">
                  <from>
                    <xdr:col>12</xdr:col>
                    <xdr:colOff>177800</xdr:colOff>
                    <xdr:row>113</xdr:row>
                    <xdr:rowOff>0</xdr:rowOff>
                  </from>
                  <to>
                    <xdr:col>12</xdr:col>
                    <xdr:colOff>444500</xdr:colOff>
                    <xdr:row>113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4" r:id="rId226" name="Check Box 412">
              <controlPr defaultSize="0" autoFill="0" autoLine="0" autoPict="0">
                <anchor moveWithCells="1">
                  <from>
                    <xdr:col>12</xdr:col>
                    <xdr:colOff>177800</xdr:colOff>
                    <xdr:row>114</xdr:row>
                    <xdr:rowOff>0</xdr:rowOff>
                  </from>
                  <to>
                    <xdr:col>12</xdr:col>
                    <xdr:colOff>444500</xdr:colOff>
                    <xdr:row>114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6" r:id="rId227" name="Check Box 414">
              <controlPr defaultSize="0" autoFill="0" autoLine="0" autoPict="0">
                <anchor moveWithCells="1">
                  <from>
                    <xdr:col>12</xdr:col>
                    <xdr:colOff>177800</xdr:colOff>
                    <xdr:row>116</xdr:row>
                    <xdr:rowOff>0</xdr:rowOff>
                  </from>
                  <to>
                    <xdr:col>12</xdr:col>
                    <xdr:colOff>444500</xdr:colOff>
                    <xdr:row>116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7" r:id="rId228" name="Check Box 415">
              <controlPr defaultSize="0" autoFill="0" autoLine="0" autoPict="0">
                <anchor moveWithCells="1">
                  <from>
                    <xdr:col>12</xdr:col>
                    <xdr:colOff>177800</xdr:colOff>
                    <xdr:row>117</xdr:row>
                    <xdr:rowOff>0</xdr:rowOff>
                  </from>
                  <to>
                    <xdr:col>12</xdr:col>
                    <xdr:colOff>444500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9" r:id="rId229" name="Check Box 417">
              <controlPr defaultSize="0" autoFill="0" autoLine="0" autoPict="0">
                <anchor moveWithCells="1">
                  <from>
                    <xdr:col>12</xdr:col>
                    <xdr:colOff>177800</xdr:colOff>
                    <xdr:row>119</xdr:row>
                    <xdr:rowOff>0</xdr:rowOff>
                  </from>
                  <to>
                    <xdr:col>12</xdr:col>
                    <xdr:colOff>444500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0" r:id="rId230" name="Check Box 418">
              <controlPr defaultSize="0" autoFill="0" autoLine="0" autoPict="0">
                <anchor moveWithCells="1">
                  <from>
                    <xdr:col>12</xdr:col>
                    <xdr:colOff>177800</xdr:colOff>
                    <xdr:row>120</xdr:row>
                    <xdr:rowOff>0</xdr:rowOff>
                  </from>
                  <to>
                    <xdr:col>12</xdr:col>
                    <xdr:colOff>444500</xdr:colOff>
                    <xdr:row>120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2" r:id="rId231" name="Check Box 420">
              <controlPr defaultSize="0" autoFill="0" autoLine="0" autoPict="0">
                <anchor moveWithCells="1">
                  <from>
                    <xdr:col>12</xdr:col>
                    <xdr:colOff>177800</xdr:colOff>
                    <xdr:row>122</xdr:row>
                    <xdr:rowOff>0</xdr:rowOff>
                  </from>
                  <to>
                    <xdr:col>12</xdr:col>
                    <xdr:colOff>444500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93" r:id="rId232" name="Check Box 421">
              <controlPr defaultSize="0" autoFill="0" autoLine="0" autoPict="0">
                <anchor moveWithCells="1">
                  <from>
                    <xdr:col>12</xdr:col>
                    <xdr:colOff>177800</xdr:colOff>
                    <xdr:row>123</xdr:row>
                    <xdr:rowOff>0</xdr:rowOff>
                  </from>
                  <to>
                    <xdr:col>12</xdr:col>
                    <xdr:colOff>444500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" r:id="rId233" name="Check Box 819">
              <controlPr defaultSize="0" autoFill="0" autoLine="0" autoPict="0">
                <anchor moveWithCells="1">
                  <from>
                    <xdr:col>16</xdr:col>
                    <xdr:colOff>292100</xdr:colOff>
                    <xdr:row>16</xdr:row>
                    <xdr:rowOff>12700</xdr:rowOff>
                  </from>
                  <to>
                    <xdr:col>16</xdr:col>
                    <xdr:colOff>508000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" r:id="rId234" name="Check Box 820">
              <controlPr defaultSize="0" autoFill="0" autoLine="0" autoPict="0">
                <anchor moveWithCells="1">
                  <from>
                    <xdr:col>16</xdr:col>
                    <xdr:colOff>292100</xdr:colOff>
                    <xdr:row>17</xdr:row>
                    <xdr:rowOff>0</xdr:rowOff>
                  </from>
                  <to>
                    <xdr:col>16</xdr:col>
                    <xdr:colOff>508000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3" r:id="rId235" name="Check Box 821">
              <controlPr defaultSize="0" autoFill="0" autoLine="0" autoPict="0">
                <anchor moveWithCells="1">
                  <from>
                    <xdr:col>16</xdr:col>
                    <xdr:colOff>292100</xdr:colOff>
                    <xdr:row>18</xdr:row>
                    <xdr:rowOff>0</xdr:rowOff>
                  </from>
                  <to>
                    <xdr:col>16</xdr:col>
                    <xdr:colOff>508000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4" r:id="rId236" name="Check Box 822">
              <controlPr defaultSize="0" autoFill="0" autoLine="0" autoPict="0">
                <anchor moveWithCells="1">
                  <from>
                    <xdr:col>16</xdr:col>
                    <xdr:colOff>292100</xdr:colOff>
                    <xdr:row>19</xdr:row>
                    <xdr:rowOff>0</xdr:rowOff>
                  </from>
                  <to>
                    <xdr:col>16</xdr:col>
                    <xdr:colOff>508000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5" r:id="rId237" name="Check Box 823">
              <controlPr defaultSize="0" autoFill="0" autoLine="0" autoPict="0">
                <anchor moveWithCells="1">
                  <from>
                    <xdr:col>16</xdr:col>
                    <xdr:colOff>292100</xdr:colOff>
                    <xdr:row>21</xdr:row>
                    <xdr:rowOff>0</xdr:rowOff>
                  </from>
                  <to>
                    <xdr:col>16</xdr:col>
                    <xdr:colOff>508000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6" r:id="rId238" name="Check Box 824">
              <controlPr defaultSize="0" autoFill="0" autoLine="0" autoPict="0">
                <anchor moveWithCells="1">
                  <from>
                    <xdr:col>16</xdr:col>
                    <xdr:colOff>292100</xdr:colOff>
                    <xdr:row>22</xdr:row>
                    <xdr:rowOff>0</xdr:rowOff>
                  </from>
                  <to>
                    <xdr:col>16</xdr:col>
                    <xdr:colOff>508000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7" r:id="rId239" name="Check Box 825">
              <controlPr defaultSize="0" autoFill="0" autoLine="0" autoPict="0">
                <anchor moveWithCells="1">
                  <from>
                    <xdr:col>16</xdr:col>
                    <xdr:colOff>292100</xdr:colOff>
                    <xdr:row>22</xdr:row>
                    <xdr:rowOff>190500</xdr:rowOff>
                  </from>
                  <to>
                    <xdr:col>16</xdr:col>
                    <xdr:colOff>508000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8" r:id="rId240" name="Check Box 826">
              <controlPr defaultSize="0" autoFill="0" autoLine="0" autoPict="0">
                <anchor moveWithCells="1">
                  <from>
                    <xdr:col>16</xdr:col>
                    <xdr:colOff>292100</xdr:colOff>
                    <xdr:row>24</xdr:row>
                    <xdr:rowOff>190500</xdr:rowOff>
                  </from>
                  <to>
                    <xdr:col>16</xdr:col>
                    <xdr:colOff>508000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9" r:id="rId241" name="Check Box 827">
              <controlPr defaultSize="0" autoFill="0" autoLine="0" autoPict="0">
                <anchor moveWithCells="1">
                  <from>
                    <xdr:col>16</xdr:col>
                    <xdr:colOff>292100</xdr:colOff>
                    <xdr:row>25</xdr:row>
                    <xdr:rowOff>177800</xdr:rowOff>
                  </from>
                  <to>
                    <xdr:col>16</xdr:col>
                    <xdr:colOff>508000</xdr:colOff>
                    <xdr:row>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0" r:id="rId242" name="Check Box 828">
              <controlPr defaultSize="0" autoFill="0" autoLine="0" autoPict="0">
                <anchor moveWithCells="1">
                  <from>
                    <xdr:col>16</xdr:col>
                    <xdr:colOff>292100</xdr:colOff>
                    <xdr:row>27</xdr:row>
                    <xdr:rowOff>177800</xdr:rowOff>
                  </from>
                  <to>
                    <xdr:col>16</xdr:col>
                    <xdr:colOff>558800</xdr:colOff>
                    <xdr:row>27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1" r:id="rId243" name="Check Box 829">
              <controlPr defaultSize="0" autoFill="0" autoLine="0" autoPict="0">
                <anchor moveWithCells="1">
                  <from>
                    <xdr:col>16</xdr:col>
                    <xdr:colOff>292100</xdr:colOff>
                    <xdr:row>28</xdr:row>
                    <xdr:rowOff>38100</xdr:rowOff>
                  </from>
                  <to>
                    <xdr:col>16</xdr:col>
                    <xdr:colOff>508000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2" r:id="rId244" name="Check Box 830">
              <controlPr defaultSize="0" autoFill="0" autoLine="0" autoPict="0">
                <anchor moveWithCells="1">
                  <from>
                    <xdr:col>16</xdr:col>
                    <xdr:colOff>292100</xdr:colOff>
                    <xdr:row>29</xdr:row>
                    <xdr:rowOff>190500</xdr:rowOff>
                  </from>
                  <to>
                    <xdr:col>16</xdr:col>
                    <xdr:colOff>508000</xdr:colOff>
                    <xdr:row>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3" r:id="rId245" name="Check Box 831">
              <controlPr defaultSize="0" autoFill="0" autoLine="0" autoPict="0">
                <anchor moveWithCells="1">
                  <from>
                    <xdr:col>16</xdr:col>
                    <xdr:colOff>292100</xdr:colOff>
                    <xdr:row>30</xdr:row>
                    <xdr:rowOff>177800</xdr:rowOff>
                  </from>
                  <to>
                    <xdr:col>16</xdr:col>
                    <xdr:colOff>482600</xdr:colOff>
                    <xdr:row>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4" r:id="rId246" name="Check Box 832">
              <controlPr defaultSize="0" autoFill="0" autoLine="0" autoPict="0">
                <anchor moveWithCells="1">
                  <from>
                    <xdr:col>16</xdr:col>
                    <xdr:colOff>292100</xdr:colOff>
                    <xdr:row>32</xdr:row>
                    <xdr:rowOff>25400</xdr:rowOff>
                  </from>
                  <to>
                    <xdr:col>16</xdr:col>
                    <xdr:colOff>533400</xdr:colOff>
                    <xdr:row>32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5" r:id="rId247" name="Check Box 833">
              <controlPr defaultSize="0" autoFill="0" autoLine="0" autoPict="0">
                <anchor moveWithCells="1">
                  <from>
                    <xdr:col>16</xdr:col>
                    <xdr:colOff>292100</xdr:colOff>
                    <xdr:row>32</xdr:row>
                    <xdr:rowOff>355600</xdr:rowOff>
                  </from>
                  <to>
                    <xdr:col>16</xdr:col>
                    <xdr:colOff>482600</xdr:colOff>
                    <xdr:row>33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6" r:id="rId248" name="Check Box 834">
              <controlPr defaultSize="0" autoFill="0" autoLine="0" autoPict="0">
                <anchor moveWithCells="1">
                  <from>
                    <xdr:col>16</xdr:col>
                    <xdr:colOff>292100</xdr:colOff>
                    <xdr:row>35</xdr:row>
                    <xdr:rowOff>63500</xdr:rowOff>
                  </from>
                  <to>
                    <xdr:col>16</xdr:col>
                    <xdr:colOff>558800</xdr:colOff>
                    <xdr:row>35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7" r:id="rId249" name="Check Box 835">
              <controlPr defaultSize="0" autoFill="0" autoLine="0" autoPict="0">
                <anchor moveWithCells="1">
                  <from>
                    <xdr:col>16</xdr:col>
                    <xdr:colOff>292100</xdr:colOff>
                    <xdr:row>36</xdr:row>
                    <xdr:rowOff>88900</xdr:rowOff>
                  </from>
                  <to>
                    <xdr:col>16</xdr:col>
                    <xdr:colOff>482600</xdr:colOff>
                    <xdr:row>36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8" r:id="rId250" name="Check Box 836">
              <controlPr defaultSize="0" autoFill="0" autoLine="0" autoPict="0">
                <anchor moveWithCells="1">
                  <from>
                    <xdr:col>16</xdr:col>
                    <xdr:colOff>292100</xdr:colOff>
                    <xdr:row>37</xdr:row>
                    <xdr:rowOff>114300</xdr:rowOff>
                  </from>
                  <to>
                    <xdr:col>16</xdr:col>
                    <xdr:colOff>482600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9" r:id="rId251" name="Check Box 837">
              <controlPr defaultSize="0" autoFill="0" autoLine="0" autoPict="0">
                <anchor moveWithCells="1">
                  <from>
                    <xdr:col>16</xdr:col>
                    <xdr:colOff>292100</xdr:colOff>
                    <xdr:row>38</xdr:row>
                    <xdr:rowOff>114300</xdr:rowOff>
                  </from>
                  <to>
                    <xdr:col>16</xdr:col>
                    <xdr:colOff>482600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0" r:id="rId252" name="Check Box 838">
              <controlPr defaultSize="0" autoFill="0" autoLine="0" autoPict="0">
                <anchor moveWithCells="1">
                  <from>
                    <xdr:col>16</xdr:col>
                    <xdr:colOff>304800</xdr:colOff>
                    <xdr:row>43</xdr:row>
                    <xdr:rowOff>152400</xdr:rowOff>
                  </from>
                  <to>
                    <xdr:col>16</xdr:col>
                    <xdr:colOff>622300</xdr:colOff>
                    <xdr:row>43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1" r:id="rId253" name="Check Box 839">
              <controlPr defaultSize="0" autoFill="0" autoLine="0" autoPict="0">
                <anchor moveWithCells="1">
                  <from>
                    <xdr:col>16</xdr:col>
                    <xdr:colOff>292100</xdr:colOff>
                    <xdr:row>44</xdr:row>
                    <xdr:rowOff>190500</xdr:rowOff>
                  </from>
                  <to>
                    <xdr:col>16</xdr:col>
                    <xdr:colOff>508000</xdr:colOff>
                    <xdr:row>44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2" r:id="rId254" name="Check Box 840">
              <controlPr defaultSize="0" autoFill="0" autoLine="0" autoPict="0">
                <anchor moveWithCells="1">
                  <from>
                    <xdr:col>16</xdr:col>
                    <xdr:colOff>304800</xdr:colOff>
                    <xdr:row>46</xdr:row>
                    <xdr:rowOff>152400</xdr:rowOff>
                  </from>
                  <to>
                    <xdr:col>16</xdr:col>
                    <xdr:colOff>622300</xdr:colOff>
                    <xdr:row>46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3" r:id="rId255" name="Check Box 841">
              <controlPr defaultSize="0" autoFill="0" autoLine="0" autoPict="0">
                <anchor moveWithCells="1">
                  <from>
                    <xdr:col>16</xdr:col>
                    <xdr:colOff>292100</xdr:colOff>
                    <xdr:row>47</xdr:row>
                    <xdr:rowOff>190500</xdr:rowOff>
                  </from>
                  <to>
                    <xdr:col>16</xdr:col>
                    <xdr:colOff>508000</xdr:colOff>
                    <xdr:row>47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4" r:id="rId256" name="Check Box 842">
              <controlPr defaultSize="0" autoFill="0" autoLine="0" autoPict="0">
                <anchor moveWithCells="1">
                  <from>
                    <xdr:col>16</xdr:col>
                    <xdr:colOff>304800</xdr:colOff>
                    <xdr:row>49</xdr:row>
                    <xdr:rowOff>152400</xdr:rowOff>
                  </from>
                  <to>
                    <xdr:col>16</xdr:col>
                    <xdr:colOff>622300</xdr:colOff>
                    <xdr:row>49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5" r:id="rId257" name="Check Box 843">
              <controlPr defaultSize="0" autoFill="0" autoLine="0" autoPict="0">
                <anchor moveWithCells="1">
                  <from>
                    <xdr:col>16</xdr:col>
                    <xdr:colOff>292100</xdr:colOff>
                    <xdr:row>50</xdr:row>
                    <xdr:rowOff>63500</xdr:rowOff>
                  </from>
                  <to>
                    <xdr:col>16</xdr:col>
                    <xdr:colOff>508000</xdr:colOff>
                    <xdr:row>50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6" r:id="rId258" name="Check Box 844">
              <controlPr defaultSize="0" autoFill="0" autoLine="0" autoPict="0">
                <anchor moveWithCells="1">
                  <from>
                    <xdr:col>16</xdr:col>
                    <xdr:colOff>304800</xdr:colOff>
                    <xdr:row>51</xdr:row>
                    <xdr:rowOff>215900</xdr:rowOff>
                  </from>
                  <to>
                    <xdr:col>16</xdr:col>
                    <xdr:colOff>571500</xdr:colOff>
                    <xdr:row>51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7" r:id="rId259" name="Check Box 845">
              <controlPr defaultSize="0" autoFill="0" autoLine="0" autoPict="0">
                <anchor moveWithCells="1">
                  <from>
                    <xdr:col>16</xdr:col>
                    <xdr:colOff>317500</xdr:colOff>
                    <xdr:row>52</xdr:row>
                    <xdr:rowOff>177800</xdr:rowOff>
                  </from>
                  <to>
                    <xdr:col>16</xdr:col>
                    <xdr:colOff>533400</xdr:colOff>
                    <xdr:row>52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8" r:id="rId260" name="Check Box 846">
              <controlPr defaultSize="0" autoFill="0" autoLine="0" autoPict="0">
                <anchor moveWithCells="1">
                  <from>
                    <xdr:col>16</xdr:col>
                    <xdr:colOff>304800</xdr:colOff>
                    <xdr:row>56</xdr:row>
                    <xdr:rowOff>152400</xdr:rowOff>
                  </from>
                  <to>
                    <xdr:col>16</xdr:col>
                    <xdr:colOff>622300</xdr:colOff>
                    <xdr:row>56</xdr:row>
                    <xdr:rowOff>482600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9" r:id="rId261" name="Check Box 847">
              <controlPr defaultSize="0" autoFill="0" autoLine="0" autoPict="0">
                <anchor moveWithCells="1">
                  <from>
                    <xdr:col>16</xdr:col>
                    <xdr:colOff>292100</xdr:colOff>
                    <xdr:row>57</xdr:row>
                    <xdr:rowOff>63500</xdr:rowOff>
                  </from>
                  <to>
                    <xdr:col>16</xdr:col>
                    <xdr:colOff>508000</xdr:colOff>
                    <xdr:row>57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0" r:id="rId262" name="Check Box 848">
              <controlPr defaultSize="0" autoFill="0" autoLine="0" autoPict="0">
                <anchor moveWithCells="1">
                  <from>
                    <xdr:col>16</xdr:col>
                    <xdr:colOff>292100</xdr:colOff>
                    <xdr:row>58</xdr:row>
                    <xdr:rowOff>203200</xdr:rowOff>
                  </from>
                  <to>
                    <xdr:col>16</xdr:col>
                    <xdr:colOff>609600</xdr:colOff>
                    <xdr:row>58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1" r:id="rId263" name="Check Box 849">
              <controlPr defaultSize="0" autoFill="0" autoLine="0" autoPict="0">
                <anchor moveWithCells="1">
                  <from>
                    <xdr:col>16</xdr:col>
                    <xdr:colOff>304800</xdr:colOff>
                    <xdr:row>59</xdr:row>
                    <xdr:rowOff>190500</xdr:rowOff>
                  </from>
                  <to>
                    <xdr:col>16</xdr:col>
                    <xdr:colOff>520700</xdr:colOff>
                    <xdr:row>59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2" r:id="rId264" name="Check Box 850">
              <controlPr defaultSize="0" autoFill="0" autoLine="0" autoPict="0">
                <anchor moveWithCells="1">
                  <from>
                    <xdr:col>16</xdr:col>
                    <xdr:colOff>292100</xdr:colOff>
                    <xdr:row>64</xdr:row>
                    <xdr:rowOff>63500</xdr:rowOff>
                  </from>
                  <to>
                    <xdr:col>16</xdr:col>
                    <xdr:colOff>609600</xdr:colOff>
                    <xdr:row>64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3" r:id="rId265" name="Check Box 851">
              <controlPr defaultSize="0" autoFill="0" autoLine="0" autoPict="0">
                <anchor moveWithCells="1">
                  <from>
                    <xdr:col>16</xdr:col>
                    <xdr:colOff>304800</xdr:colOff>
                    <xdr:row>65</xdr:row>
                    <xdr:rowOff>127000</xdr:rowOff>
                  </from>
                  <to>
                    <xdr:col>16</xdr:col>
                    <xdr:colOff>571500</xdr:colOff>
                    <xdr:row>65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4" r:id="rId266" name="Check Box 852">
              <controlPr defaultSize="0" autoFill="0" autoLine="0" autoPict="0">
                <anchor moveWithCells="1">
                  <from>
                    <xdr:col>16</xdr:col>
                    <xdr:colOff>330200</xdr:colOff>
                    <xdr:row>66</xdr:row>
                    <xdr:rowOff>177800</xdr:rowOff>
                  </from>
                  <to>
                    <xdr:col>16</xdr:col>
                    <xdr:colOff>609600</xdr:colOff>
                    <xdr:row>67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5" r:id="rId267" name="Check Box 853">
              <controlPr defaultSize="0" autoFill="0" autoLine="0" autoPict="0">
                <anchor moveWithCells="1">
                  <from>
                    <xdr:col>16</xdr:col>
                    <xdr:colOff>330200</xdr:colOff>
                    <xdr:row>68</xdr:row>
                    <xdr:rowOff>88900</xdr:rowOff>
                  </from>
                  <to>
                    <xdr:col>16</xdr:col>
                    <xdr:colOff>533400</xdr:colOff>
                    <xdr:row>68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6" r:id="rId268" name="Check Box 854">
              <controlPr defaultSize="0" autoFill="0" autoLine="0" autoPict="0">
                <anchor moveWithCells="1">
                  <from>
                    <xdr:col>16</xdr:col>
                    <xdr:colOff>330200</xdr:colOff>
                    <xdr:row>68</xdr:row>
                    <xdr:rowOff>355600</xdr:rowOff>
                  </from>
                  <to>
                    <xdr:col>16</xdr:col>
                    <xdr:colOff>533400</xdr:colOff>
                    <xdr:row>69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7" r:id="rId269" name="Check Box 855">
              <controlPr defaultSize="0" autoFill="0" autoLine="0" autoPict="0">
                <anchor moveWithCells="1">
                  <from>
                    <xdr:col>16</xdr:col>
                    <xdr:colOff>330200</xdr:colOff>
                    <xdr:row>70</xdr:row>
                    <xdr:rowOff>177800</xdr:rowOff>
                  </from>
                  <to>
                    <xdr:col>16</xdr:col>
                    <xdr:colOff>533400</xdr:colOff>
                    <xdr:row>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8" r:id="rId270" name="Check Box 856">
              <controlPr defaultSize="0" autoFill="0" autoLine="0" autoPict="0">
                <anchor moveWithCells="1">
                  <from>
                    <xdr:col>16</xdr:col>
                    <xdr:colOff>330200</xdr:colOff>
                    <xdr:row>71</xdr:row>
                    <xdr:rowOff>177800</xdr:rowOff>
                  </from>
                  <to>
                    <xdr:col>16</xdr:col>
                    <xdr:colOff>584200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9" r:id="rId271" name="Check Box 857">
              <controlPr defaultSize="0" autoFill="0" autoLine="0" autoPict="0">
                <anchor moveWithCells="1">
                  <from>
                    <xdr:col>16</xdr:col>
                    <xdr:colOff>330200</xdr:colOff>
                    <xdr:row>73</xdr:row>
                    <xdr:rowOff>177800</xdr:rowOff>
                  </from>
                  <to>
                    <xdr:col>16</xdr:col>
                    <xdr:colOff>533400</xdr:colOff>
                    <xdr:row>74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0" r:id="rId272" name="Check Box 858">
              <controlPr defaultSize="0" autoFill="0" autoLine="0" autoPict="0">
                <anchor moveWithCells="1">
                  <from>
                    <xdr:col>16</xdr:col>
                    <xdr:colOff>330200</xdr:colOff>
                    <xdr:row>75</xdr:row>
                    <xdr:rowOff>76200</xdr:rowOff>
                  </from>
                  <to>
                    <xdr:col>16</xdr:col>
                    <xdr:colOff>584200</xdr:colOff>
                    <xdr:row>75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1" r:id="rId273" name="Check Box 859">
              <controlPr defaultSize="0" autoFill="0" autoLine="0" autoPict="0">
                <anchor moveWithCells="1">
                  <from>
                    <xdr:col>16</xdr:col>
                    <xdr:colOff>330200</xdr:colOff>
                    <xdr:row>76</xdr:row>
                    <xdr:rowOff>177800</xdr:rowOff>
                  </from>
                  <to>
                    <xdr:col>16</xdr:col>
                    <xdr:colOff>533400</xdr:colOff>
                    <xdr:row>77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2" r:id="rId274" name="Check Box 860">
              <controlPr defaultSize="0" autoFill="0" autoLine="0" autoPict="0">
                <anchor moveWithCells="1">
                  <from>
                    <xdr:col>16</xdr:col>
                    <xdr:colOff>330200</xdr:colOff>
                    <xdr:row>77</xdr:row>
                    <xdr:rowOff>177800</xdr:rowOff>
                  </from>
                  <to>
                    <xdr:col>16</xdr:col>
                    <xdr:colOff>533400</xdr:colOff>
                    <xdr:row>78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3" r:id="rId275" name="Check Box 861">
              <controlPr defaultSize="0" autoFill="0" autoLine="0" autoPict="0">
                <anchor moveWithCells="1">
                  <from>
                    <xdr:col>16</xdr:col>
                    <xdr:colOff>330200</xdr:colOff>
                    <xdr:row>82</xdr:row>
                    <xdr:rowOff>177800</xdr:rowOff>
                  </from>
                  <to>
                    <xdr:col>16</xdr:col>
                    <xdr:colOff>533400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4" r:id="rId276" name="Check Box 862">
              <controlPr defaultSize="0" autoFill="0" autoLine="0" autoPict="0">
                <anchor moveWithCells="1">
                  <from>
                    <xdr:col>16</xdr:col>
                    <xdr:colOff>330200</xdr:colOff>
                    <xdr:row>83</xdr:row>
                    <xdr:rowOff>177800</xdr:rowOff>
                  </from>
                  <to>
                    <xdr:col>16</xdr:col>
                    <xdr:colOff>533400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5" r:id="rId277" name="Check Box 863">
              <controlPr defaultSize="0" autoFill="0" autoLine="0" autoPict="0">
                <anchor moveWithCells="1">
                  <from>
                    <xdr:col>16</xdr:col>
                    <xdr:colOff>330200</xdr:colOff>
                    <xdr:row>82</xdr:row>
                    <xdr:rowOff>177800</xdr:rowOff>
                  </from>
                  <to>
                    <xdr:col>16</xdr:col>
                    <xdr:colOff>533400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6" r:id="rId278" name="Check Box 864">
              <controlPr defaultSize="0" autoFill="0" autoLine="0" autoPict="0">
                <anchor moveWithCells="1">
                  <from>
                    <xdr:col>16</xdr:col>
                    <xdr:colOff>330200</xdr:colOff>
                    <xdr:row>83</xdr:row>
                    <xdr:rowOff>177800</xdr:rowOff>
                  </from>
                  <to>
                    <xdr:col>16</xdr:col>
                    <xdr:colOff>533400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7" r:id="rId279" name="Check Box 865">
              <controlPr defaultSize="0" autoFill="0" autoLine="0" autoPict="0">
                <anchor moveWithCells="1">
                  <from>
                    <xdr:col>16</xdr:col>
                    <xdr:colOff>330200</xdr:colOff>
                    <xdr:row>85</xdr:row>
                    <xdr:rowOff>177800</xdr:rowOff>
                  </from>
                  <to>
                    <xdr:col>16</xdr:col>
                    <xdr:colOff>533400</xdr:colOff>
                    <xdr:row>86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8" r:id="rId280" name="Check Box 866">
              <controlPr defaultSize="0" autoFill="0" autoLine="0" autoPict="0">
                <anchor moveWithCells="1">
                  <from>
                    <xdr:col>16</xdr:col>
                    <xdr:colOff>330200</xdr:colOff>
                    <xdr:row>86</xdr:row>
                    <xdr:rowOff>177800</xdr:rowOff>
                  </from>
                  <to>
                    <xdr:col>16</xdr:col>
                    <xdr:colOff>533400</xdr:colOff>
                    <xdr:row>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9" r:id="rId281" name="Check Box 867">
              <controlPr defaultSize="0" autoFill="0" autoLine="0" autoPict="0">
                <anchor moveWithCells="1">
                  <from>
                    <xdr:col>16</xdr:col>
                    <xdr:colOff>330200</xdr:colOff>
                    <xdr:row>91</xdr:row>
                    <xdr:rowOff>368300</xdr:rowOff>
                  </from>
                  <to>
                    <xdr:col>16</xdr:col>
                    <xdr:colOff>533400</xdr:colOff>
                    <xdr:row>92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0" r:id="rId282" name="Check Box 868">
              <controlPr defaultSize="0" autoFill="0" autoLine="0" autoPict="0">
                <anchor moveWithCells="1">
                  <from>
                    <xdr:col>16</xdr:col>
                    <xdr:colOff>330200</xdr:colOff>
                    <xdr:row>92</xdr:row>
                    <xdr:rowOff>177800</xdr:rowOff>
                  </from>
                  <to>
                    <xdr:col>16</xdr:col>
                    <xdr:colOff>533400</xdr:colOff>
                    <xdr:row>93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1" r:id="rId283" name="Check Box 869">
              <controlPr defaultSize="0" autoFill="0" autoLine="0" autoPict="0">
                <anchor moveWithCells="1">
                  <from>
                    <xdr:col>16</xdr:col>
                    <xdr:colOff>330200</xdr:colOff>
                    <xdr:row>97</xdr:row>
                    <xdr:rowOff>368300</xdr:rowOff>
                  </from>
                  <to>
                    <xdr:col>16</xdr:col>
                    <xdr:colOff>533400</xdr:colOff>
                    <xdr:row>98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2" r:id="rId284" name="Check Box 870">
              <controlPr defaultSize="0" autoFill="0" autoLine="0" autoPict="0">
                <anchor moveWithCells="1">
                  <from>
                    <xdr:col>16</xdr:col>
                    <xdr:colOff>330200</xdr:colOff>
                    <xdr:row>98</xdr:row>
                    <xdr:rowOff>177800</xdr:rowOff>
                  </from>
                  <to>
                    <xdr:col>16</xdr:col>
                    <xdr:colOff>533400</xdr:colOff>
                    <xdr:row>99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3" r:id="rId285" name="Check Box 871">
              <controlPr defaultSize="0" autoFill="0" autoLine="0" autoPict="0">
                <anchor moveWithCells="1">
                  <from>
                    <xdr:col>16</xdr:col>
                    <xdr:colOff>330200</xdr:colOff>
                    <xdr:row>100</xdr:row>
                    <xdr:rowOff>177800</xdr:rowOff>
                  </from>
                  <to>
                    <xdr:col>16</xdr:col>
                    <xdr:colOff>533400</xdr:colOff>
                    <xdr:row>101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4" r:id="rId286" name="Check Box 872">
              <controlPr defaultSize="0" autoFill="0" autoLine="0" autoPict="0">
                <anchor moveWithCells="1">
                  <from>
                    <xdr:col>16</xdr:col>
                    <xdr:colOff>330200</xdr:colOff>
                    <xdr:row>101</xdr:row>
                    <xdr:rowOff>177800</xdr:rowOff>
                  </from>
                  <to>
                    <xdr:col>16</xdr:col>
                    <xdr:colOff>533400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5" r:id="rId287" name="Check Box 873">
              <controlPr defaultSize="0" autoFill="0" autoLine="0" autoPict="0">
                <anchor moveWithCells="1">
                  <from>
                    <xdr:col>16</xdr:col>
                    <xdr:colOff>330200</xdr:colOff>
                    <xdr:row>87</xdr:row>
                    <xdr:rowOff>177800</xdr:rowOff>
                  </from>
                  <to>
                    <xdr:col>16</xdr:col>
                    <xdr:colOff>533400</xdr:colOff>
                    <xdr:row>88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6" r:id="rId288" name="Check Box 874">
              <controlPr defaultSize="0" autoFill="0" autoLine="0" autoPict="0">
                <anchor moveWithCells="1">
                  <from>
                    <xdr:col>16</xdr:col>
                    <xdr:colOff>330200</xdr:colOff>
                    <xdr:row>89</xdr:row>
                    <xdr:rowOff>177800</xdr:rowOff>
                  </from>
                  <to>
                    <xdr:col>16</xdr:col>
                    <xdr:colOff>533400</xdr:colOff>
                    <xdr:row>90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7" r:id="rId289" name="Check Box 875">
              <controlPr defaultSize="0" autoFill="0" autoLine="0" autoPict="0">
                <anchor moveWithCells="1">
                  <from>
                    <xdr:col>16</xdr:col>
                    <xdr:colOff>330200</xdr:colOff>
                    <xdr:row>91</xdr:row>
                    <xdr:rowOff>63500</xdr:rowOff>
                  </from>
                  <to>
                    <xdr:col>16</xdr:col>
                    <xdr:colOff>571500</xdr:colOff>
                    <xdr:row>91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8" r:id="rId290" name="Check Box 876">
              <controlPr defaultSize="0" autoFill="0" autoLine="0" autoPict="0">
                <anchor moveWithCells="1">
                  <from>
                    <xdr:col>16</xdr:col>
                    <xdr:colOff>330200</xdr:colOff>
                    <xdr:row>95</xdr:row>
                    <xdr:rowOff>177800</xdr:rowOff>
                  </from>
                  <to>
                    <xdr:col>16</xdr:col>
                    <xdr:colOff>533400</xdr:colOff>
                    <xdr:row>96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9" r:id="rId291" name="Check Box 877">
              <controlPr defaultSize="0" autoFill="0" autoLine="0" autoPict="0">
                <anchor moveWithCells="1">
                  <from>
                    <xdr:col>16</xdr:col>
                    <xdr:colOff>330200</xdr:colOff>
                    <xdr:row>97</xdr:row>
                    <xdr:rowOff>88900</xdr:rowOff>
                  </from>
                  <to>
                    <xdr:col>16</xdr:col>
                    <xdr:colOff>609600</xdr:colOff>
                    <xdr:row>97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0" r:id="rId292" name="Check Box 878">
              <controlPr defaultSize="0" autoFill="0" autoLine="0" autoPict="0">
                <anchor moveWithCells="1">
                  <from>
                    <xdr:col>16</xdr:col>
                    <xdr:colOff>330200</xdr:colOff>
                    <xdr:row>103</xdr:row>
                    <xdr:rowOff>63500</xdr:rowOff>
                  </from>
                  <to>
                    <xdr:col>16</xdr:col>
                    <xdr:colOff>558800</xdr:colOff>
                    <xdr:row>103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1" r:id="rId293" name="Check Box 879">
              <controlPr defaultSize="0" autoFill="0" autoLine="0" autoPict="0">
                <anchor moveWithCells="1">
                  <from>
                    <xdr:col>16</xdr:col>
                    <xdr:colOff>330200</xdr:colOff>
                    <xdr:row>104</xdr:row>
                    <xdr:rowOff>88900</xdr:rowOff>
                  </from>
                  <to>
                    <xdr:col>16</xdr:col>
                    <xdr:colOff>533400</xdr:colOff>
                    <xdr:row>104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2" r:id="rId294" name="Check Box 880">
              <controlPr defaultSize="0" autoFill="0" autoLine="0" autoPict="0">
                <anchor moveWithCells="1">
                  <from>
                    <xdr:col>16</xdr:col>
                    <xdr:colOff>330200</xdr:colOff>
                    <xdr:row>104</xdr:row>
                    <xdr:rowOff>368300</xdr:rowOff>
                  </from>
                  <to>
                    <xdr:col>16</xdr:col>
                    <xdr:colOff>533400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3" r:id="rId295" name="Check Box 881">
              <controlPr defaultSize="0" autoFill="0" autoLine="0" autoPict="0">
                <anchor moveWithCells="1">
                  <from>
                    <xdr:col>16</xdr:col>
                    <xdr:colOff>330200</xdr:colOff>
                    <xdr:row>93</xdr:row>
                    <xdr:rowOff>177800</xdr:rowOff>
                  </from>
                  <to>
                    <xdr:col>16</xdr:col>
                    <xdr:colOff>533400</xdr:colOff>
                    <xdr:row>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4" r:id="rId296" name="Check Box 882">
              <controlPr defaultSize="0" autoFill="0" autoLine="0" autoPict="0">
                <anchor moveWithCells="1">
                  <from>
                    <xdr:col>16</xdr:col>
                    <xdr:colOff>330200</xdr:colOff>
                    <xdr:row>110</xdr:row>
                    <xdr:rowOff>254000</xdr:rowOff>
                  </from>
                  <to>
                    <xdr:col>16</xdr:col>
                    <xdr:colOff>584200</xdr:colOff>
                    <xdr:row>110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5" r:id="rId297" name="Check Box 883">
              <controlPr defaultSize="0" autoFill="0" autoLine="0" autoPict="0">
                <anchor moveWithCells="1">
                  <from>
                    <xdr:col>16</xdr:col>
                    <xdr:colOff>330200</xdr:colOff>
                    <xdr:row>111</xdr:row>
                    <xdr:rowOff>190500</xdr:rowOff>
                  </from>
                  <to>
                    <xdr:col>16</xdr:col>
                    <xdr:colOff>533400</xdr:colOff>
                    <xdr:row>111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6" r:id="rId298" name="Check Box 884">
              <controlPr defaultSize="0" autoFill="0" autoLine="0" autoPict="0">
                <anchor moveWithCells="1">
                  <from>
                    <xdr:col>16</xdr:col>
                    <xdr:colOff>330200</xdr:colOff>
                    <xdr:row>113</xdr:row>
                    <xdr:rowOff>266700</xdr:rowOff>
                  </from>
                  <to>
                    <xdr:col>16</xdr:col>
                    <xdr:colOff>609600</xdr:colOff>
                    <xdr:row>113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7" r:id="rId299" name="Check Box 885">
              <controlPr defaultSize="0" autoFill="0" autoLine="0" autoPict="0">
                <anchor moveWithCells="1">
                  <from>
                    <xdr:col>16</xdr:col>
                    <xdr:colOff>330200</xdr:colOff>
                    <xdr:row>114</xdr:row>
                    <xdr:rowOff>165100</xdr:rowOff>
                  </from>
                  <to>
                    <xdr:col>16</xdr:col>
                    <xdr:colOff>533400</xdr:colOff>
                    <xdr:row>114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8" r:id="rId300" name="Check Box 886">
              <controlPr defaultSize="0" autoFill="0" autoLine="0" autoPict="0">
                <anchor moveWithCells="1">
                  <from>
                    <xdr:col>16</xdr:col>
                    <xdr:colOff>330200</xdr:colOff>
                    <xdr:row>116</xdr:row>
                    <xdr:rowOff>177800</xdr:rowOff>
                  </from>
                  <to>
                    <xdr:col>16</xdr:col>
                    <xdr:colOff>584200</xdr:colOff>
                    <xdr:row>116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9" r:id="rId301" name="Check Box 887">
              <controlPr defaultSize="0" autoFill="0" autoLine="0" autoPict="0">
                <anchor moveWithCells="1">
                  <from>
                    <xdr:col>16</xdr:col>
                    <xdr:colOff>330200</xdr:colOff>
                    <xdr:row>117</xdr:row>
                    <xdr:rowOff>88900</xdr:rowOff>
                  </from>
                  <to>
                    <xdr:col>16</xdr:col>
                    <xdr:colOff>533400</xdr:colOff>
                    <xdr:row>117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0" r:id="rId302" name="Check Box 888">
              <controlPr defaultSize="0" autoFill="0" autoLine="0" autoPict="0">
                <anchor moveWithCells="1">
                  <from>
                    <xdr:col>16</xdr:col>
                    <xdr:colOff>330200</xdr:colOff>
                    <xdr:row>119</xdr:row>
                    <xdr:rowOff>241300</xdr:rowOff>
                  </from>
                  <to>
                    <xdr:col>16</xdr:col>
                    <xdr:colOff>673100</xdr:colOff>
                    <xdr:row>119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1" r:id="rId303" name="Check Box 889">
              <controlPr defaultSize="0" autoFill="0" autoLine="0" autoPict="0">
                <anchor moveWithCells="1">
                  <from>
                    <xdr:col>16</xdr:col>
                    <xdr:colOff>330200</xdr:colOff>
                    <xdr:row>120</xdr:row>
                    <xdr:rowOff>177800</xdr:rowOff>
                  </from>
                  <to>
                    <xdr:col>16</xdr:col>
                    <xdr:colOff>533400</xdr:colOff>
                    <xdr:row>120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2" r:id="rId304" name="Check Box 890">
              <controlPr defaultSize="0" autoFill="0" autoLine="0" autoPict="0">
                <anchor moveWithCells="1">
                  <from>
                    <xdr:col>16</xdr:col>
                    <xdr:colOff>330200</xdr:colOff>
                    <xdr:row>122</xdr:row>
                    <xdr:rowOff>254000</xdr:rowOff>
                  </from>
                  <to>
                    <xdr:col>16</xdr:col>
                    <xdr:colOff>698500</xdr:colOff>
                    <xdr:row>122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3" r:id="rId305" name="Check Box 891">
              <controlPr defaultSize="0" autoFill="0" autoLine="0" autoPict="0">
                <anchor moveWithCells="1">
                  <from>
                    <xdr:col>16</xdr:col>
                    <xdr:colOff>330200</xdr:colOff>
                    <xdr:row>123</xdr:row>
                    <xdr:rowOff>165100</xdr:rowOff>
                  </from>
                  <to>
                    <xdr:col>16</xdr:col>
                    <xdr:colOff>533400</xdr:colOff>
                    <xdr:row>123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4" r:id="rId306" name="Check Box 892">
              <controlPr defaultSize="0" autoFill="0" autoLine="0" autoPict="0">
                <anchor moveWithCells="1">
                  <from>
                    <xdr:col>20</xdr:col>
                    <xdr:colOff>292100</xdr:colOff>
                    <xdr:row>16</xdr:row>
                    <xdr:rowOff>12700</xdr:rowOff>
                  </from>
                  <to>
                    <xdr:col>20</xdr:col>
                    <xdr:colOff>508000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5" r:id="rId307" name="Check Box 893">
              <controlPr defaultSize="0" autoFill="0" autoLine="0" autoPict="0">
                <anchor moveWithCells="1">
                  <from>
                    <xdr:col>20</xdr:col>
                    <xdr:colOff>292100</xdr:colOff>
                    <xdr:row>17</xdr:row>
                    <xdr:rowOff>0</xdr:rowOff>
                  </from>
                  <to>
                    <xdr:col>20</xdr:col>
                    <xdr:colOff>508000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6" r:id="rId308" name="Check Box 894">
              <controlPr defaultSize="0" autoFill="0" autoLine="0" autoPict="0">
                <anchor moveWithCells="1">
                  <from>
                    <xdr:col>20</xdr:col>
                    <xdr:colOff>292100</xdr:colOff>
                    <xdr:row>18</xdr:row>
                    <xdr:rowOff>0</xdr:rowOff>
                  </from>
                  <to>
                    <xdr:col>20</xdr:col>
                    <xdr:colOff>508000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7" r:id="rId309" name="Check Box 895">
              <controlPr defaultSize="0" autoFill="0" autoLine="0" autoPict="0">
                <anchor moveWithCells="1">
                  <from>
                    <xdr:col>20</xdr:col>
                    <xdr:colOff>292100</xdr:colOff>
                    <xdr:row>19</xdr:row>
                    <xdr:rowOff>0</xdr:rowOff>
                  </from>
                  <to>
                    <xdr:col>20</xdr:col>
                    <xdr:colOff>508000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8" r:id="rId310" name="Check Box 896">
              <controlPr defaultSize="0" autoFill="0" autoLine="0" autoPict="0">
                <anchor moveWithCells="1">
                  <from>
                    <xdr:col>20</xdr:col>
                    <xdr:colOff>292100</xdr:colOff>
                    <xdr:row>21</xdr:row>
                    <xdr:rowOff>0</xdr:rowOff>
                  </from>
                  <to>
                    <xdr:col>20</xdr:col>
                    <xdr:colOff>508000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9" r:id="rId311" name="Check Box 897">
              <controlPr defaultSize="0" autoFill="0" autoLine="0" autoPict="0">
                <anchor moveWithCells="1">
                  <from>
                    <xdr:col>20</xdr:col>
                    <xdr:colOff>292100</xdr:colOff>
                    <xdr:row>22</xdr:row>
                    <xdr:rowOff>0</xdr:rowOff>
                  </from>
                  <to>
                    <xdr:col>20</xdr:col>
                    <xdr:colOff>508000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0" r:id="rId312" name="Check Box 898">
              <controlPr defaultSize="0" autoFill="0" autoLine="0" autoPict="0">
                <anchor moveWithCells="1">
                  <from>
                    <xdr:col>20</xdr:col>
                    <xdr:colOff>292100</xdr:colOff>
                    <xdr:row>22</xdr:row>
                    <xdr:rowOff>190500</xdr:rowOff>
                  </from>
                  <to>
                    <xdr:col>20</xdr:col>
                    <xdr:colOff>508000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1" r:id="rId313" name="Check Box 899">
              <controlPr defaultSize="0" autoFill="0" autoLine="0" autoPict="0">
                <anchor moveWithCells="1">
                  <from>
                    <xdr:col>20</xdr:col>
                    <xdr:colOff>292100</xdr:colOff>
                    <xdr:row>24</xdr:row>
                    <xdr:rowOff>190500</xdr:rowOff>
                  </from>
                  <to>
                    <xdr:col>20</xdr:col>
                    <xdr:colOff>508000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2" r:id="rId314" name="Check Box 900">
              <controlPr defaultSize="0" autoFill="0" autoLine="0" autoPict="0">
                <anchor moveWithCells="1">
                  <from>
                    <xdr:col>20</xdr:col>
                    <xdr:colOff>292100</xdr:colOff>
                    <xdr:row>25</xdr:row>
                    <xdr:rowOff>177800</xdr:rowOff>
                  </from>
                  <to>
                    <xdr:col>20</xdr:col>
                    <xdr:colOff>508000</xdr:colOff>
                    <xdr:row>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3" r:id="rId315" name="Check Box 901">
              <controlPr defaultSize="0" autoFill="0" autoLine="0" autoPict="0">
                <anchor moveWithCells="1">
                  <from>
                    <xdr:col>20</xdr:col>
                    <xdr:colOff>292100</xdr:colOff>
                    <xdr:row>27</xdr:row>
                    <xdr:rowOff>177800</xdr:rowOff>
                  </from>
                  <to>
                    <xdr:col>20</xdr:col>
                    <xdr:colOff>558800</xdr:colOff>
                    <xdr:row>27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4" r:id="rId316" name="Check Box 902">
              <controlPr defaultSize="0" autoFill="0" autoLine="0" autoPict="0">
                <anchor moveWithCells="1">
                  <from>
                    <xdr:col>20</xdr:col>
                    <xdr:colOff>292100</xdr:colOff>
                    <xdr:row>28</xdr:row>
                    <xdr:rowOff>38100</xdr:rowOff>
                  </from>
                  <to>
                    <xdr:col>20</xdr:col>
                    <xdr:colOff>508000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5" r:id="rId317" name="Check Box 903">
              <controlPr defaultSize="0" autoFill="0" autoLine="0" autoPict="0">
                <anchor moveWithCells="1">
                  <from>
                    <xdr:col>20</xdr:col>
                    <xdr:colOff>292100</xdr:colOff>
                    <xdr:row>29</xdr:row>
                    <xdr:rowOff>190500</xdr:rowOff>
                  </from>
                  <to>
                    <xdr:col>20</xdr:col>
                    <xdr:colOff>508000</xdr:colOff>
                    <xdr:row>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6" r:id="rId318" name="Check Box 904">
              <controlPr defaultSize="0" autoFill="0" autoLine="0" autoPict="0">
                <anchor moveWithCells="1">
                  <from>
                    <xdr:col>20</xdr:col>
                    <xdr:colOff>292100</xdr:colOff>
                    <xdr:row>30</xdr:row>
                    <xdr:rowOff>177800</xdr:rowOff>
                  </from>
                  <to>
                    <xdr:col>20</xdr:col>
                    <xdr:colOff>482600</xdr:colOff>
                    <xdr:row>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7" r:id="rId319" name="Check Box 905">
              <controlPr defaultSize="0" autoFill="0" autoLine="0" autoPict="0">
                <anchor moveWithCells="1">
                  <from>
                    <xdr:col>20</xdr:col>
                    <xdr:colOff>292100</xdr:colOff>
                    <xdr:row>32</xdr:row>
                    <xdr:rowOff>25400</xdr:rowOff>
                  </from>
                  <to>
                    <xdr:col>20</xdr:col>
                    <xdr:colOff>533400</xdr:colOff>
                    <xdr:row>32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8" r:id="rId320" name="Check Box 906">
              <controlPr defaultSize="0" autoFill="0" autoLine="0" autoPict="0">
                <anchor moveWithCells="1">
                  <from>
                    <xdr:col>20</xdr:col>
                    <xdr:colOff>292100</xdr:colOff>
                    <xdr:row>32</xdr:row>
                    <xdr:rowOff>355600</xdr:rowOff>
                  </from>
                  <to>
                    <xdr:col>20</xdr:col>
                    <xdr:colOff>482600</xdr:colOff>
                    <xdr:row>33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9" r:id="rId321" name="Check Box 907">
              <controlPr defaultSize="0" autoFill="0" autoLine="0" autoPict="0">
                <anchor moveWithCells="1">
                  <from>
                    <xdr:col>20</xdr:col>
                    <xdr:colOff>292100</xdr:colOff>
                    <xdr:row>35</xdr:row>
                    <xdr:rowOff>63500</xdr:rowOff>
                  </from>
                  <to>
                    <xdr:col>20</xdr:col>
                    <xdr:colOff>558800</xdr:colOff>
                    <xdr:row>35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0" r:id="rId322" name="Check Box 908">
              <controlPr defaultSize="0" autoFill="0" autoLine="0" autoPict="0">
                <anchor moveWithCells="1">
                  <from>
                    <xdr:col>20</xdr:col>
                    <xdr:colOff>292100</xdr:colOff>
                    <xdr:row>36</xdr:row>
                    <xdr:rowOff>88900</xdr:rowOff>
                  </from>
                  <to>
                    <xdr:col>20</xdr:col>
                    <xdr:colOff>482600</xdr:colOff>
                    <xdr:row>36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1" r:id="rId323" name="Check Box 909">
              <controlPr defaultSize="0" autoFill="0" autoLine="0" autoPict="0">
                <anchor moveWithCells="1">
                  <from>
                    <xdr:col>20</xdr:col>
                    <xdr:colOff>292100</xdr:colOff>
                    <xdr:row>37</xdr:row>
                    <xdr:rowOff>114300</xdr:rowOff>
                  </from>
                  <to>
                    <xdr:col>20</xdr:col>
                    <xdr:colOff>482600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2" r:id="rId324" name="Check Box 910">
              <controlPr defaultSize="0" autoFill="0" autoLine="0" autoPict="0">
                <anchor moveWithCells="1">
                  <from>
                    <xdr:col>20</xdr:col>
                    <xdr:colOff>292100</xdr:colOff>
                    <xdr:row>38</xdr:row>
                    <xdr:rowOff>114300</xdr:rowOff>
                  </from>
                  <to>
                    <xdr:col>20</xdr:col>
                    <xdr:colOff>482600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3" r:id="rId325" name="Check Box 911">
              <controlPr defaultSize="0" autoFill="0" autoLine="0" autoPict="0">
                <anchor moveWithCells="1">
                  <from>
                    <xdr:col>20</xdr:col>
                    <xdr:colOff>304800</xdr:colOff>
                    <xdr:row>43</xdr:row>
                    <xdr:rowOff>152400</xdr:rowOff>
                  </from>
                  <to>
                    <xdr:col>20</xdr:col>
                    <xdr:colOff>622300</xdr:colOff>
                    <xdr:row>43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4" r:id="rId326" name="Check Box 912">
              <controlPr defaultSize="0" autoFill="0" autoLine="0" autoPict="0">
                <anchor moveWithCells="1">
                  <from>
                    <xdr:col>20</xdr:col>
                    <xdr:colOff>292100</xdr:colOff>
                    <xdr:row>44</xdr:row>
                    <xdr:rowOff>190500</xdr:rowOff>
                  </from>
                  <to>
                    <xdr:col>20</xdr:col>
                    <xdr:colOff>508000</xdr:colOff>
                    <xdr:row>44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5" r:id="rId327" name="Check Box 913">
              <controlPr defaultSize="0" autoFill="0" autoLine="0" autoPict="0">
                <anchor moveWithCells="1">
                  <from>
                    <xdr:col>20</xdr:col>
                    <xdr:colOff>304800</xdr:colOff>
                    <xdr:row>46</xdr:row>
                    <xdr:rowOff>152400</xdr:rowOff>
                  </from>
                  <to>
                    <xdr:col>20</xdr:col>
                    <xdr:colOff>622300</xdr:colOff>
                    <xdr:row>46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6" r:id="rId328" name="Check Box 914">
              <controlPr defaultSize="0" autoFill="0" autoLine="0" autoPict="0">
                <anchor moveWithCells="1">
                  <from>
                    <xdr:col>20</xdr:col>
                    <xdr:colOff>292100</xdr:colOff>
                    <xdr:row>47</xdr:row>
                    <xdr:rowOff>190500</xdr:rowOff>
                  </from>
                  <to>
                    <xdr:col>20</xdr:col>
                    <xdr:colOff>508000</xdr:colOff>
                    <xdr:row>47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7" r:id="rId329" name="Check Box 915">
              <controlPr defaultSize="0" autoFill="0" autoLine="0" autoPict="0">
                <anchor moveWithCells="1">
                  <from>
                    <xdr:col>20</xdr:col>
                    <xdr:colOff>304800</xdr:colOff>
                    <xdr:row>49</xdr:row>
                    <xdr:rowOff>152400</xdr:rowOff>
                  </from>
                  <to>
                    <xdr:col>20</xdr:col>
                    <xdr:colOff>622300</xdr:colOff>
                    <xdr:row>49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8" r:id="rId330" name="Check Box 916">
              <controlPr defaultSize="0" autoFill="0" autoLine="0" autoPict="0">
                <anchor moveWithCells="1">
                  <from>
                    <xdr:col>20</xdr:col>
                    <xdr:colOff>292100</xdr:colOff>
                    <xdr:row>50</xdr:row>
                    <xdr:rowOff>63500</xdr:rowOff>
                  </from>
                  <to>
                    <xdr:col>20</xdr:col>
                    <xdr:colOff>508000</xdr:colOff>
                    <xdr:row>50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9" r:id="rId331" name="Check Box 917">
              <controlPr defaultSize="0" autoFill="0" autoLine="0" autoPict="0">
                <anchor moveWithCells="1">
                  <from>
                    <xdr:col>20</xdr:col>
                    <xdr:colOff>304800</xdr:colOff>
                    <xdr:row>51</xdr:row>
                    <xdr:rowOff>215900</xdr:rowOff>
                  </from>
                  <to>
                    <xdr:col>20</xdr:col>
                    <xdr:colOff>571500</xdr:colOff>
                    <xdr:row>51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0" r:id="rId332" name="Check Box 918">
              <controlPr defaultSize="0" autoFill="0" autoLine="0" autoPict="0">
                <anchor moveWithCells="1">
                  <from>
                    <xdr:col>20</xdr:col>
                    <xdr:colOff>317500</xdr:colOff>
                    <xdr:row>52</xdr:row>
                    <xdr:rowOff>177800</xdr:rowOff>
                  </from>
                  <to>
                    <xdr:col>20</xdr:col>
                    <xdr:colOff>533400</xdr:colOff>
                    <xdr:row>52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1" r:id="rId333" name="Check Box 919">
              <controlPr defaultSize="0" autoFill="0" autoLine="0" autoPict="0">
                <anchor moveWithCells="1">
                  <from>
                    <xdr:col>20</xdr:col>
                    <xdr:colOff>304800</xdr:colOff>
                    <xdr:row>56</xdr:row>
                    <xdr:rowOff>152400</xdr:rowOff>
                  </from>
                  <to>
                    <xdr:col>20</xdr:col>
                    <xdr:colOff>622300</xdr:colOff>
                    <xdr:row>56</xdr:row>
                    <xdr:rowOff>482600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2" r:id="rId334" name="Check Box 920">
              <controlPr defaultSize="0" autoFill="0" autoLine="0" autoPict="0">
                <anchor moveWithCells="1">
                  <from>
                    <xdr:col>20</xdr:col>
                    <xdr:colOff>292100</xdr:colOff>
                    <xdr:row>57</xdr:row>
                    <xdr:rowOff>63500</xdr:rowOff>
                  </from>
                  <to>
                    <xdr:col>20</xdr:col>
                    <xdr:colOff>508000</xdr:colOff>
                    <xdr:row>57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" r:id="rId335" name="Check Box 921">
              <controlPr defaultSize="0" autoFill="0" autoLine="0" autoPict="0">
                <anchor moveWithCells="1">
                  <from>
                    <xdr:col>20</xdr:col>
                    <xdr:colOff>292100</xdr:colOff>
                    <xdr:row>58</xdr:row>
                    <xdr:rowOff>203200</xdr:rowOff>
                  </from>
                  <to>
                    <xdr:col>20</xdr:col>
                    <xdr:colOff>609600</xdr:colOff>
                    <xdr:row>58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" r:id="rId336" name="Check Box 922">
              <controlPr defaultSize="0" autoFill="0" autoLine="0" autoPict="0">
                <anchor moveWithCells="1">
                  <from>
                    <xdr:col>20</xdr:col>
                    <xdr:colOff>304800</xdr:colOff>
                    <xdr:row>59</xdr:row>
                    <xdr:rowOff>190500</xdr:rowOff>
                  </from>
                  <to>
                    <xdr:col>20</xdr:col>
                    <xdr:colOff>520700</xdr:colOff>
                    <xdr:row>59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" r:id="rId337" name="Check Box 923">
              <controlPr defaultSize="0" autoFill="0" autoLine="0" autoPict="0">
                <anchor moveWithCells="1">
                  <from>
                    <xdr:col>20</xdr:col>
                    <xdr:colOff>292100</xdr:colOff>
                    <xdr:row>64</xdr:row>
                    <xdr:rowOff>63500</xdr:rowOff>
                  </from>
                  <to>
                    <xdr:col>20</xdr:col>
                    <xdr:colOff>609600</xdr:colOff>
                    <xdr:row>64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" r:id="rId338" name="Check Box 924">
              <controlPr defaultSize="0" autoFill="0" autoLine="0" autoPict="0">
                <anchor moveWithCells="1">
                  <from>
                    <xdr:col>20</xdr:col>
                    <xdr:colOff>304800</xdr:colOff>
                    <xdr:row>65</xdr:row>
                    <xdr:rowOff>127000</xdr:rowOff>
                  </from>
                  <to>
                    <xdr:col>20</xdr:col>
                    <xdr:colOff>571500</xdr:colOff>
                    <xdr:row>65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7" r:id="rId339" name="Check Box 925">
              <controlPr defaultSize="0" autoFill="0" autoLine="0" autoPict="0">
                <anchor moveWithCells="1">
                  <from>
                    <xdr:col>20</xdr:col>
                    <xdr:colOff>330200</xdr:colOff>
                    <xdr:row>66</xdr:row>
                    <xdr:rowOff>177800</xdr:rowOff>
                  </from>
                  <to>
                    <xdr:col>20</xdr:col>
                    <xdr:colOff>609600</xdr:colOff>
                    <xdr:row>67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8" r:id="rId340" name="Check Box 926">
              <controlPr defaultSize="0" autoFill="0" autoLine="0" autoPict="0">
                <anchor moveWithCells="1">
                  <from>
                    <xdr:col>20</xdr:col>
                    <xdr:colOff>330200</xdr:colOff>
                    <xdr:row>68</xdr:row>
                    <xdr:rowOff>88900</xdr:rowOff>
                  </from>
                  <to>
                    <xdr:col>20</xdr:col>
                    <xdr:colOff>533400</xdr:colOff>
                    <xdr:row>68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9" r:id="rId341" name="Check Box 927">
              <controlPr defaultSize="0" autoFill="0" autoLine="0" autoPict="0">
                <anchor moveWithCells="1">
                  <from>
                    <xdr:col>20</xdr:col>
                    <xdr:colOff>330200</xdr:colOff>
                    <xdr:row>68</xdr:row>
                    <xdr:rowOff>355600</xdr:rowOff>
                  </from>
                  <to>
                    <xdr:col>20</xdr:col>
                    <xdr:colOff>533400</xdr:colOff>
                    <xdr:row>69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0" r:id="rId342" name="Check Box 928">
              <controlPr defaultSize="0" autoFill="0" autoLine="0" autoPict="0">
                <anchor moveWithCells="1">
                  <from>
                    <xdr:col>20</xdr:col>
                    <xdr:colOff>330200</xdr:colOff>
                    <xdr:row>70</xdr:row>
                    <xdr:rowOff>177800</xdr:rowOff>
                  </from>
                  <to>
                    <xdr:col>20</xdr:col>
                    <xdr:colOff>533400</xdr:colOff>
                    <xdr:row>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1" r:id="rId343" name="Check Box 929">
              <controlPr defaultSize="0" autoFill="0" autoLine="0" autoPict="0">
                <anchor moveWithCells="1">
                  <from>
                    <xdr:col>20</xdr:col>
                    <xdr:colOff>330200</xdr:colOff>
                    <xdr:row>71</xdr:row>
                    <xdr:rowOff>177800</xdr:rowOff>
                  </from>
                  <to>
                    <xdr:col>20</xdr:col>
                    <xdr:colOff>584200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2" r:id="rId344" name="Check Box 930">
              <controlPr defaultSize="0" autoFill="0" autoLine="0" autoPict="0">
                <anchor moveWithCells="1">
                  <from>
                    <xdr:col>20</xdr:col>
                    <xdr:colOff>330200</xdr:colOff>
                    <xdr:row>73</xdr:row>
                    <xdr:rowOff>177800</xdr:rowOff>
                  </from>
                  <to>
                    <xdr:col>20</xdr:col>
                    <xdr:colOff>533400</xdr:colOff>
                    <xdr:row>74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3" r:id="rId345" name="Check Box 931">
              <controlPr defaultSize="0" autoFill="0" autoLine="0" autoPict="0">
                <anchor moveWithCells="1">
                  <from>
                    <xdr:col>20</xdr:col>
                    <xdr:colOff>330200</xdr:colOff>
                    <xdr:row>75</xdr:row>
                    <xdr:rowOff>76200</xdr:rowOff>
                  </from>
                  <to>
                    <xdr:col>20</xdr:col>
                    <xdr:colOff>584200</xdr:colOff>
                    <xdr:row>75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4" r:id="rId346" name="Check Box 932">
              <controlPr defaultSize="0" autoFill="0" autoLine="0" autoPict="0">
                <anchor moveWithCells="1">
                  <from>
                    <xdr:col>20</xdr:col>
                    <xdr:colOff>330200</xdr:colOff>
                    <xdr:row>76</xdr:row>
                    <xdr:rowOff>177800</xdr:rowOff>
                  </from>
                  <to>
                    <xdr:col>20</xdr:col>
                    <xdr:colOff>533400</xdr:colOff>
                    <xdr:row>77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5" r:id="rId347" name="Check Box 933">
              <controlPr defaultSize="0" autoFill="0" autoLine="0" autoPict="0">
                <anchor moveWithCells="1">
                  <from>
                    <xdr:col>20</xdr:col>
                    <xdr:colOff>330200</xdr:colOff>
                    <xdr:row>77</xdr:row>
                    <xdr:rowOff>177800</xdr:rowOff>
                  </from>
                  <to>
                    <xdr:col>20</xdr:col>
                    <xdr:colOff>533400</xdr:colOff>
                    <xdr:row>78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6" r:id="rId348" name="Check Box 934">
              <controlPr defaultSize="0" autoFill="0" autoLine="0" autoPict="0">
                <anchor moveWithCells="1">
                  <from>
                    <xdr:col>20</xdr:col>
                    <xdr:colOff>330200</xdr:colOff>
                    <xdr:row>82</xdr:row>
                    <xdr:rowOff>177800</xdr:rowOff>
                  </from>
                  <to>
                    <xdr:col>20</xdr:col>
                    <xdr:colOff>533400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7" r:id="rId349" name="Check Box 935">
              <controlPr defaultSize="0" autoFill="0" autoLine="0" autoPict="0">
                <anchor moveWithCells="1">
                  <from>
                    <xdr:col>20</xdr:col>
                    <xdr:colOff>330200</xdr:colOff>
                    <xdr:row>83</xdr:row>
                    <xdr:rowOff>177800</xdr:rowOff>
                  </from>
                  <to>
                    <xdr:col>20</xdr:col>
                    <xdr:colOff>533400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8" r:id="rId350" name="Check Box 936">
              <controlPr defaultSize="0" autoFill="0" autoLine="0" autoPict="0">
                <anchor moveWithCells="1">
                  <from>
                    <xdr:col>20</xdr:col>
                    <xdr:colOff>330200</xdr:colOff>
                    <xdr:row>82</xdr:row>
                    <xdr:rowOff>177800</xdr:rowOff>
                  </from>
                  <to>
                    <xdr:col>20</xdr:col>
                    <xdr:colOff>533400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9" r:id="rId351" name="Check Box 937">
              <controlPr defaultSize="0" autoFill="0" autoLine="0" autoPict="0">
                <anchor moveWithCells="1">
                  <from>
                    <xdr:col>20</xdr:col>
                    <xdr:colOff>330200</xdr:colOff>
                    <xdr:row>83</xdr:row>
                    <xdr:rowOff>177800</xdr:rowOff>
                  </from>
                  <to>
                    <xdr:col>20</xdr:col>
                    <xdr:colOff>533400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0" r:id="rId352" name="Check Box 938">
              <controlPr defaultSize="0" autoFill="0" autoLine="0" autoPict="0">
                <anchor moveWithCells="1">
                  <from>
                    <xdr:col>20</xdr:col>
                    <xdr:colOff>330200</xdr:colOff>
                    <xdr:row>85</xdr:row>
                    <xdr:rowOff>177800</xdr:rowOff>
                  </from>
                  <to>
                    <xdr:col>20</xdr:col>
                    <xdr:colOff>533400</xdr:colOff>
                    <xdr:row>86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1" r:id="rId353" name="Check Box 939">
              <controlPr defaultSize="0" autoFill="0" autoLine="0" autoPict="0">
                <anchor moveWithCells="1">
                  <from>
                    <xdr:col>20</xdr:col>
                    <xdr:colOff>330200</xdr:colOff>
                    <xdr:row>86</xdr:row>
                    <xdr:rowOff>177800</xdr:rowOff>
                  </from>
                  <to>
                    <xdr:col>20</xdr:col>
                    <xdr:colOff>533400</xdr:colOff>
                    <xdr:row>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2" r:id="rId354" name="Check Box 940">
              <controlPr defaultSize="0" autoFill="0" autoLine="0" autoPict="0">
                <anchor moveWithCells="1">
                  <from>
                    <xdr:col>20</xdr:col>
                    <xdr:colOff>330200</xdr:colOff>
                    <xdr:row>91</xdr:row>
                    <xdr:rowOff>368300</xdr:rowOff>
                  </from>
                  <to>
                    <xdr:col>20</xdr:col>
                    <xdr:colOff>533400</xdr:colOff>
                    <xdr:row>92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3" r:id="rId355" name="Check Box 941">
              <controlPr defaultSize="0" autoFill="0" autoLine="0" autoPict="0">
                <anchor moveWithCells="1">
                  <from>
                    <xdr:col>20</xdr:col>
                    <xdr:colOff>330200</xdr:colOff>
                    <xdr:row>92</xdr:row>
                    <xdr:rowOff>177800</xdr:rowOff>
                  </from>
                  <to>
                    <xdr:col>20</xdr:col>
                    <xdr:colOff>533400</xdr:colOff>
                    <xdr:row>93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4" r:id="rId356" name="Check Box 942">
              <controlPr defaultSize="0" autoFill="0" autoLine="0" autoPict="0">
                <anchor moveWithCells="1">
                  <from>
                    <xdr:col>20</xdr:col>
                    <xdr:colOff>330200</xdr:colOff>
                    <xdr:row>97</xdr:row>
                    <xdr:rowOff>368300</xdr:rowOff>
                  </from>
                  <to>
                    <xdr:col>20</xdr:col>
                    <xdr:colOff>533400</xdr:colOff>
                    <xdr:row>98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5" r:id="rId357" name="Check Box 943">
              <controlPr defaultSize="0" autoFill="0" autoLine="0" autoPict="0">
                <anchor moveWithCells="1">
                  <from>
                    <xdr:col>20</xdr:col>
                    <xdr:colOff>330200</xdr:colOff>
                    <xdr:row>98</xdr:row>
                    <xdr:rowOff>177800</xdr:rowOff>
                  </from>
                  <to>
                    <xdr:col>20</xdr:col>
                    <xdr:colOff>533400</xdr:colOff>
                    <xdr:row>99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6" r:id="rId358" name="Check Box 944">
              <controlPr defaultSize="0" autoFill="0" autoLine="0" autoPict="0">
                <anchor moveWithCells="1">
                  <from>
                    <xdr:col>20</xdr:col>
                    <xdr:colOff>330200</xdr:colOff>
                    <xdr:row>100</xdr:row>
                    <xdr:rowOff>177800</xdr:rowOff>
                  </from>
                  <to>
                    <xdr:col>20</xdr:col>
                    <xdr:colOff>533400</xdr:colOff>
                    <xdr:row>101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7" r:id="rId359" name="Check Box 945">
              <controlPr defaultSize="0" autoFill="0" autoLine="0" autoPict="0">
                <anchor moveWithCells="1">
                  <from>
                    <xdr:col>20</xdr:col>
                    <xdr:colOff>330200</xdr:colOff>
                    <xdr:row>101</xdr:row>
                    <xdr:rowOff>177800</xdr:rowOff>
                  </from>
                  <to>
                    <xdr:col>20</xdr:col>
                    <xdr:colOff>533400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8" r:id="rId360" name="Check Box 946">
              <controlPr defaultSize="0" autoFill="0" autoLine="0" autoPict="0">
                <anchor moveWithCells="1">
                  <from>
                    <xdr:col>20</xdr:col>
                    <xdr:colOff>330200</xdr:colOff>
                    <xdr:row>87</xdr:row>
                    <xdr:rowOff>177800</xdr:rowOff>
                  </from>
                  <to>
                    <xdr:col>20</xdr:col>
                    <xdr:colOff>533400</xdr:colOff>
                    <xdr:row>88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9" r:id="rId361" name="Check Box 947">
              <controlPr defaultSize="0" autoFill="0" autoLine="0" autoPict="0">
                <anchor moveWithCells="1">
                  <from>
                    <xdr:col>20</xdr:col>
                    <xdr:colOff>330200</xdr:colOff>
                    <xdr:row>89</xdr:row>
                    <xdr:rowOff>177800</xdr:rowOff>
                  </from>
                  <to>
                    <xdr:col>20</xdr:col>
                    <xdr:colOff>533400</xdr:colOff>
                    <xdr:row>90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0" r:id="rId362" name="Check Box 948">
              <controlPr defaultSize="0" autoFill="0" autoLine="0" autoPict="0">
                <anchor moveWithCells="1">
                  <from>
                    <xdr:col>20</xdr:col>
                    <xdr:colOff>330200</xdr:colOff>
                    <xdr:row>91</xdr:row>
                    <xdr:rowOff>63500</xdr:rowOff>
                  </from>
                  <to>
                    <xdr:col>20</xdr:col>
                    <xdr:colOff>571500</xdr:colOff>
                    <xdr:row>91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1" r:id="rId363" name="Check Box 949">
              <controlPr defaultSize="0" autoFill="0" autoLine="0" autoPict="0">
                <anchor moveWithCells="1">
                  <from>
                    <xdr:col>20</xdr:col>
                    <xdr:colOff>330200</xdr:colOff>
                    <xdr:row>95</xdr:row>
                    <xdr:rowOff>177800</xdr:rowOff>
                  </from>
                  <to>
                    <xdr:col>20</xdr:col>
                    <xdr:colOff>533400</xdr:colOff>
                    <xdr:row>96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2" r:id="rId364" name="Check Box 950">
              <controlPr defaultSize="0" autoFill="0" autoLine="0" autoPict="0">
                <anchor moveWithCells="1">
                  <from>
                    <xdr:col>20</xdr:col>
                    <xdr:colOff>330200</xdr:colOff>
                    <xdr:row>97</xdr:row>
                    <xdr:rowOff>88900</xdr:rowOff>
                  </from>
                  <to>
                    <xdr:col>20</xdr:col>
                    <xdr:colOff>609600</xdr:colOff>
                    <xdr:row>97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3" r:id="rId365" name="Check Box 951">
              <controlPr defaultSize="0" autoFill="0" autoLine="0" autoPict="0">
                <anchor moveWithCells="1">
                  <from>
                    <xdr:col>20</xdr:col>
                    <xdr:colOff>330200</xdr:colOff>
                    <xdr:row>103</xdr:row>
                    <xdr:rowOff>63500</xdr:rowOff>
                  </from>
                  <to>
                    <xdr:col>20</xdr:col>
                    <xdr:colOff>558800</xdr:colOff>
                    <xdr:row>103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4" r:id="rId366" name="Check Box 952">
              <controlPr defaultSize="0" autoFill="0" autoLine="0" autoPict="0">
                <anchor moveWithCells="1">
                  <from>
                    <xdr:col>20</xdr:col>
                    <xdr:colOff>330200</xdr:colOff>
                    <xdr:row>104</xdr:row>
                    <xdr:rowOff>88900</xdr:rowOff>
                  </from>
                  <to>
                    <xdr:col>20</xdr:col>
                    <xdr:colOff>533400</xdr:colOff>
                    <xdr:row>104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5" r:id="rId367" name="Check Box 953">
              <controlPr defaultSize="0" autoFill="0" autoLine="0" autoPict="0">
                <anchor moveWithCells="1">
                  <from>
                    <xdr:col>20</xdr:col>
                    <xdr:colOff>330200</xdr:colOff>
                    <xdr:row>104</xdr:row>
                    <xdr:rowOff>368300</xdr:rowOff>
                  </from>
                  <to>
                    <xdr:col>20</xdr:col>
                    <xdr:colOff>533400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6" r:id="rId368" name="Check Box 954">
              <controlPr defaultSize="0" autoFill="0" autoLine="0" autoPict="0">
                <anchor moveWithCells="1">
                  <from>
                    <xdr:col>20</xdr:col>
                    <xdr:colOff>330200</xdr:colOff>
                    <xdr:row>93</xdr:row>
                    <xdr:rowOff>177800</xdr:rowOff>
                  </from>
                  <to>
                    <xdr:col>20</xdr:col>
                    <xdr:colOff>533400</xdr:colOff>
                    <xdr:row>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7" r:id="rId369" name="Check Box 955">
              <controlPr defaultSize="0" autoFill="0" autoLine="0" autoPict="0">
                <anchor moveWithCells="1">
                  <from>
                    <xdr:col>20</xdr:col>
                    <xdr:colOff>330200</xdr:colOff>
                    <xdr:row>110</xdr:row>
                    <xdr:rowOff>254000</xdr:rowOff>
                  </from>
                  <to>
                    <xdr:col>20</xdr:col>
                    <xdr:colOff>584200</xdr:colOff>
                    <xdr:row>110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8" r:id="rId370" name="Check Box 956">
              <controlPr defaultSize="0" autoFill="0" autoLine="0" autoPict="0">
                <anchor moveWithCells="1">
                  <from>
                    <xdr:col>20</xdr:col>
                    <xdr:colOff>330200</xdr:colOff>
                    <xdr:row>111</xdr:row>
                    <xdr:rowOff>190500</xdr:rowOff>
                  </from>
                  <to>
                    <xdr:col>20</xdr:col>
                    <xdr:colOff>533400</xdr:colOff>
                    <xdr:row>111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9" r:id="rId371" name="Check Box 957">
              <controlPr defaultSize="0" autoFill="0" autoLine="0" autoPict="0">
                <anchor moveWithCells="1">
                  <from>
                    <xdr:col>20</xdr:col>
                    <xdr:colOff>330200</xdr:colOff>
                    <xdr:row>113</xdr:row>
                    <xdr:rowOff>266700</xdr:rowOff>
                  </from>
                  <to>
                    <xdr:col>20</xdr:col>
                    <xdr:colOff>609600</xdr:colOff>
                    <xdr:row>113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0" r:id="rId372" name="Check Box 958">
              <controlPr defaultSize="0" autoFill="0" autoLine="0" autoPict="0">
                <anchor moveWithCells="1">
                  <from>
                    <xdr:col>20</xdr:col>
                    <xdr:colOff>330200</xdr:colOff>
                    <xdr:row>114</xdr:row>
                    <xdr:rowOff>165100</xdr:rowOff>
                  </from>
                  <to>
                    <xdr:col>20</xdr:col>
                    <xdr:colOff>533400</xdr:colOff>
                    <xdr:row>114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1" r:id="rId373" name="Check Box 959">
              <controlPr defaultSize="0" autoFill="0" autoLine="0" autoPict="0">
                <anchor moveWithCells="1">
                  <from>
                    <xdr:col>20</xdr:col>
                    <xdr:colOff>330200</xdr:colOff>
                    <xdr:row>116</xdr:row>
                    <xdr:rowOff>177800</xdr:rowOff>
                  </from>
                  <to>
                    <xdr:col>20</xdr:col>
                    <xdr:colOff>584200</xdr:colOff>
                    <xdr:row>116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2" r:id="rId374" name="Check Box 960">
              <controlPr defaultSize="0" autoFill="0" autoLine="0" autoPict="0">
                <anchor moveWithCells="1">
                  <from>
                    <xdr:col>20</xdr:col>
                    <xdr:colOff>330200</xdr:colOff>
                    <xdr:row>117</xdr:row>
                    <xdr:rowOff>88900</xdr:rowOff>
                  </from>
                  <to>
                    <xdr:col>20</xdr:col>
                    <xdr:colOff>533400</xdr:colOff>
                    <xdr:row>117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3" r:id="rId375" name="Check Box 961">
              <controlPr defaultSize="0" autoFill="0" autoLine="0" autoPict="0">
                <anchor moveWithCells="1">
                  <from>
                    <xdr:col>20</xdr:col>
                    <xdr:colOff>330200</xdr:colOff>
                    <xdr:row>119</xdr:row>
                    <xdr:rowOff>241300</xdr:rowOff>
                  </from>
                  <to>
                    <xdr:col>20</xdr:col>
                    <xdr:colOff>673100</xdr:colOff>
                    <xdr:row>119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4" r:id="rId376" name="Check Box 962">
              <controlPr defaultSize="0" autoFill="0" autoLine="0" autoPict="0">
                <anchor moveWithCells="1">
                  <from>
                    <xdr:col>20</xdr:col>
                    <xdr:colOff>330200</xdr:colOff>
                    <xdr:row>120</xdr:row>
                    <xdr:rowOff>177800</xdr:rowOff>
                  </from>
                  <to>
                    <xdr:col>20</xdr:col>
                    <xdr:colOff>533400</xdr:colOff>
                    <xdr:row>120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5" r:id="rId377" name="Check Box 963">
              <controlPr defaultSize="0" autoFill="0" autoLine="0" autoPict="0">
                <anchor moveWithCells="1">
                  <from>
                    <xdr:col>20</xdr:col>
                    <xdr:colOff>330200</xdr:colOff>
                    <xdr:row>122</xdr:row>
                    <xdr:rowOff>254000</xdr:rowOff>
                  </from>
                  <to>
                    <xdr:col>20</xdr:col>
                    <xdr:colOff>698500</xdr:colOff>
                    <xdr:row>122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6" r:id="rId378" name="Check Box 964">
              <controlPr defaultSize="0" autoFill="0" autoLine="0" autoPict="0">
                <anchor moveWithCells="1">
                  <from>
                    <xdr:col>20</xdr:col>
                    <xdr:colOff>330200</xdr:colOff>
                    <xdr:row>123</xdr:row>
                    <xdr:rowOff>165100</xdr:rowOff>
                  </from>
                  <to>
                    <xdr:col>20</xdr:col>
                    <xdr:colOff>533400</xdr:colOff>
                    <xdr:row>123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7" r:id="rId379" name="Check Box 965">
              <controlPr defaultSize="0" autoFill="0" autoLine="0" autoPict="0">
                <anchor moveWithCells="1">
                  <from>
                    <xdr:col>24</xdr:col>
                    <xdr:colOff>292100</xdr:colOff>
                    <xdr:row>16</xdr:row>
                    <xdr:rowOff>12700</xdr:rowOff>
                  </from>
                  <to>
                    <xdr:col>24</xdr:col>
                    <xdr:colOff>508000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8" r:id="rId380" name="Check Box 966">
              <controlPr defaultSize="0" autoFill="0" autoLine="0" autoPict="0">
                <anchor moveWithCells="1">
                  <from>
                    <xdr:col>24</xdr:col>
                    <xdr:colOff>292100</xdr:colOff>
                    <xdr:row>17</xdr:row>
                    <xdr:rowOff>0</xdr:rowOff>
                  </from>
                  <to>
                    <xdr:col>24</xdr:col>
                    <xdr:colOff>508000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9" r:id="rId381" name="Check Box 967">
              <controlPr defaultSize="0" autoFill="0" autoLine="0" autoPict="0">
                <anchor moveWithCells="1">
                  <from>
                    <xdr:col>24</xdr:col>
                    <xdr:colOff>292100</xdr:colOff>
                    <xdr:row>18</xdr:row>
                    <xdr:rowOff>0</xdr:rowOff>
                  </from>
                  <to>
                    <xdr:col>24</xdr:col>
                    <xdr:colOff>508000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0" r:id="rId382" name="Check Box 968">
              <controlPr defaultSize="0" autoFill="0" autoLine="0" autoPict="0">
                <anchor moveWithCells="1">
                  <from>
                    <xdr:col>24</xdr:col>
                    <xdr:colOff>292100</xdr:colOff>
                    <xdr:row>19</xdr:row>
                    <xdr:rowOff>0</xdr:rowOff>
                  </from>
                  <to>
                    <xdr:col>24</xdr:col>
                    <xdr:colOff>508000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1" r:id="rId383" name="Check Box 969">
              <controlPr defaultSize="0" autoFill="0" autoLine="0" autoPict="0">
                <anchor moveWithCells="1">
                  <from>
                    <xdr:col>24</xdr:col>
                    <xdr:colOff>292100</xdr:colOff>
                    <xdr:row>21</xdr:row>
                    <xdr:rowOff>0</xdr:rowOff>
                  </from>
                  <to>
                    <xdr:col>24</xdr:col>
                    <xdr:colOff>508000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2" r:id="rId384" name="Check Box 970">
              <controlPr defaultSize="0" autoFill="0" autoLine="0" autoPict="0">
                <anchor moveWithCells="1">
                  <from>
                    <xdr:col>24</xdr:col>
                    <xdr:colOff>292100</xdr:colOff>
                    <xdr:row>22</xdr:row>
                    <xdr:rowOff>0</xdr:rowOff>
                  </from>
                  <to>
                    <xdr:col>24</xdr:col>
                    <xdr:colOff>508000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3" r:id="rId385" name="Check Box 971">
              <controlPr defaultSize="0" autoFill="0" autoLine="0" autoPict="0">
                <anchor moveWithCells="1">
                  <from>
                    <xdr:col>24</xdr:col>
                    <xdr:colOff>292100</xdr:colOff>
                    <xdr:row>22</xdr:row>
                    <xdr:rowOff>190500</xdr:rowOff>
                  </from>
                  <to>
                    <xdr:col>24</xdr:col>
                    <xdr:colOff>508000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4" r:id="rId386" name="Check Box 972">
              <controlPr defaultSize="0" autoFill="0" autoLine="0" autoPict="0">
                <anchor moveWithCells="1">
                  <from>
                    <xdr:col>24</xdr:col>
                    <xdr:colOff>292100</xdr:colOff>
                    <xdr:row>24</xdr:row>
                    <xdr:rowOff>190500</xdr:rowOff>
                  </from>
                  <to>
                    <xdr:col>24</xdr:col>
                    <xdr:colOff>508000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5" r:id="rId387" name="Check Box 973">
              <controlPr defaultSize="0" autoFill="0" autoLine="0" autoPict="0">
                <anchor moveWithCells="1">
                  <from>
                    <xdr:col>24</xdr:col>
                    <xdr:colOff>292100</xdr:colOff>
                    <xdr:row>25</xdr:row>
                    <xdr:rowOff>177800</xdr:rowOff>
                  </from>
                  <to>
                    <xdr:col>24</xdr:col>
                    <xdr:colOff>508000</xdr:colOff>
                    <xdr:row>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6" r:id="rId388" name="Check Box 974">
              <controlPr defaultSize="0" autoFill="0" autoLine="0" autoPict="0">
                <anchor moveWithCells="1">
                  <from>
                    <xdr:col>24</xdr:col>
                    <xdr:colOff>292100</xdr:colOff>
                    <xdr:row>27</xdr:row>
                    <xdr:rowOff>177800</xdr:rowOff>
                  </from>
                  <to>
                    <xdr:col>24</xdr:col>
                    <xdr:colOff>558800</xdr:colOff>
                    <xdr:row>27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7" r:id="rId389" name="Check Box 975">
              <controlPr defaultSize="0" autoFill="0" autoLine="0" autoPict="0">
                <anchor moveWithCells="1">
                  <from>
                    <xdr:col>24</xdr:col>
                    <xdr:colOff>292100</xdr:colOff>
                    <xdr:row>28</xdr:row>
                    <xdr:rowOff>38100</xdr:rowOff>
                  </from>
                  <to>
                    <xdr:col>24</xdr:col>
                    <xdr:colOff>508000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8" r:id="rId390" name="Check Box 976">
              <controlPr defaultSize="0" autoFill="0" autoLine="0" autoPict="0">
                <anchor moveWithCells="1">
                  <from>
                    <xdr:col>24</xdr:col>
                    <xdr:colOff>292100</xdr:colOff>
                    <xdr:row>29</xdr:row>
                    <xdr:rowOff>190500</xdr:rowOff>
                  </from>
                  <to>
                    <xdr:col>24</xdr:col>
                    <xdr:colOff>508000</xdr:colOff>
                    <xdr:row>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9" r:id="rId391" name="Check Box 977">
              <controlPr defaultSize="0" autoFill="0" autoLine="0" autoPict="0">
                <anchor moveWithCells="1">
                  <from>
                    <xdr:col>24</xdr:col>
                    <xdr:colOff>292100</xdr:colOff>
                    <xdr:row>30</xdr:row>
                    <xdr:rowOff>177800</xdr:rowOff>
                  </from>
                  <to>
                    <xdr:col>24</xdr:col>
                    <xdr:colOff>482600</xdr:colOff>
                    <xdr:row>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0" r:id="rId392" name="Check Box 978">
              <controlPr defaultSize="0" autoFill="0" autoLine="0" autoPict="0">
                <anchor moveWithCells="1">
                  <from>
                    <xdr:col>24</xdr:col>
                    <xdr:colOff>292100</xdr:colOff>
                    <xdr:row>32</xdr:row>
                    <xdr:rowOff>25400</xdr:rowOff>
                  </from>
                  <to>
                    <xdr:col>24</xdr:col>
                    <xdr:colOff>533400</xdr:colOff>
                    <xdr:row>32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1" r:id="rId393" name="Check Box 979">
              <controlPr defaultSize="0" autoFill="0" autoLine="0" autoPict="0">
                <anchor moveWithCells="1">
                  <from>
                    <xdr:col>24</xdr:col>
                    <xdr:colOff>292100</xdr:colOff>
                    <xdr:row>32</xdr:row>
                    <xdr:rowOff>355600</xdr:rowOff>
                  </from>
                  <to>
                    <xdr:col>24</xdr:col>
                    <xdr:colOff>482600</xdr:colOff>
                    <xdr:row>33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2" r:id="rId394" name="Check Box 980">
              <controlPr defaultSize="0" autoFill="0" autoLine="0" autoPict="0">
                <anchor moveWithCells="1">
                  <from>
                    <xdr:col>24</xdr:col>
                    <xdr:colOff>292100</xdr:colOff>
                    <xdr:row>35</xdr:row>
                    <xdr:rowOff>63500</xdr:rowOff>
                  </from>
                  <to>
                    <xdr:col>24</xdr:col>
                    <xdr:colOff>558800</xdr:colOff>
                    <xdr:row>35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3" r:id="rId395" name="Check Box 981">
              <controlPr defaultSize="0" autoFill="0" autoLine="0" autoPict="0">
                <anchor moveWithCells="1">
                  <from>
                    <xdr:col>24</xdr:col>
                    <xdr:colOff>292100</xdr:colOff>
                    <xdr:row>36</xdr:row>
                    <xdr:rowOff>88900</xdr:rowOff>
                  </from>
                  <to>
                    <xdr:col>24</xdr:col>
                    <xdr:colOff>482600</xdr:colOff>
                    <xdr:row>36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4" r:id="rId396" name="Check Box 982">
              <controlPr defaultSize="0" autoFill="0" autoLine="0" autoPict="0">
                <anchor moveWithCells="1">
                  <from>
                    <xdr:col>24</xdr:col>
                    <xdr:colOff>292100</xdr:colOff>
                    <xdr:row>37</xdr:row>
                    <xdr:rowOff>114300</xdr:rowOff>
                  </from>
                  <to>
                    <xdr:col>24</xdr:col>
                    <xdr:colOff>482600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5" r:id="rId397" name="Check Box 983">
              <controlPr defaultSize="0" autoFill="0" autoLine="0" autoPict="0">
                <anchor moveWithCells="1">
                  <from>
                    <xdr:col>24</xdr:col>
                    <xdr:colOff>292100</xdr:colOff>
                    <xdr:row>38</xdr:row>
                    <xdr:rowOff>114300</xdr:rowOff>
                  </from>
                  <to>
                    <xdr:col>24</xdr:col>
                    <xdr:colOff>482600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6" r:id="rId398" name="Check Box 984">
              <controlPr defaultSize="0" autoFill="0" autoLine="0" autoPict="0">
                <anchor moveWithCells="1">
                  <from>
                    <xdr:col>24</xdr:col>
                    <xdr:colOff>304800</xdr:colOff>
                    <xdr:row>43</xdr:row>
                    <xdr:rowOff>152400</xdr:rowOff>
                  </from>
                  <to>
                    <xdr:col>24</xdr:col>
                    <xdr:colOff>622300</xdr:colOff>
                    <xdr:row>43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7" r:id="rId399" name="Check Box 985">
              <controlPr defaultSize="0" autoFill="0" autoLine="0" autoPict="0">
                <anchor moveWithCells="1">
                  <from>
                    <xdr:col>24</xdr:col>
                    <xdr:colOff>292100</xdr:colOff>
                    <xdr:row>44</xdr:row>
                    <xdr:rowOff>190500</xdr:rowOff>
                  </from>
                  <to>
                    <xdr:col>24</xdr:col>
                    <xdr:colOff>508000</xdr:colOff>
                    <xdr:row>44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8" r:id="rId400" name="Check Box 986">
              <controlPr defaultSize="0" autoFill="0" autoLine="0" autoPict="0">
                <anchor moveWithCells="1">
                  <from>
                    <xdr:col>24</xdr:col>
                    <xdr:colOff>304800</xdr:colOff>
                    <xdr:row>46</xdr:row>
                    <xdr:rowOff>152400</xdr:rowOff>
                  </from>
                  <to>
                    <xdr:col>24</xdr:col>
                    <xdr:colOff>622300</xdr:colOff>
                    <xdr:row>46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9" r:id="rId401" name="Check Box 987">
              <controlPr defaultSize="0" autoFill="0" autoLine="0" autoPict="0">
                <anchor moveWithCells="1">
                  <from>
                    <xdr:col>24</xdr:col>
                    <xdr:colOff>292100</xdr:colOff>
                    <xdr:row>47</xdr:row>
                    <xdr:rowOff>190500</xdr:rowOff>
                  </from>
                  <to>
                    <xdr:col>24</xdr:col>
                    <xdr:colOff>508000</xdr:colOff>
                    <xdr:row>47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0" r:id="rId402" name="Check Box 988">
              <controlPr defaultSize="0" autoFill="0" autoLine="0" autoPict="0">
                <anchor moveWithCells="1">
                  <from>
                    <xdr:col>24</xdr:col>
                    <xdr:colOff>304800</xdr:colOff>
                    <xdr:row>49</xdr:row>
                    <xdr:rowOff>152400</xdr:rowOff>
                  </from>
                  <to>
                    <xdr:col>24</xdr:col>
                    <xdr:colOff>622300</xdr:colOff>
                    <xdr:row>49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1" r:id="rId403" name="Check Box 989">
              <controlPr defaultSize="0" autoFill="0" autoLine="0" autoPict="0">
                <anchor moveWithCells="1">
                  <from>
                    <xdr:col>24</xdr:col>
                    <xdr:colOff>292100</xdr:colOff>
                    <xdr:row>50</xdr:row>
                    <xdr:rowOff>63500</xdr:rowOff>
                  </from>
                  <to>
                    <xdr:col>24</xdr:col>
                    <xdr:colOff>508000</xdr:colOff>
                    <xdr:row>50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2" r:id="rId404" name="Check Box 990">
              <controlPr defaultSize="0" autoFill="0" autoLine="0" autoPict="0">
                <anchor moveWithCells="1">
                  <from>
                    <xdr:col>24</xdr:col>
                    <xdr:colOff>304800</xdr:colOff>
                    <xdr:row>51</xdr:row>
                    <xdr:rowOff>215900</xdr:rowOff>
                  </from>
                  <to>
                    <xdr:col>24</xdr:col>
                    <xdr:colOff>571500</xdr:colOff>
                    <xdr:row>51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3" r:id="rId405" name="Check Box 991">
              <controlPr defaultSize="0" autoFill="0" autoLine="0" autoPict="0">
                <anchor moveWithCells="1">
                  <from>
                    <xdr:col>24</xdr:col>
                    <xdr:colOff>317500</xdr:colOff>
                    <xdr:row>52</xdr:row>
                    <xdr:rowOff>177800</xdr:rowOff>
                  </from>
                  <to>
                    <xdr:col>24</xdr:col>
                    <xdr:colOff>533400</xdr:colOff>
                    <xdr:row>52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4" r:id="rId406" name="Check Box 992">
              <controlPr defaultSize="0" autoFill="0" autoLine="0" autoPict="0">
                <anchor moveWithCells="1">
                  <from>
                    <xdr:col>24</xdr:col>
                    <xdr:colOff>304800</xdr:colOff>
                    <xdr:row>56</xdr:row>
                    <xdr:rowOff>152400</xdr:rowOff>
                  </from>
                  <to>
                    <xdr:col>24</xdr:col>
                    <xdr:colOff>622300</xdr:colOff>
                    <xdr:row>56</xdr:row>
                    <xdr:rowOff>482600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5" r:id="rId407" name="Check Box 993">
              <controlPr defaultSize="0" autoFill="0" autoLine="0" autoPict="0">
                <anchor moveWithCells="1">
                  <from>
                    <xdr:col>24</xdr:col>
                    <xdr:colOff>292100</xdr:colOff>
                    <xdr:row>57</xdr:row>
                    <xdr:rowOff>63500</xdr:rowOff>
                  </from>
                  <to>
                    <xdr:col>24</xdr:col>
                    <xdr:colOff>508000</xdr:colOff>
                    <xdr:row>57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6" r:id="rId408" name="Check Box 994">
              <controlPr defaultSize="0" autoFill="0" autoLine="0" autoPict="0">
                <anchor moveWithCells="1">
                  <from>
                    <xdr:col>24</xdr:col>
                    <xdr:colOff>292100</xdr:colOff>
                    <xdr:row>58</xdr:row>
                    <xdr:rowOff>203200</xdr:rowOff>
                  </from>
                  <to>
                    <xdr:col>24</xdr:col>
                    <xdr:colOff>609600</xdr:colOff>
                    <xdr:row>58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7" r:id="rId409" name="Check Box 995">
              <controlPr defaultSize="0" autoFill="0" autoLine="0" autoPict="0">
                <anchor moveWithCells="1">
                  <from>
                    <xdr:col>24</xdr:col>
                    <xdr:colOff>304800</xdr:colOff>
                    <xdr:row>59</xdr:row>
                    <xdr:rowOff>190500</xdr:rowOff>
                  </from>
                  <to>
                    <xdr:col>24</xdr:col>
                    <xdr:colOff>520700</xdr:colOff>
                    <xdr:row>59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8" r:id="rId410" name="Check Box 996">
              <controlPr defaultSize="0" autoFill="0" autoLine="0" autoPict="0">
                <anchor moveWithCells="1">
                  <from>
                    <xdr:col>24</xdr:col>
                    <xdr:colOff>292100</xdr:colOff>
                    <xdr:row>64</xdr:row>
                    <xdr:rowOff>63500</xdr:rowOff>
                  </from>
                  <to>
                    <xdr:col>24</xdr:col>
                    <xdr:colOff>609600</xdr:colOff>
                    <xdr:row>64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9" r:id="rId411" name="Check Box 997">
              <controlPr defaultSize="0" autoFill="0" autoLine="0" autoPict="0">
                <anchor moveWithCells="1">
                  <from>
                    <xdr:col>24</xdr:col>
                    <xdr:colOff>304800</xdr:colOff>
                    <xdr:row>65</xdr:row>
                    <xdr:rowOff>127000</xdr:rowOff>
                  </from>
                  <to>
                    <xdr:col>24</xdr:col>
                    <xdr:colOff>571500</xdr:colOff>
                    <xdr:row>65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0" r:id="rId412" name="Check Box 998">
              <controlPr defaultSize="0" autoFill="0" autoLine="0" autoPict="0">
                <anchor moveWithCells="1">
                  <from>
                    <xdr:col>24</xdr:col>
                    <xdr:colOff>330200</xdr:colOff>
                    <xdr:row>66</xdr:row>
                    <xdr:rowOff>177800</xdr:rowOff>
                  </from>
                  <to>
                    <xdr:col>24</xdr:col>
                    <xdr:colOff>609600</xdr:colOff>
                    <xdr:row>67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1" r:id="rId413" name="Check Box 999">
              <controlPr defaultSize="0" autoFill="0" autoLine="0" autoPict="0">
                <anchor moveWithCells="1">
                  <from>
                    <xdr:col>24</xdr:col>
                    <xdr:colOff>330200</xdr:colOff>
                    <xdr:row>68</xdr:row>
                    <xdr:rowOff>88900</xdr:rowOff>
                  </from>
                  <to>
                    <xdr:col>24</xdr:col>
                    <xdr:colOff>533400</xdr:colOff>
                    <xdr:row>68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2" r:id="rId414" name="Check Box 1000">
              <controlPr defaultSize="0" autoFill="0" autoLine="0" autoPict="0">
                <anchor moveWithCells="1">
                  <from>
                    <xdr:col>24</xdr:col>
                    <xdr:colOff>330200</xdr:colOff>
                    <xdr:row>68</xdr:row>
                    <xdr:rowOff>355600</xdr:rowOff>
                  </from>
                  <to>
                    <xdr:col>24</xdr:col>
                    <xdr:colOff>533400</xdr:colOff>
                    <xdr:row>69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3" r:id="rId415" name="Check Box 1001">
              <controlPr defaultSize="0" autoFill="0" autoLine="0" autoPict="0">
                <anchor moveWithCells="1">
                  <from>
                    <xdr:col>24</xdr:col>
                    <xdr:colOff>330200</xdr:colOff>
                    <xdr:row>70</xdr:row>
                    <xdr:rowOff>177800</xdr:rowOff>
                  </from>
                  <to>
                    <xdr:col>24</xdr:col>
                    <xdr:colOff>533400</xdr:colOff>
                    <xdr:row>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4" r:id="rId416" name="Check Box 1002">
              <controlPr defaultSize="0" autoFill="0" autoLine="0" autoPict="0">
                <anchor moveWithCells="1">
                  <from>
                    <xdr:col>24</xdr:col>
                    <xdr:colOff>330200</xdr:colOff>
                    <xdr:row>71</xdr:row>
                    <xdr:rowOff>177800</xdr:rowOff>
                  </from>
                  <to>
                    <xdr:col>24</xdr:col>
                    <xdr:colOff>584200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5" r:id="rId417" name="Check Box 1003">
              <controlPr defaultSize="0" autoFill="0" autoLine="0" autoPict="0">
                <anchor moveWithCells="1">
                  <from>
                    <xdr:col>24</xdr:col>
                    <xdr:colOff>330200</xdr:colOff>
                    <xdr:row>73</xdr:row>
                    <xdr:rowOff>177800</xdr:rowOff>
                  </from>
                  <to>
                    <xdr:col>24</xdr:col>
                    <xdr:colOff>533400</xdr:colOff>
                    <xdr:row>74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6" r:id="rId418" name="Check Box 1004">
              <controlPr defaultSize="0" autoFill="0" autoLine="0" autoPict="0">
                <anchor moveWithCells="1">
                  <from>
                    <xdr:col>24</xdr:col>
                    <xdr:colOff>330200</xdr:colOff>
                    <xdr:row>75</xdr:row>
                    <xdr:rowOff>76200</xdr:rowOff>
                  </from>
                  <to>
                    <xdr:col>24</xdr:col>
                    <xdr:colOff>584200</xdr:colOff>
                    <xdr:row>75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7" r:id="rId419" name="Check Box 1005">
              <controlPr defaultSize="0" autoFill="0" autoLine="0" autoPict="0">
                <anchor moveWithCells="1">
                  <from>
                    <xdr:col>24</xdr:col>
                    <xdr:colOff>330200</xdr:colOff>
                    <xdr:row>76</xdr:row>
                    <xdr:rowOff>177800</xdr:rowOff>
                  </from>
                  <to>
                    <xdr:col>24</xdr:col>
                    <xdr:colOff>533400</xdr:colOff>
                    <xdr:row>77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8" r:id="rId420" name="Check Box 1006">
              <controlPr defaultSize="0" autoFill="0" autoLine="0" autoPict="0">
                <anchor moveWithCells="1">
                  <from>
                    <xdr:col>24</xdr:col>
                    <xdr:colOff>330200</xdr:colOff>
                    <xdr:row>77</xdr:row>
                    <xdr:rowOff>177800</xdr:rowOff>
                  </from>
                  <to>
                    <xdr:col>24</xdr:col>
                    <xdr:colOff>533400</xdr:colOff>
                    <xdr:row>78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9" r:id="rId421" name="Check Box 1007">
              <controlPr defaultSize="0" autoFill="0" autoLine="0" autoPict="0">
                <anchor moveWithCells="1">
                  <from>
                    <xdr:col>24</xdr:col>
                    <xdr:colOff>330200</xdr:colOff>
                    <xdr:row>82</xdr:row>
                    <xdr:rowOff>177800</xdr:rowOff>
                  </from>
                  <to>
                    <xdr:col>24</xdr:col>
                    <xdr:colOff>533400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0" r:id="rId422" name="Check Box 1008">
              <controlPr defaultSize="0" autoFill="0" autoLine="0" autoPict="0">
                <anchor moveWithCells="1">
                  <from>
                    <xdr:col>24</xdr:col>
                    <xdr:colOff>330200</xdr:colOff>
                    <xdr:row>83</xdr:row>
                    <xdr:rowOff>177800</xdr:rowOff>
                  </from>
                  <to>
                    <xdr:col>24</xdr:col>
                    <xdr:colOff>533400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1" r:id="rId423" name="Check Box 1009">
              <controlPr defaultSize="0" autoFill="0" autoLine="0" autoPict="0">
                <anchor moveWithCells="1">
                  <from>
                    <xdr:col>24</xdr:col>
                    <xdr:colOff>330200</xdr:colOff>
                    <xdr:row>82</xdr:row>
                    <xdr:rowOff>177800</xdr:rowOff>
                  </from>
                  <to>
                    <xdr:col>24</xdr:col>
                    <xdr:colOff>533400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2" r:id="rId424" name="Check Box 1010">
              <controlPr defaultSize="0" autoFill="0" autoLine="0" autoPict="0">
                <anchor moveWithCells="1">
                  <from>
                    <xdr:col>24</xdr:col>
                    <xdr:colOff>330200</xdr:colOff>
                    <xdr:row>83</xdr:row>
                    <xdr:rowOff>177800</xdr:rowOff>
                  </from>
                  <to>
                    <xdr:col>24</xdr:col>
                    <xdr:colOff>533400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3" r:id="rId425" name="Check Box 1011">
              <controlPr defaultSize="0" autoFill="0" autoLine="0" autoPict="0">
                <anchor moveWithCells="1">
                  <from>
                    <xdr:col>24</xdr:col>
                    <xdr:colOff>330200</xdr:colOff>
                    <xdr:row>85</xdr:row>
                    <xdr:rowOff>177800</xdr:rowOff>
                  </from>
                  <to>
                    <xdr:col>24</xdr:col>
                    <xdr:colOff>533400</xdr:colOff>
                    <xdr:row>86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4" r:id="rId426" name="Check Box 1012">
              <controlPr defaultSize="0" autoFill="0" autoLine="0" autoPict="0">
                <anchor moveWithCells="1">
                  <from>
                    <xdr:col>24</xdr:col>
                    <xdr:colOff>330200</xdr:colOff>
                    <xdr:row>86</xdr:row>
                    <xdr:rowOff>177800</xdr:rowOff>
                  </from>
                  <to>
                    <xdr:col>24</xdr:col>
                    <xdr:colOff>533400</xdr:colOff>
                    <xdr:row>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5" r:id="rId427" name="Check Box 1013">
              <controlPr defaultSize="0" autoFill="0" autoLine="0" autoPict="0">
                <anchor moveWithCells="1">
                  <from>
                    <xdr:col>24</xdr:col>
                    <xdr:colOff>330200</xdr:colOff>
                    <xdr:row>91</xdr:row>
                    <xdr:rowOff>368300</xdr:rowOff>
                  </from>
                  <to>
                    <xdr:col>24</xdr:col>
                    <xdr:colOff>533400</xdr:colOff>
                    <xdr:row>92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6" r:id="rId428" name="Check Box 1014">
              <controlPr defaultSize="0" autoFill="0" autoLine="0" autoPict="0">
                <anchor moveWithCells="1">
                  <from>
                    <xdr:col>24</xdr:col>
                    <xdr:colOff>330200</xdr:colOff>
                    <xdr:row>92</xdr:row>
                    <xdr:rowOff>177800</xdr:rowOff>
                  </from>
                  <to>
                    <xdr:col>24</xdr:col>
                    <xdr:colOff>533400</xdr:colOff>
                    <xdr:row>93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7" r:id="rId429" name="Check Box 1015">
              <controlPr defaultSize="0" autoFill="0" autoLine="0" autoPict="0">
                <anchor moveWithCells="1">
                  <from>
                    <xdr:col>24</xdr:col>
                    <xdr:colOff>330200</xdr:colOff>
                    <xdr:row>97</xdr:row>
                    <xdr:rowOff>368300</xdr:rowOff>
                  </from>
                  <to>
                    <xdr:col>24</xdr:col>
                    <xdr:colOff>533400</xdr:colOff>
                    <xdr:row>98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8" r:id="rId430" name="Check Box 1016">
              <controlPr defaultSize="0" autoFill="0" autoLine="0" autoPict="0">
                <anchor moveWithCells="1">
                  <from>
                    <xdr:col>24</xdr:col>
                    <xdr:colOff>330200</xdr:colOff>
                    <xdr:row>98</xdr:row>
                    <xdr:rowOff>177800</xdr:rowOff>
                  </from>
                  <to>
                    <xdr:col>24</xdr:col>
                    <xdr:colOff>533400</xdr:colOff>
                    <xdr:row>99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9" r:id="rId431" name="Check Box 1017">
              <controlPr defaultSize="0" autoFill="0" autoLine="0" autoPict="0">
                <anchor moveWithCells="1">
                  <from>
                    <xdr:col>24</xdr:col>
                    <xdr:colOff>330200</xdr:colOff>
                    <xdr:row>100</xdr:row>
                    <xdr:rowOff>177800</xdr:rowOff>
                  </from>
                  <to>
                    <xdr:col>24</xdr:col>
                    <xdr:colOff>533400</xdr:colOff>
                    <xdr:row>101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0" r:id="rId432" name="Check Box 1018">
              <controlPr defaultSize="0" autoFill="0" autoLine="0" autoPict="0">
                <anchor moveWithCells="1">
                  <from>
                    <xdr:col>24</xdr:col>
                    <xdr:colOff>330200</xdr:colOff>
                    <xdr:row>101</xdr:row>
                    <xdr:rowOff>177800</xdr:rowOff>
                  </from>
                  <to>
                    <xdr:col>24</xdr:col>
                    <xdr:colOff>533400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1" r:id="rId433" name="Check Box 1019">
              <controlPr defaultSize="0" autoFill="0" autoLine="0" autoPict="0">
                <anchor moveWithCells="1">
                  <from>
                    <xdr:col>24</xdr:col>
                    <xdr:colOff>330200</xdr:colOff>
                    <xdr:row>87</xdr:row>
                    <xdr:rowOff>177800</xdr:rowOff>
                  </from>
                  <to>
                    <xdr:col>24</xdr:col>
                    <xdr:colOff>533400</xdr:colOff>
                    <xdr:row>88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2" r:id="rId434" name="Check Box 1020">
              <controlPr defaultSize="0" autoFill="0" autoLine="0" autoPict="0">
                <anchor moveWithCells="1">
                  <from>
                    <xdr:col>24</xdr:col>
                    <xdr:colOff>330200</xdr:colOff>
                    <xdr:row>89</xdr:row>
                    <xdr:rowOff>177800</xdr:rowOff>
                  </from>
                  <to>
                    <xdr:col>24</xdr:col>
                    <xdr:colOff>533400</xdr:colOff>
                    <xdr:row>90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3" r:id="rId435" name="Check Box 1021">
              <controlPr defaultSize="0" autoFill="0" autoLine="0" autoPict="0">
                <anchor moveWithCells="1">
                  <from>
                    <xdr:col>24</xdr:col>
                    <xdr:colOff>330200</xdr:colOff>
                    <xdr:row>91</xdr:row>
                    <xdr:rowOff>63500</xdr:rowOff>
                  </from>
                  <to>
                    <xdr:col>24</xdr:col>
                    <xdr:colOff>571500</xdr:colOff>
                    <xdr:row>91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4" r:id="rId436" name="Check Box 1022">
              <controlPr defaultSize="0" autoFill="0" autoLine="0" autoPict="0">
                <anchor moveWithCells="1">
                  <from>
                    <xdr:col>24</xdr:col>
                    <xdr:colOff>330200</xdr:colOff>
                    <xdr:row>95</xdr:row>
                    <xdr:rowOff>177800</xdr:rowOff>
                  </from>
                  <to>
                    <xdr:col>24</xdr:col>
                    <xdr:colOff>533400</xdr:colOff>
                    <xdr:row>96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5" r:id="rId437" name="Check Box 1023">
              <controlPr defaultSize="0" autoFill="0" autoLine="0" autoPict="0">
                <anchor moveWithCells="1">
                  <from>
                    <xdr:col>24</xdr:col>
                    <xdr:colOff>330200</xdr:colOff>
                    <xdr:row>97</xdr:row>
                    <xdr:rowOff>88900</xdr:rowOff>
                  </from>
                  <to>
                    <xdr:col>24</xdr:col>
                    <xdr:colOff>609600</xdr:colOff>
                    <xdr:row>97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" r:id="rId438" name="Check Box 1024">
              <controlPr defaultSize="0" autoFill="0" autoLine="0" autoPict="0">
                <anchor moveWithCells="1">
                  <from>
                    <xdr:col>24</xdr:col>
                    <xdr:colOff>330200</xdr:colOff>
                    <xdr:row>103</xdr:row>
                    <xdr:rowOff>63500</xdr:rowOff>
                  </from>
                  <to>
                    <xdr:col>24</xdr:col>
                    <xdr:colOff>558800</xdr:colOff>
                    <xdr:row>103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" r:id="rId439" name="Check Box 1025">
              <controlPr defaultSize="0" autoFill="0" autoLine="0" autoPict="0">
                <anchor moveWithCells="1">
                  <from>
                    <xdr:col>24</xdr:col>
                    <xdr:colOff>330200</xdr:colOff>
                    <xdr:row>104</xdr:row>
                    <xdr:rowOff>88900</xdr:rowOff>
                  </from>
                  <to>
                    <xdr:col>24</xdr:col>
                    <xdr:colOff>533400</xdr:colOff>
                    <xdr:row>104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40" name="Check Box 1026">
              <controlPr defaultSize="0" autoFill="0" autoLine="0" autoPict="0">
                <anchor moveWithCells="1">
                  <from>
                    <xdr:col>24</xdr:col>
                    <xdr:colOff>330200</xdr:colOff>
                    <xdr:row>104</xdr:row>
                    <xdr:rowOff>368300</xdr:rowOff>
                  </from>
                  <to>
                    <xdr:col>24</xdr:col>
                    <xdr:colOff>533400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41" name="Check Box 1027">
              <controlPr defaultSize="0" autoFill="0" autoLine="0" autoPict="0">
                <anchor moveWithCells="1">
                  <from>
                    <xdr:col>24</xdr:col>
                    <xdr:colOff>330200</xdr:colOff>
                    <xdr:row>93</xdr:row>
                    <xdr:rowOff>177800</xdr:rowOff>
                  </from>
                  <to>
                    <xdr:col>24</xdr:col>
                    <xdr:colOff>533400</xdr:colOff>
                    <xdr:row>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442" name="Check Box 1028">
              <controlPr defaultSize="0" autoFill="0" autoLine="0" autoPict="0">
                <anchor moveWithCells="1">
                  <from>
                    <xdr:col>24</xdr:col>
                    <xdr:colOff>330200</xdr:colOff>
                    <xdr:row>110</xdr:row>
                    <xdr:rowOff>254000</xdr:rowOff>
                  </from>
                  <to>
                    <xdr:col>24</xdr:col>
                    <xdr:colOff>584200</xdr:colOff>
                    <xdr:row>110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443" name="Check Box 1029">
              <controlPr defaultSize="0" autoFill="0" autoLine="0" autoPict="0">
                <anchor moveWithCells="1">
                  <from>
                    <xdr:col>24</xdr:col>
                    <xdr:colOff>330200</xdr:colOff>
                    <xdr:row>111</xdr:row>
                    <xdr:rowOff>190500</xdr:rowOff>
                  </from>
                  <to>
                    <xdr:col>24</xdr:col>
                    <xdr:colOff>533400</xdr:colOff>
                    <xdr:row>111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444" name="Check Box 1030">
              <controlPr defaultSize="0" autoFill="0" autoLine="0" autoPict="0">
                <anchor moveWithCells="1">
                  <from>
                    <xdr:col>24</xdr:col>
                    <xdr:colOff>330200</xdr:colOff>
                    <xdr:row>113</xdr:row>
                    <xdr:rowOff>266700</xdr:rowOff>
                  </from>
                  <to>
                    <xdr:col>24</xdr:col>
                    <xdr:colOff>609600</xdr:colOff>
                    <xdr:row>113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445" name="Check Box 1031">
              <controlPr defaultSize="0" autoFill="0" autoLine="0" autoPict="0">
                <anchor moveWithCells="1">
                  <from>
                    <xdr:col>24</xdr:col>
                    <xdr:colOff>330200</xdr:colOff>
                    <xdr:row>114</xdr:row>
                    <xdr:rowOff>165100</xdr:rowOff>
                  </from>
                  <to>
                    <xdr:col>24</xdr:col>
                    <xdr:colOff>533400</xdr:colOff>
                    <xdr:row>114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446" name="Check Box 1032">
              <controlPr defaultSize="0" autoFill="0" autoLine="0" autoPict="0">
                <anchor moveWithCells="1">
                  <from>
                    <xdr:col>24</xdr:col>
                    <xdr:colOff>330200</xdr:colOff>
                    <xdr:row>116</xdr:row>
                    <xdr:rowOff>177800</xdr:rowOff>
                  </from>
                  <to>
                    <xdr:col>24</xdr:col>
                    <xdr:colOff>584200</xdr:colOff>
                    <xdr:row>116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447" name="Check Box 1033">
              <controlPr defaultSize="0" autoFill="0" autoLine="0" autoPict="0">
                <anchor moveWithCells="1">
                  <from>
                    <xdr:col>24</xdr:col>
                    <xdr:colOff>330200</xdr:colOff>
                    <xdr:row>117</xdr:row>
                    <xdr:rowOff>88900</xdr:rowOff>
                  </from>
                  <to>
                    <xdr:col>24</xdr:col>
                    <xdr:colOff>533400</xdr:colOff>
                    <xdr:row>117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448" name="Check Box 1034">
              <controlPr defaultSize="0" autoFill="0" autoLine="0" autoPict="0">
                <anchor moveWithCells="1">
                  <from>
                    <xdr:col>24</xdr:col>
                    <xdr:colOff>330200</xdr:colOff>
                    <xdr:row>119</xdr:row>
                    <xdr:rowOff>241300</xdr:rowOff>
                  </from>
                  <to>
                    <xdr:col>24</xdr:col>
                    <xdr:colOff>673100</xdr:colOff>
                    <xdr:row>119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449" name="Check Box 1035">
              <controlPr defaultSize="0" autoFill="0" autoLine="0" autoPict="0">
                <anchor moveWithCells="1">
                  <from>
                    <xdr:col>24</xdr:col>
                    <xdr:colOff>330200</xdr:colOff>
                    <xdr:row>120</xdr:row>
                    <xdr:rowOff>177800</xdr:rowOff>
                  </from>
                  <to>
                    <xdr:col>24</xdr:col>
                    <xdr:colOff>533400</xdr:colOff>
                    <xdr:row>120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450" name="Check Box 1036">
              <controlPr defaultSize="0" autoFill="0" autoLine="0" autoPict="0">
                <anchor moveWithCells="1">
                  <from>
                    <xdr:col>24</xdr:col>
                    <xdr:colOff>330200</xdr:colOff>
                    <xdr:row>122</xdr:row>
                    <xdr:rowOff>254000</xdr:rowOff>
                  </from>
                  <to>
                    <xdr:col>24</xdr:col>
                    <xdr:colOff>698500</xdr:colOff>
                    <xdr:row>122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451" name="Check Box 1037">
              <controlPr defaultSize="0" autoFill="0" autoLine="0" autoPict="0">
                <anchor moveWithCells="1">
                  <from>
                    <xdr:col>24</xdr:col>
                    <xdr:colOff>330200</xdr:colOff>
                    <xdr:row>123</xdr:row>
                    <xdr:rowOff>165100</xdr:rowOff>
                  </from>
                  <to>
                    <xdr:col>24</xdr:col>
                    <xdr:colOff>533400</xdr:colOff>
                    <xdr:row>123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452" name="Check Box 1038">
              <controlPr defaultSize="0" autoFill="0" autoLine="0" autoPict="0">
                <anchor moveWithCells="1">
                  <from>
                    <xdr:col>28</xdr:col>
                    <xdr:colOff>292100</xdr:colOff>
                    <xdr:row>16</xdr:row>
                    <xdr:rowOff>12700</xdr:rowOff>
                  </from>
                  <to>
                    <xdr:col>28</xdr:col>
                    <xdr:colOff>508000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453" name="Check Box 1039">
              <controlPr defaultSize="0" autoFill="0" autoLine="0" autoPict="0">
                <anchor moveWithCells="1">
                  <from>
                    <xdr:col>28</xdr:col>
                    <xdr:colOff>292100</xdr:colOff>
                    <xdr:row>17</xdr:row>
                    <xdr:rowOff>0</xdr:rowOff>
                  </from>
                  <to>
                    <xdr:col>28</xdr:col>
                    <xdr:colOff>508000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454" name="Check Box 1040">
              <controlPr defaultSize="0" autoFill="0" autoLine="0" autoPict="0">
                <anchor moveWithCells="1">
                  <from>
                    <xdr:col>28</xdr:col>
                    <xdr:colOff>292100</xdr:colOff>
                    <xdr:row>18</xdr:row>
                    <xdr:rowOff>0</xdr:rowOff>
                  </from>
                  <to>
                    <xdr:col>28</xdr:col>
                    <xdr:colOff>508000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455" name="Check Box 1041">
              <controlPr defaultSize="0" autoFill="0" autoLine="0" autoPict="0">
                <anchor moveWithCells="1">
                  <from>
                    <xdr:col>28</xdr:col>
                    <xdr:colOff>292100</xdr:colOff>
                    <xdr:row>19</xdr:row>
                    <xdr:rowOff>0</xdr:rowOff>
                  </from>
                  <to>
                    <xdr:col>28</xdr:col>
                    <xdr:colOff>508000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456" name="Check Box 1042">
              <controlPr defaultSize="0" autoFill="0" autoLine="0" autoPict="0">
                <anchor moveWithCells="1">
                  <from>
                    <xdr:col>28</xdr:col>
                    <xdr:colOff>292100</xdr:colOff>
                    <xdr:row>21</xdr:row>
                    <xdr:rowOff>0</xdr:rowOff>
                  </from>
                  <to>
                    <xdr:col>28</xdr:col>
                    <xdr:colOff>508000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457" name="Check Box 1043">
              <controlPr defaultSize="0" autoFill="0" autoLine="0" autoPict="0">
                <anchor moveWithCells="1">
                  <from>
                    <xdr:col>28</xdr:col>
                    <xdr:colOff>292100</xdr:colOff>
                    <xdr:row>22</xdr:row>
                    <xdr:rowOff>0</xdr:rowOff>
                  </from>
                  <to>
                    <xdr:col>28</xdr:col>
                    <xdr:colOff>508000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458" name="Check Box 1044">
              <controlPr defaultSize="0" autoFill="0" autoLine="0" autoPict="0">
                <anchor moveWithCells="1">
                  <from>
                    <xdr:col>28</xdr:col>
                    <xdr:colOff>292100</xdr:colOff>
                    <xdr:row>22</xdr:row>
                    <xdr:rowOff>190500</xdr:rowOff>
                  </from>
                  <to>
                    <xdr:col>28</xdr:col>
                    <xdr:colOff>508000</xdr:colOff>
                    <xdr:row>23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459" name="Check Box 1045">
              <controlPr defaultSize="0" autoFill="0" autoLine="0" autoPict="0">
                <anchor moveWithCells="1">
                  <from>
                    <xdr:col>28</xdr:col>
                    <xdr:colOff>292100</xdr:colOff>
                    <xdr:row>24</xdr:row>
                    <xdr:rowOff>190500</xdr:rowOff>
                  </from>
                  <to>
                    <xdr:col>28</xdr:col>
                    <xdr:colOff>508000</xdr:colOff>
                    <xdr:row>25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460" name="Check Box 1046">
              <controlPr defaultSize="0" autoFill="0" autoLine="0" autoPict="0">
                <anchor moveWithCells="1">
                  <from>
                    <xdr:col>28</xdr:col>
                    <xdr:colOff>292100</xdr:colOff>
                    <xdr:row>25</xdr:row>
                    <xdr:rowOff>177800</xdr:rowOff>
                  </from>
                  <to>
                    <xdr:col>28</xdr:col>
                    <xdr:colOff>508000</xdr:colOff>
                    <xdr:row>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461" name="Check Box 1047">
              <controlPr defaultSize="0" autoFill="0" autoLine="0" autoPict="0">
                <anchor moveWithCells="1">
                  <from>
                    <xdr:col>28</xdr:col>
                    <xdr:colOff>292100</xdr:colOff>
                    <xdr:row>27</xdr:row>
                    <xdr:rowOff>177800</xdr:rowOff>
                  </from>
                  <to>
                    <xdr:col>28</xdr:col>
                    <xdr:colOff>558800</xdr:colOff>
                    <xdr:row>27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462" name="Check Box 1048">
              <controlPr defaultSize="0" autoFill="0" autoLine="0" autoPict="0">
                <anchor moveWithCells="1">
                  <from>
                    <xdr:col>28</xdr:col>
                    <xdr:colOff>292100</xdr:colOff>
                    <xdr:row>28</xdr:row>
                    <xdr:rowOff>38100</xdr:rowOff>
                  </from>
                  <to>
                    <xdr:col>28</xdr:col>
                    <xdr:colOff>508000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463" name="Check Box 1049">
              <controlPr defaultSize="0" autoFill="0" autoLine="0" autoPict="0">
                <anchor moveWithCells="1">
                  <from>
                    <xdr:col>28</xdr:col>
                    <xdr:colOff>292100</xdr:colOff>
                    <xdr:row>29</xdr:row>
                    <xdr:rowOff>190500</xdr:rowOff>
                  </from>
                  <to>
                    <xdr:col>28</xdr:col>
                    <xdr:colOff>508000</xdr:colOff>
                    <xdr:row>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464" name="Check Box 1050">
              <controlPr defaultSize="0" autoFill="0" autoLine="0" autoPict="0">
                <anchor moveWithCells="1">
                  <from>
                    <xdr:col>28</xdr:col>
                    <xdr:colOff>292100</xdr:colOff>
                    <xdr:row>30</xdr:row>
                    <xdr:rowOff>177800</xdr:rowOff>
                  </from>
                  <to>
                    <xdr:col>28</xdr:col>
                    <xdr:colOff>482600</xdr:colOff>
                    <xdr:row>31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465" name="Check Box 1051">
              <controlPr defaultSize="0" autoFill="0" autoLine="0" autoPict="0">
                <anchor moveWithCells="1">
                  <from>
                    <xdr:col>28</xdr:col>
                    <xdr:colOff>292100</xdr:colOff>
                    <xdr:row>32</xdr:row>
                    <xdr:rowOff>25400</xdr:rowOff>
                  </from>
                  <to>
                    <xdr:col>28</xdr:col>
                    <xdr:colOff>533400</xdr:colOff>
                    <xdr:row>32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466" name="Check Box 1052">
              <controlPr defaultSize="0" autoFill="0" autoLine="0" autoPict="0">
                <anchor moveWithCells="1">
                  <from>
                    <xdr:col>28</xdr:col>
                    <xdr:colOff>292100</xdr:colOff>
                    <xdr:row>32</xdr:row>
                    <xdr:rowOff>355600</xdr:rowOff>
                  </from>
                  <to>
                    <xdr:col>28</xdr:col>
                    <xdr:colOff>482600</xdr:colOff>
                    <xdr:row>33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467" name="Check Box 1053">
              <controlPr defaultSize="0" autoFill="0" autoLine="0" autoPict="0">
                <anchor moveWithCells="1">
                  <from>
                    <xdr:col>28</xdr:col>
                    <xdr:colOff>292100</xdr:colOff>
                    <xdr:row>35</xdr:row>
                    <xdr:rowOff>63500</xdr:rowOff>
                  </from>
                  <to>
                    <xdr:col>28</xdr:col>
                    <xdr:colOff>558800</xdr:colOff>
                    <xdr:row>35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468" name="Check Box 1054">
              <controlPr defaultSize="0" autoFill="0" autoLine="0" autoPict="0">
                <anchor moveWithCells="1">
                  <from>
                    <xdr:col>28</xdr:col>
                    <xdr:colOff>292100</xdr:colOff>
                    <xdr:row>36</xdr:row>
                    <xdr:rowOff>88900</xdr:rowOff>
                  </from>
                  <to>
                    <xdr:col>28</xdr:col>
                    <xdr:colOff>482600</xdr:colOff>
                    <xdr:row>36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469" name="Check Box 1055">
              <controlPr defaultSize="0" autoFill="0" autoLine="0" autoPict="0">
                <anchor moveWithCells="1">
                  <from>
                    <xdr:col>28</xdr:col>
                    <xdr:colOff>292100</xdr:colOff>
                    <xdr:row>37</xdr:row>
                    <xdr:rowOff>114300</xdr:rowOff>
                  </from>
                  <to>
                    <xdr:col>28</xdr:col>
                    <xdr:colOff>482600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470" name="Check Box 1056">
              <controlPr defaultSize="0" autoFill="0" autoLine="0" autoPict="0">
                <anchor moveWithCells="1">
                  <from>
                    <xdr:col>28</xdr:col>
                    <xdr:colOff>292100</xdr:colOff>
                    <xdr:row>38</xdr:row>
                    <xdr:rowOff>114300</xdr:rowOff>
                  </from>
                  <to>
                    <xdr:col>28</xdr:col>
                    <xdr:colOff>482600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471" name="Check Box 1057">
              <controlPr defaultSize="0" autoFill="0" autoLine="0" autoPict="0">
                <anchor moveWithCells="1">
                  <from>
                    <xdr:col>28</xdr:col>
                    <xdr:colOff>304800</xdr:colOff>
                    <xdr:row>43</xdr:row>
                    <xdr:rowOff>152400</xdr:rowOff>
                  </from>
                  <to>
                    <xdr:col>28</xdr:col>
                    <xdr:colOff>622300</xdr:colOff>
                    <xdr:row>43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472" name="Check Box 1058">
              <controlPr defaultSize="0" autoFill="0" autoLine="0" autoPict="0">
                <anchor moveWithCells="1">
                  <from>
                    <xdr:col>28</xdr:col>
                    <xdr:colOff>292100</xdr:colOff>
                    <xdr:row>44</xdr:row>
                    <xdr:rowOff>190500</xdr:rowOff>
                  </from>
                  <to>
                    <xdr:col>28</xdr:col>
                    <xdr:colOff>508000</xdr:colOff>
                    <xdr:row>44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473" name="Check Box 1059">
              <controlPr defaultSize="0" autoFill="0" autoLine="0" autoPict="0">
                <anchor moveWithCells="1">
                  <from>
                    <xdr:col>28</xdr:col>
                    <xdr:colOff>304800</xdr:colOff>
                    <xdr:row>46</xdr:row>
                    <xdr:rowOff>152400</xdr:rowOff>
                  </from>
                  <to>
                    <xdr:col>28</xdr:col>
                    <xdr:colOff>622300</xdr:colOff>
                    <xdr:row>46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474" name="Check Box 1060">
              <controlPr defaultSize="0" autoFill="0" autoLine="0" autoPict="0">
                <anchor moveWithCells="1">
                  <from>
                    <xdr:col>28</xdr:col>
                    <xdr:colOff>292100</xdr:colOff>
                    <xdr:row>47</xdr:row>
                    <xdr:rowOff>190500</xdr:rowOff>
                  </from>
                  <to>
                    <xdr:col>28</xdr:col>
                    <xdr:colOff>508000</xdr:colOff>
                    <xdr:row>47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75" name="Check Box 1061">
              <controlPr defaultSize="0" autoFill="0" autoLine="0" autoPict="0">
                <anchor moveWithCells="1">
                  <from>
                    <xdr:col>28</xdr:col>
                    <xdr:colOff>304800</xdr:colOff>
                    <xdr:row>49</xdr:row>
                    <xdr:rowOff>152400</xdr:rowOff>
                  </from>
                  <to>
                    <xdr:col>28</xdr:col>
                    <xdr:colOff>622300</xdr:colOff>
                    <xdr:row>49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76" name="Check Box 1062">
              <controlPr defaultSize="0" autoFill="0" autoLine="0" autoPict="0">
                <anchor moveWithCells="1">
                  <from>
                    <xdr:col>28</xdr:col>
                    <xdr:colOff>292100</xdr:colOff>
                    <xdr:row>50</xdr:row>
                    <xdr:rowOff>63500</xdr:rowOff>
                  </from>
                  <to>
                    <xdr:col>28</xdr:col>
                    <xdr:colOff>508000</xdr:colOff>
                    <xdr:row>50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77" name="Check Box 1063">
              <controlPr defaultSize="0" autoFill="0" autoLine="0" autoPict="0">
                <anchor moveWithCells="1">
                  <from>
                    <xdr:col>28</xdr:col>
                    <xdr:colOff>304800</xdr:colOff>
                    <xdr:row>51</xdr:row>
                    <xdr:rowOff>215900</xdr:rowOff>
                  </from>
                  <to>
                    <xdr:col>28</xdr:col>
                    <xdr:colOff>571500</xdr:colOff>
                    <xdr:row>51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78" name="Check Box 1064">
              <controlPr defaultSize="0" autoFill="0" autoLine="0" autoPict="0">
                <anchor moveWithCells="1">
                  <from>
                    <xdr:col>28</xdr:col>
                    <xdr:colOff>317500</xdr:colOff>
                    <xdr:row>52</xdr:row>
                    <xdr:rowOff>177800</xdr:rowOff>
                  </from>
                  <to>
                    <xdr:col>28</xdr:col>
                    <xdr:colOff>533400</xdr:colOff>
                    <xdr:row>52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79" name="Check Box 1065">
              <controlPr defaultSize="0" autoFill="0" autoLine="0" autoPict="0">
                <anchor moveWithCells="1">
                  <from>
                    <xdr:col>28</xdr:col>
                    <xdr:colOff>304800</xdr:colOff>
                    <xdr:row>56</xdr:row>
                    <xdr:rowOff>152400</xdr:rowOff>
                  </from>
                  <to>
                    <xdr:col>28</xdr:col>
                    <xdr:colOff>622300</xdr:colOff>
                    <xdr:row>56</xdr:row>
                    <xdr:rowOff>482600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80" name="Check Box 1066">
              <controlPr defaultSize="0" autoFill="0" autoLine="0" autoPict="0">
                <anchor moveWithCells="1">
                  <from>
                    <xdr:col>28</xdr:col>
                    <xdr:colOff>292100</xdr:colOff>
                    <xdr:row>57</xdr:row>
                    <xdr:rowOff>63500</xdr:rowOff>
                  </from>
                  <to>
                    <xdr:col>28</xdr:col>
                    <xdr:colOff>508000</xdr:colOff>
                    <xdr:row>57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81" name="Check Box 1067">
              <controlPr defaultSize="0" autoFill="0" autoLine="0" autoPict="0">
                <anchor moveWithCells="1">
                  <from>
                    <xdr:col>28</xdr:col>
                    <xdr:colOff>292100</xdr:colOff>
                    <xdr:row>58</xdr:row>
                    <xdr:rowOff>203200</xdr:rowOff>
                  </from>
                  <to>
                    <xdr:col>28</xdr:col>
                    <xdr:colOff>609600</xdr:colOff>
                    <xdr:row>58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82" name="Check Box 1068">
              <controlPr defaultSize="0" autoFill="0" autoLine="0" autoPict="0">
                <anchor moveWithCells="1">
                  <from>
                    <xdr:col>28</xdr:col>
                    <xdr:colOff>304800</xdr:colOff>
                    <xdr:row>59</xdr:row>
                    <xdr:rowOff>190500</xdr:rowOff>
                  </from>
                  <to>
                    <xdr:col>28</xdr:col>
                    <xdr:colOff>520700</xdr:colOff>
                    <xdr:row>59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3" name="Check Box 1069">
              <controlPr defaultSize="0" autoFill="0" autoLine="0" autoPict="0">
                <anchor moveWithCells="1">
                  <from>
                    <xdr:col>28</xdr:col>
                    <xdr:colOff>292100</xdr:colOff>
                    <xdr:row>64</xdr:row>
                    <xdr:rowOff>63500</xdr:rowOff>
                  </from>
                  <to>
                    <xdr:col>28</xdr:col>
                    <xdr:colOff>609600</xdr:colOff>
                    <xdr:row>64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84" name="Check Box 1070">
              <controlPr defaultSize="0" autoFill="0" autoLine="0" autoPict="0">
                <anchor moveWithCells="1">
                  <from>
                    <xdr:col>28</xdr:col>
                    <xdr:colOff>304800</xdr:colOff>
                    <xdr:row>65</xdr:row>
                    <xdr:rowOff>127000</xdr:rowOff>
                  </from>
                  <to>
                    <xdr:col>28</xdr:col>
                    <xdr:colOff>571500</xdr:colOff>
                    <xdr:row>65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85" name="Check Box 1071">
              <controlPr defaultSize="0" autoFill="0" autoLine="0" autoPict="0">
                <anchor moveWithCells="1">
                  <from>
                    <xdr:col>28</xdr:col>
                    <xdr:colOff>330200</xdr:colOff>
                    <xdr:row>66</xdr:row>
                    <xdr:rowOff>177800</xdr:rowOff>
                  </from>
                  <to>
                    <xdr:col>28</xdr:col>
                    <xdr:colOff>609600</xdr:colOff>
                    <xdr:row>67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86" name="Check Box 1072">
              <controlPr defaultSize="0" autoFill="0" autoLine="0" autoPict="0">
                <anchor moveWithCells="1">
                  <from>
                    <xdr:col>28</xdr:col>
                    <xdr:colOff>330200</xdr:colOff>
                    <xdr:row>68</xdr:row>
                    <xdr:rowOff>88900</xdr:rowOff>
                  </from>
                  <to>
                    <xdr:col>28</xdr:col>
                    <xdr:colOff>533400</xdr:colOff>
                    <xdr:row>68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87" name="Check Box 1073">
              <controlPr defaultSize="0" autoFill="0" autoLine="0" autoPict="0">
                <anchor moveWithCells="1">
                  <from>
                    <xdr:col>28</xdr:col>
                    <xdr:colOff>330200</xdr:colOff>
                    <xdr:row>68</xdr:row>
                    <xdr:rowOff>355600</xdr:rowOff>
                  </from>
                  <to>
                    <xdr:col>28</xdr:col>
                    <xdr:colOff>533400</xdr:colOff>
                    <xdr:row>69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488" name="Check Box 1074">
              <controlPr defaultSize="0" autoFill="0" autoLine="0" autoPict="0">
                <anchor moveWithCells="1">
                  <from>
                    <xdr:col>28</xdr:col>
                    <xdr:colOff>330200</xdr:colOff>
                    <xdr:row>70</xdr:row>
                    <xdr:rowOff>177800</xdr:rowOff>
                  </from>
                  <to>
                    <xdr:col>28</xdr:col>
                    <xdr:colOff>533400</xdr:colOff>
                    <xdr:row>71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489" name="Check Box 1075">
              <controlPr defaultSize="0" autoFill="0" autoLine="0" autoPict="0">
                <anchor moveWithCells="1">
                  <from>
                    <xdr:col>28</xdr:col>
                    <xdr:colOff>330200</xdr:colOff>
                    <xdr:row>71</xdr:row>
                    <xdr:rowOff>177800</xdr:rowOff>
                  </from>
                  <to>
                    <xdr:col>28</xdr:col>
                    <xdr:colOff>584200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490" name="Check Box 1076">
              <controlPr defaultSize="0" autoFill="0" autoLine="0" autoPict="0">
                <anchor moveWithCells="1">
                  <from>
                    <xdr:col>28</xdr:col>
                    <xdr:colOff>330200</xdr:colOff>
                    <xdr:row>73</xdr:row>
                    <xdr:rowOff>177800</xdr:rowOff>
                  </from>
                  <to>
                    <xdr:col>28</xdr:col>
                    <xdr:colOff>533400</xdr:colOff>
                    <xdr:row>74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491" name="Check Box 1077">
              <controlPr defaultSize="0" autoFill="0" autoLine="0" autoPict="0">
                <anchor moveWithCells="1">
                  <from>
                    <xdr:col>28</xdr:col>
                    <xdr:colOff>330200</xdr:colOff>
                    <xdr:row>75</xdr:row>
                    <xdr:rowOff>76200</xdr:rowOff>
                  </from>
                  <to>
                    <xdr:col>28</xdr:col>
                    <xdr:colOff>584200</xdr:colOff>
                    <xdr:row>75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492" name="Check Box 1078">
              <controlPr defaultSize="0" autoFill="0" autoLine="0" autoPict="0">
                <anchor moveWithCells="1">
                  <from>
                    <xdr:col>28</xdr:col>
                    <xdr:colOff>330200</xdr:colOff>
                    <xdr:row>76</xdr:row>
                    <xdr:rowOff>177800</xdr:rowOff>
                  </from>
                  <to>
                    <xdr:col>28</xdr:col>
                    <xdr:colOff>533400</xdr:colOff>
                    <xdr:row>77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493" name="Check Box 1079">
              <controlPr defaultSize="0" autoFill="0" autoLine="0" autoPict="0">
                <anchor moveWithCells="1">
                  <from>
                    <xdr:col>28</xdr:col>
                    <xdr:colOff>330200</xdr:colOff>
                    <xdr:row>77</xdr:row>
                    <xdr:rowOff>177800</xdr:rowOff>
                  </from>
                  <to>
                    <xdr:col>28</xdr:col>
                    <xdr:colOff>533400</xdr:colOff>
                    <xdr:row>78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494" name="Check Box 1080">
              <controlPr defaultSize="0" autoFill="0" autoLine="0" autoPict="0">
                <anchor moveWithCells="1">
                  <from>
                    <xdr:col>28</xdr:col>
                    <xdr:colOff>330200</xdr:colOff>
                    <xdr:row>82</xdr:row>
                    <xdr:rowOff>177800</xdr:rowOff>
                  </from>
                  <to>
                    <xdr:col>28</xdr:col>
                    <xdr:colOff>533400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95" name="Check Box 1081">
              <controlPr defaultSize="0" autoFill="0" autoLine="0" autoPict="0">
                <anchor moveWithCells="1">
                  <from>
                    <xdr:col>28</xdr:col>
                    <xdr:colOff>330200</xdr:colOff>
                    <xdr:row>83</xdr:row>
                    <xdr:rowOff>177800</xdr:rowOff>
                  </from>
                  <to>
                    <xdr:col>28</xdr:col>
                    <xdr:colOff>533400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96" name="Check Box 1082">
              <controlPr defaultSize="0" autoFill="0" autoLine="0" autoPict="0">
                <anchor moveWithCells="1">
                  <from>
                    <xdr:col>28</xdr:col>
                    <xdr:colOff>330200</xdr:colOff>
                    <xdr:row>82</xdr:row>
                    <xdr:rowOff>177800</xdr:rowOff>
                  </from>
                  <to>
                    <xdr:col>28</xdr:col>
                    <xdr:colOff>533400</xdr:colOff>
                    <xdr:row>83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97" name="Check Box 1083">
              <controlPr defaultSize="0" autoFill="0" autoLine="0" autoPict="0">
                <anchor moveWithCells="1">
                  <from>
                    <xdr:col>28</xdr:col>
                    <xdr:colOff>330200</xdr:colOff>
                    <xdr:row>83</xdr:row>
                    <xdr:rowOff>177800</xdr:rowOff>
                  </from>
                  <to>
                    <xdr:col>28</xdr:col>
                    <xdr:colOff>533400</xdr:colOff>
                    <xdr:row>84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98" name="Check Box 1084">
              <controlPr defaultSize="0" autoFill="0" autoLine="0" autoPict="0">
                <anchor moveWithCells="1">
                  <from>
                    <xdr:col>28</xdr:col>
                    <xdr:colOff>330200</xdr:colOff>
                    <xdr:row>85</xdr:row>
                    <xdr:rowOff>177800</xdr:rowOff>
                  </from>
                  <to>
                    <xdr:col>28</xdr:col>
                    <xdr:colOff>533400</xdr:colOff>
                    <xdr:row>86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99" name="Check Box 1085">
              <controlPr defaultSize="0" autoFill="0" autoLine="0" autoPict="0">
                <anchor moveWithCells="1">
                  <from>
                    <xdr:col>28</xdr:col>
                    <xdr:colOff>330200</xdr:colOff>
                    <xdr:row>86</xdr:row>
                    <xdr:rowOff>177800</xdr:rowOff>
                  </from>
                  <to>
                    <xdr:col>28</xdr:col>
                    <xdr:colOff>533400</xdr:colOff>
                    <xdr:row>87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500" name="Check Box 1086">
              <controlPr defaultSize="0" autoFill="0" autoLine="0" autoPict="0">
                <anchor moveWithCells="1">
                  <from>
                    <xdr:col>28</xdr:col>
                    <xdr:colOff>330200</xdr:colOff>
                    <xdr:row>91</xdr:row>
                    <xdr:rowOff>368300</xdr:rowOff>
                  </from>
                  <to>
                    <xdr:col>28</xdr:col>
                    <xdr:colOff>533400</xdr:colOff>
                    <xdr:row>92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501" name="Check Box 1087">
              <controlPr defaultSize="0" autoFill="0" autoLine="0" autoPict="0">
                <anchor moveWithCells="1">
                  <from>
                    <xdr:col>28</xdr:col>
                    <xdr:colOff>330200</xdr:colOff>
                    <xdr:row>92</xdr:row>
                    <xdr:rowOff>177800</xdr:rowOff>
                  </from>
                  <to>
                    <xdr:col>28</xdr:col>
                    <xdr:colOff>533400</xdr:colOff>
                    <xdr:row>93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502" name="Check Box 1088">
              <controlPr defaultSize="0" autoFill="0" autoLine="0" autoPict="0">
                <anchor moveWithCells="1">
                  <from>
                    <xdr:col>28</xdr:col>
                    <xdr:colOff>330200</xdr:colOff>
                    <xdr:row>97</xdr:row>
                    <xdr:rowOff>368300</xdr:rowOff>
                  </from>
                  <to>
                    <xdr:col>28</xdr:col>
                    <xdr:colOff>533400</xdr:colOff>
                    <xdr:row>98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503" name="Check Box 1089">
              <controlPr defaultSize="0" autoFill="0" autoLine="0" autoPict="0">
                <anchor moveWithCells="1">
                  <from>
                    <xdr:col>28</xdr:col>
                    <xdr:colOff>330200</xdr:colOff>
                    <xdr:row>98</xdr:row>
                    <xdr:rowOff>177800</xdr:rowOff>
                  </from>
                  <to>
                    <xdr:col>28</xdr:col>
                    <xdr:colOff>533400</xdr:colOff>
                    <xdr:row>99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504" name="Check Box 1090">
              <controlPr defaultSize="0" autoFill="0" autoLine="0" autoPict="0">
                <anchor moveWithCells="1">
                  <from>
                    <xdr:col>28</xdr:col>
                    <xdr:colOff>330200</xdr:colOff>
                    <xdr:row>100</xdr:row>
                    <xdr:rowOff>177800</xdr:rowOff>
                  </from>
                  <to>
                    <xdr:col>28</xdr:col>
                    <xdr:colOff>533400</xdr:colOff>
                    <xdr:row>101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505" name="Check Box 1091">
              <controlPr defaultSize="0" autoFill="0" autoLine="0" autoPict="0">
                <anchor moveWithCells="1">
                  <from>
                    <xdr:col>28</xdr:col>
                    <xdr:colOff>330200</xdr:colOff>
                    <xdr:row>101</xdr:row>
                    <xdr:rowOff>177800</xdr:rowOff>
                  </from>
                  <to>
                    <xdr:col>28</xdr:col>
                    <xdr:colOff>533400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506" name="Check Box 1092">
              <controlPr defaultSize="0" autoFill="0" autoLine="0" autoPict="0">
                <anchor moveWithCells="1">
                  <from>
                    <xdr:col>28</xdr:col>
                    <xdr:colOff>330200</xdr:colOff>
                    <xdr:row>87</xdr:row>
                    <xdr:rowOff>177800</xdr:rowOff>
                  </from>
                  <to>
                    <xdr:col>28</xdr:col>
                    <xdr:colOff>533400</xdr:colOff>
                    <xdr:row>88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507" name="Check Box 1093">
              <controlPr defaultSize="0" autoFill="0" autoLine="0" autoPict="0">
                <anchor moveWithCells="1">
                  <from>
                    <xdr:col>28</xdr:col>
                    <xdr:colOff>330200</xdr:colOff>
                    <xdr:row>89</xdr:row>
                    <xdr:rowOff>177800</xdr:rowOff>
                  </from>
                  <to>
                    <xdr:col>28</xdr:col>
                    <xdr:colOff>533400</xdr:colOff>
                    <xdr:row>90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508" name="Check Box 1094">
              <controlPr defaultSize="0" autoFill="0" autoLine="0" autoPict="0">
                <anchor moveWithCells="1">
                  <from>
                    <xdr:col>28</xdr:col>
                    <xdr:colOff>330200</xdr:colOff>
                    <xdr:row>91</xdr:row>
                    <xdr:rowOff>63500</xdr:rowOff>
                  </from>
                  <to>
                    <xdr:col>28</xdr:col>
                    <xdr:colOff>571500</xdr:colOff>
                    <xdr:row>91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509" name="Check Box 1095">
              <controlPr defaultSize="0" autoFill="0" autoLine="0" autoPict="0">
                <anchor moveWithCells="1">
                  <from>
                    <xdr:col>28</xdr:col>
                    <xdr:colOff>330200</xdr:colOff>
                    <xdr:row>95</xdr:row>
                    <xdr:rowOff>177800</xdr:rowOff>
                  </from>
                  <to>
                    <xdr:col>28</xdr:col>
                    <xdr:colOff>533400</xdr:colOff>
                    <xdr:row>96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510" name="Check Box 1096">
              <controlPr defaultSize="0" autoFill="0" autoLine="0" autoPict="0">
                <anchor moveWithCells="1">
                  <from>
                    <xdr:col>28</xdr:col>
                    <xdr:colOff>330200</xdr:colOff>
                    <xdr:row>97</xdr:row>
                    <xdr:rowOff>88900</xdr:rowOff>
                  </from>
                  <to>
                    <xdr:col>28</xdr:col>
                    <xdr:colOff>609600</xdr:colOff>
                    <xdr:row>97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511" name="Check Box 1097">
              <controlPr defaultSize="0" autoFill="0" autoLine="0" autoPict="0">
                <anchor moveWithCells="1">
                  <from>
                    <xdr:col>28</xdr:col>
                    <xdr:colOff>330200</xdr:colOff>
                    <xdr:row>103</xdr:row>
                    <xdr:rowOff>63500</xdr:rowOff>
                  </from>
                  <to>
                    <xdr:col>28</xdr:col>
                    <xdr:colOff>558800</xdr:colOff>
                    <xdr:row>103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512" name="Check Box 1098">
              <controlPr defaultSize="0" autoFill="0" autoLine="0" autoPict="0">
                <anchor moveWithCells="1">
                  <from>
                    <xdr:col>28</xdr:col>
                    <xdr:colOff>330200</xdr:colOff>
                    <xdr:row>104</xdr:row>
                    <xdr:rowOff>88900</xdr:rowOff>
                  </from>
                  <to>
                    <xdr:col>28</xdr:col>
                    <xdr:colOff>533400</xdr:colOff>
                    <xdr:row>104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513" name="Check Box 1099">
              <controlPr defaultSize="0" autoFill="0" autoLine="0" autoPict="0">
                <anchor moveWithCells="1">
                  <from>
                    <xdr:col>28</xdr:col>
                    <xdr:colOff>330200</xdr:colOff>
                    <xdr:row>104</xdr:row>
                    <xdr:rowOff>368300</xdr:rowOff>
                  </from>
                  <to>
                    <xdr:col>28</xdr:col>
                    <xdr:colOff>533400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514" name="Check Box 1100">
              <controlPr defaultSize="0" autoFill="0" autoLine="0" autoPict="0">
                <anchor moveWithCells="1">
                  <from>
                    <xdr:col>28</xdr:col>
                    <xdr:colOff>330200</xdr:colOff>
                    <xdr:row>93</xdr:row>
                    <xdr:rowOff>177800</xdr:rowOff>
                  </from>
                  <to>
                    <xdr:col>28</xdr:col>
                    <xdr:colOff>533400</xdr:colOff>
                    <xdr:row>94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515" name="Check Box 1101">
              <controlPr defaultSize="0" autoFill="0" autoLine="0" autoPict="0">
                <anchor moveWithCells="1">
                  <from>
                    <xdr:col>28</xdr:col>
                    <xdr:colOff>330200</xdr:colOff>
                    <xdr:row>110</xdr:row>
                    <xdr:rowOff>254000</xdr:rowOff>
                  </from>
                  <to>
                    <xdr:col>28</xdr:col>
                    <xdr:colOff>584200</xdr:colOff>
                    <xdr:row>110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516" name="Check Box 1102">
              <controlPr defaultSize="0" autoFill="0" autoLine="0" autoPict="0">
                <anchor moveWithCells="1">
                  <from>
                    <xdr:col>28</xdr:col>
                    <xdr:colOff>330200</xdr:colOff>
                    <xdr:row>111</xdr:row>
                    <xdr:rowOff>190500</xdr:rowOff>
                  </from>
                  <to>
                    <xdr:col>28</xdr:col>
                    <xdr:colOff>533400</xdr:colOff>
                    <xdr:row>111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517" name="Check Box 1103">
              <controlPr defaultSize="0" autoFill="0" autoLine="0" autoPict="0">
                <anchor moveWithCells="1">
                  <from>
                    <xdr:col>28</xdr:col>
                    <xdr:colOff>330200</xdr:colOff>
                    <xdr:row>113</xdr:row>
                    <xdr:rowOff>266700</xdr:rowOff>
                  </from>
                  <to>
                    <xdr:col>28</xdr:col>
                    <xdr:colOff>609600</xdr:colOff>
                    <xdr:row>113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518" name="Check Box 1104">
              <controlPr defaultSize="0" autoFill="0" autoLine="0" autoPict="0">
                <anchor moveWithCells="1">
                  <from>
                    <xdr:col>28</xdr:col>
                    <xdr:colOff>330200</xdr:colOff>
                    <xdr:row>114</xdr:row>
                    <xdr:rowOff>165100</xdr:rowOff>
                  </from>
                  <to>
                    <xdr:col>28</xdr:col>
                    <xdr:colOff>533400</xdr:colOff>
                    <xdr:row>114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519" name="Check Box 1105">
              <controlPr defaultSize="0" autoFill="0" autoLine="0" autoPict="0">
                <anchor moveWithCells="1">
                  <from>
                    <xdr:col>28</xdr:col>
                    <xdr:colOff>330200</xdr:colOff>
                    <xdr:row>116</xdr:row>
                    <xdr:rowOff>177800</xdr:rowOff>
                  </from>
                  <to>
                    <xdr:col>28</xdr:col>
                    <xdr:colOff>584200</xdr:colOff>
                    <xdr:row>116</xdr:row>
                    <xdr:rowOff>444500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520" name="Check Box 1106">
              <controlPr defaultSize="0" autoFill="0" autoLine="0" autoPict="0">
                <anchor moveWithCells="1">
                  <from>
                    <xdr:col>28</xdr:col>
                    <xdr:colOff>330200</xdr:colOff>
                    <xdr:row>117</xdr:row>
                    <xdr:rowOff>88900</xdr:rowOff>
                  </from>
                  <to>
                    <xdr:col>28</xdr:col>
                    <xdr:colOff>533400</xdr:colOff>
                    <xdr:row>117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521" name="Check Box 1107">
              <controlPr defaultSize="0" autoFill="0" autoLine="0" autoPict="0">
                <anchor moveWithCells="1">
                  <from>
                    <xdr:col>28</xdr:col>
                    <xdr:colOff>330200</xdr:colOff>
                    <xdr:row>119</xdr:row>
                    <xdr:rowOff>241300</xdr:rowOff>
                  </from>
                  <to>
                    <xdr:col>28</xdr:col>
                    <xdr:colOff>673100</xdr:colOff>
                    <xdr:row>119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522" name="Check Box 1108">
              <controlPr defaultSize="0" autoFill="0" autoLine="0" autoPict="0">
                <anchor moveWithCells="1">
                  <from>
                    <xdr:col>28</xdr:col>
                    <xdr:colOff>330200</xdr:colOff>
                    <xdr:row>120</xdr:row>
                    <xdr:rowOff>177800</xdr:rowOff>
                  </from>
                  <to>
                    <xdr:col>28</xdr:col>
                    <xdr:colOff>533400</xdr:colOff>
                    <xdr:row>120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523" name="Check Box 1109">
              <controlPr defaultSize="0" autoFill="0" autoLine="0" autoPict="0">
                <anchor moveWithCells="1">
                  <from>
                    <xdr:col>28</xdr:col>
                    <xdr:colOff>330200</xdr:colOff>
                    <xdr:row>122</xdr:row>
                    <xdr:rowOff>254000</xdr:rowOff>
                  </from>
                  <to>
                    <xdr:col>28</xdr:col>
                    <xdr:colOff>698500</xdr:colOff>
                    <xdr:row>122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524" name="Check Box 1110">
              <controlPr defaultSize="0" autoFill="0" autoLine="0" autoPict="0">
                <anchor moveWithCells="1">
                  <from>
                    <xdr:col>28</xdr:col>
                    <xdr:colOff>330200</xdr:colOff>
                    <xdr:row>123</xdr:row>
                    <xdr:rowOff>165100</xdr:rowOff>
                  </from>
                  <to>
                    <xdr:col>28</xdr:col>
                    <xdr:colOff>533400</xdr:colOff>
                    <xdr:row>123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525" name="Check Box 1111">
              <controlPr defaultSize="0" autoFill="0" autoLine="0" autoPict="0">
                <anchor moveWithCells="1">
                  <from>
                    <xdr:col>37</xdr:col>
                    <xdr:colOff>254000</xdr:colOff>
                    <xdr:row>15</xdr:row>
                    <xdr:rowOff>190500</xdr:rowOff>
                  </from>
                  <to>
                    <xdr:col>37</xdr:col>
                    <xdr:colOff>508000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526" name="Check Box 1112">
              <controlPr defaultSize="0" autoFill="0" autoLine="0" autoPict="0">
                <anchor moveWithCells="1">
                  <from>
                    <xdr:col>38</xdr:col>
                    <xdr:colOff>266700</xdr:colOff>
                    <xdr:row>15</xdr:row>
                    <xdr:rowOff>190500</xdr:rowOff>
                  </from>
                  <to>
                    <xdr:col>38</xdr:col>
                    <xdr:colOff>520700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527" name="Check Box 1113">
              <controlPr defaultSize="0" autoFill="0" autoLine="0" autoPict="0">
                <anchor moveWithCells="1">
                  <from>
                    <xdr:col>39</xdr:col>
                    <xdr:colOff>279400</xdr:colOff>
                    <xdr:row>15</xdr:row>
                    <xdr:rowOff>190500</xdr:rowOff>
                  </from>
                  <to>
                    <xdr:col>39</xdr:col>
                    <xdr:colOff>520700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528" name="Check Box 1115">
              <controlPr defaultSize="0" autoFill="0" autoLine="0" autoPict="0">
                <anchor moveWithCells="1">
                  <from>
                    <xdr:col>41</xdr:col>
                    <xdr:colOff>279400</xdr:colOff>
                    <xdr:row>15</xdr:row>
                    <xdr:rowOff>190500</xdr:rowOff>
                  </from>
                  <to>
                    <xdr:col>41</xdr:col>
                    <xdr:colOff>520700</xdr:colOff>
                    <xdr:row>17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529" name="Check Box 1116">
              <controlPr defaultSize="0" autoFill="0" autoLine="0" autoPict="0">
                <anchor moveWithCells="1">
                  <from>
                    <xdr:col>37</xdr:col>
                    <xdr:colOff>254000</xdr:colOff>
                    <xdr:row>17</xdr:row>
                    <xdr:rowOff>0</xdr:rowOff>
                  </from>
                  <to>
                    <xdr:col>37</xdr:col>
                    <xdr:colOff>508000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530" name="Check Box 1117">
              <controlPr defaultSize="0" autoFill="0" autoLine="0" autoPict="0">
                <anchor moveWithCells="1">
                  <from>
                    <xdr:col>38</xdr:col>
                    <xdr:colOff>266700</xdr:colOff>
                    <xdr:row>17</xdr:row>
                    <xdr:rowOff>0</xdr:rowOff>
                  </from>
                  <to>
                    <xdr:col>38</xdr:col>
                    <xdr:colOff>520700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531" name="Check Box 1118">
              <controlPr defaultSize="0" autoFill="0" autoLine="0" autoPict="0">
                <anchor moveWithCells="1">
                  <from>
                    <xdr:col>39</xdr:col>
                    <xdr:colOff>279400</xdr:colOff>
                    <xdr:row>17</xdr:row>
                    <xdr:rowOff>0</xdr:rowOff>
                  </from>
                  <to>
                    <xdr:col>39</xdr:col>
                    <xdr:colOff>520700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532" name="Check Box 1119">
              <controlPr defaultSize="0" autoFill="0" autoLine="0" autoPict="0">
                <anchor moveWithCells="1">
                  <from>
                    <xdr:col>40</xdr:col>
                    <xdr:colOff>279400</xdr:colOff>
                    <xdr:row>17</xdr:row>
                    <xdr:rowOff>0</xdr:rowOff>
                  </from>
                  <to>
                    <xdr:col>40</xdr:col>
                    <xdr:colOff>520700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533" name="Check Box 1120">
              <controlPr defaultSize="0" autoFill="0" autoLine="0" autoPict="0">
                <anchor moveWithCells="1">
                  <from>
                    <xdr:col>41</xdr:col>
                    <xdr:colOff>279400</xdr:colOff>
                    <xdr:row>17</xdr:row>
                    <xdr:rowOff>0</xdr:rowOff>
                  </from>
                  <to>
                    <xdr:col>41</xdr:col>
                    <xdr:colOff>520700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534" name="Check Box 1121">
              <controlPr defaultSize="0" autoFill="0" autoLine="0" autoPict="0">
                <anchor moveWithCells="1">
                  <from>
                    <xdr:col>37</xdr:col>
                    <xdr:colOff>254000</xdr:colOff>
                    <xdr:row>18</xdr:row>
                    <xdr:rowOff>0</xdr:rowOff>
                  </from>
                  <to>
                    <xdr:col>37</xdr:col>
                    <xdr:colOff>508000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535" name="Check Box 1122">
              <controlPr defaultSize="0" autoFill="0" autoLine="0" autoPict="0">
                <anchor moveWithCells="1">
                  <from>
                    <xdr:col>38</xdr:col>
                    <xdr:colOff>266700</xdr:colOff>
                    <xdr:row>18</xdr:row>
                    <xdr:rowOff>0</xdr:rowOff>
                  </from>
                  <to>
                    <xdr:col>38</xdr:col>
                    <xdr:colOff>520700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536" name="Check Box 1123">
              <controlPr defaultSize="0" autoFill="0" autoLine="0" autoPict="0">
                <anchor moveWithCells="1">
                  <from>
                    <xdr:col>39</xdr:col>
                    <xdr:colOff>279400</xdr:colOff>
                    <xdr:row>18</xdr:row>
                    <xdr:rowOff>0</xdr:rowOff>
                  </from>
                  <to>
                    <xdr:col>39</xdr:col>
                    <xdr:colOff>520700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537" name="Check Box 1124">
              <controlPr defaultSize="0" autoFill="0" autoLine="0" autoPict="0">
                <anchor moveWithCells="1">
                  <from>
                    <xdr:col>40</xdr:col>
                    <xdr:colOff>279400</xdr:colOff>
                    <xdr:row>18</xdr:row>
                    <xdr:rowOff>0</xdr:rowOff>
                  </from>
                  <to>
                    <xdr:col>40</xdr:col>
                    <xdr:colOff>520700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538" name="Check Box 1125">
              <controlPr defaultSize="0" autoFill="0" autoLine="0" autoPict="0">
                <anchor moveWithCells="1">
                  <from>
                    <xdr:col>41</xdr:col>
                    <xdr:colOff>279400</xdr:colOff>
                    <xdr:row>18</xdr:row>
                    <xdr:rowOff>0</xdr:rowOff>
                  </from>
                  <to>
                    <xdr:col>41</xdr:col>
                    <xdr:colOff>520700</xdr:colOff>
                    <xdr:row>19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539" name="Check Box 1126">
              <controlPr defaultSize="0" autoFill="0" autoLine="0" autoPict="0">
                <anchor moveWithCells="1">
                  <from>
                    <xdr:col>37</xdr:col>
                    <xdr:colOff>254000</xdr:colOff>
                    <xdr:row>19</xdr:row>
                    <xdr:rowOff>0</xdr:rowOff>
                  </from>
                  <to>
                    <xdr:col>37</xdr:col>
                    <xdr:colOff>508000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540" name="Check Box 1127">
              <controlPr defaultSize="0" autoFill="0" autoLine="0" autoPict="0">
                <anchor moveWithCells="1">
                  <from>
                    <xdr:col>38</xdr:col>
                    <xdr:colOff>266700</xdr:colOff>
                    <xdr:row>19</xdr:row>
                    <xdr:rowOff>0</xdr:rowOff>
                  </from>
                  <to>
                    <xdr:col>38</xdr:col>
                    <xdr:colOff>520700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541" name="Check Box 1128">
              <controlPr defaultSize="0" autoFill="0" autoLine="0" autoPict="0">
                <anchor moveWithCells="1">
                  <from>
                    <xdr:col>39</xdr:col>
                    <xdr:colOff>279400</xdr:colOff>
                    <xdr:row>19</xdr:row>
                    <xdr:rowOff>0</xdr:rowOff>
                  </from>
                  <to>
                    <xdr:col>39</xdr:col>
                    <xdr:colOff>520700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542" name="Check Box 1129">
              <controlPr defaultSize="0" autoFill="0" autoLine="0" autoPict="0">
                <anchor moveWithCells="1">
                  <from>
                    <xdr:col>40</xdr:col>
                    <xdr:colOff>279400</xdr:colOff>
                    <xdr:row>19</xdr:row>
                    <xdr:rowOff>0</xdr:rowOff>
                  </from>
                  <to>
                    <xdr:col>40</xdr:col>
                    <xdr:colOff>520700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543" name="Check Box 1130">
              <controlPr defaultSize="0" autoFill="0" autoLine="0" autoPict="0">
                <anchor moveWithCells="1">
                  <from>
                    <xdr:col>41</xdr:col>
                    <xdr:colOff>279400</xdr:colOff>
                    <xdr:row>19</xdr:row>
                    <xdr:rowOff>0</xdr:rowOff>
                  </from>
                  <to>
                    <xdr:col>41</xdr:col>
                    <xdr:colOff>520700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544" name="Check Box 1131">
              <controlPr defaultSize="0" autoFill="0" autoLine="0" autoPict="0">
                <anchor moveWithCells="1">
                  <from>
                    <xdr:col>37</xdr:col>
                    <xdr:colOff>254000</xdr:colOff>
                    <xdr:row>19</xdr:row>
                    <xdr:rowOff>190500</xdr:rowOff>
                  </from>
                  <to>
                    <xdr:col>37</xdr:col>
                    <xdr:colOff>508000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545" name="Check Box 1132">
              <controlPr defaultSize="0" autoFill="0" autoLine="0" autoPict="0">
                <anchor moveWithCells="1">
                  <from>
                    <xdr:col>38</xdr:col>
                    <xdr:colOff>266700</xdr:colOff>
                    <xdr:row>19</xdr:row>
                    <xdr:rowOff>190500</xdr:rowOff>
                  </from>
                  <to>
                    <xdr:col>38</xdr:col>
                    <xdr:colOff>520700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546" name="Check Box 1133">
              <controlPr defaultSize="0" autoFill="0" autoLine="0" autoPict="0">
                <anchor moveWithCells="1">
                  <from>
                    <xdr:col>39</xdr:col>
                    <xdr:colOff>279400</xdr:colOff>
                    <xdr:row>19</xdr:row>
                    <xdr:rowOff>190500</xdr:rowOff>
                  </from>
                  <to>
                    <xdr:col>39</xdr:col>
                    <xdr:colOff>520700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547" name="Check Box 1134">
              <controlPr defaultSize="0" autoFill="0" autoLine="0" autoPict="0">
                <anchor moveWithCells="1">
                  <from>
                    <xdr:col>40</xdr:col>
                    <xdr:colOff>279400</xdr:colOff>
                    <xdr:row>19</xdr:row>
                    <xdr:rowOff>190500</xdr:rowOff>
                  </from>
                  <to>
                    <xdr:col>40</xdr:col>
                    <xdr:colOff>520700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548" name="Check Box 1135">
              <controlPr defaultSize="0" autoFill="0" autoLine="0" autoPict="0">
                <anchor moveWithCells="1">
                  <from>
                    <xdr:col>41</xdr:col>
                    <xdr:colOff>279400</xdr:colOff>
                    <xdr:row>19</xdr:row>
                    <xdr:rowOff>190500</xdr:rowOff>
                  </from>
                  <to>
                    <xdr:col>41</xdr:col>
                    <xdr:colOff>520700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549" name="Check Box 1136">
              <controlPr defaultSize="0" autoFill="0" autoLine="0" autoPict="0">
                <anchor moveWithCells="1">
                  <from>
                    <xdr:col>37</xdr:col>
                    <xdr:colOff>254000</xdr:colOff>
                    <xdr:row>20</xdr:row>
                    <xdr:rowOff>190500</xdr:rowOff>
                  </from>
                  <to>
                    <xdr:col>37</xdr:col>
                    <xdr:colOff>508000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550" name="Check Box 1137">
              <controlPr defaultSize="0" autoFill="0" autoLine="0" autoPict="0">
                <anchor moveWithCells="1">
                  <from>
                    <xdr:col>38</xdr:col>
                    <xdr:colOff>266700</xdr:colOff>
                    <xdr:row>20</xdr:row>
                    <xdr:rowOff>190500</xdr:rowOff>
                  </from>
                  <to>
                    <xdr:col>38</xdr:col>
                    <xdr:colOff>520700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551" name="Check Box 1138">
              <controlPr defaultSize="0" autoFill="0" autoLine="0" autoPict="0">
                <anchor moveWithCells="1">
                  <from>
                    <xdr:col>39</xdr:col>
                    <xdr:colOff>279400</xdr:colOff>
                    <xdr:row>20</xdr:row>
                    <xdr:rowOff>190500</xdr:rowOff>
                  </from>
                  <to>
                    <xdr:col>39</xdr:col>
                    <xdr:colOff>520700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552" name="Check Box 1139">
              <controlPr defaultSize="0" autoFill="0" autoLine="0" autoPict="0">
                <anchor moveWithCells="1">
                  <from>
                    <xdr:col>40</xdr:col>
                    <xdr:colOff>279400</xdr:colOff>
                    <xdr:row>20</xdr:row>
                    <xdr:rowOff>190500</xdr:rowOff>
                  </from>
                  <to>
                    <xdr:col>40</xdr:col>
                    <xdr:colOff>520700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553" name="Check Box 1140">
              <controlPr defaultSize="0" autoFill="0" autoLine="0" autoPict="0">
                <anchor moveWithCells="1">
                  <from>
                    <xdr:col>41</xdr:col>
                    <xdr:colOff>279400</xdr:colOff>
                    <xdr:row>20</xdr:row>
                    <xdr:rowOff>190500</xdr:rowOff>
                  </from>
                  <to>
                    <xdr:col>41</xdr:col>
                    <xdr:colOff>520700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554" name="Check Box 1141">
              <controlPr defaultSize="0" autoFill="0" autoLine="0" autoPict="0">
                <anchor moveWithCells="1">
                  <from>
                    <xdr:col>37</xdr:col>
                    <xdr:colOff>254000</xdr:colOff>
                    <xdr:row>22</xdr:row>
                    <xdr:rowOff>0</xdr:rowOff>
                  </from>
                  <to>
                    <xdr:col>37</xdr:col>
                    <xdr:colOff>508000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555" name="Check Box 1142">
              <controlPr defaultSize="0" autoFill="0" autoLine="0" autoPict="0">
                <anchor moveWithCells="1">
                  <from>
                    <xdr:col>38</xdr:col>
                    <xdr:colOff>266700</xdr:colOff>
                    <xdr:row>22</xdr:row>
                    <xdr:rowOff>0</xdr:rowOff>
                  </from>
                  <to>
                    <xdr:col>38</xdr:col>
                    <xdr:colOff>520700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556" name="Check Box 1143">
              <controlPr defaultSize="0" autoFill="0" autoLine="0" autoPict="0">
                <anchor moveWithCells="1">
                  <from>
                    <xdr:col>39</xdr:col>
                    <xdr:colOff>279400</xdr:colOff>
                    <xdr:row>22</xdr:row>
                    <xdr:rowOff>0</xdr:rowOff>
                  </from>
                  <to>
                    <xdr:col>39</xdr:col>
                    <xdr:colOff>520700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557" name="Check Box 1144">
              <controlPr defaultSize="0" autoFill="0" autoLine="0" autoPict="0">
                <anchor moveWithCells="1">
                  <from>
                    <xdr:col>40</xdr:col>
                    <xdr:colOff>279400</xdr:colOff>
                    <xdr:row>22</xdr:row>
                    <xdr:rowOff>0</xdr:rowOff>
                  </from>
                  <to>
                    <xdr:col>40</xdr:col>
                    <xdr:colOff>520700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558" name="Check Box 1145">
              <controlPr defaultSize="0" autoFill="0" autoLine="0" autoPict="0">
                <anchor moveWithCells="1">
                  <from>
                    <xdr:col>41</xdr:col>
                    <xdr:colOff>279400</xdr:colOff>
                    <xdr:row>22</xdr:row>
                    <xdr:rowOff>0</xdr:rowOff>
                  </from>
                  <to>
                    <xdr:col>41</xdr:col>
                    <xdr:colOff>520700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559" name="Check Box 1158">
              <controlPr defaultSize="0" autoFill="0" autoLine="0" autoPict="0">
                <anchor moveWithCells="1">
                  <from>
                    <xdr:col>40</xdr:col>
                    <xdr:colOff>279400</xdr:colOff>
                    <xdr:row>16</xdr:row>
                    <xdr:rowOff>0</xdr:rowOff>
                  </from>
                  <to>
                    <xdr:col>40</xdr:col>
                    <xdr:colOff>520700</xdr:colOff>
                    <xdr:row>17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P28"/>
  <sheetViews>
    <sheetView tabSelected="1" zoomScale="120" zoomScaleNormal="120" workbookViewId="0">
      <selection activeCell="E15" sqref="E15:H15"/>
    </sheetView>
  </sheetViews>
  <sheetFormatPr baseColWidth="10" defaultColWidth="8.83203125" defaultRowHeight="15"/>
  <cols>
    <col min="1" max="1" width="1.83203125" customWidth="1"/>
    <col min="2" max="2" width="15.33203125" customWidth="1"/>
    <col min="4" max="4" width="1.5" customWidth="1"/>
    <col min="5" max="5" width="9.33203125" customWidth="1"/>
    <col min="6" max="6" width="9.5" customWidth="1"/>
    <col min="7" max="7" width="9.83203125" customWidth="1"/>
    <col min="8" max="8" width="10.33203125" customWidth="1"/>
    <col min="9" max="9" width="2" customWidth="1"/>
    <col min="11" max="12" width="9.1640625" hidden="1" customWidth="1"/>
  </cols>
  <sheetData>
    <row r="1" spans="1:9" ht="16" thickBot="1"/>
    <row r="2" spans="1:9" ht="6.75" customHeight="1">
      <c r="A2" s="204"/>
      <c r="B2" s="205"/>
      <c r="C2" s="205"/>
      <c r="D2" s="205"/>
      <c r="E2" s="205"/>
      <c r="F2" s="205"/>
      <c r="G2" s="205"/>
      <c r="H2" s="205"/>
      <c r="I2" s="206"/>
    </row>
    <row r="3" spans="1:9">
      <c r="A3" s="207"/>
      <c r="B3" s="1"/>
      <c r="C3" s="1"/>
      <c r="D3" s="1"/>
      <c r="E3" s="1"/>
      <c r="F3" s="1"/>
      <c r="G3" s="1"/>
      <c r="H3" s="1"/>
      <c r="I3" s="208"/>
    </row>
    <row r="4" spans="1:9">
      <c r="A4" s="207"/>
      <c r="B4" s="1"/>
      <c r="C4" s="1"/>
      <c r="D4" s="1"/>
      <c r="E4" s="1"/>
      <c r="F4" s="1"/>
      <c r="G4" s="1"/>
      <c r="H4" s="1"/>
      <c r="I4" s="208"/>
    </row>
    <row r="5" spans="1:9" ht="16" thickBot="1">
      <c r="A5" s="207"/>
      <c r="B5" s="1"/>
      <c r="C5" s="1"/>
      <c r="D5" s="1"/>
      <c r="E5" s="1"/>
      <c r="F5" s="1"/>
      <c r="G5" s="1"/>
      <c r="H5" s="1"/>
      <c r="I5" s="208"/>
    </row>
    <row r="6" spans="1:9" ht="16" thickBot="1">
      <c r="A6" s="207"/>
      <c r="B6" s="617" t="s">
        <v>164</v>
      </c>
      <c r="C6" s="618"/>
      <c r="D6" s="618"/>
      <c r="E6" s="618"/>
      <c r="F6" s="618"/>
      <c r="G6" s="598"/>
      <c r="H6" s="619"/>
      <c r="I6" s="208"/>
    </row>
    <row r="7" spans="1:9">
      <c r="A7" s="207"/>
      <c r="B7" s="628" t="s">
        <v>24</v>
      </c>
      <c r="C7" s="629"/>
      <c r="D7" s="198" t="s">
        <v>25</v>
      </c>
      <c r="E7" s="626"/>
      <c r="F7" s="626"/>
      <c r="G7" s="626"/>
      <c r="H7" s="627"/>
      <c r="I7" s="208"/>
    </row>
    <row r="8" spans="1:9">
      <c r="A8" s="207"/>
      <c r="B8" s="620" t="s">
        <v>26</v>
      </c>
      <c r="C8" s="621"/>
      <c r="D8" s="192" t="s">
        <v>25</v>
      </c>
      <c r="E8" s="594"/>
      <c r="F8" s="594"/>
      <c r="G8" s="594"/>
      <c r="H8" s="595"/>
      <c r="I8" s="208"/>
    </row>
    <row r="9" spans="1:9">
      <c r="A9" s="207"/>
      <c r="B9" s="368" t="s">
        <v>251</v>
      </c>
      <c r="C9" s="369"/>
      <c r="D9" s="192" t="s">
        <v>25</v>
      </c>
      <c r="E9" s="498"/>
      <c r="F9" s="498"/>
      <c r="G9" s="498"/>
      <c r="H9" s="499"/>
      <c r="I9" s="208"/>
    </row>
    <row r="10" spans="1:9">
      <c r="A10" s="207"/>
      <c r="B10" s="368" t="s">
        <v>27</v>
      </c>
      <c r="C10" s="369"/>
      <c r="D10" s="192" t="s">
        <v>25</v>
      </c>
      <c r="E10" s="594"/>
      <c r="F10" s="594"/>
      <c r="G10" s="594"/>
      <c r="H10" s="595"/>
      <c r="I10" s="208"/>
    </row>
    <row r="11" spans="1:9">
      <c r="A11" s="207"/>
      <c r="B11" s="368" t="s">
        <v>28</v>
      </c>
      <c r="C11" s="369"/>
      <c r="D11" s="192" t="s">
        <v>25</v>
      </c>
      <c r="E11" s="594"/>
      <c r="F11" s="594"/>
      <c r="G11" s="594"/>
      <c r="H11" s="595"/>
      <c r="I11" s="208"/>
    </row>
    <row r="12" spans="1:9">
      <c r="A12" s="207"/>
      <c r="B12" s="368" t="s">
        <v>29</v>
      </c>
      <c r="C12" s="369"/>
      <c r="D12" s="192" t="s">
        <v>25</v>
      </c>
      <c r="E12" s="594"/>
      <c r="F12" s="594"/>
      <c r="G12" s="594"/>
      <c r="H12" s="595"/>
      <c r="I12" s="208"/>
    </row>
    <row r="13" spans="1:9">
      <c r="A13" s="207"/>
      <c r="B13" s="620" t="s">
        <v>30</v>
      </c>
      <c r="C13" s="621"/>
      <c r="D13" s="192" t="s">
        <v>25</v>
      </c>
      <c r="E13" s="594"/>
      <c r="F13" s="594"/>
      <c r="G13" s="594"/>
      <c r="H13" s="595"/>
      <c r="I13" s="208"/>
    </row>
    <row r="14" spans="1:9">
      <c r="A14" s="207"/>
      <c r="B14" s="368" t="s">
        <v>31</v>
      </c>
      <c r="C14" s="369"/>
      <c r="D14" s="192" t="s">
        <v>25</v>
      </c>
      <c r="E14" s="594"/>
      <c r="F14" s="594"/>
      <c r="G14" s="594"/>
      <c r="H14" s="595"/>
      <c r="I14" s="208"/>
    </row>
    <row r="15" spans="1:9" ht="16" thickBot="1">
      <c r="A15" s="207"/>
      <c r="B15" s="622" t="s">
        <v>252</v>
      </c>
      <c r="C15" s="623"/>
      <c r="D15" s="194" t="s">
        <v>25</v>
      </c>
      <c r="E15" s="624"/>
      <c r="F15" s="624"/>
      <c r="G15" s="624"/>
      <c r="H15" s="625"/>
      <c r="I15" s="208"/>
    </row>
    <row r="16" spans="1:9" ht="16" thickBot="1">
      <c r="A16" s="207"/>
      <c r="B16" s="1"/>
      <c r="C16" s="1"/>
      <c r="D16" s="1"/>
      <c r="E16" s="1"/>
      <c r="F16" s="1"/>
      <c r="G16" s="1"/>
      <c r="H16" s="1"/>
      <c r="I16" s="208"/>
    </row>
    <row r="17" spans="1:16">
      <c r="A17" s="207"/>
      <c r="B17" s="588"/>
      <c r="C17" s="589"/>
      <c r="D17" s="590"/>
      <c r="E17" s="596" t="s">
        <v>169</v>
      </c>
      <c r="F17" s="597"/>
      <c r="G17" s="598" t="s">
        <v>170</v>
      </c>
      <c r="H17" s="599"/>
      <c r="I17" s="208"/>
      <c r="M17" s="27"/>
      <c r="N17" s="498"/>
      <c r="O17" s="498"/>
      <c r="P17" s="498"/>
    </row>
    <row r="18" spans="1:16">
      <c r="A18" s="207"/>
      <c r="B18" s="591"/>
      <c r="C18" s="592"/>
      <c r="D18" s="593"/>
      <c r="E18" s="600"/>
      <c r="F18" s="601"/>
      <c r="G18" s="602"/>
      <c r="H18" s="603"/>
      <c r="I18" s="208"/>
      <c r="K18" s="41" t="b">
        <v>0</v>
      </c>
      <c r="L18" s="41" t="b">
        <v>0</v>
      </c>
      <c r="M18" s="30"/>
      <c r="N18" s="498"/>
      <c r="O18" s="498"/>
      <c r="P18" s="498"/>
    </row>
    <row r="19" spans="1:16">
      <c r="A19" s="207"/>
      <c r="B19" s="591"/>
      <c r="C19" s="592"/>
      <c r="D19" s="593"/>
      <c r="E19" s="190" t="s">
        <v>3</v>
      </c>
      <c r="F19" s="28" t="s">
        <v>35</v>
      </c>
      <c r="G19" s="47" t="s">
        <v>3</v>
      </c>
      <c r="H19" s="39" t="s">
        <v>35</v>
      </c>
      <c r="I19" s="208"/>
      <c r="K19" s="41">
        <f>K18*1</f>
        <v>0</v>
      </c>
      <c r="L19" s="41">
        <f>L18*1</f>
        <v>0</v>
      </c>
      <c r="M19" s="40"/>
      <c r="N19" s="31"/>
      <c r="O19" s="31"/>
      <c r="P19" s="31"/>
    </row>
    <row r="20" spans="1:16">
      <c r="A20" s="207"/>
      <c r="B20" s="32" t="s">
        <v>165</v>
      </c>
      <c r="C20" s="584">
        <f>Manufaktur!H96</f>
        <v>0</v>
      </c>
      <c r="D20" s="585"/>
      <c r="E20" s="202">
        <v>0.1</v>
      </c>
      <c r="F20" s="43">
        <f>C20*10%*K18</f>
        <v>0</v>
      </c>
      <c r="G20" s="48">
        <v>0.7</v>
      </c>
      <c r="H20" s="44">
        <f>C20*70%*L18</f>
        <v>0</v>
      </c>
      <c r="I20" s="208"/>
      <c r="K20" s="41">
        <f>SUM(K19:L19)</f>
        <v>0</v>
      </c>
      <c r="L20" s="41"/>
      <c r="M20" s="27"/>
      <c r="N20" s="498"/>
      <c r="O20" s="498"/>
      <c r="P20" s="498"/>
    </row>
    <row r="21" spans="1:16">
      <c r="A21" s="207"/>
      <c r="B21" s="32" t="s">
        <v>166</v>
      </c>
      <c r="C21" s="584">
        <f>Pengembangan!K57</f>
        <v>0</v>
      </c>
      <c r="D21" s="585"/>
      <c r="E21" s="202">
        <v>0.2</v>
      </c>
      <c r="F21" s="43">
        <f>C21*20%*K18</f>
        <v>0</v>
      </c>
      <c r="G21" s="48">
        <v>0.2</v>
      </c>
      <c r="H21" s="44">
        <f>C21*20%*L18</f>
        <v>0</v>
      </c>
      <c r="I21" s="208"/>
      <c r="M21" s="27"/>
      <c r="N21" s="498"/>
      <c r="O21" s="498"/>
      <c r="P21" s="498"/>
    </row>
    <row r="22" spans="1:16" ht="16" thickBot="1">
      <c r="A22" s="207"/>
      <c r="B22" s="33" t="s">
        <v>167</v>
      </c>
      <c r="C22" s="586" t="e">
        <f>Software!AQ24</f>
        <v>#DIV/0!</v>
      </c>
      <c r="D22" s="587"/>
      <c r="E22" s="203">
        <v>0.7</v>
      </c>
      <c r="F22" s="45" t="e">
        <f>C22*70%*K18</f>
        <v>#DIV/0!</v>
      </c>
      <c r="G22" s="49">
        <v>0.1</v>
      </c>
      <c r="H22" s="46" t="e">
        <f>C22*10%*L18</f>
        <v>#DIV/0!</v>
      </c>
      <c r="I22" s="208"/>
      <c r="M22" s="27"/>
      <c r="N22" s="498"/>
      <c r="O22" s="498"/>
      <c r="P22" s="498"/>
    </row>
    <row r="23" spans="1:16" ht="16" thickBot="1">
      <c r="A23" s="207"/>
      <c r="B23" s="604" t="s">
        <v>35</v>
      </c>
      <c r="C23" s="605"/>
      <c r="D23" s="606"/>
      <c r="E23" s="615" t="str">
        <f>IF(K20&gt;1,"SILAHKAN PILIH SALAH SATU!!!",IF(K20=0,"SILAHKAN PILIH SALAH SATU!!!",SUM(F20,F21,F22,H20,H21,H22)))</f>
        <v>SILAHKAN PILIH SALAH SATU!!!</v>
      </c>
      <c r="F23" s="615"/>
      <c r="G23" s="615"/>
      <c r="H23" s="616"/>
      <c r="I23" s="208"/>
      <c r="M23" s="30"/>
      <c r="N23" s="498"/>
      <c r="O23" s="498"/>
      <c r="P23" s="498"/>
    </row>
    <row r="24" spans="1:16" ht="16" thickBot="1">
      <c r="A24" s="207"/>
      <c r="B24" s="1"/>
      <c r="C24" s="1"/>
      <c r="D24" s="1"/>
      <c r="E24" s="1"/>
      <c r="F24" s="1"/>
      <c r="G24" s="1"/>
      <c r="H24" s="1"/>
      <c r="I24" s="208"/>
      <c r="M24" s="27"/>
      <c r="N24" s="498"/>
      <c r="O24" s="498"/>
      <c r="P24" s="498"/>
    </row>
    <row r="25" spans="1:16" ht="16" thickBot="1">
      <c r="A25" s="207"/>
      <c r="B25" s="1"/>
      <c r="C25" s="1"/>
      <c r="D25" s="1"/>
      <c r="E25" s="129" t="s">
        <v>183</v>
      </c>
      <c r="F25" s="130"/>
      <c r="G25" s="130" t="s">
        <v>183</v>
      </c>
      <c r="H25" s="131"/>
      <c r="I25" s="208"/>
      <c r="M25" s="30"/>
      <c r="N25" s="498"/>
      <c r="O25" s="498"/>
      <c r="P25" s="498"/>
    </row>
    <row r="26" spans="1:16" ht="30" customHeight="1">
      <c r="A26" s="207"/>
      <c r="B26" s="1"/>
      <c r="C26" s="1"/>
      <c r="D26" s="1"/>
      <c r="E26" s="607" t="s">
        <v>180</v>
      </c>
      <c r="F26" s="608"/>
      <c r="G26" s="611" t="s">
        <v>180</v>
      </c>
      <c r="H26" s="612"/>
      <c r="I26" s="208"/>
    </row>
    <row r="27" spans="1:16" ht="48" customHeight="1" thickBot="1">
      <c r="A27" s="207"/>
      <c r="B27" s="1"/>
      <c r="C27" s="1"/>
      <c r="D27" s="1"/>
      <c r="E27" s="609" t="s">
        <v>182</v>
      </c>
      <c r="F27" s="610"/>
      <c r="G27" s="613" t="s">
        <v>181</v>
      </c>
      <c r="H27" s="614"/>
      <c r="I27" s="208"/>
    </row>
    <row r="28" spans="1:16" ht="16" thickBot="1">
      <c r="A28" s="209"/>
      <c r="B28" s="210"/>
      <c r="C28" s="210"/>
      <c r="D28" s="210"/>
      <c r="E28" s="210"/>
      <c r="F28" s="210"/>
      <c r="G28" s="210"/>
      <c r="H28" s="210"/>
      <c r="I28" s="211"/>
    </row>
  </sheetData>
  <sheetProtection formatCells="0" formatColumns="0" formatRows="0" insertColumns="0" insertRows="0" insertHyperlinks="0" deleteColumns="0" deleteRows="0" sort="0" autoFilter="0" pivotTables="0"/>
  <mergeCells count="41">
    <mergeCell ref="N24:P24"/>
    <mergeCell ref="N25:P25"/>
    <mergeCell ref="N17:P17"/>
    <mergeCell ref="N18:P18"/>
    <mergeCell ref="N20:P20"/>
    <mergeCell ref="N21:P21"/>
    <mergeCell ref="N22:P22"/>
    <mergeCell ref="N23:P23"/>
    <mergeCell ref="B6:H6"/>
    <mergeCell ref="B13:C13"/>
    <mergeCell ref="B14:C14"/>
    <mergeCell ref="B15:C15"/>
    <mergeCell ref="E14:H14"/>
    <mergeCell ref="E15:H15"/>
    <mergeCell ref="E7:H7"/>
    <mergeCell ref="E8:H8"/>
    <mergeCell ref="E10:H10"/>
    <mergeCell ref="E11:H11"/>
    <mergeCell ref="E12:H12"/>
    <mergeCell ref="B7:C7"/>
    <mergeCell ref="B8:C8"/>
    <mergeCell ref="B10:C10"/>
    <mergeCell ref="B11:C11"/>
    <mergeCell ref="B12:C12"/>
    <mergeCell ref="B23:D23"/>
    <mergeCell ref="E26:F26"/>
    <mergeCell ref="E27:F27"/>
    <mergeCell ref="G26:H26"/>
    <mergeCell ref="G27:H27"/>
    <mergeCell ref="E23:H23"/>
    <mergeCell ref="E9:H9"/>
    <mergeCell ref="C20:D20"/>
    <mergeCell ref="C21:D21"/>
    <mergeCell ref="C22:D22"/>
    <mergeCell ref="B9:C9"/>
    <mergeCell ref="B17:D19"/>
    <mergeCell ref="E13:H13"/>
    <mergeCell ref="E17:F17"/>
    <mergeCell ref="G17:H17"/>
    <mergeCell ref="E18:F18"/>
    <mergeCell ref="G18:H18"/>
  </mergeCells>
  <pageMargins left="0.7" right="0.7" top="0.75" bottom="0.75" header="0.3" footer="0.3"/>
  <pageSetup paperSize="9" scale="125" fitToWidth="0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520700</xdr:colOff>
                    <xdr:row>17</xdr:row>
                    <xdr:rowOff>0</xdr:rowOff>
                  </from>
                  <to>
                    <xdr:col>5</xdr:col>
                    <xdr:colOff>101600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6</xdr:col>
                    <xdr:colOff>558800</xdr:colOff>
                    <xdr:row>17</xdr:row>
                    <xdr:rowOff>0</xdr:rowOff>
                  </from>
                  <to>
                    <xdr:col>7</xdr:col>
                    <xdr:colOff>101600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Manufaktur</vt:lpstr>
      <vt:lpstr>Pengembangan</vt:lpstr>
      <vt:lpstr>Software</vt:lpstr>
      <vt:lpstr>Rekap</vt:lpstr>
      <vt:lpstr>Manufaktur!Print_Area</vt:lpstr>
      <vt:lpstr>Software!Print_Area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Sucofindo TKDN</dc:creator>
  <cp:lastModifiedBy>Microsoft Office User</cp:lastModifiedBy>
  <cp:lastPrinted>2018-04-18T04:40:04Z</cp:lastPrinted>
  <dcterms:created xsi:type="dcterms:W3CDTF">2016-09-14T10:14:10Z</dcterms:created>
  <dcterms:modified xsi:type="dcterms:W3CDTF">2021-09-16T03:23:12Z</dcterms:modified>
</cp:coreProperties>
</file>