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schloss/Documents/Proposals/2020_RR_R25/admin_shell/"/>
    </mc:Choice>
  </mc:AlternateContent>
  <xr:revisionPtr revIDLastSave="0" documentId="13_ncr:1_{FDF2082E-4F2D-C049-BBAC-CDE11F25B33B}" xr6:coauthVersionLast="45" xr6:coauthVersionMax="45" xr10:uidLastSave="{00000000-0000-0000-0000-000000000000}"/>
  <bookViews>
    <workbookView xWindow="6520" yWindow="1820" windowWidth="25600" windowHeight="160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F11" i="1"/>
  <c r="F10" i="1"/>
  <c r="F6" i="1"/>
  <c r="F4" i="1"/>
  <c r="F3" i="1"/>
  <c r="E6" i="1"/>
  <c r="E4" i="1"/>
  <c r="E3" i="1"/>
  <c r="E7" i="1" s="1"/>
  <c r="E14" i="1" s="1"/>
  <c r="E15" i="1" s="1"/>
  <c r="E16" i="1" s="1"/>
  <c r="C3" i="1" l="1"/>
  <c r="D3" i="1" s="1"/>
  <c r="C4" i="1"/>
  <c r="C6" i="1" l="1"/>
  <c r="C7" i="1" s="1"/>
  <c r="C14" i="1" s="1"/>
  <c r="C15" i="1" s="1"/>
  <c r="C16" i="1" s="1"/>
  <c r="D4" i="1"/>
  <c r="D6" i="1" l="1"/>
  <c r="F7" i="1" l="1"/>
  <c r="F14" i="1" s="1"/>
  <c r="F15" i="1" s="1"/>
  <c r="F16" i="1" s="1"/>
  <c r="D7" i="1"/>
  <c r="D14" i="1" s="1"/>
  <c r="D15" i="1" s="1"/>
  <c r="D16" i="1" s="1"/>
</calcChain>
</file>

<file path=xl/sharedStrings.xml><?xml version="1.0" encoding="utf-8"?>
<sst xmlns="http://schemas.openxmlformats.org/spreadsheetml/2006/main" count="16" uniqueCount="16">
  <si>
    <t>Salary</t>
  </si>
  <si>
    <t>Base</t>
  </si>
  <si>
    <t>Year 1</t>
  </si>
  <si>
    <t>Year 2</t>
  </si>
  <si>
    <t>Total</t>
  </si>
  <si>
    <t>Benefits (30%)</t>
  </si>
  <si>
    <t>Travel</t>
  </si>
  <si>
    <t>Publication</t>
  </si>
  <si>
    <t>Salary + Benefits</t>
  </si>
  <si>
    <t>Schloss (PI; 20% effort)</t>
  </si>
  <si>
    <t>IDC (8%)</t>
  </si>
  <si>
    <t>Total Direct</t>
  </si>
  <si>
    <t>Total Costs</t>
  </si>
  <si>
    <t>PostDoc (25% effort)</t>
  </si>
  <si>
    <t>Year 3</t>
  </si>
  <si>
    <t>Program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</si>
</sst>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1" fillId="0" borderId="0" xfId="0" applyFont="1"/>
    <xf numFmtId="3" fontId="0" fillId="0" borderId="0" xfId="0" applyNumberFormat="1"/>
    <xf numFmtId="0" fontId="1" fillId="0" borderId="0" xfId="0" applyFont="1" applyAlignment="1">
      <alignment horizontal="right"/>
    </xf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A12" sqref="A12"/>
    </sheetView>
  </sheetViews>
  <sheetFormatPr baseColWidth="10" defaultRowHeight="16" x14ac:dyDescent="0.2"/>
  <cols>
    <col min="1" max="1" width="22.6640625" bestFit="1" customWidth="1"/>
  </cols>
  <sheetData>
    <row r="1" spans="1:6" x14ac:dyDescent="0.2">
      <c r="C1" s="4" t="s">
        <v>2</v>
      </c>
      <c r="D1" s="4" t="s">
        <v>3</v>
      </c>
      <c r="E1" s="4" t="s">
        <v>14</v>
      </c>
      <c r="F1" s="4" t="s">
        <v>4</v>
      </c>
    </row>
    <row r="2" spans="1:6" x14ac:dyDescent="0.2">
      <c r="A2" s="2" t="s">
        <v>0</v>
      </c>
      <c r="B2" s="2" t="s">
        <v>1</v>
      </c>
    </row>
    <row r="3" spans="1:6" x14ac:dyDescent="0.2">
      <c r="A3" t="s">
        <v>9</v>
      </c>
      <c r="B3" s="3">
        <v>197300</v>
      </c>
      <c r="C3" s="1">
        <f>0.2*B3</f>
        <v>39460</v>
      </c>
      <c r="D3" s="1">
        <f>C3*1.03</f>
        <v>40643.800000000003</v>
      </c>
      <c r="E3" s="1">
        <f>D3*1.03</f>
        <v>41863.114000000001</v>
      </c>
      <c r="F3" s="1">
        <f>SUM(C3:E3)</f>
        <v>121966.914</v>
      </c>
    </row>
    <row r="4" spans="1:6" x14ac:dyDescent="0.2">
      <c r="A4" t="s">
        <v>13</v>
      </c>
      <c r="B4" s="3">
        <v>55000</v>
      </c>
      <c r="C4" s="1">
        <f>B4*0.25</f>
        <v>13750</v>
      </c>
      <c r="D4" s="1">
        <f t="shared" ref="D4:E6" si="0">C4*1.03</f>
        <v>14162.5</v>
      </c>
      <c r="E4" s="1">
        <f t="shared" si="0"/>
        <v>14587.375</v>
      </c>
      <c r="F4" s="1">
        <f>SUM(C4:E4)</f>
        <v>42499.875</v>
      </c>
    </row>
    <row r="5" spans="1:6" x14ac:dyDescent="0.2">
      <c r="B5" s="3"/>
      <c r="C5" s="1"/>
      <c r="D5" s="1"/>
      <c r="E5" s="1"/>
      <c r="F5" s="1"/>
    </row>
    <row r="6" spans="1:6" x14ac:dyDescent="0.2">
      <c r="A6" t="s">
        <v>5</v>
      </c>
      <c r="C6" s="1">
        <f>SUM(C3:C4)*0.3</f>
        <v>15963</v>
      </c>
      <c r="D6" s="1">
        <f t="shared" si="0"/>
        <v>16441.89</v>
      </c>
      <c r="E6" s="1">
        <f t="shared" si="0"/>
        <v>16935.146700000001</v>
      </c>
      <c r="F6" s="1">
        <f>SUM(C6:E6)</f>
        <v>49340.036699999997</v>
      </c>
    </row>
    <row r="7" spans="1:6" x14ac:dyDescent="0.2">
      <c r="A7" s="2" t="s">
        <v>8</v>
      </c>
      <c r="C7" s="1">
        <f>SUM(C3:C6)</f>
        <v>69173</v>
      </c>
      <c r="D7" s="1">
        <f>SUM(D3:D6)</f>
        <v>71248.19</v>
      </c>
      <c r="E7" s="1">
        <f>SUM(E3:E6)</f>
        <v>73385.635699999999</v>
      </c>
      <c r="F7" s="1">
        <f>SUM(F3:F6)</f>
        <v>213806.82569999999</v>
      </c>
    </row>
    <row r="10" spans="1:6" x14ac:dyDescent="0.2">
      <c r="A10" s="2" t="s">
        <v>6</v>
      </c>
      <c r="C10" s="1">
        <v>2000</v>
      </c>
      <c r="D10" s="1">
        <v>2000</v>
      </c>
      <c r="E10" s="1">
        <v>2000</v>
      </c>
      <c r="F10" s="1">
        <f>SUM(C10:E10)</f>
        <v>6000</v>
      </c>
    </row>
    <row r="11" spans="1:6" x14ac:dyDescent="0.2">
      <c r="A11" s="2" t="s">
        <v>7</v>
      </c>
      <c r="C11" s="1">
        <v>2500</v>
      </c>
      <c r="D11" s="1">
        <v>2500</v>
      </c>
      <c r="E11" s="1">
        <v>2500</v>
      </c>
      <c r="F11" s="1">
        <f>SUM(C11:E11)</f>
        <v>7500</v>
      </c>
    </row>
    <row r="12" spans="1:6" x14ac:dyDescent="0.2">
      <c r="A12" s="2" t="s">
        <v>15</v>
      </c>
      <c r="C12" s="1">
        <v>500</v>
      </c>
      <c r="D12" s="1">
        <v>500</v>
      </c>
      <c r="E12" s="1">
        <v>2000</v>
      </c>
      <c r="F12" s="1">
        <f>SUM(C12:E12)</f>
        <v>3000</v>
      </c>
    </row>
    <row r="14" spans="1:6" x14ac:dyDescent="0.2">
      <c r="A14" s="2" t="s">
        <v>11</v>
      </c>
      <c r="C14" s="1">
        <f>SUM(C7:C12)</f>
        <v>74173</v>
      </c>
      <c r="D14" s="1">
        <f>SUM(D7:D12)</f>
        <v>76248.19</v>
      </c>
      <c r="E14" s="1">
        <f>SUM(E7:E12)</f>
        <v>79885.635699999999</v>
      </c>
      <c r="F14" s="1">
        <f>SUM(F7:F12)</f>
        <v>230306.82569999999</v>
      </c>
    </row>
    <row r="15" spans="1:6" x14ac:dyDescent="0.2">
      <c r="A15" s="2" t="s">
        <v>10</v>
      </c>
      <c r="C15" s="1">
        <f>C14*0.08</f>
        <v>5933.84</v>
      </c>
      <c r="D15" s="1">
        <f>D14*0.08</f>
        <v>6099.8552</v>
      </c>
      <c r="E15" s="1">
        <f>E14*0.08</f>
        <v>6390.850856</v>
      </c>
      <c r="F15" s="1">
        <f>F14*0.08</f>
        <v>18424.546055999999</v>
      </c>
    </row>
    <row r="16" spans="1:6" x14ac:dyDescent="0.2">
      <c r="A16" s="2" t="s">
        <v>12</v>
      </c>
      <c r="C16" s="1">
        <f>C15+C14</f>
        <v>80106.84</v>
      </c>
      <c r="D16" s="1">
        <f>D15+D14</f>
        <v>82348.045200000008</v>
      </c>
      <c r="E16" s="1">
        <f>E15+E14</f>
        <v>86276.486556000003</v>
      </c>
      <c r="F16" s="1">
        <f>F15+F14</f>
        <v>248731.37175599998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 Schloss</dc:creator>
  <cp:lastModifiedBy>Pat Schloss</cp:lastModifiedBy>
  <dcterms:created xsi:type="dcterms:W3CDTF">2013-05-16T13:18:13Z</dcterms:created>
  <dcterms:modified xsi:type="dcterms:W3CDTF">2020-06-04T13:05:47Z</dcterms:modified>
</cp:coreProperties>
</file>