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ugas\RPA\UiPath Studio Project\Water Level Monitoring\Data\"/>
    </mc:Choice>
  </mc:AlternateContent>
  <xr:revisionPtr revIDLastSave="0" documentId="13_ncr:1_{9CE9B4D6-1A4A-4FDE-B92F-DAE70A7ECCEE}" xr6:coauthVersionLast="47" xr6:coauthVersionMax="47" xr10:uidLastSave="{00000000-0000-0000-0000-000000000000}"/>
  <bookViews>
    <workbookView xWindow="7440" yWindow="1065" windowWidth="11460" windowHeight="9855" xr2:uid="{F87659E4-16AC-404B-8103-FA054C3FEA19}"/>
  </bookViews>
  <sheets>
    <sheet name="Sheet1" sheetId="11" r:id="rId1"/>
    <sheet name="Backup" sheetId="5" r:id="rId2"/>
    <sheet name="da" sheetId="10" r:id="rId3"/>
    <sheet name="Data" sheetId="9" r:id="rId4"/>
    <sheet name="Tes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1" l="1"/>
  <c r="I19" i="11"/>
  <c r="I18" i="11"/>
  <c r="I16" i="11"/>
  <c r="I20" i="5"/>
  <c r="I19" i="5"/>
  <c r="I18" i="5"/>
  <c r="I16" i="5"/>
  <c r="I20" i="1"/>
  <c r="I19" i="1"/>
  <c r="I18" i="1"/>
  <c r="I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502F36-CA0D-4F01-B9FC-71F6A3AAC643}" keepAlive="1" name="Query - sensor_B-401_20220328" description="Connection to the 'sensor_B-401_20220328' query in the workbook." type="5" refreshedVersion="7" background="1" saveData="1">
    <dbPr connection="Provider=Microsoft.Mashup.OleDb.1;Data Source=$Workbook$;Location=sensor_B-401_20220328;Extended Properties=&quot;&quot;" command="SELECT * FROM [sensor_B-401_20220328]"/>
  </connection>
</connections>
</file>

<file path=xl/sharedStrings.xml><?xml version="1.0" encoding="utf-8"?>
<sst xmlns="http://schemas.openxmlformats.org/spreadsheetml/2006/main" count="202" uniqueCount="59">
  <si>
    <t>Data Level Air Sungai</t>
  </si>
  <si>
    <t>Jam</t>
  </si>
  <si>
    <t>Level Air</t>
  </si>
  <si>
    <t>00.00</t>
  </si>
  <si>
    <t>12.00</t>
  </si>
  <si>
    <t>01.00</t>
  </si>
  <si>
    <t>13.00</t>
  </si>
  <si>
    <t>02.00</t>
  </si>
  <si>
    <t>14.00</t>
  </si>
  <si>
    <t>03.00</t>
  </si>
  <si>
    <t>15.00</t>
  </si>
  <si>
    <t>04.00</t>
  </si>
  <si>
    <t>16.00</t>
  </si>
  <si>
    <t>05.00</t>
  </si>
  <si>
    <t>17.00</t>
  </si>
  <si>
    <t>06.00</t>
  </si>
  <si>
    <t>18.00</t>
  </si>
  <si>
    <t>07.00</t>
  </si>
  <si>
    <t>19.00</t>
  </si>
  <si>
    <t>08.00</t>
  </si>
  <si>
    <t>20.00</t>
  </si>
  <si>
    <t>09.00</t>
  </si>
  <si>
    <t>21.00</t>
  </si>
  <si>
    <t>10.00</t>
  </si>
  <si>
    <t>22.00</t>
  </si>
  <si>
    <t>11.00</t>
  </si>
  <si>
    <t>23.00</t>
  </si>
  <si>
    <t>Data Level Air Sungai (Hari Sebelumnya)</t>
  </si>
  <si>
    <t>Analisa Statistik Deskriptif</t>
  </si>
  <si>
    <t>Lokasi</t>
  </si>
  <si>
    <t>MONITORING KETINGGIAN AIR SUNGAI</t>
  </si>
  <si>
    <t>Hari, Tanggal</t>
  </si>
  <si>
    <t>: Selasa, 22/03/2022</t>
  </si>
  <si>
    <t>Judul Laporan</t>
  </si>
  <si>
    <t>: Monitoring Ketinggian Air Sungai</t>
  </si>
  <si>
    <t>: Sungai Z</t>
  </si>
  <si>
    <t>Nama Sungai</t>
  </si>
  <si>
    <t>Rata-rata</t>
  </si>
  <si>
    <t>Rentang Nilai</t>
  </si>
  <si>
    <t>Nilai Tertinggi</t>
  </si>
  <si>
    <t>Nilai Terendah</t>
  </si>
  <si>
    <t>Ambang Batas Atas</t>
  </si>
  <si>
    <t>Ambang Batas Bawah</t>
  </si>
  <si>
    <t>: 70</t>
  </si>
  <si>
    <t>: 75</t>
  </si>
  <si>
    <t>Keterangan:</t>
  </si>
  <si>
    <t>: Melewati ambang batas bawah</t>
  </si>
  <si>
    <t>: Melewati ambang batas atas</t>
  </si>
  <si>
    <t>: Kab. Bandung, Jawa Barat</t>
  </si>
  <si>
    <t>Jumlah Melewati Ambang Batas</t>
  </si>
  <si>
    <t>: Nilai semakin rendah</t>
  </si>
  <si>
    <t>: Nilai semakin kecil</t>
  </si>
  <si>
    <t>Telkom University</t>
  </si>
  <si>
    <t>Fakultas Teknik Elektro</t>
  </si>
  <si>
    <t>Program Studi S1 Teknik Fisika</t>
  </si>
  <si>
    <t>Level Air Sungai</t>
  </si>
  <si>
    <t>: Friday, 27/May /2022</t>
  </si>
  <si>
    <t>: Monday, 30/May /2022</t>
  </si>
  <si>
    <t>: Hulu Sungai Batang Kandis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</si>
</sst>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:mm"/>
  </numFmts>
  <fonts count="11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24"/>
      <color theme="1"/>
      <name val="Georgia"/>
      <family val="1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  <xf numFmtId="49" fontId="0" fillId="0" borderId="0" xfId="0" applyNumberFormat="1" applyFill="1" applyAlignment="1" applyProtection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Continuous"/>
    </xf>
    <xf numFmtId="0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0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0" fontId="7" fillId="0" borderId="0" xfId="0" applyNumberFormat="1" applyFont="1" applyFill="1" applyAlignment="1" applyProtection="1"/>
    <xf numFmtId="0" fontId="0" fillId="3" borderId="0" xfId="0" applyFill="1"/>
    <xf numFmtId="0" fontId="0" fillId="2" borderId="0" xfId="0" applyFill="1" applyBorder="1" applyAlignment="1"/>
    <xf numFmtId="0" fontId="0" fillId="4" borderId="0" xfId="0" applyFill="1" applyBorder="1" applyAlignment="1"/>
    <xf numFmtId="0" fontId="4" fillId="5" borderId="0" xfId="0" applyFont="1" applyFill="1"/>
    <xf numFmtId="0" fontId="8" fillId="0" borderId="0" xfId="0" applyNumberFormat="1" applyFont="1" applyFill="1" applyAlignment="1" applyProtection="1"/>
    <xf numFmtId="0" fontId="9" fillId="0" borderId="0" xfId="0" applyNumberFormat="1" applyFont="1" applyFill="1" applyAlignment="1" applyProtection="1"/>
    <xf numFmtId="0" fontId="10" fillId="0" borderId="0" xfId="0" applyFont="1"/>
    <xf numFmtId="0" fontId="2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>
      <alignment vertical="center"/>
    </xf>
    <xf numFmtId="164" fontId="0" fillId="0" borderId="0" xfId="0" applyNumberFormat="1" applyFill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right" vertical="center"/>
    </xf>
  </cellXfs>
  <cellStyles count="1">
    <cellStyle name="Normal" xfId="0" builtinId="0"/>
  </cellStyles>
  <dxfs count="9">
    <dxf>
      <numFmt numFmtId="30" formatCode="@"/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numFmt numFmtId="164" formatCode="hh\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4" formatCode="hh\:mm"/>
    </dxf>
    <dxf>
      <numFmt numFmtId="164" formatCode="hh\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4" formatCode="hh\:mm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Air Sungai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971217026056295"/>
          <c:y val="0.17630425165115754"/>
          <c:w val="0.81204089024504389"/>
          <c:h val="0.56735218181859015"/>
        </c:manualLayout>
      </c:layout>
      <c:lineChart>
        <c:grouping val="standard"/>
        <c:varyColors val="0"/>
        <c:ser>
          <c:idx val="0"/>
          <c:order val="0"/>
          <c:tx>
            <c:v>Data Hari Ini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(Sheet1!$X$14:$X$25,Sheet1!$AB$14:$AB$25)</c:f>
              <c:strCache>
                <c:ptCount val="24"/>
                <c:pt idx="0">
                  <c:v>00.00</c:v>
                </c:pt>
                <c:pt idx="1">
                  <c:v>01.00</c:v>
                </c:pt>
                <c:pt idx="2">
                  <c:v>02.00</c:v>
                </c:pt>
                <c:pt idx="3">
                  <c:v>03.00</c:v>
                </c:pt>
                <c:pt idx="4">
                  <c:v>04.00</c:v>
                </c:pt>
                <c:pt idx="5">
                  <c:v>05.00</c:v>
                </c:pt>
                <c:pt idx="6">
                  <c:v>06.00</c:v>
                </c:pt>
                <c:pt idx="7">
                  <c:v>07.00</c:v>
                </c:pt>
                <c:pt idx="8">
                  <c:v>08.00</c:v>
                </c:pt>
                <c:pt idx="9">
                  <c:v>09.00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</c:strCache>
            </c:strRef>
          </c:cat>
          <c:val>
            <c:numRef>
              <c:f>(Sheet1!$C$15:$C$26,Sheet1!$F$15:$F$26)</c:f>
              <c:numCache>
                <c:formatCode>0</c:formatCode>
                <c:ptCount val="24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B-48BB-A8C1-6204A1E0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11615"/>
        <c:axId val="4895120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Data Hari Sebelumnya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(Sheet1!$X$14:$X$25,Sheet1!$AB$14:$AB$25)</c15:sqref>
                        </c15:formulaRef>
                      </c:ext>
                    </c:extLst>
                    <c:strCache>
                      <c:ptCount val="24"/>
                      <c:pt idx="0">
                        <c:v>00.00</c:v>
                      </c:pt>
                      <c:pt idx="1">
                        <c:v>01.00</c:v>
                      </c:pt>
                      <c:pt idx="2">
                        <c:v>02.00</c:v>
                      </c:pt>
                      <c:pt idx="3">
                        <c:v>03.00</c:v>
                      </c:pt>
                      <c:pt idx="4">
                        <c:v>04.00</c:v>
                      </c:pt>
                      <c:pt idx="5">
                        <c:v>05.00</c:v>
                      </c:pt>
                      <c:pt idx="6">
                        <c:v>06.00</c:v>
                      </c:pt>
                      <c:pt idx="7">
                        <c:v>07.00</c:v>
                      </c:pt>
                      <c:pt idx="8">
                        <c:v>08.00</c:v>
                      </c:pt>
                      <c:pt idx="9">
                        <c:v>09.00</c:v>
                      </c:pt>
                      <c:pt idx="10">
                        <c:v>10.00</c:v>
                      </c:pt>
                      <c:pt idx="11">
                        <c:v>11.00</c:v>
                      </c:pt>
                      <c:pt idx="12">
                        <c:v>12.00</c:v>
                      </c:pt>
                      <c:pt idx="13">
                        <c:v>13.00</c:v>
                      </c:pt>
                      <c:pt idx="14">
                        <c:v>14.00</c:v>
                      </c:pt>
                      <c:pt idx="15">
                        <c:v>15.00</c:v>
                      </c:pt>
                      <c:pt idx="16">
                        <c:v>16.00</c:v>
                      </c:pt>
                      <c:pt idx="17">
                        <c:v>17.00</c:v>
                      </c:pt>
                      <c:pt idx="18">
                        <c:v>18.00</c:v>
                      </c:pt>
                      <c:pt idx="19">
                        <c:v>19.00</c:v>
                      </c:pt>
                      <c:pt idx="20">
                        <c:v>20.00</c:v>
                      </c:pt>
                      <c:pt idx="21">
                        <c:v>21.00</c:v>
                      </c:pt>
                      <c:pt idx="22">
                        <c:v>22.00</c:v>
                      </c:pt>
                      <c:pt idx="23">
                        <c:v>23.00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(Sheet1!$Y$14:$Y$25,Sheet1!$AC$14:$AC$25)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73.5</c:v>
                      </c:pt>
                      <c:pt idx="1">
                        <c:v>73.5</c:v>
                      </c:pt>
                      <c:pt idx="2">
                        <c:v>72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73</c:v>
                      </c:pt>
                      <c:pt idx="6">
                        <c:v>72.5</c:v>
                      </c:pt>
                      <c:pt idx="7">
                        <c:v>72</c:v>
                      </c:pt>
                      <c:pt idx="8">
                        <c:v>73.5</c:v>
                      </c:pt>
                      <c:pt idx="9" formatCode="0">
                        <c:v>73</c:v>
                      </c:pt>
                      <c:pt idx="10">
                        <c:v>72.5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 formatCode="0">
                        <c:v>73</c:v>
                      </c:pt>
                      <c:pt idx="14">
                        <c:v>73.5</c:v>
                      </c:pt>
                      <c:pt idx="15">
                        <c:v>73.5</c:v>
                      </c:pt>
                      <c:pt idx="16" formatCode="0">
                        <c:v>73</c:v>
                      </c:pt>
                      <c:pt idx="17" formatCode="0">
                        <c:v>73</c:v>
                      </c:pt>
                      <c:pt idx="18">
                        <c:v>73</c:v>
                      </c:pt>
                      <c:pt idx="19">
                        <c:v>72</c:v>
                      </c:pt>
                      <c:pt idx="20">
                        <c:v>72</c:v>
                      </c:pt>
                      <c:pt idx="21">
                        <c:v>72</c:v>
                      </c:pt>
                      <c:pt idx="22">
                        <c:v>72.5</c:v>
                      </c:pt>
                      <c:pt idx="23">
                        <c:v>72.5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1EB-48BB-A8C1-6204A1E04E3C}"/>
                  </c:ext>
                </c:extLst>
              </c15:ser>
            </c15:filteredLineSeries>
          </c:ext>
        </c:extLst>
      </c:lineChart>
      <c:catAx>
        <c:axId val="4895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(WIB)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2031"/>
        <c:crosses val="autoZero"/>
        <c:auto val="1"/>
        <c:lblAlgn val="ctr"/>
        <c:lblOffset val="100"/>
        <c:noMultiLvlLbl val="0"/>
      </c:catAx>
      <c:valAx>
        <c:axId val="4895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Air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51551245522797"/>
          <c:y val="6.451921990057498E-3"/>
          <c:w val="0.31954242428490232"/>
          <c:h val="0.1651823777716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Seluruh Data Level</a:t>
            </a:r>
            <a:r>
              <a:rPr lang="en-US" baseline="0"/>
              <a:t> Air Sungai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34653867121373"/>
          <c:y val="0.17630427792721201"/>
          <c:w val="0.81204089024504389"/>
          <c:h val="0.56735218181859015"/>
        </c:manualLayout>
      </c:layout>
      <c:lineChart>
        <c:grouping val="standard"/>
        <c:varyColors val="0"/>
        <c:ser>
          <c:idx val="2"/>
          <c:order val="2"/>
          <c:tx>
            <c:strRef>
              <c:f>Test!$C$12</c:f>
              <c:strCache>
                <c:ptCount val="1"/>
                <c:pt idx="0">
                  <c:v>Level Air Sungai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Data!$B:$B</c:f>
              <c:numCache>
                <c:formatCode>General</c:formatCode>
                <c:ptCount val="1048576"/>
              </c:numCache>
            </c:numRef>
          </c:cat>
          <c:val>
            <c:numRef>
              <c:f>Data!$E$1:$E$733</c:f>
              <c:numCache>
                <c:formatCode>General</c:formatCode>
                <c:ptCount val="7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A-421B-9F4C-C0760198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89511615"/>
        <c:axId val="489512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Data Hari Ini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(Test!$C$15:$C$26,Test!$F$15:$F$26)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 formatCode="General">
                        <c:v>0</c:v>
                      </c:pt>
                      <c:pt idx="1">
                        <c:v>0</c:v>
                      </c:pt>
                      <c:pt idx="2" formatCode="General">
                        <c:v>0</c:v>
                      </c:pt>
                      <c:pt idx="3" formatCode="General">
                        <c:v>0</c:v>
                      </c:pt>
                      <c:pt idx="4" formatCode="General">
                        <c:v>0</c:v>
                      </c:pt>
                      <c:pt idx="5" formatCode="General">
                        <c:v>0</c:v>
                      </c:pt>
                      <c:pt idx="6" formatCode="General">
                        <c:v>0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  <c:pt idx="9" formatCode="General">
                        <c:v>0</c:v>
                      </c:pt>
                      <c:pt idx="10" formatCode="General">
                        <c:v>0</c:v>
                      </c:pt>
                      <c:pt idx="11" formatCode="General">
                        <c:v>0</c:v>
                      </c:pt>
                      <c:pt idx="12" formatCode="General">
                        <c:v>0</c:v>
                      </c:pt>
                      <c:pt idx="13" formatCode="General">
                        <c:v>0</c:v>
                      </c:pt>
                      <c:pt idx="14" formatCode="General">
                        <c:v>0</c:v>
                      </c:pt>
                      <c:pt idx="15" formatCode="General">
                        <c:v>0</c:v>
                      </c:pt>
                      <c:pt idx="16" formatCode="General">
                        <c:v>0</c:v>
                      </c:pt>
                      <c:pt idx="17" formatCode="General">
                        <c:v>0</c:v>
                      </c:pt>
                      <c:pt idx="18" formatCode="General">
                        <c:v>0</c:v>
                      </c:pt>
                      <c:pt idx="19" formatCode="General">
                        <c:v>0</c:v>
                      </c:pt>
                      <c:pt idx="20" formatCode="General">
                        <c:v>0</c:v>
                      </c:pt>
                      <c:pt idx="21" formatCode="General">
                        <c:v>0</c:v>
                      </c:pt>
                      <c:pt idx="22" formatCode="General">
                        <c:v>0</c:v>
                      </c:pt>
                      <c:pt idx="23" formatCode="General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8A-421B-9F4C-C07601985F0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Data Hari Sebelumnya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(Test!$X$15:$X$26,Test!$AB$15:$AB$26)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73.5</c:v>
                      </c:pt>
                      <c:pt idx="1">
                        <c:v>73.5</c:v>
                      </c:pt>
                      <c:pt idx="2">
                        <c:v>72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73</c:v>
                      </c:pt>
                      <c:pt idx="6">
                        <c:v>72.5</c:v>
                      </c:pt>
                      <c:pt idx="7">
                        <c:v>72</c:v>
                      </c:pt>
                      <c:pt idx="8">
                        <c:v>73.5</c:v>
                      </c:pt>
                      <c:pt idx="9" formatCode="0">
                        <c:v>73</c:v>
                      </c:pt>
                      <c:pt idx="10">
                        <c:v>72.5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 formatCode="0">
                        <c:v>73</c:v>
                      </c:pt>
                      <c:pt idx="14">
                        <c:v>73.5</c:v>
                      </c:pt>
                      <c:pt idx="15">
                        <c:v>73.5</c:v>
                      </c:pt>
                      <c:pt idx="16" formatCode="0">
                        <c:v>73</c:v>
                      </c:pt>
                      <c:pt idx="17" formatCode="0">
                        <c:v>73</c:v>
                      </c:pt>
                      <c:pt idx="18">
                        <c:v>73</c:v>
                      </c:pt>
                      <c:pt idx="19">
                        <c:v>72</c:v>
                      </c:pt>
                      <c:pt idx="20">
                        <c:v>72</c:v>
                      </c:pt>
                      <c:pt idx="21">
                        <c:v>72</c:v>
                      </c:pt>
                      <c:pt idx="22">
                        <c:v>72.5</c:v>
                      </c:pt>
                      <c:pt idx="23">
                        <c:v>72.5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8A-421B-9F4C-C07601985F0D}"/>
                  </c:ext>
                </c:extLst>
              </c15:ser>
            </c15:filteredLineSeries>
          </c:ext>
        </c:extLst>
      </c:lineChart>
      <c:catAx>
        <c:axId val="48951161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0.44939569490750592"/>
              <c:y val="0.87869462100369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2031"/>
        <c:crosses val="autoZero"/>
        <c:auto val="0"/>
        <c:lblAlgn val="ctr"/>
        <c:lblOffset val="100"/>
        <c:tickLblSkip val="100"/>
        <c:tickMarkSkip val="1"/>
        <c:noMultiLvlLbl val="0"/>
      </c:catAx>
      <c:valAx>
        <c:axId val="4895120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16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65558528059129"/>
          <c:y val="4.4547098279381733E-2"/>
          <c:w val="0.21375469958147122"/>
          <c:h val="7.1429071366079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Air Sungai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971217026056295"/>
          <c:y val="0.17630425165115754"/>
          <c:w val="0.81204089024504389"/>
          <c:h val="0.56735218181859015"/>
        </c:manualLayout>
      </c:layout>
      <c:lineChart>
        <c:grouping val="standard"/>
        <c:varyColors val="0"/>
        <c:ser>
          <c:idx val="0"/>
          <c:order val="0"/>
          <c:tx>
            <c:v>Data Hari Ini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(Backup!$X$14:$X$25,Backup!$AB$14:$AB$25)</c:f>
              <c:strCache>
                <c:ptCount val="24"/>
                <c:pt idx="0">
                  <c:v>00.00</c:v>
                </c:pt>
                <c:pt idx="1">
                  <c:v>01.00</c:v>
                </c:pt>
                <c:pt idx="2">
                  <c:v>02.00</c:v>
                </c:pt>
                <c:pt idx="3">
                  <c:v>03.00</c:v>
                </c:pt>
                <c:pt idx="4">
                  <c:v>04.00</c:v>
                </c:pt>
                <c:pt idx="5">
                  <c:v>05.00</c:v>
                </c:pt>
                <c:pt idx="6">
                  <c:v>06.00</c:v>
                </c:pt>
                <c:pt idx="7">
                  <c:v>07.00</c:v>
                </c:pt>
                <c:pt idx="8">
                  <c:v>08.00</c:v>
                </c:pt>
                <c:pt idx="9">
                  <c:v>09.00</c:v>
                </c:pt>
                <c:pt idx="10">
                  <c:v>10.00</c:v>
                </c:pt>
                <c:pt idx="11">
                  <c:v>11.00</c:v>
                </c:pt>
                <c:pt idx="12">
                  <c:v>12.00</c:v>
                </c:pt>
                <c:pt idx="13">
                  <c:v>13.00</c:v>
                </c:pt>
                <c:pt idx="14">
                  <c:v>14.00</c:v>
                </c:pt>
                <c:pt idx="15">
                  <c:v>15.00</c:v>
                </c:pt>
                <c:pt idx="16">
                  <c:v>16.00</c:v>
                </c:pt>
                <c:pt idx="17">
                  <c:v>17.00</c:v>
                </c:pt>
                <c:pt idx="18">
                  <c:v>18.00</c:v>
                </c:pt>
                <c:pt idx="19">
                  <c:v>19.00</c:v>
                </c:pt>
                <c:pt idx="20">
                  <c:v>20.00</c:v>
                </c:pt>
                <c:pt idx="21">
                  <c:v>21.00</c:v>
                </c:pt>
                <c:pt idx="22">
                  <c:v>22.00</c:v>
                </c:pt>
                <c:pt idx="23">
                  <c:v>23.00</c:v>
                </c:pt>
              </c:strCache>
            </c:strRef>
          </c:cat>
          <c:val>
            <c:numRef>
              <c:f>(Backup!$C$15:$C$26,Backup!$F$15:$F$26)</c:f>
              <c:numCache>
                <c:formatCode>0</c:formatCode>
                <c:ptCount val="24"/>
                <c:pt idx="0" formatCode="General">
                  <c:v>71</c:v>
                </c:pt>
                <c:pt idx="1">
                  <c:v>77</c:v>
                </c:pt>
                <c:pt idx="2" formatCode="General">
                  <c:v>69</c:v>
                </c:pt>
                <c:pt idx="3" formatCode="General">
                  <c:v>74</c:v>
                </c:pt>
                <c:pt idx="4" formatCode="General">
                  <c:v>73</c:v>
                </c:pt>
                <c:pt idx="5" formatCode="General">
                  <c:v>73.5</c:v>
                </c:pt>
                <c:pt idx="6" formatCode="General">
                  <c:v>73.5</c:v>
                </c:pt>
                <c:pt idx="7" formatCode="General">
                  <c:v>74</c:v>
                </c:pt>
                <c:pt idx="8" formatCode="General">
                  <c:v>72</c:v>
                </c:pt>
                <c:pt idx="9" formatCode="General">
                  <c:v>74</c:v>
                </c:pt>
                <c:pt idx="10" formatCode="General">
                  <c:v>72.5</c:v>
                </c:pt>
                <c:pt idx="11" formatCode="General">
                  <c:v>72</c:v>
                </c:pt>
                <c:pt idx="12" formatCode="General">
                  <c:v>72</c:v>
                </c:pt>
                <c:pt idx="13" formatCode="General">
                  <c:v>72.5</c:v>
                </c:pt>
                <c:pt idx="14" formatCode="General">
                  <c:v>72.5</c:v>
                </c:pt>
                <c:pt idx="15" formatCode="General">
                  <c:v>72</c:v>
                </c:pt>
                <c:pt idx="16" formatCode="General">
                  <c:v>74</c:v>
                </c:pt>
                <c:pt idx="17" formatCode="General">
                  <c:v>75</c:v>
                </c:pt>
                <c:pt idx="18" formatCode="General">
                  <c:v>74.5</c:v>
                </c:pt>
                <c:pt idx="19" formatCode="General">
                  <c:v>74</c:v>
                </c:pt>
                <c:pt idx="20" formatCode="General">
                  <c:v>74</c:v>
                </c:pt>
                <c:pt idx="21" formatCode="General">
                  <c:v>76</c:v>
                </c:pt>
                <c:pt idx="22" formatCode="General">
                  <c:v>74.5</c:v>
                </c:pt>
                <c:pt idx="23" formatCode="General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6-4A6F-91D4-7777F036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11615"/>
        <c:axId val="4895120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Data Hari Sebelumnya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(Backup!$X$14:$X$25,Backup!$AB$14:$AB$25)</c15:sqref>
                        </c15:formulaRef>
                      </c:ext>
                    </c:extLst>
                    <c:strCache>
                      <c:ptCount val="24"/>
                      <c:pt idx="0">
                        <c:v>00.00</c:v>
                      </c:pt>
                      <c:pt idx="1">
                        <c:v>01.00</c:v>
                      </c:pt>
                      <c:pt idx="2">
                        <c:v>02.00</c:v>
                      </c:pt>
                      <c:pt idx="3">
                        <c:v>03.00</c:v>
                      </c:pt>
                      <c:pt idx="4">
                        <c:v>04.00</c:v>
                      </c:pt>
                      <c:pt idx="5">
                        <c:v>05.00</c:v>
                      </c:pt>
                      <c:pt idx="6">
                        <c:v>06.00</c:v>
                      </c:pt>
                      <c:pt idx="7">
                        <c:v>07.00</c:v>
                      </c:pt>
                      <c:pt idx="8">
                        <c:v>08.00</c:v>
                      </c:pt>
                      <c:pt idx="9">
                        <c:v>09.00</c:v>
                      </c:pt>
                      <c:pt idx="10">
                        <c:v>10.00</c:v>
                      </c:pt>
                      <c:pt idx="11">
                        <c:v>11.00</c:v>
                      </c:pt>
                      <c:pt idx="12">
                        <c:v>12.00</c:v>
                      </c:pt>
                      <c:pt idx="13">
                        <c:v>13.00</c:v>
                      </c:pt>
                      <c:pt idx="14">
                        <c:v>14.00</c:v>
                      </c:pt>
                      <c:pt idx="15">
                        <c:v>15.00</c:v>
                      </c:pt>
                      <c:pt idx="16">
                        <c:v>16.00</c:v>
                      </c:pt>
                      <c:pt idx="17">
                        <c:v>17.00</c:v>
                      </c:pt>
                      <c:pt idx="18">
                        <c:v>18.00</c:v>
                      </c:pt>
                      <c:pt idx="19">
                        <c:v>19.00</c:v>
                      </c:pt>
                      <c:pt idx="20">
                        <c:v>20.00</c:v>
                      </c:pt>
                      <c:pt idx="21">
                        <c:v>21.00</c:v>
                      </c:pt>
                      <c:pt idx="22">
                        <c:v>22.00</c:v>
                      </c:pt>
                      <c:pt idx="23">
                        <c:v>23.00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(Backup!$Y$14:$Y$25,Backup!$AC$14:$AC$25)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73.5</c:v>
                      </c:pt>
                      <c:pt idx="1">
                        <c:v>73.5</c:v>
                      </c:pt>
                      <c:pt idx="2">
                        <c:v>72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73</c:v>
                      </c:pt>
                      <c:pt idx="6">
                        <c:v>72.5</c:v>
                      </c:pt>
                      <c:pt idx="7">
                        <c:v>72</c:v>
                      </c:pt>
                      <c:pt idx="8">
                        <c:v>73.5</c:v>
                      </c:pt>
                      <c:pt idx="9" formatCode="0">
                        <c:v>73</c:v>
                      </c:pt>
                      <c:pt idx="10">
                        <c:v>72.5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 formatCode="0">
                        <c:v>73</c:v>
                      </c:pt>
                      <c:pt idx="14">
                        <c:v>73.5</c:v>
                      </c:pt>
                      <c:pt idx="15">
                        <c:v>73.5</c:v>
                      </c:pt>
                      <c:pt idx="16" formatCode="0">
                        <c:v>73</c:v>
                      </c:pt>
                      <c:pt idx="17" formatCode="0">
                        <c:v>73</c:v>
                      </c:pt>
                      <c:pt idx="18">
                        <c:v>73</c:v>
                      </c:pt>
                      <c:pt idx="19">
                        <c:v>72</c:v>
                      </c:pt>
                      <c:pt idx="20">
                        <c:v>72</c:v>
                      </c:pt>
                      <c:pt idx="21">
                        <c:v>72</c:v>
                      </c:pt>
                      <c:pt idx="22">
                        <c:v>72.5</c:v>
                      </c:pt>
                      <c:pt idx="23">
                        <c:v>72.5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536-4A6F-91D4-7777F036411C}"/>
                  </c:ext>
                </c:extLst>
              </c15:ser>
            </c15:filteredLineSeries>
          </c:ext>
        </c:extLst>
      </c:lineChart>
      <c:catAx>
        <c:axId val="48951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(WIB)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2031"/>
        <c:crosses val="autoZero"/>
        <c:auto val="1"/>
        <c:lblAlgn val="ctr"/>
        <c:lblOffset val="100"/>
        <c:noMultiLvlLbl val="0"/>
      </c:catAx>
      <c:valAx>
        <c:axId val="4895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Air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51551245522797"/>
          <c:y val="6.451921990057498E-3"/>
          <c:w val="0.31954242428490232"/>
          <c:h val="0.1651823777716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Seluruh Data Level</a:t>
            </a:r>
            <a:r>
              <a:rPr lang="en-US" baseline="0"/>
              <a:t> Air Sungai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34653867121373"/>
          <c:y val="0.17630427792721201"/>
          <c:w val="0.81204089024504389"/>
          <c:h val="0.56735218181859015"/>
        </c:manualLayout>
      </c:layout>
      <c:lineChart>
        <c:grouping val="standard"/>
        <c:varyColors val="0"/>
        <c:ser>
          <c:idx val="2"/>
          <c:order val="2"/>
          <c:tx>
            <c:strRef>
              <c:f>Test!$C$12</c:f>
              <c:strCache>
                <c:ptCount val="1"/>
                <c:pt idx="0">
                  <c:v>Level Air Sungai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Data!$B:$B</c:f>
              <c:numCache>
                <c:formatCode>General</c:formatCode>
                <c:ptCount val="1048576"/>
              </c:numCache>
            </c:numRef>
          </c:cat>
          <c:val>
            <c:numRef>
              <c:f>Data!$E$1:$E$733</c:f>
              <c:numCache>
                <c:formatCode>General</c:formatCode>
                <c:ptCount val="7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3-4769-B2F5-FC6662CC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89511615"/>
        <c:axId val="489512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Data Hari Ini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(Test!$C$15:$C$26,Test!$F$15:$F$26)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 formatCode="General">
                        <c:v>0</c:v>
                      </c:pt>
                      <c:pt idx="1">
                        <c:v>0</c:v>
                      </c:pt>
                      <c:pt idx="2" formatCode="General">
                        <c:v>0</c:v>
                      </c:pt>
                      <c:pt idx="3" formatCode="General">
                        <c:v>0</c:v>
                      </c:pt>
                      <c:pt idx="4" formatCode="General">
                        <c:v>0</c:v>
                      </c:pt>
                      <c:pt idx="5" formatCode="General">
                        <c:v>0</c:v>
                      </c:pt>
                      <c:pt idx="6" formatCode="General">
                        <c:v>0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  <c:pt idx="9" formatCode="General">
                        <c:v>0</c:v>
                      </c:pt>
                      <c:pt idx="10" formatCode="General">
                        <c:v>0</c:v>
                      </c:pt>
                      <c:pt idx="11" formatCode="General">
                        <c:v>0</c:v>
                      </c:pt>
                      <c:pt idx="12" formatCode="General">
                        <c:v>0</c:v>
                      </c:pt>
                      <c:pt idx="13" formatCode="General">
                        <c:v>0</c:v>
                      </c:pt>
                      <c:pt idx="14" formatCode="General">
                        <c:v>0</c:v>
                      </c:pt>
                      <c:pt idx="15" formatCode="General">
                        <c:v>0</c:v>
                      </c:pt>
                      <c:pt idx="16" formatCode="General">
                        <c:v>0</c:v>
                      </c:pt>
                      <c:pt idx="17" formatCode="General">
                        <c:v>0</c:v>
                      </c:pt>
                      <c:pt idx="18" formatCode="General">
                        <c:v>0</c:v>
                      </c:pt>
                      <c:pt idx="19" formatCode="General">
                        <c:v>0</c:v>
                      </c:pt>
                      <c:pt idx="20" formatCode="General">
                        <c:v>0</c:v>
                      </c:pt>
                      <c:pt idx="21" formatCode="General">
                        <c:v>0</c:v>
                      </c:pt>
                      <c:pt idx="22" formatCode="General">
                        <c:v>0</c:v>
                      </c:pt>
                      <c:pt idx="23" formatCode="General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33-4769-B2F5-FC6662CC981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Data Hari Sebelumnya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(Test!$X$15:$X$26,Test!$AB$15:$AB$26)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73.5</c:v>
                      </c:pt>
                      <c:pt idx="1">
                        <c:v>73.5</c:v>
                      </c:pt>
                      <c:pt idx="2">
                        <c:v>72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73</c:v>
                      </c:pt>
                      <c:pt idx="6">
                        <c:v>72.5</c:v>
                      </c:pt>
                      <c:pt idx="7">
                        <c:v>72</c:v>
                      </c:pt>
                      <c:pt idx="8">
                        <c:v>73.5</c:v>
                      </c:pt>
                      <c:pt idx="9" formatCode="0">
                        <c:v>73</c:v>
                      </c:pt>
                      <c:pt idx="10">
                        <c:v>72.5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 formatCode="0">
                        <c:v>73</c:v>
                      </c:pt>
                      <c:pt idx="14">
                        <c:v>73.5</c:v>
                      </c:pt>
                      <c:pt idx="15">
                        <c:v>73.5</c:v>
                      </c:pt>
                      <c:pt idx="16" formatCode="0">
                        <c:v>73</c:v>
                      </c:pt>
                      <c:pt idx="17" formatCode="0">
                        <c:v>73</c:v>
                      </c:pt>
                      <c:pt idx="18">
                        <c:v>73</c:v>
                      </c:pt>
                      <c:pt idx="19">
                        <c:v>72</c:v>
                      </c:pt>
                      <c:pt idx="20">
                        <c:v>72</c:v>
                      </c:pt>
                      <c:pt idx="21">
                        <c:v>72</c:v>
                      </c:pt>
                      <c:pt idx="22">
                        <c:v>72.5</c:v>
                      </c:pt>
                      <c:pt idx="23">
                        <c:v>72.5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F33-4769-B2F5-FC6662CC9819}"/>
                  </c:ext>
                </c:extLst>
              </c15:ser>
            </c15:filteredLineSeries>
          </c:ext>
        </c:extLst>
      </c:lineChart>
      <c:catAx>
        <c:axId val="48951161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0.44939569490750592"/>
              <c:y val="0.87869462100369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2031"/>
        <c:crosses val="autoZero"/>
        <c:auto val="0"/>
        <c:lblAlgn val="ctr"/>
        <c:lblOffset val="100"/>
        <c:tickLblSkip val="100"/>
        <c:tickMarkSkip val="1"/>
        <c:noMultiLvlLbl val="0"/>
      </c:catAx>
      <c:valAx>
        <c:axId val="4895120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16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51551245522797"/>
          <c:y val="6.451921990057498E-3"/>
          <c:w val="0.21375469958147122"/>
          <c:h val="7.1429071366079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Air Sungai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234653867121373"/>
          <c:y val="0.17630427792721201"/>
          <c:w val="0.81204089024504389"/>
          <c:h val="0.56735218181859015"/>
        </c:manualLayout>
      </c:layout>
      <c:lineChart>
        <c:grouping val="standard"/>
        <c:varyColors val="0"/>
        <c:ser>
          <c:idx val="2"/>
          <c:order val="2"/>
          <c:tx>
            <c:strRef>
              <c:f>Test!$C$12</c:f>
              <c:strCache>
                <c:ptCount val="1"/>
                <c:pt idx="0">
                  <c:v>Level Air Sungai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Data!$B:$B</c:f>
              <c:numCache>
                <c:formatCode>General</c:formatCode>
                <c:ptCount val="1048576"/>
              </c:numCache>
            </c:numRef>
          </c:cat>
          <c:val>
            <c:numRef>
              <c:f>Data!$E$1:$E$733</c:f>
              <c:numCache>
                <c:formatCode>General</c:formatCode>
                <c:ptCount val="7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2-4720-8EA8-2D3D257C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89511615"/>
        <c:axId val="489512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Data Hari Ini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(Test!$C$15:$C$26,Test!$F$15:$F$26)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 formatCode="General">
                        <c:v>0</c:v>
                      </c:pt>
                      <c:pt idx="1">
                        <c:v>0</c:v>
                      </c:pt>
                      <c:pt idx="2" formatCode="General">
                        <c:v>0</c:v>
                      </c:pt>
                      <c:pt idx="3" formatCode="General">
                        <c:v>0</c:v>
                      </c:pt>
                      <c:pt idx="4" formatCode="General">
                        <c:v>0</c:v>
                      </c:pt>
                      <c:pt idx="5" formatCode="General">
                        <c:v>0</c:v>
                      </c:pt>
                      <c:pt idx="6" formatCode="General">
                        <c:v>0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  <c:pt idx="9" formatCode="General">
                        <c:v>0</c:v>
                      </c:pt>
                      <c:pt idx="10" formatCode="General">
                        <c:v>0</c:v>
                      </c:pt>
                      <c:pt idx="11" formatCode="General">
                        <c:v>0</c:v>
                      </c:pt>
                      <c:pt idx="12" formatCode="General">
                        <c:v>0</c:v>
                      </c:pt>
                      <c:pt idx="13" formatCode="General">
                        <c:v>0</c:v>
                      </c:pt>
                      <c:pt idx="14" formatCode="General">
                        <c:v>0</c:v>
                      </c:pt>
                      <c:pt idx="15" formatCode="General">
                        <c:v>0</c:v>
                      </c:pt>
                      <c:pt idx="16" formatCode="General">
                        <c:v>0</c:v>
                      </c:pt>
                      <c:pt idx="17" formatCode="General">
                        <c:v>0</c:v>
                      </c:pt>
                      <c:pt idx="18" formatCode="General">
                        <c:v>0</c:v>
                      </c:pt>
                      <c:pt idx="19" formatCode="General">
                        <c:v>0</c:v>
                      </c:pt>
                      <c:pt idx="20" formatCode="General">
                        <c:v>0</c:v>
                      </c:pt>
                      <c:pt idx="21" formatCode="General">
                        <c:v>0</c:v>
                      </c:pt>
                      <c:pt idx="22" formatCode="General">
                        <c:v>0</c:v>
                      </c:pt>
                      <c:pt idx="23" formatCode="General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FC-4366-A0D7-25AFA3885A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Data Hari Sebelumnya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(Test!$X$15:$X$26,Test!$AB$15:$AB$26)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73.5</c:v>
                      </c:pt>
                      <c:pt idx="1">
                        <c:v>73.5</c:v>
                      </c:pt>
                      <c:pt idx="2">
                        <c:v>72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73</c:v>
                      </c:pt>
                      <c:pt idx="6">
                        <c:v>72.5</c:v>
                      </c:pt>
                      <c:pt idx="7">
                        <c:v>72</c:v>
                      </c:pt>
                      <c:pt idx="8">
                        <c:v>73.5</c:v>
                      </c:pt>
                      <c:pt idx="9" formatCode="0">
                        <c:v>73</c:v>
                      </c:pt>
                      <c:pt idx="10">
                        <c:v>72.5</c:v>
                      </c:pt>
                      <c:pt idx="11">
                        <c:v>72</c:v>
                      </c:pt>
                      <c:pt idx="12">
                        <c:v>72</c:v>
                      </c:pt>
                      <c:pt idx="13" formatCode="0">
                        <c:v>73</c:v>
                      </c:pt>
                      <c:pt idx="14">
                        <c:v>73.5</c:v>
                      </c:pt>
                      <c:pt idx="15">
                        <c:v>73.5</c:v>
                      </c:pt>
                      <c:pt idx="16" formatCode="0">
                        <c:v>73</c:v>
                      </c:pt>
                      <c:pt idx="17" formatCode="0">
                        <c:v>73</c:v>
                      </c:pt>
                      <c:pt idx="18">
                        <c:v>73</c:v>
                      </c:pt>
                      <c:pt idx="19">
                        <c:v>72</c:v>
                      </c:pt>
                      <c:pt idx="20">
                        <c:v>72</c:v>
                      </c:pt>
                      <c:pt idx="21">
                        <c:v>72</c:v>
                      </c:pt>
                      <c:pt idx="22">
                        <c:v>72.5</c:v>
                      </c:pt>
                      <c:pt idx="23">
                        <c:v>72.5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29-4A2E-BD6B-19C4970FA102}"/>
                  </c:ext>
                </c:extLst>
              </c15:ser>
            </c15:filteredLineSeries>
          </c:ext>
        </c:extLst>
      </c:lineChart>
      <c:catAx>
        <c:axId val="48951161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0.44939569490750592"/>
              <c:y val="0.87869462100369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2031"/>
        <c:crosses val="autoZero"/>
        <c:auto val="0"/>
        <c:lblAlgn val="ctr"/>
        <c:lblOffset val="100"/>
        <c:tickLblSkip val="100"/>
        <c:tickMarkSkip val="1"/>
        <c:noMultiLvlLbl val="0"/>
      </c:catAx>
      <c:valAx>
        <c:axId val="4895120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116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51551245522797"/>
          <c:y val="6.451921990057498E-3"/>
          <c:w val="0.21375469958147122"/>
          <c:h val="7.1429071366079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30</xdr:row>
      <xdr:rowOff>180975</xdr:rowOff>
    </xdr:from>
    <xdr:to>
      <xdr:col>6</xdr:col>
      <xdr:colOff>273050</xdr:colOff>
      <xdr:row>44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EB19F-EC49-403B-A153-2B5E3751C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483394</xdr:colOff>
      <xdr:row>46</xdr:row>
      <xdr:rowOff>26194</xdr:rowOff>
    </xdr:from>
    <xdr:to>
      <xdr:col>6</xdr:col>
      <xdr:colOff>457200</xdr:colOff>
      <xdr:row>61</xdr:row>
      <xdr:rowOff>169069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9FA90-710B-4AB9-A36A-48852E466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33338</xdr:colOff>
      <xdr:row>0</xdr:row>
      <xdr:rowOff>23812</xdr:rowOff>
    </xdr:from>
    <xdr:to>
      <xdr:col>1</xdr:col>
      <xdr:colOff>19050</xdr:colOff>
      <xdr:row>3</xdr:row>
      <xdr:rowOff>114054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12707A-6FC5-4F1C-B394-819080346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14961" t="-3233" r="15748" b="37179"/>
        <a:stretch/>
      </xdr:blipFill>
      <xdr:spPr bwMode="auto">
        <a:xfrm>
          <a:off x="33338" y="23812"/>
          <a:ext cx="976312" cy="1118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30</xdr:row>
      <xdr:rowOff>180975</xdr:rowOff>
    </xdr:from>
    <xdr:to>
      <xdr:col>6</xdr:col>
      <xdr:colOff>273050</xdr:colOff>
      <xdr:row>44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5EC27-9CF7-4DD0-9A1E-AD3E15FE2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483394</xdr:colOff>
      <xdr:row>46</xdr:row>
      <xdr:rowOff>26194</xdr:rowOff>
    </xdr:from>
    <xdr:to>
      <xdr:col>6</xdr:col>
      <xdr:colOff>457200</xdr:colOff>
      <xdr:row>61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1A329E-9DBF-4BDF-AB78-428B20632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33338</xdr:colOff>
      <xdr:row>0</xdr:row>
      <xdr:rowOff>23812</xdr:rowOff>
    </xdr:from>
    <xdr:to>
      <xdr:col>1</xdr:col>
      <xdr:colOff>19050</xdr:colOff>
      <xdr:row>3</xdr:row>
      <xdr:rowOff>114054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6791F4-CDBA-4056-9A0F-4047AEB7D5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14961" t="-3233" r="15748" b="37179"/>
        <a:stretch/>
      </xdr:blipFill>
      <xdr:spPr bwMode="auto">
        <a:xfrm>
          <a:off x="33338" y="23812"/>
          <a:ext cx="976312" cy="11189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31</xdr:row>
      <xdr:rowOff>47625</xdr:rowOff>
    </xdr:from>
    <xdr:to>
      <xdr:col>7</xdr:col>
      <xdr:colOff>590550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F1839-2E31-4BDD-A62A-1D7D93E52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221890</xdr:colOff>
      <xdr:row>0</xdr:row>
      <xdr:rowOff>38100</xdr:rowOff>
    </xdr:from>
    <xdr:to>
      <xdr:col>0</xdr:col>
      <xdr:colOff>1088994</xdr:colOff>
      <xdr:row>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085B2A-A1CC-46C5-8934-D64BCB7C01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/>
        <a:srcRect l="14961" t="-3233" r="15748" b="37179"/>
        <a:stretch/>
      </xdr:blipFill>
      <xdr:spPr bwMode="auto">
        <a:xfrm>
          <a:off x="221890" y="38100"/>
          <a:ext cx="867104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BB0262-184E-4327-9950-9FBDAC016208}" name="Table584" displayName="Table584" ref="B14:C26" totalsRowShown="0">
  <autoFilter ref="B14:C26" xr:uid="{00000000-0009-0000-0100-000001000000}"/>
  <tableColumns count="2">
    <tableColumn id="1" xr3:uid="{48F29A9D-5044-4C56-9C30-15842C6E8C8D}" name="Jam" dataDxfId="8"/>
    <tableColumn id="2" xr3:uid="{5AC33503-6830-4138-A30C-3D21E2D850C4}" name="Level Air"/>
  </tableColumns>
  <tableStyleInfo name="TableStyleLight9" showFirstColumn="1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8" displayName="Table8" ref="E14:F26" totalsRowShown="0">
  <autoFilter ref="E14:F26" xr:uid="{00000000-0009-0000-0100-000002000000}"/>
  <tableColumns count="2">
    <tableColumn id="1" xr3:uid="{00000000-0010-0000-0100-000001000000}" name="Jam"/>
    <tableColumn id="2" xr3:uid="{00000000-0010-0000-0100-000002000000}" name="Level Air"/>
  </tableColumns>
  <tableStyleInfo name="TableStyleLight9" showFirstColumn="1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06E12-63F9-4A67-B56F-F9CB989F874A}" name="Table55" displayName="Table55" ref="W14:X26" totalsRowShown="0">
  <autoFilter ref="W14:X26" xr:uid="{C7106E12-63F9-4A67-B56F-F9CB989F874A}"/>
  <tableColumns count="2">
    <tableColumn id="1" xr3:uid="{D253A99E-4CE8-4FD0-85E1-B668F76658BC}" name="Jam"/>
    <tableColumn id="2" xr3:uid="{0CDC4D12-2C46-47D7-B5CB-77BBDAFAADFE}" name="Level Air"/>
  </tableColumns>
  <tableStyleInfo name="TableStyleLight9" showFirstColumn="1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A1E19A-8C0D-49BA-8D9E-DDEE4FCF1E5F}" name="Table86" displayName="Table86" ref="AA14:AB26" totalsRowShown="0">
  <autoFilter ref="AA14:AB26" xr:uid="{A5A1E19A-8C0D-49BA-8D9E-DDEE4FCF1E5F}"/>
  <tableColumns count="2">
    <tableColumn id="1" xr3:uid="{A1C41116-0B24-4B80-8EBF-B0C3181447DA}" name="Jam"/>
    <tableColumn id="2" xr3:uid="{F37BC064-8B16-47F5-9C08-253793E23A0F}" name="Level Air"/>
  </tableColumns>
  <tableStyleInfo name="TableStyleLight9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0126D1-7D9A-40E6-9D62-BDE3680DC21B}" name="Table897" displayName="Table897" ref="E14:F26" totalsRowShown="0">
  <autoFilter ref="E14:F26" xr:uid="{00000000-0009-0000-0100-000002000000}"/>
  <tableColumns count="2">
    <tableColumn id="1" xr3:uid="{52C7800B-D2C6-47A1-A329-1E1D50462D7D}" name="Jam" dataDxfId="7"/>
    <tableColumn id="2" xr3:uid="{0F2F5846-3155-41AC-B85B-A80A1250BDB8}" name="Level Air"/>
  </tableColumns>
  <tableStyleInfo name="TableStyleLight9" showFirstColumn="1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6246A4B-8C1D-4D60-B6BC-5EBDBE14677E}" name="Table551012" displayName="Table551012" ref="X13:Y25" totalsRowShown="0">
  <autoFilter ref="X13:Y25" xr:uid="{C7106E12-63F9-4A67-B56F-F9CB989F874A}"/>
  <tableColumns count="2">
    <tableColumn id="1" xr3:uid="{9B45C670-4677-491D-973E-41F7BB81A985}" name="Jam"/>
    <tableColumn id="2" xr3:uid="{0DC0D773-3BE3-4E5A-B7D4-BC1D8C690A72}" name="Level Air"/>
  </tableColumns>
  <tableStyleInfo name="TableStyleLight9" showFirstColumn="1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D5B023-C3A3-43A9-A079-8A536DFA551C}" name="Table861113" displayName="Table861113" ref="AB13:AC25" totalsRowShown="0">
  <autoFilter ref="AB13:AC25" xr:uid="{A5A1E19A-8C0D-49BA-8D9E-DDEE4FCF1E5F}"/>
  <tableColumns count="2">
    <tableColumn id="1" xr3:uid="{5406C2A8-D23C-4C3E-B754-B731A57BE6B3}" name="Jam"/>
    <tableColumn id="2" xr3:uid="{0F0B255A-A345-4A9F-8C21-45F0104458A0}" name="Level Air"/>
  </tableColumns>
  <tableStyleInfo name="TableStyleLight9" showFirstColumn="1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C135E6-B4C4-42A1-80B2-8511044229A8}" name="Table58" displayName="Table58" ref="B14:C26" totalsRowShown="0">
  <autoFilter ref="B14:C26" xr:uid="{00000000-0009-0000-0100-000001000000}"/>
  <tableColumns count="2">
    <tableColumn id="1" xr3:uid="{80262553-EF5B-4E35-A9A4-4072E299D6E6}" name="Jam" dataDxfId="6"/>
    <tableColumn id="2" xr3:uid="{FCC23CE9-0C6B-4F51-9599-19E7A636F19C}" name="Level Air"/>
  </tableColumns>
  <tableStyleInfo name="TableStyleLight9" showFirstColumn="1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D26822-5A4E-413F-AEAF-E58BAC72ABB7}" name="Table89" displayName="Table89" ref="E14:F26" totalsRowShown="0">
  <autoFilter ref="E14:F26" xr:uid="{00000000-0009-0000-0100-000002000000}"/>
  <tableColumns count="2">
    <tableColumn id="1" xr3:uid="{FD96B099-5B3B-4FF5-AD52-40B5A694969A}" name="Jam" dataDxfId="5"/>
    <tableColumn id="2" xr3:uid="{2EFF98CF-F5DF-480A-8D97-DE6F9C09BCAF}" name="Level Air"/>
  </tableColumns>
  <tableStyleInfo name="TableStyleLight9" showFirstColumn="1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A031D8-30B7-4312-AF7B-2D3E9C2B2C01}" name="Table5510" displayName="Table5510" ref="X13:Y25" totalsRowShown="0">
  <autoFilter ref="X13:Y25" xr:uid="{C7106E12-63F9-4A67-B56F-F9CB989F874A}"/>
  <tableColumns count="2">
    <tableColumn id="1" xr3:uid="{A09CF1EB-78F4-4E41-8A09-CE03D60F846A}" name="Jam"/>
    <tableColumn id="2" xr3:uid="{D8CFAB31-502C-42A0-8306-BC2A427D23D8}" name="Level Air"/>
  </tableColumns>
  <tableStyleInfo name="TableStyleLight9" showFirstColumn="1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3CECEDE-BC90-4DD2-B35F-098296AE448D}" name="Table8611" displayName="Table8611" ref="AB13:AC25" totalsRowShown="0">
  <autoFilter ref="AB13:AC25" xr:uid="{A5A1E19A-8C0D-49BA-8D9E-DDEE4FCF1E5F}"/>
  <tableColumns count="2">
    <tableColumn id="1" xr3:uid="{000B93E8-7D7D-4FA4-84F5-F9A9BAB36E7C}" name="Jam"/>
    <tableColumn id="2" xr3:uid="{6B395230-D650-4FAC-B455-8B8E94474351}" name="Level Air"/>
  </tableColumns>
  <tableStyleInfo name="TableStyleLight9" showFirstColumn="1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5" displayName="Table5" ref="B14:C26" totalsRowShown="0">
  <autoFilter ref="B14:C26" xr:uid="{00000000-0009-0000-0100-000001000000}"/>
  <tableColumns count="2">
    <tableColumn id="1" xr3:uid="{00000000-0010-0000-0000-000001000000}" name="Jam" dataDxfId="0"/>
    <tableColumn id="2" xr3:uid="{00000000-0010-0000-0000-000002000000}" name="Level Air"/>
  </tableColumns>
  <tableStyleInfo name="TableStyleLight9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5DDF-DA73-430A-A45D-0A3B55C7D51D}">
  <sheetPr codeName="Sheet5"/>
  <dimension ref="A1:AD63"/>
  <sheetViews>
    <sheetView tabSelected="1" zoomScaleNormal="100" workbookViewId="0">
      <selection activeCell="B8" sqref="B8"/>
    </sheetView>
  </sheetViews>
  <sheetFormatPr defaultRowHeight="15" x14ac:dyDescent="0.25"/>
  <cols>
    <col min="1" max="1" width="14.85546875" customWidth="1"/>
    <col min="2" max="3" width="11" style="1" customWidth="1"/>
    <col min="4" max="4" width="11.140625" style="1" customWidth="1"/>
    <col min="5" max="7" width="11" style="1" customWidth="1"/>
    <col min="8" max="8" width="16.42578125" style="1" customWidth="1"/>
    <col min="9" max="9" width="7" customWidth="1"/>
    <col min="10" max="10" width="9.85546875" customWidth="1"/>
    <col min="11" max="11" width="9.140625" customWidth="1"/>
    <col min="13" max="20" width="9.140625" customWidth="1"/>
  </cols>
  <sheetData>
    <row r="1" spans="1:30" ht="46.5" x14ac:dyDescent="0.7">
      <c r="B1" s="17" t="s">
        <v>52</v>
      </c>
    </row>
    <row r="2" spans="1:30" ht="18.75" x14ac:dyDescent="0.3">
      <c r="B2" s="9" t="s">
        <v>53</v>
      </c>
    </row>
    <row r="3" spans="1:30" ht="15.75" x14ac:dyDescent="0.25">
      <c r="B3" s="18" t="s">
        <v>54</v>
      </c>
    </row>
    <row r="4" spans="1:30" ht="18.75" x14ac:dyDescent="0.3">
      <c r="B4" s="9" t="s">
        <v>30</v>
      </c>
    </row>
    <row r="5" spans="1:30" x14ac:dyDescent="0.25">
      <c r="C5" s="11"/>
    </row>
    <row r="6" spans="1:30" x14ac:dyDescent="0.25">
      <c r="A6" s="1" t="s">
        <v>33</v>
      </c>
      <c r="B6" s="1" t="s">
        <v>34</v>
      </c>
      <c r="J6" s="1"/>
      <c r="K6" s="1"/>
      <c r="L6" s="1"/>
    </row>
    <row r="7" spans="1:30" x14ac:dyDescent="0.25">
      <c r="A7" s="7" t="s">
        <v>31</v>
      </c>
      <c r="B7" s="8" t="s">
        <v>57</v>
      </c>
      <c r="J7" s="1"/>
      <c r="K7" s="1"/>
      <c r="L7" s="1"/>
    </row>
    <row r="8" spans="1:30" x14ac:dyDescent="0.25">
      <c r="A8" s="7" t="s">
        <v>36</v>
      </c>
      <c r="B8" s="7" t="s">
        <v>58</v>
      </c>
      <c r="J8" s="1"/>
      <c r="K8" s="1"/>
      <c r="L8" s="1"/>
    </row>
    <row r="9" spans="1:30" x14ac:dyDescent="0.25">
      <c r="A9" s="1" t="s">
        <v>29</v>
      </c>
      <c r="B9" s="1" t="s">
        <v>48</v>
      </c>
      <c r="J9" s="1"/>
      <c r="K9" s="1"/>
      <c r="L9" s="1"/>
    </row>
    <row r="10" spans="1:30" ht="30" x14ac:dyDescent="0.25">
      <c r="A10" s="21" t="s">
        <v>41</v>
      </c>
      <c r="B10" s="22" t="s">
        <v>44</v>
      </c>
      <c r="J10" s="1"/>
      <c r="K10" s="1"/>
      <c r="L10" s="1"/>
    </row>
    <row r="11" spans="1:30" ht="31.5" x14ac:dyDescent="0.35">
      <c r="A11" s="21" t="s">
        <v>42</v>
      </c>
      <c r="B11" s="22" t="s">
        <v>43</v>
      </c>
      <c r="K11" s="1"/>
      <c r="L11" s="1"/>
      <c r="W11" s="25" t="s">
        <v>27</v>
      </c>
      <c r="X11" s="25"/>
      <c r="Y11" s="25"/>
      <c r="Z11" s="25"/>
      <c r="AA11" s="25"/>
      <c r="AB11" s="25"/>
      <c r="AC11" s="25"/>
      <c r="AD11" s="25"/>
    </row>
    <row r="12" spans="1:30" ht="21" x14ac:dyDescent="0.35">
      <c r="B12" s="10"/>
      <c r="D12" s="24" t="s">
        <v>0</v>
      </c>
      <c r="E12" s="24"/>
      <c r="F12" s="10"/>
      <c r="G12" s="10"/>
      <c r="H12" s="10"/>
      <c r="I12" s="1"/>
      <c r="J12" s="1"/>
      <c r="L12" s="1"/>
      <c r="W12" s="1"/>
      <c r="X12" s="1"/>
      <c r="Y12" s="1"/>
      <c r="Z12" s="1"/>
      <c r="AA12" s="1"/>
      <c r="AB12" s="1"/>
      <c r="AC12" s="1"/>
    </row>
    <row r="13" spans="1:30" ht="17.25" customHeight="1" thickBot="1" x14ac:dyDescent="0.45">
      <c r="H13"/>
      <c r="I13" s="1"/>
      <c r="L13" s="1"/>
      <c r="U13" s="12"/>
      <c r="W13" s="1"/>
      <c r="X13" s="2" t="s">
        <v>1</v>
      </c>
      <c r="Y13" s="2" t="s">
        <v>2</v>
      </c>
      <c r="Z13" s="1"/>
      <c r="AA13" s="1"/>
      <c r="AB13" s="2" t="s">
        <v>1</v>
      </c>
      <c r="AC13" s="2" t="s">
        <v>2</v>
      </c>
    </row>
    <row r="14" spans="1:30" ht="21.75" customHeight="1" x14ac:dyDescent="0.25">
      <c r="B14" s="2" t="s">
        <v>1</v>
      </c>
      <c r="C14" s="2" t="s">
        <v>2</v>
      </c>
      <c r="E14" s="2" t="s">
        <v>1</v>
      </c>
      <c r="F14" s="2" t="s">
        <v>2</v>
      </c>
      <c r="H14" s="26" t="s">
        <v>28</v>
      </c>
      <c r="I14" s="26"/>
      <c r="L14" s="1"/>
      <c r="W14" s="1"/>
      <c r="X14" s="2" t="s">
        <v>3</v>
      </c>
      <c r="Y14" s="2">
        <v>73.5</v>
      </c>
      <c r="Z14" s="1"/>
      <c r="AA14" s="1"/>
      <c r="AB14" s="3" t="s">
        <v>4</v>
      </c>
      <c r="AC14" s="2">
        <v>72</v>
      </c>
    </row>
    <row r="15" spans="1:30" x14ac:dyDescent="0.25">
      <c r="B15" s="23">
        <v>0</v>
      </c>
      <c r="C15" s="2">
        <v>0</v>
      </c>
      <c r="E15" s="23">
        <v>0.5</v>
      </c>
      <c r="F15" s="2">
        <v>0</v>
      </c>
      <c r="H15" s="5"/>
      <c r="I15" s="5"/>
      <c r="L15" s="1"/>
      <c r="W15" s="1"/>
      <c r="X15" s="2" t="s">
        <v>5</v>
      </c>
      <c r="Y15" s="2">
        <v>73.5</v>
      </c>
      <c r="Z15" s="1"/>
      <c r="AA15" s="1"/>
      <c r="AB15" s="3" t="s">
        <v>6</v>
      </c>
      <c r="AC15" s="4">
        <v>73</v>
      </c>
    </row>
    <row r="16" spans="1:30" x14ac:dyDescent="0.25">
      <c r="B16" s="23">
        <v>4.1666666666666664E-2</v>
      </c>
      <c r="C16" s="4">
        <v>0</v>
      </c>
      <c r="E16" s="23">
        <v>0.54166666666666663</v>
      </c>
      <c r="F16" s="2">
        <v>0</v>
      </c>
      <c r="H16" s="5" t="s">
        <v>37</v>
      </c>
      <c r="I16" s="5">
        <f>AVERAGE(Table584[Level Air],Table897[Level Air])</f>
        <v>0</v>
      </c>
      <c r="L16" s="1"/>
      <c r="W16" s="1"/>
      <c r="X16" s="2" t="s">
        <v>7</v>
      </c>
      <c r="Y16" s="2">
        <v>72</v>
      </c>
      <c r="Z16" s="1"/>
      <c r="AA16" s="1"/>
      <c r="AB16" s="3" t="s">
        <v>8</v>
      </c>
      <c r="AC16" s="2">
        <v>73.5</v>
      </c>
    </row>
    <row r="17" spans="2:29" x14ac:dyDescent="0.25">
      <c r="B17" s="23">
        <v>8.3333333333333329E-2</v>
      </c>
      <c r="C17" s="2">
        <v>0</v>
      </c>
      <c r="E17" s="23">
        <v>0.58333333333333337</v>
      </c>
      <c r="F17" s="2">
        <v>0</v>
      </c>
      <c r="H17" s="5" t="s">
        <v>38</v>
      </c>
      <c r="I17" s="5">
        <v>3</v>
      </c>
      <c r="L17" s="1"/>
      <c r="W17" s="1"/>
      <c r="X17" s="2" t="s">
        <v>9</v>
      </c>
      <c r="Y17" s="2">
        <v>72.5</v>
      </c>
      <c r="Z17" s="1"/>
      <c r="AA17" s="1"/>
      <c r="AB17" s="3" t="s">
        <v>10</v>
      </c>
      <c r="AC17" s="2">
        <v>73.5</v>
      </c>
    </row>
    <row r="18" spans="2:29" x14ac:dyDescent="0.25">
      <c r="B18" s="23">
        <v>0.125</v>
      </c>
      <c r="C18" s="2">
        <v>0</v>
      </c>
      <c r="E18" s="23">
        <v>0.625</v>
      </c>
      <c r="F18" s="2">
        <v>0</v>
      </c>
      <c r="H18" s="5" t="s">
        <v>40</v>
      </c>
      <c r="I18" s="5">
        <f>MAX(Table584[Level Air],Table897[Level Air])</f>
        <v>0</v>
      </c>
      <c r="L18" s="1"/>
      <c r="W18" s="1"/>
      <c r="X18" s="2" t="s">
        <v>11</v>
      </c>
      <c r="Y18" s="2">
        <v>72.5</v>
      </c>
      <c r="Z18" s="1"/>
      <c r="AA18" s="1"/>
      <c r="AB18" s="3" t="s">
        <v>12</v>
      </c>
      <c r="AC18" s="4">
        <v>73</v>
      </c>
    </row>
    <row r="19" spans="2:29" ht="15" customHeight="1" x14ac:dyDescent="0.25">
      <c r="B19" s="23">
        <v>0.16666666666666666</v>
      </c>
      <c r="C19" s="2">
        <v>0</v>
      </c>
      <c r="E19" s="23">
        <v>0.66666666666666663</v>
      </c>
      <c r="F19" s="2">
        <v>0</v>
      </c>
      <c r="H19" s="5" t="s">
        <v>39</v>
      </c>
      <c r="I19" s="5">
        <f>MIN(Table584[Level Air],Table897[Level Air])</f>
        <v>0</v>
      </c>
      <c r="L19" s="1"/>
      <c r="W19" s="1"/>
      <c r="X19" s="2" t="s">
        <v>13</v>
      </c>
      <c r="Y19" s="2">
        <v>73</v>
      </c>
      <c r="Z19" s="1"/>
      <c r="AA19" s="1"/>
      <c r="AB19" s="3" t="s">
        <v>14</v>
      </c>
      <c r="AC19" s="4">
        <v>73</v>
      </c>
    </row>
    <row r="20" spans="2:29" ht="15" customHeight="1" x14ac:dyDescent="0.25">
      <c r="B20" s="23">
        <v>0.20833333333333334</v>
      </c>
      <c r="C20" s="2">
        <v>0</v>
      </c>
      <c r="E20" s="23">
        <v>0.70833333333333337</v>
      </c>
      <c r="F20" s="2">
        <v>0</v>
      </c>
      <c r="H20" s="27" t="s">
        <v>49</v>
      </c>
      <c r="I20" s="28">
        <f>COUNTIF(Table584[Level Air],"&lt;70")+COUNTIF(Table584[Level Air],"&gt;75")+COUNTIF(Table897[Level Air],"&lt;70")+COUNTIF(Table897[Level Air],"&gt;75")</f>
        <v>24</v>
      </c>
      <c r="L20" s="1"/>
      <c r="W20" s="1"/>
      <c r="X20" s="2" t="s">
        <v>15</v>
      </c>
      <c r="Y20" s="2">
        <v>72.5</v>
      </c>
      <c r="Z20" s="1"/>
      <c r="AA20" s="1"/>
      <c r="AB20" s="3" t="s">
        <v>16</v>
      </c>
      <c r="AC20" s="2">
        <v>73</v>
      </c>
    </row>
    <row r="21" spans="2:29" x14ac:dyDescent="0.25">
      <c r="B21" s="23">
        <v>0.25</v>
      </c>
      <c r="C21" s="2">
        <v>0</v>
      </c>
      <c r="E21" s="23">
        <v>0.75</v>
      </c>
      <c r="F21" s="2">
        <v>0</v>
      </c>
      <c r="H21" s="27"/>
      <c r="I21" s="28"/>
      <c r="L21" s="1"/>
      <c r="W21" s="1"/>
      <c r="X21" s="2" t="s">
        <v>17</v>
      </c>
      <c r="Y21" s="2">
        <v>72</v>
      </c>
      <c r="Z21" s="1"/>
      <c r="AA21" s="1"/>
      <c r="AB21" s="3" t="s">
        <v>18</v>
      </c>
      <c r="AC21" s="2">
        <v>72</v>
      </c>
    </row>
    <row r="22" spans="2:29" x14ac:dyDescent="0.25">
      <c r="B22" s="23">
        <v>0.29166666666666669</v>
      </c>
      <c r="C22" s="2">
        <v>0</v>
      </c>
      <c r="E22" s="23">
        <v>0.79166666666666663</v>
      </c>
      <c r="F22" s="2">
        <v>0</v>
      </c>
      <c r="H22"/>
      <c r="I22" s="5"/>
      <c r="W22" s="1"/>
      <c r="X22" s="2" t="s">
        <v>19</v>
      </c>
      <c r="Y22" s="2">
        <v>73.5</v>
      </c>
      <c r="Z22" s="1"/>
      <c r="AA22" s="1"/>
      <c r="AB22" s="3" t="s">
        <v>20</v>
      </c>
      <c r="AC22" s="2">
        <v>72</v>
      </c>
    </row>
    <row r="23" spans="2:29" x14ac:dyDescent="0.25">
      <c r="B23" s="23">
        <v>0.33333333333333331</v>
      </c>
      <c r="C23" s="2">
        <v>0</v>
      </c>
      <c r="E23" s="23">
        <v>0.83333333333333337</v>
      </c>
      <c r="F23" s="2">
        <v>0</v>
      </c>
      <c r="H23"/>
      <c r="I23" s="5"/>
      <c r="W23" s="1"/>
      <c r="X23" s="2" t="s">
        <v>21</v>
      </c>
      <c r="Y23" s="4">
        <v>73</v>
      </c>
      <c r="Z23" s="1"/>
      <c r="AA23" s="1"/>
      <c r="AB23" s="3" t="s">
        <v>22</v>
      </c>
      <c r="AC23" s="2">
        <v>72</v>
      </c>
    </row>
    <row r="24" spans="2:29" x14ac:dyDescent="0.25">
      <c r="B24" s="23">
        <v>0.375</v>
      </c>
      <c r="C24" s="2">
        <v>0</v>
      </c>
      <c r="E24" s="23">
        <v>0.875</v>
      </c>
      <c r="F24" s="2">
        <v>0</v>
      </c>
      <c r="H24"/>
      <c r="W24" s="1"/>
      <c r="X24" s="2" t="s">
        <v>23</v>
      </c>
      <c r="Y24" s="2">
        <v>72.5</v>
      </c>
      <c r="Z24" s="1"/>
      <c r="AA24" s="1"/>
      <c r="AB24" s="3" t="s">
        <v>24</v>
      </c>
      <c r="AC24" s="2">
        <v>72.5</v>
      </c>
    </row>
    <row r="25" spans="2:29" x14ac:dyDescent="0.25">
      <c r="B25" s="23">
        <v>0.41666666666666669</v>
      </c>
      <c r="C25" s="2">
        <v>0</v>
      </c>
      <c r="E25" s="23">
        <v>0.91666666666666663</v>
      </c>
      <c r="F25" s="2">
        <v>0</v>
      </c>
      <c r="H25"/>
      <c r="W25" s="1"/>
      <c r="X25" s="2" t="s">
        <v>25</v>
      </c>
      <c r="Y25" s="2">
        <v>72</v>
      </c>
      <c r="Z25" s="1"/>
      <c r="AA25" s="1"/>
      <c r="AB25" s="3" t="s">
        <v>26</v>
      </c>
      <c r="AC25" s="2">
        <v>72.5</v>
      </c>
    </row>
    <row r="26" spans="2:29" x14ac:dyDescent="0.25">
      <c r="B26" s="23">
        <v>0.45833333333333331</v>
      </c>
      <c r="C26" s="2">
        <v>0</v>
      </c>
      <c r="E26" s="23">
        <v>0.95833333333333337</v>
      </c>
      <c r="F26" s="2">
        <v>0</v>
      </c>
      <c r="H26"/>
    </row>
    <row r="27" spans="2:29" x14ac:dyDescent="0.25">
      <c r="H27"/>
    </row>
    <row r="28" spans="2:29" x14ac:dyDescent="0.25">
      <c r="B28" s="5" t="s">
        <v>45</v>
      </c>
      <c r="H28"/>
    </row>
    <row r="29" spans="2:29" x14ac:dyDescent="0.25">
      <c r="B29" s="15"/>
      <c r="C29" s="1" t="s">
        <v>50</v>
      </c>
      <c r="H29"/>
    </row>
    <row r="30" spans="2:29" x14ac:dyDescent="0.25">
      <c r="B30" s="16"/>
      <c r="C30" s="1" t="s">
        <v>51</v>
      </c>
      <c r="H30"/>
    </row>
    <row r="31" spans="2:29" x14ac:dyDescent="0.25">
      <c r="H31"/>
    </row>
    <row r="32" spans="2:29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</sheetData>
  <mergeCells count="4">
    <mergeCell ref="W11:AD11"/>
    <mergeCell ref="H14:I14"/>
    <mergeCell ref="H20:H21"/>
    <mergeCell ref="I20:I21"/>
  </mergeCells>
  <conditionalFormatting sqref="C15:C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Header>&amp;C&amp;"-,Bold"&amp;14DOKUMEN MONITORING SISTEM LEVEL AIR SUNGAI</oddHeader>
  </headerFooter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79D6-6168-4110-B996-2A46D32FE46D}">
  <sheetPr codeName="Sheet1"/>
  <dimension ref="A1:AD63"/>
  <sheetViews>
    <sheetView zoomScaleNormal="100" workbookViewId="0">
      <selection activeCell="F9" sqref="F9"/>
    </sheetView>
  </sheetViews>
  <sheetFormatPr defaultRowHeight="15" x14ac:dyDescent="0.25"/>
  <cols>
    <col min="1" max="1" width="14.85546875" customWidth="1"/>
    <col min="2" max="3" width="11" style="1" customWidth="1"/>
    <col min="4" max="4" width="11.140625" style="1" customWidth="1"/>
    <col min="5" max="7" width="11" style="1" customWidth="1"/>
    <col min="8" max="8" width="16.42578125" style="1" customWidth="1"/>
    <col min="9" max="9" width="18.140625" bestFit="1" customWidth="1"/>
    <col min="10" max="10" width="9.85546875" customWidth="1"/>
    <col min="11" max="11" width="9.140625" customWidth="1"/>
    <col min="13" max="20" width="9.140625" customWidth="1"/>
  </cols>
  <sheetData>
    <row r="1" spans="1:30" ht="46.5" x14ac:dyDescent="0.7">
      <c r="B1" s="17" t="s">
        <v>52</v>
      </c>
    </row>
    <row r="2" spans="1:30" ht="18.75" x14ac:dyDescent="0.3">
      <c r="B2" s="9" t="s">
        <v>53</v>
      </c>
    </row>
    <row r="3" spans="1:30" ht="15.75" x14ac:dyDescent="0.25">
      <c r="B3" s="18" t="s">
        <v>54</v>
      </c>
    </row>
    <row r="4" spans="1:30" ht="18.75" x14ac:dyDescent="0.3">
      <c r="B4" s="9" t="s">
        <v>30</v>
      </c>
    </row>
    <row r="5" spans="1:30" x14ac:dyDescent="0.25">
      <c r="C5" s="11"/>
    </row>
    <row r="6" spans="1:30" x14ac:dyDescent="0.25">
      <c r="A6" s="1" t="s">
        <v>33</v>
      </c>
      <c r="B6" s="1" t="s">
        <v>34</v>
      </c>
      <c r="J6" s="1"/>
      <c r="K6" s="1"/>
      <c r="L6" s="1"/>
    </row>
    <row r="7" spans="1:30" x14ac:dyDescent="0.25">
      <c r="A7" s="7" t="s">
        <v>31</v>
      </c>
      <c r="B7" s="8" t="s">
        <v>32</v>
      </c>
      <c r="J7" s="1"/>
      <c r="K7" s="1"/>
      <c r="L7" s="1"/>
    </row>
    <row r="8" spans="1:30" x14ac:dyDescent="0.25">
      <c r="A8" s="7" t="s">
        <v>36</v>
      </c>
      <c r="B8" s="7" t="s">
        <v>35</v>
      </c>
      <c r="J8" s="1"/>
      <c r="K8" s="1"/>
      <c r="L8" s="1"/>
    </row>
    <row r="9" spans="1:30" x14ac:dyDescent="0.25">
      <c r="A9" s="1" t="s">
        <v>29</v>
      </c>
      <c r="B9" s="1" t="s">
        <v>48</v>
      </c>
      <c r="J9" s="1"/>
      <c r="K9" s="1"/>
      <c r="L9" s="1"/>
    </row>
    <row r="10" spans="1:30" ht="30" x14ac:dyDescent="0.25">
      <c r="A10" s="21" t="s">
        <v>41</v>
      </c>
      <c r="B10" s="22" t="s">
        <v>44</v>
      </c>
      <c r="J10" s="1"/>
      <c r="K10" s="1"/>
      <c r="L10" s="1"/>
    </row>
    <row r="11" spans="1:30" ht="31.5" x14ac:dyDescent="0.35">
      <c r="A11" s="21" t="s">
        <v>42</v>
      </c>
      <c r="B11" s="22" t="s">
        <v>43</v>
      </c>
      <c r="K11" s="1"/>
      <c r="L11" s="1"/>
      <c r="W11" s="25" t="s">
        <v>27</v>
      </c>
      <c r="X11" s="25"/>
      <c r="Y11" s="25"/>
      <c r="Z11" s="25"/>
      <c r="AA11" s="25"/>
      <c r="AB11" s="25"/>
      <c r="AC11" s="25"/>
      <c r="AD11" s="25"/>
    </row>
    <row r="12" spans="1:30" ht="21" x14ac:dyDescent="0.35">
      <c r="B12" s="10"/>
      <c r="D12" s="20" t="s">
        <v>0</v>
      </c>
      <c r="E12" s="20"/>
      <c r="F12" s="10"/>
      <c r="G12" s="10"/>
      <c r="H12" s="10"/>
      <c r="I12" s="1"/>
      <c r="J12" s="1"/>
      <c r="L12" s="1"/>
      <c r="W12" s="1"/>
      <c r="X12" s="1"/>
      <c r="Y12" s="1"/>
      <c r="Z12" s="1"/>
      <c r="AA12" s="1"/>
      <c r="AB12" s="1"/>
      <c r="AC12" s="1"/>
    </row>
    <row r="13" spans="1:30" ht="17.25" customHeight="1" thickBot="1" x14ac:dyDescent="0.45">
      <c r="H13"/>
      <c r="I13" s="1"/>
      <c r="L13" s="1"/>
      <c r="U13" s="12"/>
      <c r="W13" s="1"/>
      <c r="X13" s="2" t="s">
        <v>1</v>
      </c>
      <c r="Y13" s="2" t="s">
        <v>2</v>
      </c>
      <c r="Z13" s="1"/>
      <c r="AA13" s="1"/>
      <c r="AB13" s="2" t="s">
        <v>1</v>
      </c>
      <c r="AC13" s="2" t="s">
        <v>2</v>
      </c>
    </row>
    <row r="14" spans="1:30" ht="21.75" customHeight="1" x14ac:dyDescent="0.25">
      <c r="B14" s="2" t="s">
        <v>1</v>
      </c>
      <c r="C14" s="2" t="s">
        <v>2</v>
      </c>
      <c r="E14" s="2" t="s">
        <v>1</v>
      </c>
      <c r="F14" s="2" t="s">
        <v>2</v>
      </c>
      <c r="H14" s="26" t="s">
        <v>28</v>
      </c>
      <c r="I14" s="26"/>
      <c r="L14" s="1"/>
      <c r="W14" s="1"/>
      <c r="X14" s="2" t="s">
        <v>3</v>
      </c>
      <c r="Y14" s="2">
        <v>73.5</v>
      </c>
      <c r="Z14" s="1"/>
      <c r="AA14" s="1"/>
      <c r="AB14" s="3" t="s">
        <v>4</v>
      </c>
      <c r="AC14" s="2">
        <v>72</v>
      </c>
    </row>
    <row r="15" spans="1:30" x14ac:dyDescent="0.25">
      <c r="B15" s="23">
        <v>0</v>
      </c>
      <c r="C15" s="2">
        <v>71</v>
      </c>
      <c r="E15" s="23">
        <v>0.5</v>
      </c>
      <c r="F15" s="2">
        <v>72</v>
      </c>
      <c r="H15" s="5"/>
      <c r="I15" s="5"/>
      <c r="L15" s="1"/>
      <c r="W15" s="1"/>
      <c r="X15" s="2" t="s">
        <v>5</v>
      </c>
      <c r="Y15" s="2">
        <v>73.5</v>
      </c>
      <c r="Z15" s="1"/>
      <c r="AA15" s="1"/>
      <c r="AB15" s="3" t="s">
        <v>6</v>
      </c>
      <c r="AC15" s="4">
        <v>73</v>
      </c>
    </row>
    <row r="16" spans="1:30" x14ac:dyDescent="0.25">
      <c r="B16" s="23">
        <v>4.1666666666666664E-2</v>
      </c>
      <c r="C16" s="4">
        <v>77</v>
      </c>
      <c r="E16" s="23">
        <v>0.54166666666666663</v>
      </c>
      <c r="F16" s="2">
        <v>72.5</v>
      </c>
      <c r="H16" s="5" t="s">
        <v>37</v>
      </c>
      <c r="I16" s="5">
        <f>AVERAGE(Table58[Level Air],Table89[Level Air])</f>
        <v>73.354166666666671</v>
      </c>
      <c r="L16" s="1"/>
      <c r="W16" s="1"/>
      <c r="X16" s="2" t="s">
        <v>7</v>
      </c>
      <c r="Y16" s="2">
        <v>72</v>
      </c>
      <c r="Z16" s="1"/>
      <c r="AA16" s="1"/>
      <c r="AB16" s="3" t="s">
        <v>8</v>
      </c>
      <c r="AC16" s="2">
        <v>73.5</v>
      </c>
    </row>
    <row r="17" spans="2:29" x14ac:dyDescent="0.25">
      <c r="B17" s="23">
        <v>8.3333333333333329E-2</v>
      </c>
      <c r="C17" s="2">
        <v>69</v>
      </c>
      <c r="E17" s="23">
        <v>0.58333333333333337</v>
      </c>
      <c r="F17" s="2">
        <v>72.5</v>
      </c>
      <c r="H17" s="5" t="s">
        <v>38</v>
      </c>
      <c r="I17" s="5">
        <v>3</v>
      </c>
      <c r="L17" s="1"/>
      <c r="W17" s="1"/>
      <c r="X17" s="2" t="s">
        <v>9</v>
      </c>
      <c r="Y17" s="2">
        <v>72.5</v>
      </c>
      <c r="Z17" s="1"/>
      <c r="AA17" s="1"/>
      <c r="AB17" s="3" t="s">
        <v>10</v>
      </c>
      <c r="AC17" s="2">
        <v>73.5</v>
      </c>
    </row>
    <row r="18" spans="2:29" x14ac:dyDescent="0.25">
      <c r="B18" s="23">
        <v>0.125</v>
      </c>
      <c r="C18" s="2">
        <v>74</v>
      </c>
      <c r="E18" s="23">
        <v>0.625</v>
      </c>
      <c r="F18" s="2">
        <v>72</v>
      </c>
      <c r="H18" s="5" t="s">
        <v>40</v>
      </c>
      <c r="I18" s="5">
        <f>MAX(Table58[Level Air],Table89[Level Air])</f>
        <v>77</v>
      </c>
      <c r="L18" s="1"/>
      <c r="W18" s="1"/>
      <c r="X18" s="2" t="s">
        <v>11</v>
      </c>
      <c r="Y18" s="2">
        <v>72.5</v>
      </c>
      <c r="Z18" s="1"/>
      <c r="AA18" s="1"/>
      <c r="AB18" s="3" t="s">
        <v>12</v>
      </c>
      <c r="AC18" s="4">
        <v>73</v>
      </c>
    </row>
    <row r="19" spans="2:29" ht="15" customHeight="1" x14ac:dyDescent="0.25">
      <c r="B19" s="23">
        <v>0.16666666666666666</v>
      </c>
      <c r="C19" s="2">
        <v>73</v>
      </c>
      <c r="E19" s="23">
        <v>0.66666666666666663</v>
      </c>
      <c r="F19" s="2">
        <v>74</v>
      </c>
      <c r="H19" s="5" t="s">
        <v>39</v>
      </c>
      <c r="I19" s="5">
        <f>MIN(Table58[Level Air],Table89[Level Air])</f>
        <v>69</v>
      </c>
      <c r="L19" s="1"/>
      <c r="W19" s="1"/>
      <c r="X19" s="2" t="s">
        <v>13</v>
      </c>
      <c r="Y19" s="2">
        <v>73</v>
      </c>
      <c r="Z19" s="1"/>
      <c r="AA19" s="1"/>
      <c r="AB19" s="3" t="s">
        <v>14</v>
      </c>
      <c r="AC19" s="4">
        <v>73</v>
      </c>
    </row>
    <row r="20" spans="2:29" ht="15" customHeight="1" x14ac:dyDescent="0.25">
      <c r="B20" s="23">
        <v>0.20833333333333334</v>
      </c>
      <c r="C20" s="2">
        <v>73.5</v>
      </c>
      <c r="E20" s="23">
        <v>0.70833333333333337</v>
      </c>
      <c r="F20" s="2">
        <v>75</v>
      </c>
      <c r="H20" s="27" t="s">
        <v>49</v>
      </c>
      <c r="I20" s="28">
        <f>COUNTIF(Table58[Level Air],"&lt;70")+COUNTIF(Table58[Level Air],"&gt;75")+COUNTIF(Table89[Level Air],"&lt;70")+COUNTIF(Table89[Level Air],"&gt;75")</f>
        <v>3</v>
      </c>
      <c r="L20" s="1"/>
      <c r="W20" s="1"/>
      <c r="X20" s="2" t="s">
        <v>15</v>
      </c>
      <c r="Y20" s="2">
        <v>72.5</v>
      </c>
      <c r="Z20" s="1"/>
      <c r="AA20" s="1"/>
      <c r="AB20" s="3" t="s">
        <v>16</v>
      </c>
      <c r="AC20" s="2">
        <v>73</v>
      </c>
    </row>
    <row r="21" spans="2:29" x14ac:dyDescent="0.25">
      <c r="B21" s="23">
        <v>0.25</v>
      </c>
      <c r="C21" s="2">
        <v>73.5</v>
      </c>
      <c r="E21" s="23">
        <v>0.75</v>
      </c>
      <c r="F21" s="2">
        <v>74.5</v>
      </c>
      <c r="H21" s="27"/>
      <c r="I21" s="28"/>
      <c r="L21" s="1"/>
      <c r="W21" s="1"/>
      <c r="X21" s="2" t="s">
        <v>17</v>
      </c>
      <c r="Y21" s="2">
        <v>72</v>
      </c>
      <c r="Z21" s="1"/>
      <c r="AA21" s="1"/>
      <c r="AB21" s="3" t="s">
        <v>18</v>
      </c>
      <c r="AC21" s="2">
        <v>72</v>
      </c>
    </row>
    <row r="22" spans="2:29" x14ac:dyDescent="0.25">
      <c r="B22" s="23">
        <v>0.29166666666666669</v>
      </c>
      <c r="C22" s="2">
        <v>74</v>
      </c>
      <c r="E22" s="23">
        <v>0.79166666666666663</v>
      </c>
      <c r="F22" s="2">
        <v>74</v>
      </c>
      <c r="H22"/>
      <c r="I22" s="5"/>
      <c r="W22" s="1"/>
      <c r="X22" s="2" t="s">
        <v>19</v>
      </c>
      <c r="Y22" s="2">
        <v>73.5</v>
      </c>
      <c r="Z22" s="1"/>
      <c r="AA22" s="1"/>
      <c r="AB22" s="3" t="s">
        <v>20</v>
      </c>
      <c r="AC22" s="2">
        <v>72</v>
      </c>
    </row>
    <row r="23" spans="2:29" x14ac:dyDescent="0.25">
      <c r="B23" s="23">
        <v>0.33333333333333331</v>
      </c>
      <c r="C23" s="2">
        <v>72</v>
      </c>
      <c r="E23" s="23">
        <v>0.83333333333333337</v>
      </c>
      <c r="F23" s="2">
        <v>74</v>
      </c>
      <c r="H23"/>
      <c r="I23" s="5"/>
      <c r="W23" s="1"/>
      <c r="X23" s="2" t="s">
        <v>21</v>
      </c>
      <c r="Y23" s="4">
        <v>73</v>
      </c>
      <c r="Z23" s="1"/>
      <c r="AA23" s="1"/>
      <c r="AB23" s="3" t="s">
        <v>22</v>
      </c>
      <c r="AC23" s="2">
        <v>72</v>
      </c>
    </row>
    <row r="24" spans="2:29" x14ac:dyDescent="0.25">
      <c r="B24" s="23">
        <v>0.375</v>
      </c>
      <c r="C24" s="2">
        <v>74</v>
      </c>
      <c r="E24" s="23">
        <v>0.875</v>
      </c>
      <c r="F24" s="2">
        <v>76</v>
      </c>
      <c r="H24"/>
      <c r="W24" s="1"/>
      <c r="X24" s="2" t="s">
        <v>23</v>
      </c>
      <c r="Y24" s="2">
        <v>72.5</v>
      </c>
      <c r="Z24" s="1"/>
      <c r="AA24" s="1"/>
      <c r="AB24" s="3" t="s">
        <v>24</v>
      </c>
      <c r="AC24" s="2">
        <v>72.5</v>
      </c>
    </row>
    <row r="25" spans="2:29" x14ac:dyDescent="0.25">
      <c r="B25" s="23">
        <v>0.41666666666666669</v>
      </c>
      <c r="C25" s="2">
        <v>72.5</v>
      </c>
      <c r="E25" s="23">
        <v>0.91666666666666663</v>
      </c>
      <c r="F25" s="2">
        <v>74.5</v>
      </c>
      <c r="H25"/>
      <c r="W25" s="1"/>
      <c r="X25" s="2" t="s">
        <v>25</v>
      </c>
      <c r="Y25" s="2">
        <v>72</v>
      </c>
      <c r="Z25" s="1"/>
      <c r="AA25" s="1"/>
      <c r="AB25" s="3" t="s">
        <v>26</v>
      </c>
      <c r="AC25" s="2">
        <v>72.5</v>
      </c>
    </row>
    <row r="26" spans="2:29" x14ac:dyDescent="0.25">
      <c r="B26" s="23">
        <v>0.45833333333333331</v>
      </c>
      <c r="C26" s="2">
        <v>72</v>
      </c>
      <c r="E26" s="23">
        <v>0.95833333333333337</v>
      </c>
      <c r="F26" s="2">
        <v>74</v>
      </c>
      <c r="H26"/>
    </row>
    <row r="27" spans="2:29" x14ac:dyDescent="0.25">
      <c r="H27"/>
    </row>
    <row r="28" spans="2:29" x14ac:dyDescent="0.25">
      <c r="B28" s="5" t="s">
        <v>45</v>
      </c>
      <c r="H28"/>
    </row>
    <row r="29" spans="2:29" x14ac:dyDescent="0.25">
      <c r="B29" s="15"/>
      <c r="C29" s="1" t="s">
        <v>50</v>
      </c>
      <c r="H29"/>
    </row>
    <row r="30" spans="2:29" x14ac:dyDescent="0.25">
      <c r="B30" s="16"/>
      <c r="C30" s="1" t="s">
        <v>51</v>
      </c>
      <c r="H30"/>
    </row>
    <row r="31" spans="2:29" x14ac:dyDescent="0.25">
      <c r="H31"/>
    </row>
    <row r="32" spans="2:29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</sheetData>
  <mergeCells count="4">
    <mergeCell ref="W11:AD11"/>
    <mergeCell ref="H14:I14"/>
    <mergeCell ref="H20:H21"/>
    <mergeCell ref="I20:I21"/>
  </mergeCells>
  <conditionalFormatting sqref="C15:C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Header>&amp;C&amp;"-,Bold"&amp;14DOKUMEN MONITORING SISTEM LEVEL AIR SUNGAI</oddHeader>
  </headerFooter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F6DA-3820-4EFC-BBE6-3331486DC5EF}">
  <sheetPr codeName="Sheet4"/>
  <dimension ref="B7:F26"/>
  <sheetViews>
    <sheetView workbookViewId="0"/>
  </sheetViews>
  <sheetFormatPr defaultRowHeight="15" x14ac:dyDescent="0.25"/>
  <sheetData>
    <row r="7" spans="2:6" x14ac:dyDescent="0.25">
      <c r="B7" t="s">
        <v>56</v>
      </c>
    </row>
    <row r="15" spans="2:6" x14ac:dyDescent="0.25">
      <c r="C15">
        <v>0</v>
      </c>
      <c r="F15">
        <v>0</v>
      </c>
    </row>
    <row r="16" spans="2:6" x14ac:dyDescent="0.25">
      <c r="C16">
        <v>0</v>
      </c>
      <c r="F16">
        <v>0</v>
      </c>
    </row>
    <row r="17" spans="3:6" x14ac:dyDescent="0.25">
      <c r="C17">
        <v>0</v>
      </c>
      <c r="F17">
        <v>0</v>
      </c>
    </row>
    <row r="18" spans="3:6" x14ac:dyDescent="0.25">
      <c r="C18">
        <v>0</v>
      </c>
      <c r="F18">
        <v>0</v>
      </c>
    </row>
    <row r="19" spans="3:6" x14ac:dyDescent="0.25">
      <c r="C19">
        <v>0</v>
      </c>
      <c r="F19">
        <v>0</v>
      </c>
    </row>
    <row r="20" spans="3:6" x14ac:dyDescent="0.25">
      <c r="C20">
        <v>0</v>
      </c>
      <c r="F20">
        <v>0</v>
      </c>
    </row>
    <row r="21" spans="3:6" x14ac:dyDescent="0.25">
      <c r="C21">
        <v>0</v>
      </c>
      <c r="F21">
        <v>0</v>
      </c>
    </row>
    <row r="22" spans="3:6" x14ac:dyDescent="0.25">
      <c r="C22">
        <v>0</v>
      </c>
      <c r="F22">
        <v>0</v>
      </c>
    </row>
    <row r="23" spans="3:6" x14ac:dyDescent="0.25">
      <c r="C23">
        <v>0</v>
      </c>
      <c r="F23">
        <v>0</v>
      </c>
    </row>
    <row r="24" spans="3:6" x14ac:dyDescent="0.25">
      <c r="C24">
        <v>0</v>
      </c>
      <c r="F24">
        <v>0</v>
      </c>
    </row>
    <row r="25" spans="3:6" x14ac:dyDescent="0.25">
      <c r="C25">
        <v>0</v>
      </c>
      <c r="F25">
        <v>0</v>
      </c>
    </row>
    <row r="26" spans="3:6" x14ac:dyDescent="0.25">
      <c r="C26">
        <v>0</v>
      </c>
      <c r="F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97AC-D15B-4A86-B81E-6EF608B87B5D}">
  <sheetPr codeName="Sheet2"/>
  <dimension ref="A1"/>
  <sheetViews>
    <sheetView topLeftCell="A173" workbookViewId="0">
      <selection activeCell="B6" sqref="B6"/>
    </sheetView>
  </sheetViews>
  <sheetFormatPr defaultRowHeight="15" x14ac:dyDescent="0.25"/>
  <cols>
    <col min="2" max="2" width="23.8554687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8101-1AF1-4136-9FAA-757E095469F6}">
  <sheetPr codeName="Sheet3"/>
  <dimension ref="A1:AC37"/>
  <sheetViews>
    <sheetView zoomScaleNormal="100" workbookViewId="0">
      <selection activeCell="B6" sqref="B6"/>
    </sheetView>
  </sheetViews>
  <sheetFormatPr defaultRowHeight="15" x14ac:dyDescent="0.25"/>
  <cols>
    <col min="1" max="1" width="20" style="1" bestFit="1" customWidth="1"/>
    <col min="2" max="2" width="14.85546875" style="1" customWidth="1"/>
    <col min="3" max="3" width="11.140625" style="1" customWidth="1"/>
    <col min="4" max="7" width="11" style="1" customWidth="1"/>
    <col min="8" max="8" width="18.140625" bestFit="1" customWidth="1"/>
    <col min="9" max="9" width="9.85546875" customWidth="1"/>
    <col min="10" max="10" width="9.140625" customWidth="1"/>
    <col min="12" max="19" width="9.140625" customWidth="1"/>
  </cols>
  <sheetData>
    <row r="1" spans="1:29" ht="46.5" x14ac:dyDescent="0.7">
      <c r="A1"/>
      <c r="B1" s="17" t="s">
        <v>52</v>
      </c>
    </row>
    <row r="2" spans="1:29" ht="18.75" x14ac:dyDescent="0.3">
      <c r="B2" s="9" t="s">
        <v>53</v>
      </c>
    </row>
    <row r="3" spans="1:29" ht="15.75" x14ac:dyDescent="0.25">
      <c r="B3" s="18" t="s">
        <v>54</v>
      </c>
    </row>
    <row r="4" spans="1:29" ht="18.75" x14ac:dyDescent="0.3">
      <c r="B4" s="9" t="s">
        <v>30</v>
      </c>
    </row>
    <row r="5" spans="1:29" ht="18.75" x14ac:dyDescent="0.3">
      <c r="B5" s="9"/>
    </row>
    <row r="6" spans="1:29" x14ac:dyDescent="0.25">
      <c r="A6" s="1" t="s">
        <v>33</v>
      </c>
      <c r="B6" s="1" t="s">
        <v>34</v>
      </c>
      <c r="C6" s="11"/>
    </row>
    <row r="7" spans="1:29" x14ac:dyDescent="0.25">
      <c r="A7" s="7" t="s">
        <v>31</v>
      </c>
      <c r="B7" s="8" t="s">
        <v>56</v>
      </c>
      <c r="I7" s="1"/>
      <c r="J7" s="1"/>
      <c r="K7" s="1"/>
    </row>
    <row r="8" spans="1:29" x14ac:dyDescent="0.25">
      <c r="A8" s="7" t="s">
        <v>36</v>
      </c>
      <c r="B8" s="7" t="s">
        <v>35</v>
      </c>
      <c r="I8" s="1"/>
      <c r="J8" s="1"/>
      <c r="K8" s="1"/>
    </row>
    <row r="9" spans="1:29" x14ac:dyDescent="0.25">
      <c r="A9" s="1" t="s">
        <v>29</v>
      </c>
      <c r="B9" s="1" t="s">
        <v>48</v>
      </c>
      <c r="I9" s="1"/>
      <c r="J9" s="1"/>
      <c r="K9" s="1"/>
    </row>
    <row r="10" spans="1:29" x14ac:dyDescent="0.25">
      <c r="A10" s="1" t="s">
        <v>41</v>
      </c>
      <c r="B10" s="1" t="s">
        <v>44</v>
      </c>
      <c r="I10" s="1"/>
      <c r="J10" s="1"/>
      <c r="K10" s="1"/>
    </row>
    <row r="11" spans="1:29" x14ac:dyDescent="0.25">
      <c r="A11" s="1" t="s">
        <v>42</v>
      </c>
      <c r="B11" s="1" t="s">
        <v>43</v>
      </c>
      <c r="I11" s="1"/>
      <c r="J11" s="1"/>
      <c r="K11" s="1"/>
    </row>
    <row r="12" spans="1:29" ht="21" x14ac:dyDescent="0.35">
      <c r="B12" s="10"/>
      <c r="C12" s="25" t="s">
        <v>55</v>
      </c>
      <c r="D12" s="25"/>
      <c r="E12" s="25"/>
      <c r="F12" s="10"/>
      <c r="G12" s="10"/>
      <c r="H12" s="10"/>
      <c r="I12" s="1"/>
      <c r="J12" s="1"/>
      <c r="K12" s="1"/>
      <c r="V12" s="25" t="s">
        <v>27</v>
      </c>
      <c r="W12" s="25"/>
      <c r="X12" s="25"/>
      <c r="Y12" s="25"/>
      <c r="Z12" s="25"/>
      <c r="AA12" s="25"/>
      <c r="AB12" s="25"/>
      <c r="AC12" s="25"/>
    </row>
    <row r="13" spans="1:29" ht="15.75" thickBot="1" x14ac:dyDescent="0.3">
      <c r="I13" s="1"/>
      <c r="J13" s="1"/>
      <c r="K13" s="1"/>
      <c r="V13" s="1"/>
      <c r="W13" s="1"/>
      <c r="X13" s="1"/>
      <c r="Y13" s="1"/>
      <c r="Z13" s="1"/>
      <c r="AA13" s="1"/>
      <c r="AB13" s="1"/>
    </row>
    <row r="14" spans="1:29" ht="30" x14ac:dyDescent="0.4">
      <c r="B14" s="2" t="s">
        <v>1</v>
      </c>
      <c r="C14" s="2" t="s">
        <v>2</v>
      </c>
      <c r="E14" s="2" t="s">
        <v>1</v>
      </c>
      <c r="F14" s="2" t="s">
        <v>2</v>
      </c>
      <c r="H14" s="6" t="s">
        <v>28</v>
      </c>
      <c r="I14" s="6"/>
      <c r="K14" s="1"/>
      <c r="T14" s="12"/>
      <c r="V14" s="1"/>
      <c r="W14" s="2" t="s">
        <v>1</v>
      </c>
      <c r="X14" s="2" t="s">
        <v>2</v>
      </c>
      <c r="Y14" s="1"/>
      <c r="Z14" s="1"/>
      <c r="AA14" s="2" t="s">
        <v>1</v>
      </c>
      <c r="AB14" s="2" t="s">
        <v>2</v>
      </c>
    </row>
    <row r="15" spans="1:29" x14ac:dyDescent="0.25">
      <c r="B15" s="3" t="s">
        <v>3</v>
      </c>
      <c r="C15" s="2">
        <v>0</v>
      </c>
      <c r="E15" s="3" t="s">
        <v>4</v>
      </c>
      <c r="F15" s="2">
        <v>0</v>
      </c>
      <c r="H15" s="5"/>
      <c r="I15" s="5"/>
      <c r="K15" s="1"/>
      <c r="V15" s="1"/>
      <c r="W15" s="2" t="s">
        <v>3</v>
      </c>
      <c r="X15" s="2">
        <v>73.5</v>
      </c>
      <c r="Y15" s="1"/>
      <c r="Z15" s="1"/>
      <c r="AA15" s="3" t="s">
        <v>4</v>
      </c>
      <c r="AB15" s="2">
        <v>72</v>
      </c>
    </row>
    <row r="16" spans="1:29" x14ac:dyDescent="0.25">
      <c r="B16" s="3" t="s">
        <v>5</v>
      </c>
      <c r="C16" s="4">
        <v>0</v>
      </c>
      <c r="E16" s="3" t="s">
        <v>6</v>
      </c>
      <c r="F16" s="2">
        <v>0</v>
      </c>
      <c r="H16" s="5" t="s">
        <v>37</v>
      </c>
      <c r="I16" s="5">
        <f>AVERAGE(Table5[Level Air],Table8[Level Air])</f>
        <v>0</v>
      </c>
      <c r="K16" s="1"/>
      <c r="V16" s="1"/>
      <c r="W16" s="2" t="s">
        <v>5</v>
      </c>
      <c r="X16" s="2">
        <v>73.5</v>
      </c>
      <c r="Y16" s="1"/>
      <c r="Z16" s="1"/>
      <c r="AA16" s="3" t="s">
        <v>6</v>
      </c>
      <c r="AB16" s="4">
        <v>73</v>
      </c>
    </row>
    <row r="17" spans="2:28" x14ac:dyDescent="0.25">
      <c r="B17" s="3" t="s">
        <v>7</v>
      </c>
      <c r="C17" s="2">
        <v>0</v>
      </c>
      <c r="E17" s="3" t="s">
        <v>8</v>
      </c>
      <c r="F17" s="2">
        <v>0</v>
      </c>
      <c r="H17" s="5" t="s">
        <v>38</v>
      </c>
      <c r="I17" s="5">
        <v>3</v>
      </c>
      <c r="K17" s="1"/>
      <c r="V17" s="1"/>
      <c r="W17" s="2" t="s">
        <v>7</v>
      </c>
      <c r="X17" s="2">
        <v>72</v>
      </c>
      <c r="Y17" s="1"/>
      <c r="Z17" s="1"/>
      <c r="AA17" s="3" t="s">
        <v>8</v>
      </c>
      <c r="AB17" s="2">
        <v>73.5</v>
      </c>
    </row>
    <row r="18" spans="2:28" x14ac:dyDescent="0.25">
      <c r="B18" s="3" t="s">
        <v>9</v>
      </c>
      <c r="C18" s="2">
        <v>0</v>
      </c>
      <c r="E18" s="3" t="s">
        <v>10</v>
      </c>
      <c r="F18" s="2">
        <v>0</v>
      </c>
      <c r="H18" s="5" t="s">
        <v>40</v>
      </c>
      <c r="I18" s="5">
        <f>MAX(Table5[Level Air],Table8[Level Air])</f>
        <v>0</v>
      </c>
      <c r="K18" s="1"/>
      <c r="V18" s="1"/>
      <c r="W18" s="2" t="s">
        <v>9</v>
      </c>
      <c r="X18" s="2">
        <v>72.5</v>
      </c>
      <c r="Y18" s="1"/>
      <c r="Z18" s="1"/>
      <c r="AA18" s="3" t="s">
        <v>10</v>
      </c>
      <c r="AB18" s="2">
        <v>73.5</v>
      </c>
    </row>
    <row r="19" spans="2:28" x14ac:dyDescent="0.25">
      <c r="B19" s="3" t="s">
        <v>11</v>
      </c>
      <c r="C19" s="2">
        <v>0</v>
      </c>
      <c r="E19" s="3" t="s">
        <v>12</v>
      </c>
      <c r="F19" s="2">
        <v>0</v>
      </c>
      <c r="H19" s="5" t="s">
        <v>39</v>
      </c>
      <c r="I19" s="5">
        <f>MIN(Table5[Level Air],Table8[Level Air])</f>
        <v>0</v>
      </c>
      <c r="K19" s="1"/>
      <c r="V19" s="1"/>
      <c r="W19" s="2" t="s">
        <v>11</v>
      </c>
      <c r="X19" s="2">
        <v>72.5</v>
      </c>
      <c r="Y19" s="1"/>
      <c r="Z19" s="1"/>
      <c r="AA19" s="3" t="s">
        <v>12</v>
      </c>
      <c r="AB19" s="4">
        <v>73</v>
      </c>
    </row>
    <row r="20" spans="2:28" x14ac:dyDescent="0.25">
      <c r="B20" s="3" t="s">
        <v>13</v>
      </c>
      <c r="C20" s="2">
        <v>0</v>
      </c>
      <c r="E20" s="3" t="s">
        <v>14</v>
      </c>
      <c r="F20" s="2">
        <v>0</v>
      </c>
      <c r="H20" s="27" t="s">
        <v>49</v>
      </c>
      <c r="I20" s="28">
        <f>COUNTIF(Table5[Level Air],"&lt;70")+COUNTIF(Table5[Level Air],"&gt;75")+COUNTIF(Table8[Level Air],"&lt;70")+COUNTIF(Table8[Level Air],"&gt;75")</f>
        <v>24</v>
      </c>
      <c r="K20" s="1"/>
      <c r="V20" s="1"/>
      <c r="W20" s="2" t="s">
        <v>13</v>
      </c>
      <c r="X20" s="2">
        <v>73</v>
      </c>
      <c r="Y20" s="1"/>
      <c r="Z20" s="1"/>
      <c r="AA20" s="3" t="s">
        <v>14</v>
      </c>
      <c r="AB20" s="4">
        <v>73</v>
      </c>
    </row>
    <row r="21" spans="2:28" x14ac:dyDescent="0.25">
      <c r="B21" s="3" t="s">
        <v>15</v>
      </c>
      <c r="C21" s="2">
        <v>0</v>
      </c>
      <c r="E21" s="3" t="s">
        <v>16</v>
      </c>
      <c r="F21" s="2">
        <v>0</v>
      </c>
      <c r="H21" s="27"/>
      <c r="I21" s="28"/>
      <c r="K21" s="1"/>
      <c r="V21" s="1"/>
      <c r="W21" s="2" t="s">
        <v>15</v>
      </c>
      <c r="X21" s="2">
        <v>72.5</v>
      </c>
      <c r="Y21" s="1"/>
      <c r="Z21" s="1"/>
      <c r="AA21" s="3" t="s">
        <v>16</v>
      </c>
      <c r="AB21" s="2">
        <v>73</v>
      </c>
    </row>
    <row r="22" spans="2:28" x14ac:dyDescent="0.25">
      <c r="B22" s="3" t="s">
        <v>17</v>
      </c>
      <c r="C22" s="2">
        <v>0</v>
      </c>
      <c r="E22" s="3" t="s">
        <v>18</v>
      </c>
      <c r="F22" s="2">
        <v>0</v>
      </c>
      <c r="I22" s="5"/>
      <c r="K22" s="1"/>
      <c r="V22" s="1"/>
      <c r="W22" s="2" t="s">
        <v>17</v>
      </c>
      <c r="X22" s="2">
        <v>72</v>
      </c>
      <c r="Y22" s="1"/>
      <c r="Z22" s="1"/>
      <c r="AA22" s="3" t="s">
        <v>18</v>
      </c>
      <c r="AB22" s="2">
        <v>72</v>
      </c>
    </row>
    <row r="23" spans="2:28" x14ac:dyDescent="0.25">
      <c r="B23" s="3" t="s">
        <v>19</v>
      </c>
      <c r="C23" s="2">
        <v>0</v>
      </c>
      <c r="E23" s="3" t="s">
        <v>20</v>
      </c>
      <c r="F23" s="2">
        <v>0</v>
      </c>
      <c r="I23" s="5"/>
      <c r="V23" s="1"/>
      <c r="W23" s="2" t="s">
        <v>19</v>
      </c>
      <c r="X23" s="2">
        <v>73.5</v>
      </c>
      <c r="Y23" s="1"/>
      <c r="Z23" s="1"/>
      <c r="AA23" s="3" t="s">
        <v>20</v>
      </c>
      <c r="AB23" s="2">
        <v>72</v>
      </c>
    </row>
    <row r="24" spans="2:28" x14ac:dyDescent="0.25">
      <c r="B24" s="3" t="s">
        <v>21</v>
      </c>
      <c r="C24" s="2">
        <v>0</v>
      </c>
      <c r="E24" s="3" t="s">
        <v>22</v>
      </c>
      <c r="F24" s="2">
        <v>0</v>
      </c>
      <c r="V24" s="1"/>
      <c r="W24" s="2" t="s">
        <v>21</v>
      </c>
      <c r="X24" s="4">
        <v>73</v>
      </c>
      <c r="Y24" s="1"/>
      <c r="Z24" s="1"/>
      <c r="AA24" s="3" t="s">
        <v>22</v>
      </c>
      <c r="AB24" s="2">
        <v>72</v>
      </c>
    </row>
    <row r="25" spans="2:28" x14ac:dyDescent="0.25">
      <c r="B25" s="3" t="s">
        <v>23</v>
      </c>
      <c r="C25" s="2">
        <v>0</v>
      </c>
      <c r="E25" s="3" t="s">
        <v>24</v>
      </c>
      <c r="F25" s="2">
        <v>0</v>
      </c>
      <c r="V25" s="1"/>
      <c r="W25" s="2" t="s">
        <v>23</v>
      </c>
      <c r="X25" s="2">
        <v>72.5</v>
      </c>
      <c r="Y25" s="1"/>
      <c r="Z25" s="1"/>
      <c r="AA25" s="3" t="s">
        <v>24</v>
      </c>
      <c r="AB25" s="2">
        <v>72.5</v>
      </c>
    </row>
    <row r="26" spans="2:28" x14ac:dyDescent="0.25">
      <c r="B26" s="3" t="s">
        <v>25</v>
      </c>
      <c r="C26" s="2">
        <v>0</v>
      </c>
      <c r="E26" s="3" t="s">
        <v>26</v>
      </c>
      <c r="F26" s="2">
        <v>0</v>
      </c>
      <c r="V26" s="1"/>
      <c r="W26" s="2" t="s">
        <v>25</v>
      </c>
      <c r="X26" s="2">
        <v>72</v>
      </c>
      <c r="Y26" s="1"/>
      <c r="Z26" s="1"/>
      <c r="AA26" s="3" t="s">
        <v>26</v>
      </c>
      <c r="AB26" s="2">
        <v>72.5</v>
      </c>
    </row>
    <row r="28" spans="2:28" x14ac:dyDescent="0.25">
      <c r="B28" s="5" t="s">
        <v>45</v>
      </c>
    </row>
    <row r="29" spans="2:28" x14ac:dyDescent="0.25">
      <c r="B29" s="14"/>
      <c r="C29" s="1" t="s">
        <v>46</v>
      </c>
    </row>
    <row r="30" spans="2:28" x14ac:dyDescent="0.25">
      <c r="B30" s="13"/>
      <c r="C30" s="1" t="s">
        <v>47</v>
      </c>
    </row>
    <row r="37" spans="9:9" x14ac:dyDescent="0.25">
      <c r="I37" s="19"/>
    </row>
  </sheetData>
  <mergeCells count="4">
    <mergeCell ref="C12:E12"/>
    <mergeCell ref="H20:H21"/>
    <mergeCell ref="I20:I21"/>
    <mergeCell ref="V12:AC12"/>
  </mergeCells>
  <phoneticPr fontId="1" type="noConversion"/>
  <conditionalFormatting sqref="C15:C26">
    <cfRule type="cellIs" dxfId="4" priority="2" operator="greaterThan">
      <formula>75</formula>
    </cfRule>
    <cfRule type="cellIs" dxfId="3" priority="4" operator="lessThan">
      <formula>70</formula>
    </cfRule>
  </conditionalFormatting>
  <conditionalFormatting sqref="F15:F26">
    <cfRule type="cellIs" dxfId="2" priority="1" operator="lessThan">
      <formula>70</formula>
    </cfRule>
    <cfRule type="cellIs" dxfId="1" priority="3" operator="greaterThan">
      <formula>75</formula>
    </cfRule>
  </conditionalFormatting>
  <pageMargins left="0.7" right="0.7" top="0.75" bottom="0.75" header="0.3" footer="0.3"/>
  <pageSetup paperSize="9" orientation="portrait" r:id="rId1"/>
  <headerFooter>
    <oddHeader>&amp;C&amp;"-,Bold"&amp;14DOKUMEN MONITORING SISTEM LEVEL AIR SUNGAI</oddHeader>
  </headerFooter>
  <ignoredErrors>
    <ignoredError sqref="B15:B26" numberStoredAsText="1"/>
  </ignoredErrors>
  <drawing r:id="rId2"/>
  <tableParts count="4"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7 P E x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j M x M t I z s N G H C d r 4 Z u Y h F B g B H Q y S R R K 0 c S 7 N K S k t S r X L T N H 1 d L H R h 3 F t 9 K F + s A M A A A D / / w M A U E s D B B Q A A g A I A A A A I Q B u p S V 5 O g E A A A c C A A A T A A A A R m 9 y b X V s Y X M v U 2 V j d G l v b j E u b W x Q 0 W r C M B R 9 L / Q f Q n y p k B X t d I x J H 2 b r c C + y r f p k h 2 T t n Q b S 3 J G k j i L + u 3 E V d N C 8 5 N 5 z 7 j 0 5 J w Y K K 1 C R r L 2 H E 9 / z P b P j G k r S o w a U Q b 2 Z 3 o 0 G w 0 0 0 i K L B f f R I S U w k W N 8 j 7 m R Y 6 w I c k p h 9 m G J R V 6 B s 8 C I k h A k q 6 x o T 0 O Q p X x n Q J l 9 l s 4 8 8 x V 8 l k Z c m 7 5 Q P C 7 O n f b Z O Q Y p K W N A x Z Z S R B G V d K R O P G Z m p A k u h t v E w G k e M v N d o I b O N h P h a h g t U 8 N l n r c s e f d N Y O a 4 k c + C l s 3 I O s e R f b v D C X P C g D c T I + o I / S 5 k V X H J t Y q v r W 8 l k x 9 X W K S 6 b H 7 j K L T V X 5 h t 1 1 R o + k y b o e J 8 d D n S B L t i r s g + j 8 D x 3 Z O R A U 2 7 B o d b 1 p H S 1 F V V L T L l 1 n 9 F 0 b T S 3 C 3 / Y H M R 2 Z / / P H v u + J 1 S n + 8 k J A A D / / w M A U E s B A i 0 A F A A G A A g A A A A h A C r d q k D S A A A A N w E A A B M A A A A A A A A A A A A A A A A A A A A A A F t D b 2 5 0 Z W 5 0 X 1 R 5 c G V z X S 5 4 b W x Q S w E C L Q A U A A I A C A A A A C E A Q 7 P E x K 0 A A A D 3 A A A A E g A A A A A A A A A A A A A A A A A L A w A A Q 2 9 u Z m l n L 1 B h Y 2 t h Z 2 U u e G 1 s U E s B A i 0 A F A A C A A g A A A A h A G 6 l J X k 6 A Q A A B w I A A B M A A A A A A A A A A A A A A A A A 6 A M A A E Z v c m 1 1 b G F z L 1 N l Y 3 R p b 2 4 x L m 1 Q S w U G A A A A A A M A A w D C A A A A U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K A A A A A A A A q A o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Z W 5 z b 3 J f Q i 0 0 M D F f M j A y M j A z M j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0 L T E y V D A 4 O j U 5 O j U 2 L j E 5 O T M 3 M T d a I i 8 + P E V u d H J 5 I F R 5 c G U 9 I k Z p b G x D b 2 x 1 b W 5 U e X B l c y I g V m F s d W U 9 I n N B d 2 N E Q 1 F N P S I v P j x F b n R y e S B U e X B l P S J G a W x s Q 2 9 s d W 1 u T m F t Z X M i I F Z h b H V l P S J z W y Z x d W 9 0 O 0 5 v J n F 1 b 3 Q 7 L C Z x d W 9 0 O 0 R h d G U m c X V v d D s s J n F 1 b 3 Q 7 Q m F 0 d G V y e S Z x d W 9 0 O y w m c X V v d D t E Y X k m c X V v d D s s J n F 1 b 3 Q 7 S G V p Z 2 h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X 0 I t N D A x X z I w M j I w M z I 4 L 0 F 1 d G 9 S Z W 1 v d m V k Q 2 9 s d W 1 u c z E u e 0 5 v L D B 9 J n F 1 b 3 Q 7 L C Z x d W 9 0 O 1 N l Y 3 R p b 2 4 x L 3 N l b n N v c l 9 C L T Q w M V 8 y M D I y M D M y O C 9 B d X R v U m V t b 3 Z l Z E N v b H V t b n M x L n t E Y X R l L D F 9 J n F 1 b 3 Q 7 L C Z x d W 9 0 O 1 N l Y 3 R p b 2 4 x L 3 N l b n N v c l 9 C L T Q w M V 8 y M D I y M D M y O C 9 B d X R v U m V t b 3 Z l Z E N v b H V t b n M x L n t C Y X R 0 Z X J 5 L D J 9 J n F 1 b 3 Q 7 L C Z x d W 9 0 O 1 N l Y 3 R p b 2 4 x L 3 N l b n N v c l 9 C L T Q w M V 8 y M D I y M D M y O C 9 B d X R v U m V t b 3 Z l Z E N v b H V t b n M x L n t E Y X k s M 3 0 m c X V v d D s s J n F 1 b 3 Q 7 U 2 V j d G l v b j E v c 2 V u c 2 9 y X 0 I t N D A x X z I w M j I w M z I 4 L 0 F 1 d G 9 S Z W 1 v d m V k Q 2 9 s d W 1 u c z E u e 0 h l a W d o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W 5 z b 3 J f Q i 0 0 M D F f M j A y M j A z M j g v Q X V 0 b 1 J l b W 9 2 Z W R D b 2 x 1 b W 5 z M S 5 7 T m 8 s M H 0 m c X V v d D s s J n F 1 b 3 Q 7 U 2 V j d G l v b j E v c 2 V u c 2 9 y X 0 I t N D A x X z I w M j I w M z I 4 L 0 F 1 d G 9 S Z W 1 v d m V k Q 2 9 s d W 1 u c z E u e 0 R h d G U s M X 0 m c X V v d D s s J n F 1 b 3 Q 7 U 2 V j d G l v b j E v c 2 V u c 2 9 y X 0 I t N D A x X z I w M j I w M z I 4 L 0 F 1 d G 9 S Z W 1 v d m V k Q 2 9 s d W 1 u c z E u e 0 J h d H R l c n k s M n 0 m c X V v d D s s J n F 1 b 3 Q 7 U 2 V j d G l v b j E v c 2 V u c 2 9 y X 0 I t N D A x X z I w M j I w M z I 4 L 0 F 1 d G 9 S Z W 1 v d m V k Q 2 9 s d W 1 u c z E u e 0 R h e S w z f S Z x d W 9 0 O y w m c X V v d D t T Z W N 0 a W 9 u M S 9 z Z W 5 z b 3 J f Q i 0 0 M D F f M j A y M j A z M j g v Q X V 0 b 1 J l b W 9 2 Z W R D b 2 x 1 b W 5 z M S 5 7 S G V p Z 2 h 0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Z W 5 z b 3 J f Q i 0 0 M D F f M j A y M j A z M j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5 z b 3 J f Q i 0 0 M D F f M j A y M j A z M j g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W 5 z b 3 J f Q i 0 0 M D F f M j A y M j A z M j g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w H 3 2 N v L F Q S K 8 G H u 5 A Z T K o A A A A A A I A A A A A A B B m A A A A A Q A A I A A A A K L z 5 / C Z m D F A H v O 7 h f 5 x 9 N M e k + / r A n Z i o v E 9 j j G x N v V c A A A A A A 6 A A A A A A g A A I A A A A O Z F f w W L X f j u e 3 i N 5 r q L T N C s H Q X 6 S o W 0 T Q 4 8 S 7 Z G X K Y Y U A A A A N R Q K P c P M d B Z 8 5 w Y S g Z 5 X B k b a 2 V W c Y B u V 8 z f P J c H i i F x q b w q b P l N 2 v w 9 D o R 8 K B M w x c C q L 5 t q z K w D Y B w o h n a 1 O / J d / M U I L V v d G i 3 M U D p C w g 9 P Q A A A A A f J Z / 7 k f v a p 7 j 5 r 7 r o t G / 7 I m V R 0 4 8 F t 3 v R s 4 3 f v o K U H 8 K a + e t V O l M r j m + 9 n j + s W J N I U U a k l a f 6 n 5 1 H F P q 8 3 v o g = < / D a t a M a s h u p > 
</file>

<file path=customXml/itemProps1.xml><?xml version="1.0" encoding="utf-8"?>
<ds:datastoreItem xmlns:ds="http://schemas.openxmlformats.org/officeDocument/2006/customXml" ds:itemID="{B3A08312-9167-45B8-9934-E4B7E3A51C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Backup</vt:lpstr>
      <vt:lpstr>da</vt:lpstr>
      <vt:lpstr>Data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Pattra Syena</dc:creator>
  <cp:lastModifiedBy>Reyhan Pattra Syena</cp:lastModifiedBy>
  <cp:lastPrinted>2022-05-26T18:11:05Z</cp:lastPrinted>
  <dcterms:created xsi:type="dcterms:W3CDTF">2021-11-18T13:14:37Z</dcterms:created>
  <dcterms:modified xsi:type="dcterms:W3CDTF">2022-05-30T10:35:50Z</dcterms:modified>
</cp:coreProperties>
</file>