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Lap MInguan 2022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0" i="3" l="1"/>
  <c r="V25" i="3" l="1"/>
  <c r="X20" i="3" l="1"/>
  <c r="T24" i="3" l="1"/>
  <c r="U20" i="3" l="1"/>
  <c r="W20" i="3" s="1"/>
  <c r="Y24" i="3" l="1"/>
  <c r="AA24" i="3"/>
  <c r="AC24" i="3" l="1"/>
  <c r="AD24" i="3" s="1"/>
  <c r="AB24" i="3"/>
  <c r="Z24" i="3"/>
  <c r="U14" i="3" l="1"/>
  <c r="X14" i="3" l="1"/>
  <c r="X10" i="3"/>
  <c r="W14" i="3"/>
  <c r="U10" i="3"/>
  <c r="W10" i="3" l="1"/>
  <c r="U24" i="3"/>
  <c r="X24" i="3"/>
  <c r="W24" i="3" l="1"/>
</calcChain>
</file>

<file path=xl/sharedStrings.xml><?xml version="1.0" encoding="utf-8"?>
<sst xmlns="http://schemas.openxmlformats.org/spreadsheetml/2006/main" count="119" uniqueCount="102">
  <si>
    <t>DIVISI REGIONAL : JAWA BARAT DAN BANTEN</t>
  </si>
  <si>
    <t>KPH/KBM/Kantor Divre    :     TASIKMALAYA</t>
  </si>
  <si>
    <t>Minggu ke  :</t>
  </si>
  <si>
    <t>NO</t>
  </si>
  <si>
    <t>SATUAN KERJA</t>
  </si>
  <si>
    <t>OBYEK KERJASAMA</t>
  </si>
  <si>
    <t>PERUNTUKAN KERJASAMA</t>
  </si>
  <si>
    <t>PERJANJIAN</t>
  </si>
  <si>
    <t>NAMA &amp; IDENTITAS MITRA KERJASAMA</t>
  </si>
  <si>
    <t>MASA PERJANJIAN</t>
  </si>
  <si>
    <t>TOTAL NILAI KERJA SAMA (Rp.)</t>
  </si>
  <si>
    <t>TARGET PENDAPATAN (Rp.)</t>
  </si>
  <si>
    <t>REALISASI PENDAPATAN (Rp.)</t>
  </si>
  <si>
    <t>KETERANGAN</t>
  </si>
  <si>
    <t>NAMA OBYEK</t>
  </si>
  <si>
    <t>TANAH (M²)</t>
  </si>
  <si>
    <r>
      <t>BANGUNAN (M</t>
    </r>
    <r>
      <rPr>
        <sz val="10"/>
        <rFont val="Calibri"/>
        <family val="2"/>
      </rPr>
      <t>²</t>
    </r>
    <r>
      <rPr>
        <sz val="10"/>
        <rFont val="Tahoma"/>
        <family val="2"/>
      </rPr>
      <t>)</t>
    </r>
  </si>
  <si>
    <t>ALAMAT</t>
  </si>
  <si>
    <t>SERTIPIKAT (Belum/Sudah)</t>
  </si>
  <si>
    <t>NOMOR</t>
  </si>
  <si>
    <t>TANGGAL</t>
  </si>
  <si>
    <t>SKEMA KERJA SAMA</t>
  </si>
  <si>
    <t>NAMA</t>
  </si>
  <si>
    <t>IDENTITAS</t>
  </si>
  <si>
    <t>MULAI</t>
  </si>
  <si>
    <t>SELESAI</t>
  </si>
  <si>
    <t>STATUS (Baru/ Perpanjangan)</t>
  </si>
  <si>
    <t>NILAI</t>
  </si>
  <si>
    <t>PBB</t>
  </si>
  <si>
    <t>Jumlah (17+18+19)</t>
  </si>
  <si>
    <t>REALISASI S/D BULAN LALU</t>
  </si>
  <si>
    <t>S/D MINGGU LALU</t>
  </si>
  <si>
    <t>DALAM MINGGU INI</t>
  </si>
  <si>
    <t>S/D MINGGU INI</t>
  </si>
  <si>
    <t>REALISASI S/D BULAN INI</t>
  </si>
  <si>
    <t>25 (23+24)</t>
  </si>
  <si>
    <t>26 (22+25)</t>
  </si>
  <si>
    <t>KPH  TASIKMALAYA</t>
  </si>
  <si>
    <t xml:space="preserve">Pemanfaatan Menara  </t>
  </si>
  <si>
    <t>Petak 33a RPH Cisayong</t>
  </si>
  <si>
    <t>-</t>
  </si>
  <si>
    <t>Pemanfaatan</t>
  </si>
  <si>
    <t>Lestari Prihandayani</t>
  </si>
  <si>
    <t>Group Head Lease Management</t>
  </si>
  <si>
    <t xml:space="preserve"> Pengelolaan Hutan</t>
  </si>
  <si>
    <t>BKPH Tasikmalaya</t>
  </si>
  <si>
    <t xml:space="preserve">Selaku Kuasa Direksi PT XL AXIATA Tbk </t>
  </si>
  <si>
    <t>Rumah Dinas Adm</t>
  </si>
  <si>
    <t>Jalan Pemuda No. 23  RT.02</t>
  </si>
  <si>
    <t>Sewa</t>
  </si>
  <si>
    <t>KTP</t>
  </si>
  <si>
    <t>RW 02 Kel. Empang Sari</t>
  </si>
  <si>
    <t>Kec.Tawang Kota Tasikmalaya</t>
  </si>
  <si>
    <t>Bangunan weerket</t>
  </si>
  <si>
    <t>Jl. Panayagan No : 01 Desa Singasari,</t>
  </si>
  <si>
    <t>    4135809</t>
  </si>
  <si>
    <t>DEDE YAMIN</t>
  </si>
  <si>
    <t>Kp. Cisaro RT. 001, RW. 010 Desa Cipakat</t>
  </si>
  <si>
    <t>Kec. Singaparna Kab. Tasikmalaya</t>
  </si>
  <si>
    <t>Singaparna</t>
  </si>
  <si>
    <t>Kec. Kawalu  Kota  Tasikmalaya</t>
  </si>
  <si>
    <t xml:space="preserve">KSS Sarpra, Aset dan IT  </t>
  </si>
  <si>
    <t>K a d i n a</t>
  </si>
  <si>
    <t>PHT19651007199601100</t>
  </si>
  <si>
    <t>BKPH</t>
  </si>
  <si>
    <t>RPH</t>
  </si>
  <si>
    <t>Tasikmalaya</t>
  </si>
  <si>
    <t>Cisayong</t>
  </si>
  <si>
    <t>Leuwisari</t>
  </si>
  <si>
    <t>Mengetahui,</t>
  </si>
  <si>
    <t>06 /044.3/TSM/Divre Janten/2021</t>
  </si>
  <si>
    <t>No. 236/XL-LM/XI/2021</t>
  </si>
  <si>
    <t>Perpanjang</t>
  </si>
  <si>
    <t>REALISASAI   PENDAPATAN DAN PERJANJIAN KERJA SAMA OPTIMALISASI ASET TAHUN 2022</t>
  </si>
  <si>
    <t>Dodo</t>
  </si>
  <si>
    <t>Kp. Pangligaran  RT02 RW 08 Desa Rajapolah</t>
  </si>
  <si>
    <t>Kec.Rajapolah Kabupaten Tasikmalaya</t>
  </si>
  <si>
    <t>Nik. 3206340505670001</t>
  </si>
  <si>
    <t>J U M L A H</t>
  </si>
  <si>
    <t xml:space="preserve"> Rumah Dinas KTU</t>
  </si>
  <si>
    <t xml:space="preserve"> Jln. Kehutanan no.6  Kel Empang Sari</t>
  </si>
  <si>
    <t xml:space="preserve"> Kec  Tawang  Kota Tasikmalaya</t>
  </si>
  <si>
    <t xml:space="preserve"> 03/PKS/OPS/TSM/DIVRE-JANTEN/2022</t>
  </si>
  <si>
    <t xml:space="preserve"> 02/PKS/OPS/TSM/DIVRE-JANTEN/2022</t>
  </si>
  <si>
    <t xml:space="preserve"> Hj. SITI NURZANAH, SH,.SP.1.MH</t>
  </si>
  <si>
    <t>Jln. Kebon Tiwu I No.02  Rt/Rw. 003/005</t>
  </si>
  <si>
    <t>Kel Empang Sari Kec Tawang Kota Tasikmalaya</t>
  </si>
  <si>
    <t>Baru</t>
  </si>
  <si>
    <t>Jln. HR Rasuna Said X5 Kav.11-12 Kuningan</t>
  </si>
  <si>
    <t>Timur, Setiabudi</t>
  </si>
  <si>
    <t>Jakarta Selatan  12950</t>
  </si>
  <si>
    <t xml:space="preserve">Dudung Nurjaman </t>
  </si>
  <si>
    <t>PHT. 19700211 200001 100</t>
  </si>
  <si>
    <t>PPN        11%</t>
  </si>
  <si>
    <t>TAHUN :    2023</t>
  </si>
  <si>
    <t>Plt. Administratur</t>
  </si>
  <si>
    <t xml:space="preserve">Nandang Kusnandar S.Hut </t>
  </si>
  <si>
    <t>PHT. 19731025 199810 100</t>
  </si>
  <si>
    <t>01/PKS/OPS/Divre Janten/2023</t>
  </si>
  <si>
    <t xml:space="preserve">   I   ( Satu )</t>
  </si>
  <si>
    <t>BULAN :     M e i</t>
  </si>
  <si>
    <t>Tasikmalaya,    05   Mei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</si>
</sst>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55"/>
      </left>
      <right style="thin">
        <color indexed="55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9" xfId="0" applyFont="1" applyBorder="1"/>
    <xf numFmtId="15" fontId="6" fillId="0" borderId="19" xfId="0" applyNumberFormat="1" applyFont="1" applyBorder="1" applyAlignment="1">
      <alignment horizontal="center"/>
    </xf>
    <xf numFmtId="14" fontId="6" fillId="0" borderId="19" xfId="0" applyNumberFormat="1" applyFont="1" applyBorder="1"/>
    <xf numFmtId="41" fontId="6" fillId="0" borderId="19" xfId="1" applyFont="1" applyBorder="1"/>
    <xf numFmtId="164" fontId="6" fillId="0" borderId="19" xfId="0" applyNumberFormat="1" applyFont="1" applyBorder="1"/>
    <xf numFmtId="0" fontId="6" fillId="0" borderId="20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41" fontId="7" fillId="0" borderId="19" xfId="0" applyNumberFormat="1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/>
    <xf numFmtId="41" fontId="6" fillId="0" borderId="13" xfId="0" applyNumberFormat="1" applyFont="1" applyBorder="1"/>
    <xf numFmtId="164" fontId="6" fillId="0" borderId="13" xfId="0" applyNumberFormat="1" applyFont="1" applyBorder="1"/>
    <xf numFmtId="0" fontId="3" fillId="0" borderId="21" xfId="0" applyFont="1" applyBorder="1" applyAlignment="1">
      <alignment horizontal="center" vertical="center" wrapText="1"/>
    </xf>
    <xf numFmtId="0" fontId="6" fillId="0" borderId="22" xfId="0" applyFont="1" applyBorder="1"/>
    <xf numFmtId="0" fontId="6" fillId="0" borderId="23" xfId="0" applyFont="1" applyFill="1" applyBorder="1" applyAlignment="1">
      <alignment horizontal="center"/>
    </xf>
    <xf numFmtId="0" fontId="6" fillId="0" borderId="24" xfId="0" applyFont="1" applyBorder="1"/>
    <xf numFmtId="0" fontId="6" fillId="0" borderId="25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41" fontId="6" fillId="0" borderId="24" xfId="1" applyFont="1" applyBorder="1"/>
    <xf numFmtId="0" fontId="6" fillId="0" borderId="22" xfId="0" applyFont="1" applyBorder="1" applyAlignment="1">
      <alignment horizontal="center"/>
    </xf>
    <xf numFmtId="14" fontId="6" fillId="0" borderId="25" xfId="0" applyNumberFormat="1" applyFont="1" applyBorder="1" applyAlignment="1">
      <alignment horizontal="center"/>
    </xf>
    <xf numFmtId="14" fontId="6" fillId="0" borderId="24" xfId="0" applyNumberFormat="1" applyFont="1" applyBorder="1"/>
    <xf numFmtId="164" fontId="6" fillId="0" borderId="24" xfId="0" applyNumberFormat="1" applyFont="1" applyBorder="1"/>
    <xf numFmtId="41" fontId="7" fillId="0" borderId="24" xfId="1" applyFont="1" applyBorder="1"/>
    <xf numFmtId="14" fontId="6" fillId="0" borderId="25" xfId="0" applyNumberFormat="1" applyFont="1" applyBorder="1" applyAlignment="1">
      <alignment horizontal="left"/>
    </xf>
    <xf numFmtId="41" fontId="6" fillId="0" borderId="24" xfId="0" applyNumberFormat="1" applyFont="1" applyBorder="1"/>
    <xf numFmtId="41" fontId="6" fillId="0" borderId="20" xfId="1" applyFont="1" applyBorder="1"/>
    <xf numFmtId="41" fontId="6" fillId="0" borderId="20" xfId="1" applyFont="1" applyBorder="1" applyAlignment="1">
      <alignment horizontal="center" vertical="center"/>
    </xf>
    <xf numFmtId="0" fontId="10" fillId="0" borderId="0" xfId="0" applyFont="1"/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41" fontId="7" fillId="0" borderId="24" xfId="0" applyNumberFormat="1" applyFont="1" applyBorder="1"/>
    <xf numFmtId="41" fontId="6" fillId="0" borderId="0" xfId="0" applyNumberFormat="1" applyFont="1"/>
    <xf numFmtId="0" fontId="6" fillId="4" borderId="18" xfId="0" applyFont="1" applyFill="1" applyBorder="1" applyAlignment="1">
      <alignment horizontal="center"/>
    </xf>
    <xf numFmtId="164" fontId="11" fillId="5" borderId="13" xfId="0" applyNumberFormat="1" applyFont="1" applyFill="1" applyBorder="1"/>
    <xf numFmtId="9" fontId="6" fillId="0" borderId="13" xfId="0" applyNumberFormat="1" applyFont="1" applyBorder="1" applyAlignment="1">
      <alignment horizontal="center"/>
    </xf>
    <xf numFmtId="41" fontId="12" fillId="0" borderId="24" xfId="1" applyFont="1" applyBorder="1"/>
    <xf numFmtId="164" fontId="12" fillId="0" borderId="24" xfId="0" applyNumberFormat="1" applyFont="1" applyBorder="1"/>
    <xf numFmtId="0" fontId="12" fillId="0" borderId="24" xfId="0" applyFont="1" applyBorder="1"/>
    <xf numFmtId="0" fontId="6" fillId="4" borderId="20" xfId="0" applyFont="1" applyFill="1" applyBorder="1"/>
    <xf numFmtId="0" fontId="6" fillId="4" borderId="20" xfId="0" applyFont="1" applyFill="1" applyBorder="1" applyAlignment="1">
      <alignment horizontal="center"/>
    </xf>
    <xf numFmtId="0" fontId="5" fillId="4" borderId="19" xfId="0" applyFont="1" applyFill="1" applyBorder="1"/>
    <xf numFmtId="0" fontId="6" fillId="4" borderId="19" xfId="0" applyFont="1" applyFill="1" applyBorder="1" applyAlignment="1">
      <alignment horizontal="center"/>
    </xf>
    <xf numFmtId="0" fontId="6" fillId="4" borderId="19" xfId="0" applyFont="1" applyFill="1" applyBorder="1"/>
    <xf numFmtId="15" fontId="6" fillId="4" borderId="19" xfId="0" applyNumberFormat="1" applyFont="1" applyFill="1" applyBorder="1" applyAlignment="1">
      <alignment horizontal="center"/>
    </xf>
    <xf numFmtId="14" fontId="6" fillId="4" borderId="19" xfId="0" applyNumberFormat="1" applyFont="1" applyFill="1" applyBorder="1"/>
    <xf numFmtId="41" fontId="6" fillId="4" borderId="19" xfId="1" applyFont="1" applyFill="1" applyBorder="1"/>
    <xf numFmtId="164" fontId="6" fillId="4" borderId="19" xfId="0" applyNumberFormat="1" applyFont="1" applyFill="1" applyBorder="1"/>
    <xf numFmtId="41" fontId="6" fillId="4" borderId="24" xfId="1" applyFont="1" applyFill="1" applyBorder="1"/>
    <xf numFmtId="164" fontId="6" fillId="4" borderId="24" xfId="0" applyNumberFormat="1" applyFont="1" applyFill="1" applyBorder="1"/>
    <xf numFmtId="0" fontId="0" fillId="4" borderId="0" xfId="0" applyFill="1"/>
    <xf numFmtId="0" fontId="6" fillId="4" borderId="24" xfId="0" applyFont="1" applyFill="1" applyBorder="1"/>
    <xf numFmtId="0" fontId="13" fillId="4" borderId="0" xfId="0" applyFont="1" applyFill="1"/>
    <xf numFmtId="0" fontId="14" fillId="4" borderId="0" xfId="0" applyFont="1" applyFill="1"/>
    <xf numFmtId="0" fontId="6" fillId="0" borderId="0" xfId="0" applyFont="1" applyBorder="1"/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1" fontId="6" fillId="0" borderId="0" xfId="0" applyNumberFormat="1" applyFont="1" applyBorder="1"/>
    <xf numFmtId="164" fontId="6" fillId="0" borderId="0" xfId="0" applyNumberFormat="1" applyFont="1" applyBorder="1"/>
    <xf numFmtId="9" fontId="6" fillId="0" borderId="0" xfId="0" applyNumberFormat="1" applyFont="1" applyBorder="1" applyAlignment="1">
      <alignment horizontal="center"/>
    </xf>
    <xf numFmtId="164" fontId="11" fillId="4" borderId="0" xfId="0" applyNumberFormat="1" applyFont="1" applyFill="1" applyBorder="1"/>
    <xf numFmtId="164" fontId="6" fillId="4" borderId="0" xfId="0" applyNumberFormat="1" applyFont="1" applyFill="1" applyBorder="1"/>
    <xf numFmtId="41" fontId="6" fillId="4" borderId="0" xfId="0" applyNumberFormat="1" applyFont="1" applyFill="1" applyBorder="1"/>
    <xf numFmtId="41" fontId="6" fillId="4" borderId="0" xfId="1" applyFont="1" applyFill="1"/>
    <xf numFmtId="0" fontId="6" fillId="4" borderId="0" xfId="0" applyFont="1" applyFill="1"/>
    <xf numFmtId="164" fontId="11" fillId="6" borderId="13" xfId="0" applyNumberFormat="1" applyFont="1" applyFill="1" applyBorder="1"/>
    <xf numFmtId="0" fontId="11" fillId="0" borderId="14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7" fillId="0" borderId="19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Q13" workbookViewId="0">
      <selection activeCell="Z33" sqref="Z33"/>
    </sheetView>
  </sheetViews>
  <sheetFormatPr defaultRowHeight="15" x14ac:dyDescent="0.25"/>
  <cols>
    <col min="1" max="1" width="5.28515625" customWidth="1"/>
    <col min="2" max="2" width="16.42578125" customWidth="1"/>
    <col min="3" max="3" width="14.140625" customWidth="1"/>
    <col min="4" max="4" width="13.85546875" customWidth="1"/>
    <col min="5" max="5" width="17.7109375" customWidth="1"/>
    <col min="6" max="6" width="10.28515625" customWidth="1"/>
    <col min="7" max="7" width="9.85546875" customWidth="1"/>
    <col min="8" max="8" width="31.5703125" customWidth="1"/>
    <col min="9" max="9" width="13.5703125" customWidth="1"/>
    <col min="10" max="10" width="12" customWidth="1"/>
    <col min="11" max="11" width="31" customWidth="1"/>
    <col min="12" max="12" width="11.42578125" customWidth="1"/>
    <col min="13" max="13" width="12.42578125" customWidth="1"/>
    <col min="14" max="14" width="26" customWidth="1"/>
    <col min="15" max="15" width="37.85546875" customWidth="1"/>
    <col min="16" max="16" width="32" customWidth="1"/>
    <col min="17" max="17" width="11" customWidth="1"/>
    <col min="18" max="18" width="11.140625" customWidth="1"/>
    <col min="19" max="19" width="13.7109375" customWidth="1"/>
    <col min="20" max="20" width="11.7109375" customWidth="1"/>
    <col min="21" max="21" width="11.42578125" customWidth="1"/>
    <col min="22" max="22" width="11" customWidth="1"/>
    <col min="23" max="23" width="11.85546875" customWidth="1"/>
    <col min="24" max="24" width="12.28515625" customWidth="1"/>
    <col min="25" max="25" width="12.7109375" customWidth="1"/>
    <col min="26" max="26" width="11" customWidth="1"/>
    <col min="27" max="28" width="12.28515625" customWidth="1"/>
    <col min="29" max="29" width="12.7109375" customWidth="1"/>
    <col min="30" max="30" width="17.85546875" customWidth="1"/>
  </cols>
  <sheetData>
    <row r="1" spans="1:30" x14ac:dyDescent="0.25">
      <c r="B1" s="1" t="s">
        <v>73</v>
      </c>
      <c r="C1" s="1"/>
      <c r="D1" s="1"/>
    </row>
    <row r="2" spans="1:30" x14ac:dyDescent="0.25">
      <c r="B2" s="1" t="s">
        <v>0</v>
      </c>
      <c r="C2" s="1"/>
      <c r="D2" s="1"/>
    </row>
    <row r="3" spans="1:30" x14ac:dyDescent="0.25">
      <c r="B3" s="1" t="s">
        <v>1</v>
      </c>
      <c r="C3" s="1"/>
      <c r="D3" s="1"/>
    </row>
    <row r="4" spans="1:30" x14ac:dyDescent="0.25">
      <c r="B4" s="1" t="s">
        <v>100</v>
      </c>
      <c r="C4" s="1"/>
      <c r="D4" s="1"/>
      <c r="F4" s="1" t="s">
        <v>2</v>
      </c>
      <c r="G4" s="2" t="s">
        <v>99</v>
      </c>
    </row>
    <row r="5" spans="1:30" ht="15.75" thickBot="1" x14ac:dyDescent="0.3">
      <c r="B5" s="1" t="s">
        <v>94</v>
      </c>
      <c r="C5" s="1"/>
      <c r="D5" s="1"/>
      <c r="E5" s="1"/>
    </row>
    <row r="6" spans="1:30" x14ac:dyDescent="0.25">
      <c r="A6" s="94" t="s">
        <v>3</v>
      </c>
      <c r="B6" s="96" t="s">
        <v>4</v>
      </c>
      <c r="C6" s="28"/>
      <c r="D6" s="28"/>
      <c r="E6" s="89" t="s">
        <v>5</v>
      </c>
      <c r="F6" s="90"/>
      <c r="G6" s="90"/>
      <c r="H6" s="90"/>
      <c r="I6" s="91"/>
      <c r="J6" s="98" t="s">
        <v>6</v>
      </c>
      <c r="K6" s="86" t="s">
        <v>7</v>
      </c>
      <c r="L6" s="87"/>
      <c r="M6" s="88"/>
      <c r="N6" s="89" t="s">
        <v>8</v>
      </c>
      <c r="O6" s="90"/>
      <c r="P6" s="91"/>
      <c r="Q6" s="86" t="s">
        <v>9</v>
      </c>
      <c r="R6" s="87"/>
      <c r="S6" s="88"/>
      <c r="T6" s="98" t="s">
        <v>10</v>
      </c>
      <c r="U6" s="98"/>
      <c r="V6" s="98"/>
      <c r="W6" s="98"/>
      <c r="X6" s="100" t="s">
        <v>11</v>
      </c>
      <c r="Y6" s="102" t="s">
        <v>12</v>
      </c>
      <c r="Z6" s="103"/>
      <c r="AA6" s="103"/>
      <c r="AB6" s="103"/>
      <c r="AC6" s="104"/>
      <c r="AD6" s="105" t="s">
        <v>13</v>
      </c>
    </row>
    <row r="7" spans="1:30" ht="38.25" x14ac:dyDescent="0.25">
      <c r="A7" s="95"/>
      <c r="B7" s="97"/>
      <c r="C7" s="3" t="s">
        <v>64</v>
      </c>
      <c r="D7" s="3" t="s">
        <v>65</v>
      </c>
      <c r="E7" s="3" t="s">
        <v>14</v>
      </c>
      <c r="F7" s="3" t="s">
        <v>15</v>
      </c>
      <c r="G7" s="45" t="s">
        <v>16</v>
      </c>
      <c r="H7" s="45" t="s">
        <v>17</v>
      </c>
      <c r="I7" s="45" t="s">
        <v>18</v>
      </c>
      <c r="J7" s="99"/>
      <c r="K7" s="4" t="s">
        <v>19</v>
      </c>
      <c r="L7" s="4" t="s">
        <v>20</v>
      </c>
      <c r="M7" s="46" t="s">
        <v>21</v>
      </c>
      <c r="N7" s="46" t="s">
        <v>22</v>
      </c>
      <c r="O7" s="46" t="s">
        <v>17</v>
      </c>
      <c r="P7" s="46" t="s">
        <v>23</v>
      </c>
      <c r="Q7" s="4" t="s">
        <v>24</v>
      </c>
      <c r="R7" s="4" t="s">
        <v>25</v>
      </c>
      <c r="S7" s="3" t="s">
        <v>26</v>
      </c>
      <c r="T7" s="3" t="s">
        <v>27</v>
      </c>
      <c r="U7" s="3" t="s">
        <v>93</v>
      </c>
      <c r="V7" s="3" t="s">
        <v>28</v>
      </c>
      <c r="W7" s="3" t="s">
        <v>29</v>
      </c>
      <c r="X7" s="101"/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106"/>
    </row>
    <row r="8" spans="1:30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92">
        <v>6</v>
      </c>
      <c r="G8" s="93"/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13</v>
      </c>
      <c r="Q8" s="6">
        <v>14</v>
      </c>
      <c r="R8" s="6">
        <v>15</v>
      </c>
      <c r="S8" s="6">
        <v>16</v>
      </c>
      <c r="T8" s="6">
        <v>17</v>
      </c>
      <c r="U8" s="6">
        <v>18</v>
      </c>
      <c r="V8" s="6">
        <v>19</v>
      </c>
      <c r="W8" s="6">
        <v>20</v>
      </c>
      <c r="X8" s="6">
        <v>21</v>
      </c>
      <c r="Y8" s="6">
        <v>22</v>
      </c>
      <c r="Z8" s="6">
        <v>23</v>
      </c>
      <c r="AA8" s="6">
        <v>24</v>
      </c>
      <c r="AB8" s="6" t="s">
        <v>35</v>
      </c>
      <c r="AC8" s="6" t="s">
        <v>36</v>
      </c>
      <c r="AD8" s="6">
        <v>27</v>
      </c>
    </row>
    <row r="9" spans="1:30" x14ac:dyDescent="0.25">
      <c r="A9" s="7"/>
      <c r="B9" s="8"/>
      <c r="C9" s="8"/>
      <c r="D9" s="8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x14ac:dyDescent="0.25">
      <c r="A10" s="50">
        <v>1</v>
      </c>
      <c r="B10" s="18" t="s">
        <v>37</v>
      </c>
      <c r="C10" s="43" t="s">
        <v>66</v>
      </c>
      <c r="D10" s="43">
        <v>0</v>
      </c>
      <c r="E10" s="13" t="s">
        <v>47</v>
      </c>
      <c r="F10" s="12">
        <v>763</v>
      </c>
      <c r="G10" s="12">
        <v>400</v>
      </c>
      <c r="H10" s="13" t="s">
        <v>48</v>
      </c>
      <c r="I10" s="30">
        <v>4135808</v>
      </c>
      <c r="J10" s="12" t="s">
        <v>49</v>
      </c>
      <c r="K10" s="13" t="s">
        <v>98</v>
      </c>
      <c r="L10" s="14">
        <v>45002</v>
      </c>
      <c r="M10" s="12" t="s">
        <v>49</v>
      </c>
      <c r="N10" s="13" t="s">
        <v>74</v>
      </c>
      <c r="O10" s="13" t="s">
        <v>75</v>
      </c>
      <c r="P10" s="12" t="s">
        <v>50</v>
      </c>
      <c r="Q10" s="15">
        <v>45002</v>
      </c>
      <c r="R10" s="15">
        <v>45367</v>
      </c>
      <c r="S10" s="12" t="s">
        <v>72</v>
      </c>
      <c r="T10" s="16">
        <v>44000000</v>
      </c>
      <c r="U10" s="16">
        <f>+T10*10%</f>
        <v>4400000</v>
      </c>
      <c r="V10" s="13"/>
      <c r="W10" s="17">
        <f>+T10+U10+V10</f>
        <v>48400000</v>
      </c>
      <c r="X10" s="16">
        <f>T10</f>
        <v>44000000</v>
      </c>
      <c r="Y10" s="34">
        <v>44620000</v>
      </c>
      <c r="Z10" s="34"/>
      <c r="AA10" s="34">
        <v>0</v>
      </c>
      <c r="AB10" s="38"/>
      <c r="AC10" s="34">
        <f>Y10+AB10</f>
        <v>44620000</v>
      </c>
      <c r="AD10" s="13"/>
    </row>
    <row r="11" spans="1:30" x14ac:dyDescent="0.25">
      <c r="A11" s="11"/>
      <c r="B11" s="18"/>
      <c r="C11" s="47"/>
      <c r="D11" s="18"/>
      <c r="E11" s="13"/>
      <c r="F11" s="13"/>
      <c r="G11" s="13"/>
      <c r="H11" s="13" t="s">
        <v>51</v>
      </c>
      <c r="I11" s="13"/>
      <c r="J11" s="13"/>
      <c r="K11" s="13"/>
      <c r="L11" s="12"/>
      <c r="M11" s="12"/>
      <c r="N11" s="13"/>
      <c r="O11" s="13" t="s">
        <v>76</v>
      </c>
      <c r="P11" s="13"/>
      <c r="Q11" s="13"/>
      <c r="R11" s="13"/>
      <c r="S11" s="12"/>
      <c r="T11" s="107"/>
      <c r="U11" s="22"/>
      <c r="V11" s="22"/>
      <c r="W11" s="13"/>
      <c r="X11" s="31"/>
      <c r="Y11" s="48"/>
      <c r="Z11" s="48"/>
      <c r="AA11" s="39"/>
      <c r="AB11" s="31"/>
      <c r="AC11" s="48"/>
      <c r="AD11" s="13"/>
    </row>
    <row r="12" spans="1:30" x14ac:dyDescent="0.25">
      <c r="A12" s="11"/>
      <c r="B12" s="18"/>
      <c r="C12" s="47"/>
      <c r="D12" s="18"/>
      <c r="E12" s="31"/>
      <c r="F12" s="31"/>
      <c r="G12" s="31"/>
      <c r="H12" s="31" t="s">
        <v>52</v>
      </c>
      <c r="I12" s="31"/>
      <c r="J12" s="31"/>
      <c r="K12" s="31"/>
      <c r="L12" s="32"/>
      <c r="M12" s="33"/>
      <c r="N12" s="31"/>
      <c r="O12" s="31" t="s">
        <v>77</v>
      </c>
      <c r="P12" s="31"/>
      <c r="Q12" s="31"/>
      <c r="R12" s="31"/>
      <c r="S12" s="33"/>
      <c r="T12" s="31"/>
      <c r="U12" s="31"/>
      <c r="V12" s="34"/>
      <c r="W12" s="31"/>
      <c r="X12" s="31"/>
      <c r="Y12" s="31"/>
      <c r="Z12" s="31"/>
      <c r="AA12" s="34"/>
      <c r="AB12" s="31"/>
      <c r="AC12" s="31"/>
      <c r="AD12" s="31"/>
    </row>
    <row r="13" spans="1:30" x14ac:dyDescent="0.25">
      <c r="A13" s="11"/>
      <c r="B13" s="18"/>
      <c r="C13" s="47"/>
      <c r="D13" s="18"/>
      <c r="E13" s="31"/>
      <c r="F13" s="31"/>
      <c r="G13" s="31"/>
      <c r="H13" s="31"/>
      <c r="I13" s="29"/>
      <c r="J13" s="31"/>
      <c r="K13" s="29"/>
      <c r="L13" s="32"/>
      <c r="M13" s="33"/>
      <c r="N13" s="29"/>
      <c r="O13" s="31"/>
      <c r="P13" s="31"/>
      <c r="Q13" s="31"/>
      <c r="R13" s="31"/>
      <c r="S13" s="33"/>
      <c r="T13" s="31"/>
      <c r="U13" s="31"/>
      <c r="V13" s="34"/>
      <c r="W13" s="31"/>
      <c r="X13" s="31"/>
      <c r="Y13" s="34"/>
      <c r="Z13" s="34"/>
      <c r="AA13" s="34"/>
      <c r="AB13" s="38"/>
      <c r="AC13" s="34"/>
      <c r="AD13" s="31"/>
    </row>
    <row r="14" spans="1:30" x14ac:dyDescent="0.25">
      <c r="A14" s="11">
        <v>2</v>
      </c>
      <c r="B14" s="18" t="s">
        <v>37</v>
      </c>
      <c r="C14" s="47" t="s">
        <v>59</v>
      </c>
      <c r="D14" s="42" t="s">
        <v>68</v>
      </c>
      <c r="E14" s="31" t="s">
        <v>53</v>
      </c>
      <c r="F14" s="33">
        <v>35</v>
      </c>
      <c r="G14" s="33">
        <v>35</v>
      </c>
      <c r="H14" s="31" t="s">
        <v>54</v>
      </c>
      <c r="I14" s="35" t="s">
        <v>55</v>
      </c>
      <c r="J14" s="33" t="s">
        <v>49</v>
      </c>
      <c r="K14" s="29" t="s">
        <v>83</v>
      </c>
      <c r="L14" s="36">
        <v>44691</v>
      </c>
      <c r="M14" s="33" t="s">
        <v>49</v>
      </c>
      <c r="N14" s="29" t="s">
        <v>56</v>
      </c>
      <c r="O14" s="31" t="s">
        <v>57</v>
      </c>
      <c r="P14" s="33" t="s">
        <v>50</v>
      </c>
      <c r="Q14" s="37">
        <v>44691</v>
      </c>
      <c r="R14" s="37">
        <v>45055</v>
      </c>
      <c r="S14" s="12" t="s">
        <v>72</v>
      </c>
      <c r="T14" s="34">
        <v>6000000</v>
      </c>
      <c r="U14" s="16">
        <f>+T14*11%</f>
        <v>660000</v>
      </c>
      <c r="V14" s="34"/>
      <c r="W14" s="38">
        <f>+T14+U14</f>
        <v>6660000</v>
      </c>
      <c r="X14" s="34">
        <f>T14</f>
        <v>6000000</v>
      </c>
      <c r="Y14" s="34">
        <v>0</v>
      </c>
      <c r="Z14" s="34">
        <v>0</v>
      </c>
      <c r="AA14" s="34">
        <v>0</v>
      </c>
      <c r="AB14" s="38">
        <v>0</v>
      </c>
      <c r="AC14" s="34">
        <v>0</v>
      </c>
      <c r="AD14" s="31"/>
    </row>
    <row r="15" spans="1:30" x14ac:dyDescent="0.25">
      <c r="A15" s="11"/>
      <c r="B15" s="18"/>
      <c r="C15" s="47"/>
      <c r="D15" s="18"/>
      <c r="E15" s="31"/>
      <c r="F15" s="33"/>
      <c r="G15" s="33"/>
      <c r="H15" s="31" t="s">
        <v>58</v>
      </c>
      <c r="I15" s="35"/>
      <c r="J15" s="33"/>
      <c r="K15" s="29"/>
      <c r="L15" s="36"/>
      <c r="M15" s="33"/>
      <c r="N15" s="29"/>
      <c r="O15" s="31" t="s">
        <v>58</v>
      </c>
      <c r="P15" s="33"/>
      <c r="Q15" s="37"/>
      <c r="R15" s="37"/>
      <c r="S15" s="33"/>
      <c r="T15" s="34"/>
      <c r="U15" s="34"/>
      <c r="V15" s="34"/>
      <c r="W15" s="38"/>
      <c r="X15" s="34"/>
      <c r="Y15" s="34"/>
      <c r="Z15" s="34"/>
      <c r="AA15" s="34"/>
      <c r="AB15" s="38"/>
      <c r="AC15" s="34"/>
      <c r="AD15" s="31"/>
    </row>
    <row r="16" spans="1:30" x14ac:dyDescent="0.25">
      <c r="A16" s="11"/>
      <c r="B16" s="18"/>
      <c r="C16" s="47"/>
      <c r="D16" s="18"/>
      <c r="E16" s="31"/>
      <c r="F16" s="33"/>
      <c r="G16" s="33"/>
      <c r="H16" s="31"/>
      <c r="I16" s="35"/>
      <c r="J16" s="33"/>
      <c r="K16" s="29"/>
      <c r="L16" s="36"/>
      <c r="M16" s="33"/>
      <c r="N16" s="29"/>
      <c r="O16" s="31"/>
      <c r="P16" s="33"/>
      <c r="Q16" s="37"/>
      <c r="R16" s="37"/>
      <c r="S16" s="33"/>
      <c r="T16" s="34"/>
      <c r="U16" s="34"/>
      <c r="V16" s="34"/>
      <c r="W16" s="38"/>
      <c r="X16" s="34"/>
      <c r="Y16" s="39"/>
      <c r="Z16" s="39"/>
      <c r="AA16" s="39"/>
      <c r="AB16" s="38"/>
      <c r="AC16" s="34"/>
      <c r="AD16" s="31"/>
    </row>
    <row r="17" spans="1:30" x14ac:dyDescent="0.25">
      <c r="A17" s="11">
        <v>3</v>
      </c>
      <c r="B17" s="18" t="s">
        <v>37</v>
      </c>
      <c r="C17" s="47" t="s">
        <v>66</v>
      </c>
      <c r="D17" s="18"/>
      <c r="E17" s="31" t="s">
        <v>79</v>
      </c>
      <c r="F17" s="33">
        <v>200</v>
      </c>
      <c r="G17" s="33">
        <v>152</v>
      </c>
      <c r="H17" s="31" t="s">
        <v>80</v>
      </c>
      <c r="I17" s="35">
        <v>4135807</v>
      </c>
      <c r="J17" s="33" t="s">
        <v>49</v>
      </c>
      <c r="K17" s="29" t="s">
        <v>82</v>
      </c>
      <c r="L17" s="36">
        <v>44802</v>
      </c>
      <c r="M17" s="33" t="s">
        <v>49</v>
      </c>
      <c r="N17" s="29" t="s">
        <v>84</v>
      </c>
      <c r="O17" s="31" t="s">
        <v>85</v>
      </c>
      <c r="P17" s="33" t="s">
        <v>50</v>
      </c>
      <c r="Q17" s="37">
        <v>44802</v>
      </c>
      <c r="R17" s="37">
        <v>45166</v>
      </c>
      <c r="S17" s="33" t="s">
        <v>87</v>
      </c>
      <c r="T17" s="34">
        <v>22540000</v>
      </c>
      <c r="U17" s="34">
        <v>2479400</v>
      </c>
      <c r="V17" s="34"/>
      <c r="W17" s="38">
        <v>25019400</v>
      </c>
      <c r="X17" s="34">
        <v>22540000</v>
      </c>
      <c r="Y17" s="53">
        <v>0</v>
      </c>
      <c r="Z17" s="53">
        <v>0</v>
      </c>
      <c r="AA17" s="53">
        <v>0</v>
      </c>
      <c r="AB17" s="54">
        <v>0</v>
      </c>
      <c r="AC17" s="53">
        <v>0</v>
      </c>
      <c r="AD17" s="55"/>
    </row>
    <row r="18" spans="1:30" x14ac:dyDescent="0.25">
      <c r="A18" s="11"/>
      <c r="B18" s="18"/>
      <c r="C18" s="47"/>
      <c r="D18" s="18"/>
      <c r="E18" s="31"/>
      <c r="F18" s="33"/>
      <c r="G18" s="33"/>
      <c r="H18" s="31" t="s">
        <v>81</v>
      </c>
      <c r="I18" s="35"/>
      <c r="J18" s="33"/>
      <c r="K18" s="29"/>
      <c r="L18" s="36"/>
      <c r="M18" s="33"/>
      <c r="N18" s="29"/>
      <c r="O18" s="31" t="s">
        <v>86</v>
      </c>
      <c r="P18" s="33"/>
      <c r="Q18" s="37"/>
      <c r="R18" s="37"/>
      <c r="S18" s="33"/>
      <c r="T18" s="34"/>
      <c r="U18" s="34"/>
      <c r="V18" s="34"/>
      <c r="W18" s="38"/>
      <c r="X18" s="34"/>
      <c r="Y18" s="53"/>
      <c r="Z18" s="53"/>
      <c r="AA18" s="53"/>
      <c r="AB18" s="54"/>
      <c r="AC18" s="53"/>
      <c r="AD18" s="55"/>
    </row>
    <row r="19" spans="1:30" x14ac:dyDescent="0.25">
      <c r="A19" s="11"/>
      <c r="B19" s="18"/>
      <c r="C19" s="47"/>
      <c r="D19" s="18"/>
      <c r="E19" s="31"/>
      <c r="F19" s="33"/>
      <c r="G19" s="33"/>
      <c r="H19" s="31"/>
      <c r="I19" s="35"/>
      <c r="J19" s="33"/>
      <c r="K19" s="29"/>
      <c r="L19" s="36"/>
      <c r="M19" s="33"/>
      <c r="N19" s="29"/>
      <c r="O19" s="31"/>
      <c r="P19" s="33"/>
      <c r="Q19" s="37"/>
      <c r="R19" s="37"/>
      <c r="S19" s="33"/>
      <c r="T19" s="34"/>
      <c r="U19" s="34"/>
      <c r="V19" s="34"/>
      <c r="W19" s="38"/>
      <c r="X19" s="34"/>
      <c r="Y19" s="39"/>
      <c r="Z19" s="53"/>
      <c r="AA19" s="53"/>
      <c r="AB19" s="54"/>
      <c r="AC19" s="53"/>
      <c r="AD19" s="55"/>
    </row>
    <row r="20" spans="1:30" s="67" customFormat="1" x14ac:dyDescent="0.25">
      <c r="A20" s="50">
        <v>4</v>
      </c>
      <c r="B20" s="56" t="s">
        <v>37</v>
      </c>
      <c r="C20" s="57" t="s">
        <v>66</v>
      </c>
      <c r="D20" s="56" t="s">
        <v>67</v>
      </c>
      <c r="E20" s="58" t="s">
        <v>38</v>
      </c>
      <c r="F20" s="59">
        <v>625</v>
      </c>
      <c r="G20" s="59"/>
      <c r="H20" s="60" t="s">
        <v>39</v>
      </c>
      <c r="I20" s="59" t="s">
        <v>40</v>
      </c>
      <c r="J20" s="60" t="s">
        <v>41</v>
      </c>
      <c r="K20" s="58" t="s">
        <v>70</v>
      </c>
      <c r="L20" s="61">
        <v>44193</v>
      </c>
      <c r="M20" s="59" t="s">
        <v>41</v>
      </c>
      <c r="N20" s="60" t="s">
        <v>42</v>
      </c>
      <c r="O20" s="60" t="s">
        <v>88</v>
      </c>
      <c r="P20" s="60" t="s">
        <v>43</v>
      </c>
      <c r="Q20" s="62">
        <v>44458</v>
      </c>
      <c r="R20" s="62">
        <v>44822</v>
      </c>
      <c r="S20" s="59" t="s">
        <v>72</v>
      </c>
      <c r="T20" s="63">
        <v>66000000</v>
      </c>
      <c r="U20" s="63">
        <f>+T20*10%</f>
        <v>6600000</v>
      </c>
      <c r="V20" s="60"/>
      <c r="W20" s="64">
        <f>+T20+U20+V20</f>
        <v>72600000</v>
      </c>
      <c r="X20" s="63">
        <f>T20</f>
        <v>66000000</v>
      </c>
      <c r="Y20" s="65">
        <v>0</v>
      </c>
      <c r="Z20" s="65">
        <v>0</v>
      </c>
      <c r="AA20" s="65">
        <v>0</v>
      </c>
      <c r="AB20" s="66">
        <v>0</v>
      </c>
      <c r="AC20" s="65">
        <v>0</v>
      </c>
      <c r="AD20" s="60"/>
    </row>
    <row r="21" spans="1:30" x14ac:dyDescent="0.25">
      <c r="A21" s="11"/>
      <c r="B21" s="18"/>
      <c r="C21" s="47"/>
      <c r="D21" s="18"/>
      <c r="E21" s="13" t="s">
        <v>44</v>
      </c>
      <c r="F21" s="12"/>
      <c r="G21" s="12"/>
      <c r="H21" s="13" t="s">
        <v>45</v>
      </c>
      <c r="I21" s="13"/>
      <c r="J21" s="13"/>
      <c r="K21" s="13"/>
      <c r="L21" s="12"/>
      <c r="M21" s="12"/>
      <c r="N21" s="13"/>
      <c r="O21" s="13" t="s">
        <v>89</v>
      </c>
      <c r="P21" s="13" t="s">
        <v>46</v>
      </c>
      <c r="Q21" s="13"/>
      <c r="R21" s="13"/>
      <c r="S21" s="12"/>
      <c r="T21" s="63"/>
      <c r="U21" s="63"/>
      <c r="V21" s="63"/>
      <c r="W21" s="63"/>
      <c r="X21" s="63"/>
      <c r="Y21" s="65"/>
      <c r="Z21" s="68"/>
      <c r="AA21" s="68"/>
      <c r="AB21" s="68"/>
      <c r="AC21" s="63"/>
      <c r="AD21" s="13"/>
    </row>
    <row r="22" spans="1:30" x14ac:dyDescent="0.25">
      <c r="A22" s="11"/>
      <c r="B22" s="18"/>
      <c r="C22" s="47"/>
      <c r="D22" s="18"/>
      <c r="E22" s="13"/>
      <c r="F22" s="12"/>
      <c r="G22" s="12"/>
      <c r="H22" s="13"/>
      <c r="I22" s="29"/>
      <c r="J22" s="13"/>
      <c r="K22" s="13"/>
      <c r="L22" s="12"/>
      <c r="M22" s="12"/>
      <c r="N22" s="13"/>
      <c r="O22" s="13" t="s">
        <v>90</v>
      </c>
      <c r="P22" s="13" t="s">
        <v>71</v>
      </c>
      <c r="Q22" s="13"/>
      <c r="R22" s="13"/>
      <c r="S22" s="12"/>
      <c r="T22" s="13"/>
      <c r="U22" s="13"/>
      <c r="V22" s="13"/>
      <c r="W22" s="13"/>
      <c r="X22" s="13"/>
      <c r="Y22" s="31"/>
      <c r="Z22" s="31"/>
      <c r="AA22" s="34"/>
      <c r="AB22" s="31"/>
      <c r="AC22" s="34"/>
      <c r="AD22" s="13"/>
    </row>
    <row r="23" spans="1:30" x14ac:dyDescent="0.25">
      <c r="A23" s="11"/>
      <c r="B23" s="18"/>
      <c r="C23" s="18"/>
      <c r="D23" s="18"/>
      <c r="E23" s="31"/>
      <c r="F23" s="33"/>
      <c r="G23" s="33"/>
      <c r="H23" s="31"/>
      <c r="I23" s="35"/>
      <c r="J23" s="33"/>
      <c r="K23" s="31"/>
      <c r="L23" s="40"/>
      <c r="M23" s="31"/>
      <c r="N23" s="29"/>
      <c r="O23" s="31" t="s">
        <v>60</v>
      </c>
      <c r="P23" s="33"/>
      <c r="Q23" s="37"/>
      <c r="R23" s="37"/>
      <c r="S23" s="33"/>
      <c r="T23" s="34"/>
      <c r="U23" s="34"/>
      <c r="V23" s="41"/>
      <c r="W23" s="38"/>
      <c r="X23" s="34"/>
      <c r="Y23" s="38"/>
      <c r="Z23" s="31"/>
      <c r="AA23" s="31"/>
      <c r="AB23" s="31"/>
      <c r="AC23" s="38"/>
      <c r="AD23" s="31"/>
    </row>
    <row r="24" spans="1:30" x14ac:dyDescent="0.25">
      <c r="A24" s="23"/>
      <c r="B24" s="83" t="s">
        <v>78</v>
      </c>
      <c r="C24" s="84"/>
      <c r="D24" s="85"/>
      <c r="E24" s="23"/>
      <c r="F24" s="23"/>
      <c r="G24" s="23"/>
      <c r="H24" s="23"/>
      <c r="I24" s="23"/>
      <c r="J24" s="23"/>
      <c r="K24" s="23"/>
      <c r="L24" s="24"/>
      <c r="M24" s="23"/>
      <c r="N24" s="25"/>
      <c r="O24" s="23"/>
      <c r="P24" s="23"/>
      <c r="Q24" s="23"/>
      <c r="R24" s="23"/>
      <c r="S24" s="23"/>
      <c r="T24" s="26">
        <f>SUM(T10:T23)</f>
        <v>138540000</v>
      </c>
      <c r="U24" s="26">
        <f>SUM(U10:U23)</f>
        <v>14139400</v>
      </c>
      <c r="V24" s="26">
        <v>0</v>
      </c>
      <c r="W24" s="27">
        <f t="shared" ref="W24:AC24" si="0">SUM(W10:W23)</f>
        <v>152679400</v>
      </c>
      <c r="X24" s="51">
        <f t="shared" si="0"/>
        <v>138540000</v>
      </c>
      <c r="Y24" s="27">
        <f t="shared" si="0"/>
        <v>44620000</v>
      </c>
      <c r="Z24" s="26">
        <f t="shared" si="0"/>
        <v>0</v>
      </c>
      <c r="AA24" s="26">
        <f t="shared" si="0"/>
        <v>0</v>
      </c>
      <c r="AB24" s="27">
        <f t="shared" si="0"/>
        <v>0</v>
      </c>
      <c r="AC24" s="82">
        <f t="shared" si="0"/>
        <v>44620000</v>
      </c>
      <c r="AD24" s="52">
        <f>AC24/X24</f>
        <v>0.32207304749530824</v>
      </c>
    </row>
    <row r="25" spans="1:30" x14ac:dyDescent="0.25">
      <c r="A25" s="71"/>
      <c r="B25" s="72"/>
      <c r="C25" s="72"/>
      <c r="D25" s="72"/>
      <c r="E25" s="71"/>
      <c r="F25" s="71"/>
      <c r="G25" s="71"/>
      <c r="H25" s="71"/>
      <c r="I25" s="71"/>
      <c r="J25" s="71"/>
      <c r="K25" s="71"/>
      <c r="L25" s="73"/>
      <c r="M25" s="71"/>
      <c r="N25" s="71"/>
      <c r="O25" s="71"/>
      <c r="P25" s="71"/>
      <c r="Q25" s="71"/>
      <c r="R25" s="71"/>
      <c r="S25" s="71"/>
      <c r="T25" s="74"/>
      <c r="U25" s="74"/>
      <c r="V25" s="74">
        <f>SUM(V10:V24)</f>
        <v>0</v>
      </c>
      <c r="W25" s="75"/>
      <c r="X25" s="77"/>
      <c r="Y25" s="78"/>
      <c r="Z25" s="79"/>
      <c r="AA25" s="79"/>
      <c r="AB25" s="78"/>
      <c r="AC25" s="77"/>
      <c r="AD25" s="76"/>
    </row>
    <row r="26" spans="1:3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49"/>
      <c r="X26" s="80"/>
      <c r="Y26" s="80"/>
      <c r="Z26" s="81"/>
      <c r="AA26" s="81"/>
      <c r="AB26" s="81" t="s">
        <v>101</v>
      </c>
      <c r="AC26" s="81"/>
      <c r="AD26" s="19"/>
    </row>
    <row r="27" spans="1:30" x14ac:dyDescent="0.25">
      <c r="A27" s="19"/>
      <c r="B27" s="19"/>
      <c r="C27" s="19" t="s">
        <v>69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49"/>
      <c r="V27" s="19"/>
      <c r="W27" s="19"/>
      <c r="X27" s="19"/>
      <c r="Y27" s="19"/>
      <c r="Z27" s="19"/>
      <c r="AA27" s="19"/>
      <c r="AB27" s="20" t="s">
        <v>61</v>
      </c>
      <c r="AC27" s="20"/>
      <c r="AD27" s="19"/>
    </row>
    <row r="28" spans="1:30" x14ac:dyDescent="0.25">
      <c r="A28" s="19"/>
      <c r="B28" s="19"/>
      <c r="C28" s="19" t="s">
        <v>95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19"/>
    </row>
    <row r="29" spans="1:3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1" t="s">
        <v>62</v>
      </c>
      <c r="AC29" s="20"/>
      <c r="AD29" s="19"/>
    </row>
    <row r="30" spans="1:30" x14ac:dyDescent="0.25">
      <c r="A30" s="19"/>
      <c r="B30" s="19"/>
      <c r="C30" s="44" t="s">
        <v>96</v>
      </c>
      <c r="D30" s="19"/>
      <c r="E30" s="19"/>
      <c r="F30" s="19"/>
      <c r="G30" s="19"/>
      <c r="H30" s="19"/>
      <c r="I30" s="19"/>
      <c r="J30" s="19"/>
      <c r="K30" s="44"/>
      <c r="L30" s="19"/>
      <c r="M30" s="19"/>
      <c r="N30" s="19"/>
      <c r="O30" s="44" t="s">
        <v>91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 t="s">
        <v>63</v>
      </c>
      <c r="AC30" s="20"/>
      <c r="AD30" s="19"/>
    </row>
    <row r="31" spans="1:30" x14ac:dyDescent="0.25">
      <c r="A31" s="19"/>
      <c r="B31" s="19"/>
      <c r="C31" s="19" t="s">
        <v>97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 t="s">
        <v>92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4" spans="1:31" x14ac:dyDescent="0.25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</row>
    <row r="35" spans="1:31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</row>
    <row r="36" spans="1:31" x14ac:dyDescent="0.2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</row>
    <row r="37" spans="1:31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</row>
  </sheetData>
  <mergeCells count="13">
    <mergeCell ref="Q6:S6"/>
    <mergeCell ref="T6:W6"/>
    <mergeCell ref="X6:X7"/>
    <mergeCell ref="Y6:AC6"/>
    <mergeCell ref="AD6:AD7"/>
    <mergeCell ref="B24:D24"/>
    <mergeCell ref="K6:M6"/>
    <mergeCell ref="N6:P6"/>
    <mergeCell ref="F8:G8"/>
    <mergeCell ref="A6:A7"/>
    <mergeCell ref="B6:B7"/>
    <mergeCell ref="E6:I6"/>
    <mergeCell ref="J6:J7"/>
  </mergeCells>
  <pageMargins left="0.51181102362204722" right="0.51181102362204722" top="0.35433070866141736" bottom="0.35433070866141736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 MInguan 2022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2023-01-04T05:03:48Z</cp:lastPrinted>
  <dcterms:created xsi:type="dcterms:W3CDTF">2021-08-27T03:09:35Z</dcterms:created>
  <dcterms:modified xsi:type="dcterms:W3CDTF">2023-05-04T02:15:51Z</dcterms:modified>
</cp:coreProperties>
</file>