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-- Data dari C --\Documents\iqi\after study\DASHBOARD\Bahan Upload\Panorama Global\"/>
    </mc:Choice>
  </mc:AlternateContent>
  <xr:revisionPtr revIDLastSave="0" documentId="13_ncr:1_{42789D07-5A11-4DAD-8E99-0CF00D3B7319}" xr6:coauthVersionLast="47" xr6:coauthVersionMax="47" xr10:uidLastSave="{00000000-0000-0000-0000-000000000000}"/>
  <bookViews>
    <workbookView xWindow="-120" yWindow="-120" windowWidth="20730" windowHeight="11760" activeTab="1" xr2:uid="{9D79D3FC-58F3-43AA-87DF-F4AC7DECF880}"/>
  </bookViews>
  <sheets>
    <sheet name="Data Produk" sheetId="2" r:id="rId1"/>
    <sheet name="Data Transak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H3" i="3"/>
  <c r="I3" i="3"/>
  <c r="J3" i="3"/>
  <c r="L3" i="3" s="1"/>
  <c r="K3" i="3"/>
  <c r="M3" i="3" s="1"/>
  <c r="N3" i="3" s="1"/>
  <c r="H4" i="3"/>
  <c r="I4" i="3"/>
  <c r="J4" i="3"/>
  <c r="L4" i="3" s="1"/>
  <c r="K4" i="3"/>
  <c r="M4" i="3" s="1"/>
  <c r="N4" i="3" s="1"/>
  <c r="H5" i="3"/>
  <c r="I5" i="3"/>
  <c r="J5" i="3"/>
  <c r="L5" i="3" s="1"/>
  <c r="K5" i="3"/>
  <c r="M5" i="3" s="1"/>
  <c r="N5" i="3" s="1"/>
  <c r="H6" i="3"/>
  <c r="I6" i="3"/>
  <c r="J6" i="3"/>
  <c r="L6" i="3" s="1"/>
  <c r="K6" i="3"/>
  <c r="M6" i="3" s="1"/>
  <c r="N6" i="3" s="1"/>
  <c r="H7" i="3"/>
  <c r="I7" i="3"/>
  <c r="J7" i="3"/>
  <c r="L7" i="3" s="1"/>
  <c r="K7" i="3"/>
  <c r="M7" i="3" s="1"/>
  <c r="N7" i="3" s="1"/>
  <c r="H8" i="3"/>
  <c r="I8" i="3"/>
  <c r="J8" i="3"/>
  <c r="L8" i="3" s="1"/>
  <c r="K8" i="3"/>
  <c r="M8" i="3" s="1"/>
  <c r="N8" i="3" s="1"/>
  <c r="H9" i="3"/>
  <c r="I9" i="3"/>
  <c r="J9" i="3"/>
  <c r="L9" i="3" s="1"/>
  <c r="K9" i="3"/>
  <c r="M9" i="3" s="1"/>
  <c r="N9" i="3" s="1"/>
  <c r="H10" i="3"/>
  <c r="I10" i="3"/>
  <c r="J10" i="3"/>
  <c r="L10" i="3" s="1"/>
  <c r="K10" i="3"/>
  <c r="M10" i="3" s="1"/>
  <c r="N10" i="3" s="1"/>
  <c r="H11" i="3"/>
  <c r="I11" i="3"/>
  <c r="J11" i="3"/>
  <c r="L11" i="3" s="1"/>
  <c r="K11" i="3"/>
  <c r="M11" i="3" s="1"/>
  <c r="N11" i="3" s="1"/>
  <c r="H12" i="3"/>
  <c r="I12" i="3"/>
  <c r="J12" i="3"/>
  <c r="L12" i="3" s="1"/>
  <c r="K12" i="3"/>
  <c r="M12" i="3" s="1"/>
  <c r="N12" i="3" s="1"/>
  <c r="H13" i="3"/>
  <c r="I13" i="3"/>
  <c r="J13" i="3"/>
  <c r="L13" i="3" s="1"/>
  <c r="K13" i="3"/>
  <c r="M13" i="3" s="1"/>
  <c r="N13" i="3" s="1"/>
  <c r="H14" i="3"/>
  <c r="I14" i="3"/>
  <c r="J14" i="3"/>
  <c r="L14" i="3" s="1"/>
  <c r="K14" i="3"/>
  <c r="M14" i="3" s="1"/>
  <c r="N14" i="3" s="1"/>
  <c r="H15" i="3"/>
  <c r="I15" i="3"/>
  <c r="J15" i="3"/>
  <c r="L15" i="3" s="1"/>
  <c r="K15" i="3"/>
  <c r="M15" i="3" s="1"/>
  <c r="N15" i="3" s="1"/>
  <c r="H16" i="3"/>
  <c r="I16" i="3"/>
  <c r="J16" i="3"/>
  <c r="L16" i="3" s="1"/>
  <c r="K16" i="3"/>
  <c r="M16" i="3" s="1"/>
  <c r="N16" i="3" s="1"/>
  <c r="H17" i="3"/>
  <c r="I17" i="3"/>
  <c r="J17" i="3"/>
  <c r="L17" i="3" s="1"/>
  <c r="K17" i="3"/>
  <c r="M17" i="3" s="1"/>
  <c r="N17" i="3" s="1"/>
  <c r="H18" i="3"/>
  <c r="I18" i="3"/>
  <c r="J18" i="3"/>
  <c r="L18" i="3" s="1"/>
  <c r="K18" i="3"/>
  <c r="M18" i="3" s="1"/>
  <c r="N18" i="3" s="1"/>
  <c r="H19" i="3"/>
  <c r="I19" i="3"/>
  <c r="J19" i="3"/>
  <c r="L19" i="3" s="1"/>
  <c r="K19" i="3"/>
  <c r="M19" i="3" s="1"/>
  <c r="N19" i="3" s="1"/>
  <c r="H20" i="3"/>
  <c r="I20" i="3"/>
  <c r="J20" i="3"/>
  <c r="L20" i="3" s="1"/>
  <c r="K20" i="3"/>
  <c r="M20" i="3" s="1"/>
  <c r="N20" i="3" s="1"/>
  <c r="H21" i="3"/>
  <c r="I21" i="3"/>
  <c r="J21" i="3"/>
  <c r="L21" i="3" s="1"/>
  <c r="K21" i="3"/>
  <c r="M21" i="3" s="1"/>
  <c r="N21" i="3" s="1"/>
  <c r="H22" i="3"/>
  <c r="I22" i="3"/>
  <c r="J22" i="3"/>
  <c r="L22" i="3" s="1"/>
  <c r="K22" i="3"/>
  <c r="M22" i="3" s="1"/>
  <c r="N22" i="3" s="1"/>
  <c r="H23" i="3"/>
  <c r="I23" i="3"/>
  <c r="J23" i="3"/>
  <c r="L23" i="3" s="1"/>
  <c r="K23" i="3"/>
  <c r="M23" i="3" s="1"/>
  <c r="N23" i="3" s="1"/>
  <c r="H24" i="3"/>
  <c r="I24" i="3"/>
  <c r="J24" i="3"/>
  <c r="L24" i="3" s="1"/>
  <c r="K24" i="3"/>
  <c r="M24" i="3" s="1"/>
  <c r="N24" i="3" s="1"/>
  <c r="H25" i="3"/>
  <c r="I25" i="3"/>
  <c r="J25" i="3"/>
  <c r="L25" i="3" s="1"/>
  <c r="K25" i="3"/>
  <c r="M25" i="3" s="1"/>
  <c r="N25" i="3" s="1"/>
  <c r="H26" i="3"/>
  <c r="I26" i="3"/>
  <c r="J26" i="3"/>
  <c r="L26" i="3" s="1"/>
  <c r="K26" i="3"/>
  <c r="M26" i="3" s="1"/>
  <c r="N26" i="3" s="1"/>
  <c r="H27" i="3"/>
  <c r="I27" i="3"/>
  <c r="J27" i="3"/>
  <c r="L27" i="3" s="1"/>
  <c r="K27" i="3"/>
  <c r="M27" i="3" s="1"/>
  <c r="N27" i="3" s="1"/>
  <c r="H28" i="3"/>
  <c r="I28" i="3"/>
  <c r="J28" i="3"/>
  <c r="L28" i="3" s="1"/>
  <c r="K28" i="3"/>
  <c r="M28" i="3" s="1"/>
  <c r="N28" i="3" s="1"/>
  <c r="H29" i="3"/>
  <c r="I29" i="3"/>
  <c r="J29" i="3"/>
  <c r="L29" i="3" s="1"/>
  <c r="K29" i="3"/>
  <c r="M29" i="3" s="1"/>
  <c r="N29" i="3" s="1"/>
  <c r="H30" i="3"/>
  <c r="I30" i="3"/>
  <c r="J30" i="3"/>
  <c r="L30" i="3" s="1"/>
  <c r="K30" i="3"/>
  <c r="M30" i="3" s="1"/>
  <c r="N30" i="3" s="1"/>
  <c r="H31" i="3"/>
  <c r="I31" i="3"/>
  <c r="J31" i="3"/>
  <c r="L31" i="3" s="1"/>
  <c r="K31" i="3"/>
  <c r="M31" i="3" s="1"/>
  <c r="N31" i="3" s="1"/>
  <c r="H32" i="3"/>
  <c r="I32" i="3"/>
  <c r="J32" i="3"/>
  <c r="L32" i="3" s="1"/>
  <c r="K32" i="3"/>
  <c r="M32" i="3" s="1"/>
  <c r="N32" i="3" s="1"/>
  <c r="H33" i="3"/>
  <c r="I33" i="3"/>
  <c r="J33" i="3"/>
  <c r="L33" i="3" s="1"/>
  <c r="K33" i="3"/>
  <c r="M33" i="3" s="1"/>
  <c r="N33" i="3" s="1"/>
  <c r="H34" i="3"/>
  <c r="I34" i="3"/>
  <c r="J34" i="3"/>
  <c r="L34" i="3" s="1"/>
  <c r="K34" i="3"/>
  <c r="M34" i="3" s="1"/>
  <c r="N34" i="3" s="1"/>
  <c r="H35" i="3"/>
  <c r="I35" i="3"/>
  <c r="J35" i="3"/>
  <c r="L35" i="3" s="1"/>
  <c r="K35" i="3"/>
  <c r="M35" i="3" s="1"/>
  <c r="N35" i="3" s="1"/>
  <c r="H36" i="3"/>
  <c r="I36" i="3"/>
  <c r="J36" i="3"/>
  <c r="L36" i="3" s="1"/>
  <c r="K36" i="3"/>
  <c r="M36" i="3" s="1"/>
  <c r="N36" i="3" s="1"/>
  <c r="H37" i="3"/>
  <c r="I37" i="3"/>
  <c r="J37" i="3"/>
  <c r="L37" i="3" s="1"/>
  <c r="K37" i="3"/>
  <c r="M37" i="3" s="1"/>
  <c r="N37" i="3" s="1"/>
  <c r="H38" i="3"/>
  <c r="I38" i="3"/>
  <c r="J38" i="3"/>
  <c r="L38" i="3" s="1"/>
  <c r="K38" i="3"/>
  <c r="M38" i="3" s="1"/>
  <c r="N38" i="3" s="1"/>
  <c r="H39" i="3"/>
  <c r="I39" i="3"/>
  <c r="J39" i="3"/>
  <c r="L39" i="3" s="1"/>
  <c r="K39" i="3"/>
  <c r="M39" i="3" s="1"/>
  <c r="N39" i="3" s="1"/>
  <c r="H40" i="3"/>
  <c r="I40" i="3"/>
  <c r="J40" i="3"/>
  <c r="L40" i="3" s="1"/>
  <c r="K40" i="3"/>
  <c r="M40" i="3" s="1"/>
  <c r="N40" i="3" s="1"/>
  <c r="H41" i="3"/>
  <c r="I41" i="3"/>
  <c r="J41" i="3"/>
  <c r="L41" i="3" s="1"/>
  <c r="K41" i="3"/>
  <c r="M41" i="3" s="1"/>
  <c r="N41" i="3" s="1"/>
  <c r="H42" i="3"/>
  <c r="I42" i="3"/>
  <c r="J42" i="3"/>
  <c r="L42" i="3" s="1"/>
  <c r="K42" i="3"/>
  <c r="M42" i="3" s="1"/>
  <c r="N42" i="3" s="1"/>
  <c r="H43" i="3"/>
  <c r="I43" i="3"/>
  <c r="J43" i="3"/>
  <c r="L43" i="3" s="1"/>
  <c r="K43" i="3"/>
  <c r="M43" i="3" s="1"/>
  <c r="N43" i="3" s="1"/>
  <c r="H44" i="3"/>
  <c r="I44" i="3"/>
  <c r="J44" i="3"/>
  <c r="L44" i="3" s="1"/>
  <c r="K44" i="3"/>
  <c r="M44" i="3" s="1"/>
  <c r="N44" i="3" s="1"/>
  <c r="H45" i="3"/>
  <c r="I45" i="3"/>
  <c r="J45" i="3"/>
  <c r="L45" i="3" s="1"/>
  <c r="K45" i="3"/>
  <c r="M45" i="3" s="1"/>
  <c r="N45" i="3" s="1"/>
  <c r="H46" i="3"/>
  <c r="I46" i="3"/>
  <c r="J46" i="3"/>
  <c r="L46" i="3" s="1"/>
  <c r="K46" i="3"/>
  <c r="M46" i="3" s="1"/>
  <c r="N46" i="3" s="1"/>
  <c r="H47" i="3"/>
  <c r="I47" i="3"/>
  <c r="J47" i="3"/>
  <c r="L47" i="3" s="1"/>
  <c r="K47" i="3"/>
  <c r="M47" i="3" s="1"/>
  <c r="N47" i="3" s="1"/>
  <c r="H48" i="3"/>
  <c r="I48" i="3"/>
  <c r="J48" i="3"/>
  <c r="L48" i="3" s="1"/>
  <c r="K48" i="3"/>
  <c r="M48" i="3" s="1"/>
  <c r="N48" i="3" s="1"/>
  <c r="H49" i="3"/>
  <c r="I49" i="3"/>
  <c r="J49" i="3"/>
  <c r="L49" i="3" s="1"/>
  <c r="K49" i="3"/>
  <c r="M49" i="3" s="1"/>
  <c r="N49" i="3" s="1"/>
  <c r="H50" i="3"/>
  <c r="I50" i="3"/>
  <c r="J50" i="3"/>
  <c r="L50" i="3" s="1"/>
  <c r="K50" i="3"/>
  <c r="M50" i="3" s="1"/>
  <c r="N50" i="3" s="1"/>
  <c r="H51" i="3"/>
  <c r="I51" i="3"/>
  <c r="J51" i="3"/>
  <c r="L51" i="3" s="1"/>
  <c r="K51" i="3"/>
  <c r="M51" i="3" s="1"/>
  <c r="N51" i="3" s="1"/>
  <c r="H52" i="3"/>
  <c r="I52" i="3"/>
  <c r="J52" i="3"/>
  <c r="L52" i="3" s="1"/>
  <c r="K52" i="3"/>
  <c r="M52" i="3" s="1"/>
  <c r="N52" i="3" s="1"/>
  <c r="H53" i="3"/>
  <c r="I53" i="3"/>
  <c r="J53" i="3"/>
  <c r="L53" i="3" s="1"/>
  <c r="K53" i="3"/>
  <c r="M53" i="3" s="1"/>
  <c r="N53" i="3" s="1"/>
  <c r="H54" i="3"/>
  <c r="I54" i="3"/>
  <c r="J54" i="3"/>
  <c r="L54" i="3" s="1"/>
  <c r="K54" i="3"/>
  <c r="M54" i="3" s="1"/>
  <c r="N54" i="3" s="1"/>
  <c r="H55" i="3"/>
  <c r="I55" i="3"/>
  <c r="J55" i="3"/>
  <c r="L55" i="3" s="1"/>
  <c r="K55" i="3"/>
  <c r="M55" i="3" s="1"/>
  <c r="N55" i="3" s="1"/>
  <c r="H56" i="3"/>
  <c r="I56" i="3"/>
  <c r="J56" i="3"/>
  <c r="L56" i="3" s="1"/>
  <c r="K56" i="3"/>
  <c r="M56" i="3" s="1"/>
  <c r="N56" i="3" s="1"/>
  <c r="H57" i="3"/>
  <c r="I57" i="3"/>
  <c r="J57" i="3"/>
  <c r="L57" i="3" s="1"/>
  <c r="K57" i="3"/>
  <c r="M57" i="3" s="1"/>
  <c r="N57" i="3" s="1"/>
  <c r="H58" i="3"/>
  <c r="I58" i="3"/>
  <c r="J58" i="3"/>
  <c r="L58" i="3" s="1"/>
  <c r="K58" i="3"/>
  <c r="M58" i="3" s="1"/>
  <c r="N58" i="3" s="1"/>
  <c r="H59" i="3"/>
  <c r="I59" i="3"/>
  <c r="J59" i="3"/>
  <c r="L59" i="3" s="1"/>
  <c r="K59" i="3"/>
  <c r="M59" i="3" s="1"/>
  <c r="N59" i="3" s="1"/>
  <c r="H60" i="3"/>
  <c r="I60" i="3"/>
  <c r="J60" i="3"/>
  <c r="L60" i="3" s="1"/>
  <c r="K60" i="3"/>
  <c r="M60" i="3" s="1"/>
  <c r="N60" i="3" s="1"/>
  <c r="H61" i="3"/>
  <c r="I61" i="3"/>
  <c r="J61" i="3"/>
  <c r="L61" i="3" s="1"/>
  <c r="K61" i="3"/>
  <c r="M61" i="3" s="1"/>
  <c r="N61" i="3" s="1"/>
  <c r="H62" i="3"/>
  <c r="I62" i="3"/>
  <c r="J62" i="3"/>
  <c r="L62" i="3" s="1"/>
  <c r="K62" i="3"/>
  <c r="M62" i="3" s="1"/>
  <c r="N62" i="3" s="1"/>
  <c r="H63" i="3"/>
  <c r="I63" i="3"/>
  <c r="J63" i="3"/>
  <c r="L63" i="3" s="1"/>
  <c r="K63" i="3"/>
  <c r="M63" i="3" s="1"/>
  <c r="N63" i="3" s="1"/>
  <c r="H64" i="3"/>
  <c r="I64" i="3"/>
  <c r="J64" i="3"/>
  <c r="L64" i="3" s="1"/>
  <c r="K64" i="3"/>
  <c r="M64" i="3" s="1"/>
  <c r="N64" i="3" s="1"/>
  <c r="H65" i="3"/>
  <c r="I65" i="3"/>
  <c r="J65" i="3"/>
  <c r="L65" i="3" s="1"/>
  <c r="K65" i="3"/>
  <c r="M65" i="3" s="1"/>
  <c r="N65" i="3" s="1"/>
  <c r="H66" i="3"/>
  <c r="I66" i="3"/>
  <c r="J66" i="3"/>
  <c r="L66" i="3" s="1"/>
  <c r="K66" i="3"/>
  <c r="M66" i="3" s="1"/>
  <c r="N66" i="3" s="1"/>
  <c r="H67" i="3"/>
  <c r="I67" i="3"/>
  <c r="J67" i="3"/>
  <c r="L67" i="3" s="1"/>
  <c r="K67" i="3"/>
  <c r="M67" i="3" s="1"/>
  <c r="N67" i="3" s="1"/>
  <c r="H68" i="3"/>
  <c r="I68" i="3"/>
  <c r="J68" i="3"/>
  <c r="L68" i="3" s="1"/>
  <c r="K68" i="3"/>
  <c r="M68" i="3" s="1"/>
  <c r="N68" i="3" s="1"/>
  <c r="H69" i="3"/>
  <c r="I69" i="3"/>
  <c r="J69" i="3"/>
  <c r="L69" i="3" s="1"/>
  <c r="K69" i="3"/>
  <c r="M69" i="3" s="1"/>
  <c r="N69" i="3" s="1"/>
  <c r="H70" i="3"/>
  <c r="I70" i="3"/>
  <c r="J70" i="3"/>
  <c r="L70" i="3" s="1"/>
  <c r="K70" i="3"/>
  <c r="M70" i="3" s="1"/>
  <c r="N70" i="3" s="1"/>
  <c r="H71" i="3"/>
  <c r="I71" i="3"/>
  <c r="J71" i="3"/>
  <c r="L71" i="3" s="1"/>
  <c r="K71" i="3"/>
  <c r="M71" i="3" s="1"/>
  <c r="N71" i="3" s="1"/>
  <c r="H72" i="3"/>
  <c r="I72" i="3"/>
  <c r="J72" i="3"/>
  <c r="L72" i="3" s="1"/>
  <c r="K72" i="3"/>
  <c r="M72" i="3" s="1"/>
  <c r="N72" i="3" s="1"/>
  <c r="H73" i="3"/>
  <c r="I73" i="3"/>
  <c r="J73" i="3"/>
  <c r="L73" i="3" s="1"/>
  <c r="K73" i="3"/>
  <c r="M73" i="3" s="1"/>
  <c r="N73" i="3" s="1"/>
  <c r="H74" i="3"/>
  <c r="I74" i="3"/>
  <c r="J74" i="3"/>
  <c r="L74" i="3" s="1"/>
  <c r="K74" i="3"/>
  <c r="M74" i="3" s="1"/>
  <c r="N74" i="3" s="1"/>
  <c r="H75" i="3"/>
  <c r="I75" i="3"/>
  <c r="J75" i="3"/>
  <c r="L75" i="3" s="1"/>
  <c r="K75" i="3"/>
  <c r="M75" i="3" s="1"/>
  <c r="N75" i="3" s="1"/>
  <c r="H76" i="3"/>
  <c r="I76" i="3"/>
  <c r="J76" i="3"/>
  <c r="L76" i="3" s="1"/>
  <c r="K76" i="3"/>
  <c r="M76" i="3" s="1"/>
  <c r="N76" i="3" s="1"/>
  <c r="H77" i="3"/>
  <c r="I77" i="3"/>
  <c r="J77" i="3"/>
  <c r="L77" i="3" s="1"/>
  <c r="K77" i="3"/>
  <c r="M77" i="3" s="1"/>
  <c r="N77" i="3" s="1"/>
  <c r="H78" i="3"/>
  <c r="I78" i="3"/>
  <c r="J78" i="3"/>
  <c r="L78" i="3" s="1"/>
  <c r="K78" i="3"/>
  <c r="M78" i="3" s="1"/>
  <c r="N78" i="3" s="1"/>
  <c r="H79" i="3"/>
  <c r="I79" i="3"/>
  <c r="J79" i="3"/>
  <c r="L79" i="3" s="1"/>
  <c r="K79" i="3"/>
  <c r="M79" i="3" s="1"/>
  <c r="N79" i="3" s="1"/>
  <c r="H80" i="3"/>
  <c r="I80" i="3"/>
  <c r="J80" i="3"/>
  <c r="L80" i="3" s="1"/>
  <c r="K80" i="3"/>
  <c r="M80" i="3" s="1"/>
  <c r="N80" i="3" s="1"/>
  <c r="H81" i="3"/>
  <c r="I81" i="3"/>
  <c r="J81" i="3"/>
  <c r="L81" i="3" s="1"/>
  <c r="K81" i="3"/>
  <c r="M81" i="3" s="1"/>
  <c r="N81" i="3" s="1"/>
  <c r="H82" i="3"/>
  <c r="I82" i="3"/>
  <c r="J82" i="3"/>
  <c r="L82" i="3" s="1"/>
  <c r="K82" i="3"/>
  <c r="M82" i="3" s="1"/>
  <c r="N82" i="3" s="1"/>
  <c r="H83" i="3"/>
  <c r="I83" i="3"/>
  <c r="J83" i="3"/>
  <c r="L83" i="3" s="1"/>
  <c r="K83" i="3"/>
  <c r="M83" i="3" s="1"/>
  <c r="N83" i="3" s="1"/>
  <c r="H84" i="3"/>
  <c r="I84" i="3"/>
  <c r="J84" i="3"/>
  <c r="L84" i="3" s="1"/>
  <c r="K84" i="3"/>
  <c r="M84" i="3" s="1"/>
  <c r="N84" i="3" s="1"/>
  <c r="H85" i="3"/>
  <c r="I85" i="3"/>
  <c r="J85" i="3"/>
  <c r="L85" i="3" s="1"/>
  <c r="K85" i="3"/>
  <c r="M85" i="3" s="1"/>
  <c r="N85" i="3" s="1"/>
  <c r="H86" i="3"/>
  <c r="I86" i="3"/>
  <c r="J86" i="3"/>
  <c r="L86" i="3" s="1"/>
  <c r="K86" i="3"/>
  <c r="M86" i="3" s="1"/>
  <c r="N86" i="3" s="1"/>
  <c r="H87" i="3"/>
  <c r="I87" i="3"/>
  <c r="J87" i="3"/>
  <c r="L87" i="3" s="1"/>
  <c r="K87" i="3"/>
  <c r="M87" i="3" s="1"/>
  <c r="N87" i="3" s="1"/>
  <c r="H88" i="3"/>
  <c r="I88" i="3"/>
  <c r="J88" i="3"/>
  <c r="L88" i="3" s="1"/>
  <c r="K88" i="3"/>
  <c r="M88" i="3" s="1"/>
  <c r="N88" i="3" s="1"/>
  <c r="H89" i="3"/>
  <c r="I89" i="3"/>
  <c r="J89" i="3"/>
  <c r="L89" i="3" s="1"/>
  <c r="K89" i="3"/>
  <c r="M89" i="3" s="1"/>
  <c r="N89" i="3" s="1"/>
  <c r="H90" i="3"/>
  <c r="I90" i="3"/>
  <c r="J90" i="3"/>
  <c r="L90" i="3" s="1"/>
  <c r="K90" i="3"/>
  <c r="M90" i="3" s="1"/>
  <c r="N90" i="3" s="1"/>
  <c r="H91" i="3"/>
  <c r="I91" i="3"/>
  <c r="J91" i="3"/>
  <c r="L91" i="3" s="1"/>
  <c r="K91" i="3"/>
  <c r="M91" i="3" s="1"/>
  <c r="N91" i="3" s="1"/>
  <c r="H92" i="3"/>
  <c r="I92" i="3"/>
  <c r="J92" i="3"/>
  <c r="L92" i="3" s="1"/>
  <c r="K92" i="3"/>
  <c r="M92" i="3" s="1"/>
  <c r="N92" i="3" s="1"/>
  <c r="H93" i="3"/>
  <c r="I93" i="3"/>
  <c r="J93" i="3"/>
  <c r="L93" i="3" s="1"/>
  <c r="K93" i="3"/>
  <c r="M93" i="3" s="1"/>
  <c r="N93" i="3" s="1"/>
  <c r="H94" i="3"/>
  <c r="I94" i="3"/>
  <c r="J94" i="3"/>
  <c r="L94" i="3" s="1"/>
  <c r="K94" i="3"/>
  <c r="M94" i="3" s="1"/>
  <c r="N94" i="3" s="1"/>
  <c r="H95" i="3"/>
  <c r="I95" i="3"/>
  <c r="J95" i="3"/>
  <c r="L95" i="3" s="1"/>
  <c r="K95" i="3"/>
  <c r="M95" i="3" s="1"/>
  <c r="N95" i="3" s="1"/>
  <c r="H96" i="3"/>
  <c r="I96" i="3"/>
  <c r="J96" i="3"/>
  <c r="L96" i="3" s="1"/>
  <c r="K96" i="3"/>
  <c r="M96" i="3" s="1"/>
  <c r="N96" i="3" s="1"/>
  <c r="H97" i="3"/>
  <c r="I97" i="3"/>
  <c r="J97" i="3"/>
  <c r="L97" i="3" s="1"/>
  <c r="K97" i="3"/>
  <c r="M97" i="3" s="1"/>
  <c r="N97" i="3" s="1"/>
  <c r="H98" i="3"/>
  <c r="I98" i="3"/>
  <c r="J98" i="3"/>
  <c r="L98" i="3" s="1"/>
  <c r="K98" i="3"/>
  <c r="M98" i="3" s="1"/>
  <c r="N98" i="3" s="1"/>
  <c r="H99" i="3"/>
  <c r="I99" i="3"/>
  <c r="J99" i="3"/>
  <c r="L99" i="3" s="1"/>
  <c r="K99" i="3"/>
  <c r="M99" i="3" s="1"/>
  <c r="N99" i="3" s="1"/>
  <c r="H100" i="3"/>
  <c r="I100" i="3"/>
  <c r="J100" i="3"/>
  <c r="L100" i="3" s="1"/>
  <c r="K100" i="3"/>
  <c r="M100" i="3" s="1"/>
  <c r="N100" i="3" s="1"/>
  <c r="H101" i="3"/>
  <c r="I101" i="3"/>
  <c r="J101" i="3"/>
  <c r="L101" i="3" s="1"/>
  <c r="K101" i="3"/>
  <c r="M101" i="3" s="1"/>
  <c r="N101" i="3" s="1"/>
  <c r="H102" i="3"/>
  <c r="I102" i="3"/>
  <c r="J102" i="3"/>
  <c r="L102" i="3" s="1"/>
  <c r="K102" i="3"/>
  <c r="M102" i="3" s="1"/>
  <c r="N102" i="3" s="1"/>
  <c r="H103" i="3"/>
  <c r="I103" i="3"/>
  <c r="J103" i="3"/>
  <c r="L103" i="3" s="1"/>
  <c r="K103" i="3"/>
  <c r="M103" i="3" s="1"/>
  <c r="N103" i="3" s="1"/>
  <c r="H104" i="3"/>
  <c r="I104" i="3"/>
  <c r="J104" i="3"/>
  <c r="L104" i="3" s="1"/>
  <c r="K104" i="3"/>
  <c r="M104" i="3" s="1"/>
  <c r="N104" i="3" s="1"/>
  <c r="H105" i="3"/>
  <c r="I105" i="3"/>
  <c r="J105" i="3"/>
  <c r="L105" i="3" s="1"/>
  <c r="K105" i="3"/>
  <c r="M105" i="3" s="1"/>
  <c r="N105" i="3" s="1"/>
  <c r="H106" i="3"/>
  <c r="I106" i="3"/>
  <c r="J106" i="3"/>
  <c r="L106" i="3" s="1"/>
  <c r="K106" i="3"/>
  <c r="M106" i="3" s="1"/>
  <c r="N106" i="3" s="1"/>
  <c r="H107" i="3"/>
  <c r="I107" i="3"/>
  <c r="J107" i="3"/>
  <c r="L107" i="3" s="1"/>
  <c r="K107" i="3"/>
  <c r="M107" i="3" s="1"/>
  <c r="N107" i="3" s="1"/>
  <c r="H108" i="3"/>
  <c r="I108" i="3"/>
  <c r="J108" i="3"/>
  <c r="L108" i="3" s="1"/>
  <c r="K108" i="3"/>
  <c r="M108" i="3" s="1"/>
  <c r="N108" i="3" s="1"/>
  <c r="H109" i="3"/>
  <c r="I109" i="3"/>
  <c r="J109" i="3"/>
  <c r="L109" i="3" s="1"/>
  <c r="K109" i="3"/>
  <c r="M109" i="3" s="1"/>
  <c r="N109" i="3" s="1"/>
  <c r="H110" i="3"/>
  <c r="I110" i="3"/>
  <c r="J110" i="3"/>
  <c r="L110" i="3" s="1"/>
  <c r="K110" i="3"/>
  <c r="M110" i="3" s="1"/>
  <c r="N110" i="3" s="1"/>
  <c r="H111" i="3"/>
  <c r="I111" i="3"/>
  <c r="J111" i="3"/>
  <c r="L111" i="3" s="1"/>
  <c r="K111" i="3"/>
  <c r="M111" i="3" s="1"/>
  <c r="N111" i="3" s="1"/>
  <c r="H112" i="3"/>
  <c r="I112" i="3"/>
  <c r="J112" i="3"/>
  <c r="L112" i="3" s="1"/>
  <c r="K112" i="3"/>
  <c r="M112" i="3" s="1"/>
  <c r="N112" i="3" s="1"/>
  <c r="H113" i="3"/>
  <c r="I113" i="3"/>
  <c r="J113" i="3"/>
  <c r="L113" i="3" s="1"/>
  <c r="K113" i="3"/>
  <c r="M113" i="3" s="1"/>
  <c r="N113" i="3" s="1"/>
  <c r="H114" i="3"/>
  <c r="I114" i="3"/>
  <c r="J114" i="3"/>
  <c r="L114" i="3" s="1"/>
  <c r="K114" i="3"/>
  <c r="M114" i="3" s="1"/>
  <c r="N114" i="3" s="1"/>
  <c r="H115" i="3"/>
  <c r="I115" i="3"/>
  <c r="J115" i="3"/>
  <c r="L115" i="3" s="1"/>
  <c r="K115" i="3"/>
  <c r="M115" i="3" s="1"/>
  <c r="N115" i="3" s="1"/>
  <c r="H116" i="3"/>
  <c r="I116" i="3"/>
  <c r="J116" i="3"/>
  <c r="L116" i="3" s="1"/>
  <c r="K116" i="3"/>
  <c r="M116" i="3" s="1"/>
  <c r="N116" i="3" s="1"/>
  <c r="H117" i="3"/>
  <c r="I117" i="3"/>
  <c r="J117" i="3"/>
  <c r="L117" i="3" s="1"/>
  <c r="K117" i="3"/>
  <c r="M117" i="3" s="1"/>
  <c r="N117" i="3" s="1"/>
  <c r="H118" i="3"/>
  <c r="I118" i="3"/>
  <c r="J118" i="3"/>
  <c r="L118" i="3" s="1"/>
  <c r="K118" i="3"/>
  <c r="M118" i="3" s="1"/>
  <c r="N118" i="3" s="1"/>
  <c r="H119" i="3"/>
  <c r="I119" i="3"/>
  <c r="J119" i="3"/>
  <c r="L119" i="3" s="1"/>
  <c r="K119" i="3"/>
  <c r="M119" i="3" s="1"/>
  <c r="N119" i="3" s="1"/>
  <c r="H120" i="3"/>
  <c r="I120" i="3"/>
  <c r="J120" i="3"/>
  <c r="L120" i="3" s="1"/>
  <c r="K120" i="3"/>
  <c r="M120" i="3" s="1"/>
  <c r="N120" i="3" s="1"/>
  <c r="H121" i="3"/>
  <c r="I121" i="3"/>
  <c r="J121" i="3"/>
  <c r="L121" i="3" s="1"/>
  <c r="K121" i="3"/>
  <c r="M121" i="3" s="1"/>
  <c r="N121" i="3" s="1"/>
  <c r="H122" i="3"/>
  <c r="I122" i="3"/>
  <c r="J122" i="3"/>
  <c r="L122" i="3" s="1"/>
  <c r="K122" i="3"/>
  <c r="M122" i="3" s="1"/>
  <c r="N122" i="3" s="1"/>
  <c r="H123" i="3"/>
  <c r="I123" i="3"/>
  <c r="J123" i="3"/>
  <c r="L123" i="3" s="1"/>
  <c r="K123" i="3"/>
  <c r="M123" i="3" s="1"/>
  <c r="N123" i="3" s="1"/>
  <c r="H124" i="3"/>
  <c r="I124" i="3"/>
  <c r="J124" i="3"/>
  <c r="L124" i="3" s="1"/>
  <c r="K124" i="3"/>
  <c r="M124" i="3" s="1"/>
  <c r="N124" i="3" s="1"/>
  <c r="H125" i="3"/>
  <c r="I125" i="3"/>
  <c r="J125" i="3"/>
  <c r="L125" i="3" s="1"/>
  <c r="K125" i="3"/>
  <c r="M125" i="3" s="1"/>
  <c r="N125" i="3" s="1"/>
  <c r="H126" i="3"/>
  <c r="I126" i="3"/>
  <c r="J126" i="3"/>
  <c r="L126" i="3" s="1"/>
  <c r="K126" i="3"/>
  <c r="M126" i="3" s="1"/>
  <c r="N126" i="3" s="1"/>
  <c r="H127" i="3"/>
  <c r="I127" i="3"/>
  <c r="J127" i="3"/>
  <c r="L127" i="3" s="1"/>
  <c r="K127" i="3"/>
  <c r="M127" i="3" s="1"/>
  <c r="N127" i="3" s="1"/>
  <c r="H128" i="3"/>
  <c r="I128" i="3"/>
  <c r="J128" i="3"/>
  <c r="L128" i="3" s="1"/>
  <c r="K128" i="3"/>
  <c r="M128" i="3" s="1"/>
  <c r="N128" i="3" s="1"/>
  <c r="H129" i="3"/>
  <c r="I129" i="3"/>
  <c r="J129" i="3"/>
  <c r="L129" i="3" s="1"/>
  <c r="K129" i="3"/>
  <c r="M129" i="3" s="1"/>
  <c r="N129" i="3" s="1"/>
  <c r="H130" i="3"/>
  <c r="I130" i="3"/>
  <c r="J130" i="3"/>
  <c r="L130" i="3" s="1"/>
  <c r="K130" i="3"/>
  <c r="M130" i="3" s="1"/>
  <c r="N130" i="3" s="1"/>
  <c r="H131" i="3"/>
  <c r="I131" i="3"/>
  <c r="J131" i="3"/>
  <c r="L131" i="3" s="1"/>
  <c r="K131" i="3"/>
  <c r="M131" i="3" s="1"/>
  <c r="N131" i="3" s="1"/>
  <c r="H132" i="3"/>
  <c r="I132" i="3"/>
  <c r="J132" i="3"/>
  <c r="L132" i="3" s="1"/>
  <c r="K132" i="3"/>
  <c r="M132" i="3" s="1"/>
  <c r="N132" i="3" s="1"/>
  <c r="H133" i="3"/>
  <c r="I133" i="3"/>
  <c r="J133" i="3"/>
  <c r="L133" i="3" s="1"/>
  <c r="K133" i="3"/>
  <c r="M133" i="3" s="1"/>
  <c r="N133" i="3" s="1"/>
  <c r="H134" i="3"/>
  <c r="I134" i="3"/>
  <c r="J134" i="3"/>
  <c r="L134" i="3" s="1"/>
  <c r="K134" i="3"/>
  <c r="M134" i="3" s="1"/>
  <c r="N134" i="3" s="1"/>
  <c r="H135" i="3"/>
  <c r="I135" i="3"/>
  <c r="J135" i="3"/>
  <c r="L135" i="3" s="1"/>
  <c r="K135" i="3"/>
  <c r="M135" i="3" s="1"/>
  <c r="N135" i="3" s="1"/>
  <c r="H136" i="3"/>
  <c r="I136" i="3"/>
  <c r="J136" i="3"/>
  <c r="L136" i="3" s="1"/>
  <c r="K136" i="3"/>
  <c r="M136" i="3" s="1"/>
  <c r="N136" i="3" s="1"/>
  <c r="H137" i="3"/>
  <c r="I137" i="3"/>
  <c r="J137" i="3"/>
  <c r="L137" i="3" s="1"/>
  <c r="K137" i="3"/>
  <c r="M137" i="3" s="1"/>
  <c r="N137" i="3" s="1"/>
  <c r="H138" i="3"/>
  <c r="I138" i="3"/>
  <c r="J138" i="3"/>
  <c r="L138" i="3" s="1"/>
  <c r="K138" i="3"/>
  <c r="M138" i="3" s="1"/>
  <c r="N138" i="3" s="1"/>
  <c r="H139" i="3"/>
  <c r="I139" i="3"/>
  <c r="J139" i="3"/>
  <c r="L139" i="3" s="1"/>
  <c r="K139" i="3"/>
  <c r="M139" i="3" s="1"/>
  <c r="N139" i="3" s="1"/>
  <c r="H140" i="3"/>
  <c r="I140" i="3"/>
  <c r="J140" i="3"/>
  <c r="L140" i="3" s="1"/>
  <c r="K140" i="3"/>
  <c r="M140" i="3" s="1"/>
  <c r="N140" i="3" s="1"/>
  <c r="H141" i="3"/>
  <c r="I141" i="3"/>
  <c r="J141" i="3"/>
  <c r="L141" i="3" s="1"/>
  <c r="K141" i="3"/>
  <c r="M141" i="3" s="1"/>
  <c r="N141" i="3" s="1"/>
  <c r="H142" i="3"/>
  <c r="I142" i="3"/>
  <c r="J142" i="3"/>
  <c r="L142" i="3" s="1"/>
  <c r="K142" i="3"/>
  <c r="M142" i="3" s="1"/>
  <c r="N142" i="3" s="1"/>
  <c r="H143" i="3"/>
  <c r="I143" i="3"/>
  <c r="J143" i="3"/>
  <c r="L143" i="3" s="1"/>
  <c r="K143" i="3"/>
  <c r="M143" i="3" s="1"/>
  <c r="N143" i="3" s="1"/>
  <c r="H144" i="3"/>
  <c r="I144" i="3"/>
  <c r="J144" i="3"/>
  <c r="L144" i="3" s="1"/>
  <c r="K144" i="3"/>
  <c r="M144" i="3" s="1"/>
  <c r="N144" i="3" s="1"/>
  <c r="H145" i="3"/>
  <c r="I145" i="3"/>
  <c r="J145" i="3"/>
  <c r="L145" i="3" s="1"/>
  <c r="K145" i="3"/>
  <c r="M145" i="3" s="1"/>
  <c r="N145" i="3" s="1"/>
  <c r="H146" i="3"/>
  <c r="I146" i="3"/>
  <c r="J146" i="3"/>
  <c r="L146" i="3" s="1"/>
  <c r="K146" i="3"/>
  <c r="M146" i="3" s="1"/>
  <c r="N146" i="3" s="1"/>
  <c r="H147" i="3"/>
  <c r="I147" i="3"/>
  <c r="J147" i="3"/>
  <c r="L147" i="3" s="1"/>
  <c r="K147" i="3"/>
  <c r="M147" i="3" s="1"/>
  <c r="N147" i="3" s="1"/>
  <c r="H148" i="3"/>
  <c r="I148" i="3"/>
  <c r="J148" i="3"/>
  <c r="L148" i="3" s="1"/>
  <c r="K148" i="3"/>
  <c r="M148" i="3" s="1"/>
  <c r="N148" i="3" s="1"/>
  <c r="H149" i="3"/>
  <c r="I149" i="3"/>
  <c r="J149" i="3"/>
  <c r="L149" i="3" s="1"/>
  <c r="K149" i="3"/>
  <c r="M149" i="3" s="1"/>
  <c r="N149" i="3" s="1"/>
  <c r="H150" i="3"/>
  <c r="I150" i="3"/>
  <c r="J150" i="3"/>
  <c r="L150" i="3" s="1"/>
  <c r="K150" i="3"/>
  <c r="M150" i="3" s="1"/>
  <c r="N150" i="3" s="1"/>
  <c r="H151" i="3"/>
  <c r="I151" i="3"/>
  <c r="J151" i="3"/>
  <c r="L151" i="3" s="1"/>
  <c r="K151" i="3"/>
  <c r="M151" i="3" s="1"/>
  <c r="N151" i="3" s="1"/>
  <c r="H152" i="3"/>
  <c r="I152" i="3"/>
  <c r="J152" i="3"/>
  <c r="L152" i="3" s="1"/>
  <c r="K152" i="3"/>
  <c r="M152" i="3" s="1"/>
  <c r="N152" i="3" s="1"/>
  <c r="H153" i="3"/>
  <c r="I153" i="3"/>
  <c r="J153" i="3"/>
  <c r="L153" i="3" s="1"/>
  <c r="K153" i="3"/>
  <c r="M153" i="3" s="1"/>
  <c r="N153" i="3" s="1"/>
  <c r="H154" i="3"/>
  <c r="I154" i="3"/>
  <c r="J154" i="3"/>
  <c r="L154" i="3" s="1"/>
  <c r="K154" i="3"/>
  <c r="M154" i="3" s="1"/>
  <c r="N154" i="3" s="1"/>
  <c r="H155" i="3"/>
  <c r="I155" i="3"/>
  <c r="J155" i="3"/>
  <c r="L155" i="3" s="1"/>
  <c r="K155" i="3"/>
  <c r="M155" i="3" s="1"/>
  <c r="N155" i="3" s="1"/>
  <c r="H156" i="3"/>
  <c r="I156" i="3"/>
  <c r="J156" i="3"/>
  <c r="L156" i="3" s="1"/>
  <c r="K156" i="3"/>
  <c r="M156" i="3" s="1"/>
  <c r="N156" i="3" s="1"/>
  <c r="H157" i="3"/>
  <c r="I157" i="3"/>
  <c r="J157" i="3"/>
  <c r="L157" i="3" s="1"/>
  <c r="K157" i="3"/>
  <c r="M157" i="3" s="1"/>
  <c r="N157" i="3" s="1"/>
  <c r="H158" i="3"/>
  <c r="I158" i="3"/>
  <c r="J158" i="3"/>
  <c r="L158" i="3" s="1"/>
  <c r="K158" i="3"/>
  <c r="M158" i="3" s="1"/>
  <c r="N158" i="3" s="1"/>
  <c r="H159" i="3"/>
  <c r="I159" i="3"/>
  <c r="J159" i="3"/>
  <c r="L159" i="3" s="1"/>
  <c r="K159" i="3"/>
  <c r="M159" i="3" s="1"/>
  <c r="N159" i="3" s="1"/>
  <c r="H160" i="3"/>
  <c r="I160" i="3"/>
  <c r="J160" i="3"/>
  <c r="L160" i="3" s="1"/>
  <c r="K160" i="3"/>
  <c r="M160" i="3" s="1"/>
  <c r="N160" i="3" s="1"/>
  <c r="H161" i="3"/>
  <c r="I161" i="3"/>
  <c r="J161" i="3"/>
  <c r="L161" i="3" s="1"/>
  <c r="K161" i="3"/>
  <c r="M161" i="3" s="1"/>
  <c r="N161" i="3" s="1"/>
  <c r="H162" i="3"/>
  <c r="I162" i="3"/>
  <c r="J162" i="3"/>
  <c r="L162" i="3" s="1"/>
  <c r="K162" i="3"/>
  <c r="M162" i="3" s="1"/>
  <c r="N162" i="3" s="1"/>
  <c r="H163" i="3"/>
  <c r="I163" i="3"/>
  <c r="J163" i="3"/>
  <c r="L163" i="3" s="1"/>
  <c r="K163" i="3"/>
  <c r="M163" i="3" s="1"/>
  <c r="N163" i="3" s="1"/>
  <c r="H164" i="3"/>
  <c r="I164" i="3"/>
  <c r="J164" i="3"/>
  <c r="L164" i="3" s="1"/>
  <c r="K164" i="3"/>
  <c r="M164" i="3" s="1"/>
  <c r="N164" i="3" s="1"/>
  <c r="H165" i="3"/>
  <c r="I165" i="3"/>
  <c r="J165" i="3"/>
  <c r="L165" i="3" s="1"/>
  <c r="K165" i="3"/>
  <c r="M165" i="3" s="1"/>
  <c r="N165" i="3" s="1"/>
  <c r="H166" i="3"/>
  <c r="I166" i="3"/>
  <c r="J166" i="3"/>
  <c r="L166" i="3" s="1"/>
  <c r="K166" i="3"/>
  <c r="M166" i="3" s="1"/>
  <c r="N166" i="3" s="1"/>
  <c r="H167" i="3"/>
  <c r="I167" i="3"/>
  <c r="J167" i="3"/>
  <c r="L167" i="3" s="1"/>
  <c r="K167" i="3"/>
  <c r="M167" i="3" s="1"/>
  <c r="N167" i="3" s="1"/>
  <c r="H168" i="3"/>
  <c r="I168" i="3"/>
  <c r="J168" i="3"/>
  <c r="L168" i="3" s="1"/>
  <c r="K168" i="3"/>
  <c r="M168" i="3" s="1"/>
  <c r="N168" i="3" s="1"/>
  <c r="H169" i="3"/>
  <c r="I169" i="3"/>
  <c r="J169" i="3"/>
  <c r="L169" i="3" s="1"/>
  <c r="K169" i="3"/>
  <c r="M169" i="3" s="1"/>
  <c r="N169" i="3" s="1"/>
  <c r="H170" i="3"/>
  <c r="I170" i="3"/>
  <c r="J170" i="3"/>
  <c r="L170" i="3" s="1"/>
  <c r="K170" i="3"/>
  <c r="M170" i="3" s="1"/>
  <c r="N170" i="3" s="1"/>
  <c r="H171" i="3"/>
  <c r="I171" i="3"/>
  <c r="J171" i="3"/>
  <c r="L171" i="3" s="1"/>
  <c r="K171" i="3"/>
  <c r="M171" i="3" s="1"/>
  <c r="N171" i="3" s="1"/>
  <c r="H172" i="3"/>
  <c r="I172" i="3"/>
  <c r="J172" i="3"/>
  <c r="L172" i="3" s="1"/>
  <c r="K172" i="3"/>
  <c r="M172" i="3" s="1"/>
  <c r="N172" i="3" s="1"/>
  <c r="H173" i="3"/>
  <c r="I173" i="3"/>
  <c r="J173" i="3"/>
  <c r="L173" i="3" s="1"/>
  <c r="K173" i="3"/>
  <c r="M173" i="3" s="1"/>
  <c r="N173" i="3" s="1"/>
  <c r="H174" i="3"/>
  <c r="I174" i="3"/>
  <c r="J174" i="3"/>
  <c r="L174" i="3" s="1"/>
  <c r="K174" i="3"/>
  <c r="M174" i="3" s="1"/>
  <c r="N174" i="3" s="1"/>
  <c r="H175" i="3"/>
  <c r="I175" i="3"/>
  <c r="J175" i="3"/>
  <c r="L175" i="3" s="1"/>
  <c r="K175" i="3"/>
  <c r="M175" i="3" s="1"/>
  <c r="N175" i="3" s="1"/>
  <c r="H176" i="3"/>
  <c r="I176" i="3"/>
  <c r="J176" i="3"/>
  <c r="L176" i="3" s="1"/>
  <c r="K176" i="3"/>
  <c r="M176" i="3" s="1"/>
  <c r="N176" i="3" s="1"/>
  <c r="H177" i="3"/>
  <c r="I177" i="3"/>
  <c r="J177" i="3"/>
  <c r="L177" i="3" s="1"/>
  <c r="K177" i="3"/>
  <c r="M177" i="3" s="1"/>
  <c r="N177" i="3" s="1"/>
  <c r="H178" i="3"/>
  <c r="I178" i="3"/>
  <c r="J178" i="3"/>
  <c r="L178" i="3" s="1"/>
  <c r="K178" i="3"/>
  <c r="M178" i="3" s="1"/>
  <c r="N178" i="3" s="1"/>
  <c r="H179" i="3"/>
  <c r="I179" i="3"/>
  <c r="J179" i="3"/>
  <c r="L179" i="3" s="1"/>
  <c r="K179" i="3"/>
  <c r="M179" i="3" s="1"/>
  <c r="N179" i="3" s="1"/>
  <c r="H180" i="3"/>
  <c r="I180" i="3"/>
  <c r="J180" i="3"/>
  <c r="L180" i="3" s="1"/>
  <c r="K180" i="3"/>
  <c r="M180" i="3" s="1"/>
  <c r="N180" i="3" s="1"/>
  <c r="H181" i="3"/>
  <c r="I181" i="3"/>
  <c r="J181" i="3"/>
  <c r="L181" i="3" s="1"/>
  <c r="K181" i="3"/>
  <c r="M181" i="3" s="1"/>
  <c r="N181" i="3" s="1"/>
  <c r="H182" i="3"/>
  <c r="I182" i="3"/>
  <c r="J182" i="3"/>
  <c r="L182" i="3" s="1"/>
  <c r="K182" i="3"/>
  <c r="M182" i="3" s="1"/>
  <c r="N182" i="3" s="1"/>
  <c r="H183" i="3"/>
  <c r="I183" i="3"/>
  <c r="J183" i="3"/>
  <c r="L183" i="3" s="1"/>
  <c r="K183" i="3"/>
  <c r="M183" i="3" s="1"/>
  <c r="N183" i="3" s="1"/>
  <c r="H184" i="3"/>
  <c r="I184" i="3"/>
  <c r="J184" i="3"/>
  <c r="L184" i="3" s="1"/>
  <c r="K184" i="3"/>
  <c r="M184" i="3" s="1"/>
  <c r="N184" i="3" s="1"/>
  <c r="H185" i="3"/>
  <c r="I185" i="3"/>
  <c r="J185" i="3"/>
  <c r="L185" i="3" s="1"/>
  <c r="K185" i="3"/>
  <c r="M185" i="3" s="1"/>
  <c r="N185" i="3" s="1"/>
  <c r="H186" i="3"/>
  <c r="I186" i="3"/>
  <c r="J186" i="3"/>
  <c r="L186" i="3" s="1"/>
  <c r="K186" i="3"/>
  <c r="M186" i="3" s="1"/>
  <c r="N186" i="3" s="1"/>
  <c r="H187" i="3"/>
  <c r="I187" i="3"/>
  <c r="J187" i="3"/>
  <c r="L187" i="3" s="1"/>
  <c r="K187" i="3"/>
  <c r="M187" i="3" s="1"/>
  <c r="N187" i="3" s="1"/>
  <c r="H188" i="3"/>
  <c r="I188" i="3"/>
  <c r="J188" i="3"/>
  <c r="L188" i="3" s="1"/>
  <c r="K188" i="3"/>
  <c r="M188" i="3" s="1"/>
  <c r="N188" i="3" s="1"/>
  <c r="H189" i="3"/>
  <c r="I189" i="3"/>
  <c r="J189" i="3"/>
  <c r="L189" i="3" s="1"/>
  <c r="K189" i="3"/>
  <c r="M189" i="3" s="1"/>
  <c r="N189" i="3" s="1"/>
  <c r="H190" i="3"/>
  <c r="I190" i="3"/>
  <c r="J190" i="3"/>
  <c r="L190" i="3" s="1"/>
  <c r="K190" i="3"/>
  <c r="M190" i="3" s="1"/>
  <c r="N190" i="3" s="1"/>
  <c r="H191" i="3"/>
  <c r="I191" i="3"/>
  <c r="J191" i="3"/>
  <c r="L191" i="3" s="1"/>
  <c r="K191" i="3"/>
  <c r="M191" i="3" s="1"/>
  <c r="N191" i="3" s="1"/>
  <c r="H192" i="3"/>
  <c r="I192" i="3"/>
  <c r="J192" i="3"/>
  <c r="L192" i="3" s="1"/>
  <c r="K192" i="3"/>
  <c r="M192" i="3" s="1"/>
  <c r="N192" i="3" s="1"/>
  <c r="H193" i="3"/>
  <c r="I193" i="3"/>
  <c r="J193" i="3"/>
  <c r="L193" i="3" s="1"/>
  <c r="K193" i="3"/>
  <c r="M193" i="3" s="1"/>
  <c r="N193" i="3" s="1"/>
  <c r="H194" i="3"/>
  <c r="I194" i="3"/>
  <c r="J194" i="3"/>
  <c r="L194" i="3" s="1"/>
  <c r="K194" i="3"/>
  <c r="M194" i="3" s="1"/>
  <c r="N194" i="3" s="1"/>
  <c r="H195" i="3"/>
  <c r="I195" i="3"/>
  <c r="J195" i="3"/>
  <c r="L195" i="3" s="1"/>
  <c r="K195" i="3"/>
  <c r="M195" i="3" s="1"/>
  <c r="N195" i="3" s="1"/>
  <c r="H196" i="3"/>
  <c r="I196" i="3"/>
  <c r="J196" i="3"/>
  <c r="L196" i="3" s="1"/>
  <c r="K196" i="3"/>
  <c r="M196" i="3" s="1"/>
  <c r="N196" i="3" s="1"/>
  <c r="H197" i="3"/>
  <c r="I197" i="3"/>
  <c r="J197" i="3"/>
  <c r="L197" i="3" s="1"/>
  <c r="K197" i="3"/>
  <c r="M197" i="3" s="1"/>
  <c r="N197" i="3" s="1"/>
  <c r="H198" i="3"/>
  <c r="I198" i="3"/>
  <c r="J198" i="3"/>
  <c r="L198" i="3" s="1"/>
  <c r="K198" i="3"/>
  <c r="M198" i="3" s="1"/>
  <c r="N198" i="3" s="1"/>
  <c r="H199" i="3"/>
  <c r="I199" i="3"/>
  <c r="J199" i="3"/>
  <c r="L199" i="3" s="1"/>
  <c r="K199" i="3"/>
  <c r="M199" i="3" s="1"/>
  <c r="N199" i="3" s="1"/>
  <c r="H200" i="3"/>
  <c r="I200" i="3"/>
  <c r="J200" i="3"/>
  <c r="L200" i="3" s="1"/>
  <c r="K200" i="3"/>
  <c r="M200" i="3" s="1"/>
  <c r="N200" i="3" s="1"/>
  <c r="H201" i="3"/>
  <c r="I201" i="3"/>
  <c r="J201" i="3"/>
  <c r="L201" i="3" s="1"/>
  <c r="K201" i="3"/>
  <c r="M201" i="3" s="1"/>
  <c r="N201" i="3" s="1"/>
  <c r="H202" i="3"/>
  <c r="I202" i="3"/>
  <c r="J202" i="3"/>
  <c r="L202" i="3" s="1"/>
  <c r="K202" i="3"/>
  <c r="M202" i="3" s="1"/>
  <c r="N202" i="3" s="1"/>
  <c r="H203" i="3"/>
  <c r="I203" i="3"/>
  <c r="J203" i="3"/>
  <c r="L203" i="3" s="1"/>
  <c r="K203" i="3"/>
  <c r="M203" i="3" s="1"/>
  <c r="N203" i="3" s="1"/>
  <c r="H204" i="3"/>
  <c r="I204" i="3"/>
  <c r="J204" i="3"/>
  <c r="L204" i="3" s="1"/>
  <c r="K204" i="3"/>
  <c r="M204" i="3" s="1"/>
  <c r="N204" i="3" s="1"/>
  <c r="H205" i="3"/>
  <c r="I205" i="3"/>
  <c r="J205" i="3"/>
  <c r="L205" i="3" s="1"/>
  <c r="K205" i="3"/>
  <c r="M205" i="3" s="1"/>
  <c r="N205" i="3" s="1"/>
  <c r="H206" i="3"/>
  <c r="I206" i="3"/>
  <c r="J206" i="3"/>
  <c r="L206" i="3" s="1"/>
  <c r="K206" i="3"/>
  <c r="M206" i="3" s="1"/>
  <c r="N206" i="3" s="1"/>
  <c r="H207" i="3"/>
  <c r="I207" i="3"/>
  <c r="J207" i="3"/>
  <c r="L207" i="3" s="1"/>
  <c r="K207" i="3"/>
  <c r="M207" i="3" s="1"/>
  <c r="N207" i="3" s="1"/>
  <c r="H208" i="3"/>
  <c r="I208" i="3"/>
  <c r="J208" i="3"/>
  <c r="L208" i="3" s="1"/>
  <c r="K208" i="3"/>
  <c r="M208" i="3" s="1"/>
  <c r="N208" i="3" s="1"/>
  <c r="H209" i="3"/>
  <c r="I209" i="3"/>
  <c r="J209" i="3"/>
  <c r="L209" i="3" s="1"/>
  <c r="K209" i="3"/>
  <c r="M209" i="3" s="1"/>
  <c r="N209" i="3" s="1"/>
  <c r="H210" i="3"/>
  <c r="I210" i="3"/>
  <c r="J210" i="3"/>
  <c r="L210" i="3" s="1"/>
  <c r="K210" i="3"/>
  <c r="M210" i="3" s="1"/>
  <c r="N210" i="3" s="1"/>
  <c r="H211" i="3"/>
  <c r="I211" i="3"/>
  <c r="J211" i="3"/>
  <c r="L211" i="3" s="1"/>
  <c r="K211" i="3"/>
  <c r="M211" i="3" s="1"/>
  <c r="N211" i="3" s="1"/>
  <c r="H212" i="3"/>
  <c r="I212" i="3"/>
  <c r="J212" i="3"/>
  <c r="L212" i="3" s="1"/>
  <c r="K212" i="3"/>
  <c r="M212" i="3" s="1"/>
  <c r="N212" i="3" s="1"/>
  <c r="H213" i="3"/>
  <c r="I213" i="3"/>
  <c r="J213" i="3"/>
  <c r="L213" i="3" s="1"/>
  <c r="K213" i="3"/>
  <c r="M213" i="3" s="1"/>
  <c r="N213" i="3" s="1"/>
  <c r="H214" i="3"/>
  <c r="I214" i="3"/>
  <c r="J214" i="3"/>
  <c r="L214" i="3" s="1"/>
  <c r="K214" i="3"/>
  <c r="M214" i="3" s="1"/>
  <c r="N214" i="3" s="1"/>
  <c r="H215" i="3"/>
  <c r="I215" i="3"/>
  <c r="J215" i="3"/>
  <c r="L215" i="3" s="1"/>
  <c r="K215" i="3"/>
  <c r="M215" i="3" s="1"/>
  <c r="N215" i="3" s="1"/>
  <c r="H216" i="3"/>
  <c r="I216" i="3"/>
  <c r="J216" i="3"/>
  <c r="L216" i="3" s="1"/>
  <c r="K216" i="3"/>
  <c r="M216" i="3" s="1"/>
  <c r="N216" i="3" s="1"/>
  <c r="H217" i="3"/>
  <c r="I217" i="3"/>
  <c r="J217" i="3"/>
  <c r="L217" i="3" s="1"/>
  <c r="K217" i="3"/>
  <c r="M217" i="3" s="1"/>
  <c r="N217" i="3" s="1"/>
  <c r="H218" i="3"/>
  <c r="I218" i="3"/>
  <c r="J218" i="3"/>
  <c r="L218" i="3" s="1"/>
  <c r="K218" i="3"/>
  <c r="M218" i="3" s="1"/>
  <c r="N218" i="3" s="1"/>
  <c r="H219" i="3"/>
  <c r="I219" i="3"/>
  <c r="J219" i="3"/>
  <c r="L219" i="3" s="1"/>
  <c r="K219" i="3"/>
  <c r="M219" i="3" s="1"/>
  <c r="N219" i="3" s="1"/>
  <c r="H220" i="3"/>
  <c r="I220" i="3"/>
  <c r="J220" i="3"/>
  <c r="L220" i="3" s="1"/>
  <c r="K220" i="3"/>
  <c r="M220" i="3" s="1"/>
  <c r="N220" i="3" s="1"/>
  <c r="H221" i="3"/>
  <c r="I221" i="3"/>
  <c r="J221" i="3"/>
  <c r="L221" i="3" s="1"/>
  <c r="K221" i="3"/>
  <c r="M221" i="3" s="1"/>
  <c r="N221" i="3" s="1"/>
  <c r="H222" i="3"/>
  <c r="I222" i="3"/>
  <c r="J222" i="3"/>
  <c r="L222" i="3" s="1"/>
  <c r="K222" i="3"/>
  <c r="M222" i="3" s="1"/>
  <c r="N222" i="3" s="1"/>
  <c r="H223" i="3"/>
  <c r="I223" i="3"/>
  <c r="J223" i="3"/>
  <c r="L223" i="3" s="1"/>
  <c r="K223" i="3"/>
  <c r="M223" i="3" s="1"/>
  <c r="N223" i="3" s="1"/>
  <c r="H224" i="3"/>
  <c r="I224" i="3"/>
  <c r="J224" i="3"/>
  <c r="L224" i="3" s="1"/>
  <c r="K224" i="3"/>
  <c r="M224" i="3" s="1"/>
  <c r="N224" i="3" s="1"/>
  <c r="H225" i="3"/>
  <c r="I225" i="3"/>
  <c r="J225" i="3"/>
  <c r="L225" i="3" s="1"/>
  <c r="K225" i="3"/>
  <c r="M225" i="3" s="1"/>
  <c r="N225" i="3" s="1"/>
  <c r="H226" i="3"/>
  <c r="I226" i="3"/>
  <c r="J226" i="3"/>
  <c r="L226" i="3" s="1"/>
  <c r="K226" i="3"/>
  <c r="M226" i="3" s="1"/>
  <c r="N226" i="3" s="1"/>
  <c r="H227" i="3"/>
  <c r="I227" i="3"/>
  <c r="J227" i="3"/>
  <c r="L227" i="3" s="1"/>
  <c r="K227" i="3"/>
  <c r="M227" i="3" s="1"/>
  <c r="N227" i="3" s="1"/>
  <c r="H228" i="3"/>
  <c r="I228" i="3"/>
  <c r="J228" i="3"/>
  <c r="L228" i="3" s="1"/>
  <c r="K228" i="3"/>
  <c r="M228" i="3" s="1"/>
  <c r="N228" i="3" s="1"/>
  <c r="H229" i="3"/>
  <c r="I229" i="3"/>
  <c r="J229" i="3"/>
  <c r="L229" i="3" s="1"/>
  <c r="K229" i="3"/>
  <c r="M229" i="3" s="1"/>
  <c r="N229" i="3" s="1"/>
  <c r="H230" i="3"/>
  <c r="I230" i="3"/>
  <c r="J230" i="3"/>
  <c r="L230" i="3" s="1"/>
  <c r="K230" i="3"/>
  <c r="M230" i="3" s="1"/>
  <c r="N230" i="3" s="1"/>
  <c r="H231" i="3"/>
  <c r="I231" i="3"/>
  <c r="J231" i="3"/>
  <c r="L231" i="3" s="1"/>
  <c r="K231" i="3"/>
  <c r="M231" i="3" s="1"/>
  <c r="N231" i="3" s="1"/>
  <c r="H232" i="3"/>
  <c r="I232" i="3"/>
  <c r="J232" i="3"/>
  <c r="L232" i="3" s="1"/>
  <c r="K232" i="3"/>
  <c r="M232" i="3" s="1"/>
  <c r="N232" i="3" s="1"/>
  <c r="H233" i="3"/>
  <c r="I233" i="3"/>
  <c r="J233" i="3"/>
  <c r="L233" i="3" s="1"/>
  <c r="K233" i="3"/>
  <c r="M233" i="3" s="1"/>
  <c r="N233" i="3" s="1"/>
  <c r="H234" i="3"/>
  <c r="I234" i="3"/>
  <c r="J234" i="3"/>
  <c r="L234" i="3" s="1"/>
  <c r="K234" i="3"/>
  <c r="M234" i="3" s="1"/>
  <c r="N234" i="3" s="1"/>
  <c r="H235" i="3"/>
  <c r="I235" i="3"/>
  <c r="J235" i="3"/>
  <c r="L235" i="3" s="1"/>
  <c r="K235" i="3"/>
  <c r="M235" i="3" s="1"/>
  <c r="N235" i="3" s="1"/>
  <c r="H236" i="3"/>
  <c r="I236" i="3"/>
  <c r="J236" i="3"/>
  <c r="L236" i="3" s="1"/>
  <c r="K236" i="3"/>
  <c r="M236" i="3" s="1"/>
  <c r="N236" i="3" s="1"/>
  <c r="H237" i="3"/>
  <c r="I237" i="3"/>
  <c r="J237" i="3"/>
  <c r="L237" i="3" s="1"/>
  <c r="K237" i="3"/>
  <c r="M237" i="3" s="1"/>
  <c r="N237" i="3" s="1"/>
  <c r="H238" i="3"/>
  <c r="I238" i="3"/>
  <c r="J238" i="3"/>
  <c r="L238" i="3" s="1"/>
  <c r="K238" i="3"/>
  <c r="M238" i="3" s="1"/>
  <c r="N238" i="3" s="1"/>
  <c r="H239" i="3"/>
  <c r="I239" i="3"/>
  <c r="J239" i="3"/>
  <c r="L239" i="3" s="1"/>
  <c r="K239" i="3"/>
  <c r="M239" i="3" s="1"/>
  <c r="N239" i="3" s="1"/>
  <c r="H240" i="3"/>
  <c r="I240" i="3"/>
  <c r="J240" i="3"/>
  <c r="L240" i="3" s="1"/>
  <c r="K240" i="3"/>
  <c r="M240" i="3" s="1"/>
  <c r="N240" i="3" s="1"/>
  <c r="H241" i="3"/>
  <c r="I241" i="3"/>
  <c r="J241" i="3"/>
  <c r="L241" i="3" s="1"/>
  <c r="K241" i="3"/>
  <c r="M241" i="3" s="1"/>
  <c r="N241" i="3" s="1"/>
  <c r="H242" i="3"/>
  <c r="I242" i="3"/>
  <c r="J242" i="3"/>
  <c r="L242" i="3" s="1"/>
  <c r="K242" i="3"/>
  <c r="M242" i="3" s="1"/>
  <c r="N242" i="3" s="1"/>
  <c r="H243" i="3"/>
  <c r="I243" i="3"/>
  <c r="J243" i="3"/>
  <c r="L243" i="3" s="1"/>
  <c r="K243" i="3"/>
  <c r="M243" i="3" s="1"/>
  <c r="N243" i="3" s="1"/>
  <c r="H244" i="3"/>
  <c r="I244" i="3"/>
  <c r="J244" i="3"/>
  <c r="L244" i="3" s="1"/>
  <c r="K244" i="3"/>
  <c r="M244" i="3" s="1"/>
  <c r="N244" i="3" s="1"/>
  <c r="H245" i="3"/>
  <c r="I245" i="3"/>
  <c r="J245" i="3"/>
  <c r="L245" i="3" s="1"/>
  <c r="K245" i="3"/>
  <c r="M245" i="3" s="1"/>
  <c r="N245" i="3" s="1"/>
  <c r="H246" i="3"/>
  <c r="I246" i="3"/>
  <c r="J246" i="3"/>
  <c r="L246" i="3" s="1"/>
  <c r="K246" i="3"/>
  <c r="M246" i="3" s="1"/>
  <c r="N246" i="3" s="1"/>
  <c r="H247" i="3"/>
  <c r="I247" i="3"/>
  <c r="J247" i="3"/>
  <c r="L247" i="3" s="1"/>
  <c r="K247" i="3"/>
  <c r="M247" i="3" s="1"/>
  <c r="N247" i="3" s="1"/>
  <c r="H248" i="3"/>
  <c r="I248" i="3"/>
  <c r="J248" i="3"/>
  <c r="L248" i="3" s="1"/>
  <c r="K248" i="3"/>
  <c r="M248" i="3" s="1"/>
  <c r="N248" i="3" s="1"/>
  <c r="H249" i="3"/>
  <c r="I249" i="3"/>
  <c r="J249" i="3"/>
  <c r="L249" i="3" s="1"/>
  <c r="K249" i="3"/>
  <c r="M249" i="3" s="1"/>
  <c r="N249" i="3" s="1"/>
  <c r="H250" i="3"/>
  <c r="I250" i="3"/>
  <c r="J250" i="3"/>
  <c r="L250" i="3" s="1"/>
  <c r="K250" i="3"/>
  <c r="M250" i="3" s="1"/>
  <c r="N250" i="3" s="1"/>
  <c r="H251" i="3"/>
  <c r="I251" i="3"/>
  <c r="J251" i="3"/>
  <c r="L251" i="3" s="1"/>
  <c r="K251" i="3"/>
  <c r="M251" i="3" s="1"/>
  <c r="N251" i="3" s="1"/>
  <c r="H252" i="3"/>
  <c r="I252" i="3"/>
  <c r="J252" i="3"/>
  <c r="L252" i="3" s="1"/>
  <c r="K252" i="3"/>
  <c r="M252" i="3" s="1"/>
  <c r="N252" i="3" s="1"/>
  <c r="H253" i="3"/>
  <c r="I253" i="3"/>
  <c r="J253" i="3"/>
  <c r="L253" i="3" s="1"/>
  <c r="K253" i="3"/>
  <c r="M253" i="3" s="1"/>
  <c r="N253" i="3" s="1"/>
  <c r="H254" i="3"/>
  <c r="I254" i="3"/>
  <c r="J254" i="3"/>
  <c r="L254" i="3" s="1"/>
  <c r="K254" i="3"/>
  <c r="M254" i="3" s="1"/>
  <c r="N254" i="3" s="1"/>
  <c r="H255" i="3"/>
  <c r="I255" i="3"/>
  <c r="J255" i="3"/>
  <c r="L255" i="3" s="1"/>
  <c r="K255" i="3"/>
  <c r="M255" i="3" s="1"/>
  <c r="N255" i="3" s="1"/>
  <c r="H256" i="3"/>
  <c r="I256" i="3"/>
  <c r="J256" i="3"/>
  <c r="L256" i="3" s="1"/>
  <c r="K256" i="3"/>
  <c r="M256" i="3" s="1"/>
  <c r="N256" i="3" s="1"/>
  <c r="H257" i="3"/>
  <c r="I257" i="3"/>
  <c r="J257" i="3"/>
  <c r="L257" i="3" s="1"/>
  <c r="K257" i="3"/>
  <c r="M257" i="3" s="1"/>
  <c r="N257" i="3" s="1"/>
  <c r="H258" i="3"/>
  <c r="I258" i="3"/>
  <c r="J258" i="3"/>
  <c r="L258" i="3" s="1"/>
  <c r="K258" i="3"/>
  <c r="M258" i="3" s="1"/>
  <c r="N258" i="3" s="1"/>
  <c r="H259" i="3"/>
  <c r="I259" i="3"/>
  <c r="J259" i="3"/>
  <c r="L259" i="3" s="1"/>
  <c r="K259" i="3"/>
  <c r="M259" i="3" s="1"/>
  <c r="N259" i="3" s="1"/>
  <c r="H260" i="3"/>
  <c r="I260" i="3"/>
  <c r="J260" i="3"/>
  <c r="L260" i="3" s="1"/>
  <c r="K260" i="3"/>
  <c r="M260" i="3" s="1"/>
  <c r="N260" i="3" s="1"/>
  <c r="H261" i="3"/>
  <c r="I261" i="3"/>
  <c r="J261" i="3"/>
  <c r="L261" i="3" s="1"/>
  <c r="K261" i="3"/>
  <c r="M261" i="3" s="1"/>
  <c r="N261" i="3" s="1"/>
  <c r="H262" i="3"/>
  <c r="I262" i="3"/>
  <c r="J262" i="3"/>
  <c r="L262" i="3" s="1"/>
  <c r="K262" i="3"/>
  <c r="M262" i="3" s="1"/>
  <c r="N262" i="3" s="1"/>
  <c r="H263" i="3"/>
  <c r="I263" i="3"/>
  <c r="J263" i="3"/>
  <c r="L263" i="3" s="1"/>
  <c r="K263" i="3"/>
  <c r="M263" i="3" s="1"/>
  <c r="N263" i="3" s="1"/>
  <c r="H264" i="3"/>
  <c r="I264" i="3"/>
  <c r="J264" i="3"/>
  <c r="L264" i="3" s="1"/>
  <c r="K264" i="3"/>
  <c r="M264" i="3" s="1"/>
  <c r="N264" i="3" s="1"/>
  <c r="H265" i="3"/>
  <c r="I265" i="3"/>
  <c r="J265" i="3"/>
  <c r="L265" i="3" s="1"/>
  <c r="K265" i="3"/>
  <c r="M265" i="3" s="1"/>
  <c r="N265" i="3" s="1"/>
  <c r="H266" i="3"/>
  <c r="I266" i="3"/>
  <c r="J266" i="3"/>
  <c r="L266" i="3" s="1"/>
  <c r="K266" i="3"/>
  <c r="M266" i="3" s="1"/>
  <c r="N266" i="3" s="1"/>
  <c r="H267" i="3"/>
  <c r="I267" i="3"/>
  <c r="J267" i="3"/>
  <c r="L267" i="3" s="1"/>
  <c r="K267" i="3"/>
  <c r="M267" i="3" s="1"/>
  <c r="N267" i="3" s="1"/>
  <c r="H268" i="3"/>
  <c r="I268" i="3"/>
  <c r="J268" i="3"/>
  <c r="L268" i="3" s="1"/>
  <c r="K268" i="3"/>
  <c r="M268" i="3" s="1"/>
  <c r="N268" i="3" s="1"/>
  <c r="H269" i="3"/>
  <c r="I269" i="3"/>
  <c r="J269" i="3"/>
  <c r="L269" i="3" s="1"/>
  <c r="K269" i="3"/>
  <c r="M269" i="3" s="1"/>
  <c r="N269" i="3" s="1"/>
  <c r="H270" i="3"/>
  <c r="I270" i="3"/>
  <c r="J270" i="3"/>
  <c r="L270" i="3" s="1"/>
  <c r="K270" i="3"/>
  <c r="M270" i="3" s="1"/>
  <c r="N270" i="3" s="1"/>
  <c r="H271" i="3"/>
  <c r="I271" i="3"/>
  <c r="J271" i="3"/>
  <c r="L271" i="3" s="1"/>
  <c r="K271" i="3"/>
  <c r="M271" i="3" s="1"/>
  <c r="N271" i="3" s="1"/>
  <c r="H272" i="3"/>
  <c r="I272" i="3"/>
  <c r="J272" i="3"/>
  <c r="L272" i="3" s="1"/>
  <c r="K272" i="3"/>
  <c r="M272" i="3" s="1"/>
  <c r="N272" i="3" s="1"/>
  <c r="H273" i="3"/>
  <c r="I273" i="3"/>
  <c r="J273" i="3"/>
  <c r="L273" i="3" s="1"/>
  <c r="K273" i="3"/>
  <c r="M273" i="3" s="1"/>
  <c r="N273" i="3" s="1"/>
  <c r="H274" i="3"/>
  <c r="I274" i="3"/>
  <c r="J274" i="3"/>
  <c r="L274" i="3" s="1"/>
  <c r="K274" i="3"/>
  <c r="M274" i="3" s="1"/>
  <c r="N274" i="3" s="1"/>
  <c r="H275" i="3"/>
  <c r="I275" i="3"/>
  <c r="J275" i="3"/>
  <c r="L275" i="3" s="1"/>
  <c r="K275" i="3"/>
  <c r="M275" i="3" s="1"/>
  <c r="N275" i="3" s="1"/>
  <c r="H276" i="3"/>
  <c r="I276" i="3"/>
  <c r="J276" i="3"/>
  <c r="L276" i="3" s="1"/>
  <c r="K276" i="3"/>
  <c r="M276" i="3" s="1"/>
  <c r="N276" i="3" s="1"/>
  <c r="H277" i="3"/>
  <c r="I277" i="3"/>
  <c r="J277" i="3"/>
  <c r="L277" i="3" s="1"/>
  <c r="K277" i="3"/>
  <c r="M277" i="3" s="1"/>
  <c r="N277" i="3" s="1"/>
  <c r="H278" i="3"/>
  <c r="I278" i="3"/>
  <c r="J278" i="3"/>
  <c r="L278" i="3" s="1"/>
  <c r="K278" i="3"/>
  <c r="M278" i="3" s="1"/>
  <c r="N278" i="3" s="1"/>
  <c r="H279" i="3"/>
  <c r="I279" i="3"/>
  <c r="J279" i="3"/>
  <c r="L279" i="3" s="1"/>
  <c r="K279" i="3"/>
  <c r="M279" i="3" s="1"/>
  <c r="N279" i="3" s="1"/>
  <c r="H280" i="3"/>
  <c r="I280" i="3"/>
  <c r="J280" i="3"/>
  <c r="L280" i="3" s="1"/>
  <c r="K280" i="3"/>
  <c r="M280" i="3" s="1"/>
  <c r="N280" i="3" s="1"/>
  <c r="H281" i="3"/>
  <c r="I281" i="3"/>
  <c r="J281" i="3"/>
  <c r="L281" i="3" s="1"/>
  <c r="K281" i="3"/>
  <c r="M281" i="3" s="1"/>
  <c r="N281" i="3" s="1"/>
  <c r="H282" i="3"/>
  <c r="I282" i="3"/>
  <c r="J282" i="3"/>
  <c r="L282" i="3" s="1"/>
  <c r="K282" i="3"/>
  <c r="M282" i="3" s="1"/>
  <c r="N282" i="3" s="1"/>
  <c r="H283" i="3"/>
  <c r="I283" i="3"/>
  <c r="J283" i="3"/>
  <c r="L283" i="3" s="1"/>
  <c r="K283" i="3"/>
  <c r="M283" i="3" s="1"/>
  <c r="N283" i="3" s="1"/>
  <c r="H284" i="3"/>
  <c r="I284" i="3"/>
  <c r="J284" i="3"/>
  <c r="L284" i="3" s="1"/>
  <c r="K284" i="3"/>
  <c r="M284" i="3" s="1"/>
  <c r="N284" i="3" s="1"/>
  <c r="H285" i="3"/>
  <c r="I285" i="3"/>
  <c r="J285" i="3"/>
  <c r="L285" i="3" s="1"/>
  <c r="K285" i="3"/>
  <c r="M285" i="3" s="1"/>
  <c r="N285" i="3" s="1"/>
  <c r="H286" i="3"/>
  <c r="I286" i="3"/>
  <c r="J286" i="3"/>
  <c r="L286" i="3" s="1"/>
  <c r="K286" i="3"/>
  <c r="M286" i="3" s="1"/>
  <c r="N286" i="3" s="1"/>
  <c r="H287" i="3"/>
  <c r="I287" i="3"/>
  <c r="J287" i="3"/>
  <c r="L287" i="3" s="1"/>
  <c r="K287" i="3"/>
  <c r="M287" i="3" s="1"/>
  <c r="N287" i="3" s="1"/>
  <c r="H288" i="3"/>
  <c r="I288" i="3"/>
  <c r="J288" i="3"/>
  <c r="L288" i="3" s="1"/>
  <c r="K288" i="3"/>
  <c r="M288" i="3" s="1"/>
  <c r="N288" i="3" s="1"/>
  <c r="H289" i="3"/>
  <c r="I289" i="3"/>
  <c r="J289" i="3"/>
  <c r="L289" i="3" s="1"/>
  <c r="K289" i="3"/>
  <c r="M289" i="3" s="1"/>
  <c r="N289" i="3" s="1"/>
  <c r="H290" i="3"/>
  <c r="I290" i="3"/>
  <c r="J290" i="3"/>
  <c r="L290" i="3" s="1"/>
  <c r="K290" i="3"/>
  <c r="M290" i="3" s="1"/>
  <c r="N290" i="3" s="1"/>
  <c r="H291" i="3"/>
  <c r="I291" i="3"/>
  <c r="J291" i="3"/>
  <c r="L291" i="3" s="1"/>
  <c r="K291" i="3"/>
  <c r="M291" i="3" s="1"/>
  <c r="N291" i="3" s="1"/>
  <c r="H292" i="3"/>
  <c r="I292" i="3"/>
  <c r="J292" i="3"/>
  <c r="L292" i="3" s="1"/>
  <c r="K292" i="3"/>
  <c r="M292" i="3" s="1"/>
  <c r="N292" i="3" s="1"/>
  <c r="H293" i="3"/>
  <c r="I293" i="3"/>
  <c r="J293" i="3"/>
  <c r="L293" i="3" s="1"/>
  <c r="K293" i="3"/>
  <c r="M293" i="3" s="1"/>
  <c r="N293" i="3" s="1"/>
  <c r="H294" i="3"/>
  <c r="I294" i="3"/>
  <c r="J294" i="3"/>
  <c r="L294" i="3" s="1"/>
  <c r="K294" i="3"/>
  <c r="M294" i="3" s="1"/>
  <c r="N294" i="3" s="1"/>
  <c r="H295" i="3"/>
  <c r="I295" i="3"/>
  <c r="J295" i="3"/>
  <c r="L295" i="3" s="1"/>
  <c r="K295" i="3"/>
  <c r="M295" i="3" s="1"/>
  <c r="N295" i="3" s="1"/>
  <c r="H296" i="3"/>
  <c r="I296" i="3"/>
  <c r="J296" i="3"/>
  <c r="L296" i="3" s="1"/>
  <c r="K296" i="3"/>
  <c r="M296" i="3" s="1"/>
  <c r="N296" i="3" s="1"/>
  <c r="H297" i="3"/>
  <c r="I297" i="3"/>
  <c r="J297" i="3"/>
  <c r="L297" i="3" s="1"/>
  <c r="K297" i="3"/>
  <c r="M297" i="3" s="1"/>
  <c r="N297" i="3" s="1"/>
  <c r="H298" i="3"/>
  <c r="I298" i="3"/>
  <c r="J298" i="3"/>
  <c r="L298" i="3" s="1"/>
  <c r="K298" i="3"/>
  <c r="M298" i="3" s="1"/>
  <c r="N298" i="3" s="1"/>
  <c r="H299" i="3"/>
  <c r="I299" i="3"/>
  <c r="J299" i="3"/>
  <c r="L299" i="3" s="1"/>
  <c r="K299" i="3"/>
  <c r="M299" i="3" s="1"/>
  <c r="N299" i="3" s="1"/>
  <c r="H300" i="3"/>
  <c r="I300" i="3"/>
  <c r="J300" i="3"/>
  <c r="L300" i="3" s="1"/>
  <c r="K300" i="3"/>
  <c r="M300" i="3" s="1"/>
  <c r="N300" i="3" s="1"/>
  <c r="H301" i="3"/>
  <c r="I301" i="3"/>
  <c r="J301" i="3"/>
  <c r="L301" i="3" s="1"/>
  <c r="K301" i="3"/>
  <c r="M301" i="3" s="1"/>
  <c r="N301" i="3" s="1"/>
  <c r="H302" i="3"/>
  <c r="I302" i="3"/>
  <c r="J302" i="3"/>
  <c r="L302" i="3" s="1"/>
  <c r="K302" i="3"/>
  <c r="M302" i="3" s="1"/>
  <c r="N302" i="3" s="1"/>
  <c r="H303" i="3"/>
  <c r="I303" i="3"/>
  <c r="J303" i="3"/>
  <c r="L303" i="3" s="1"/>
  <c r="K303" i="3"/>
  <c r="M303" i="3" s="1"/>
  <c r="N303" i="3" s="1"/>
  <c r="H304" i="3"/>
  <c r="I304" i="3"/>
  <c r="J304" i="3"/>
  <c r="L304" i="3" s="1"/>
  <c r="K304" i="3"/>
  <c r="M304" i="3" s="1"/>
  <c r="N304" i="3" s="1"/>
  <c r="H305" i="3"/>
  <c r="I305" i="3"/>
  <c r="J305" i="3"/>
  <c r="L305" i="3" s="1"/>
  <c r="K305" i="3"/>
  <c r="M305" i="3" s="1"/>
  <c r="N305" i="3" s="1"/>
  <c r="H306" i="3"/>
  <c r="I306" i="3"/>
  <c r="J306" i="3"/>
  <c r="L306" i="3" s="1"/>
  <c r="K306" i="3"/>
  <c r="M306" i="3" s="1"/>
  <c r="N306" i="3" s="1"/>
  <c r="H307" i="3"/>
  <c r="I307" i="3"/>
  <c r="J307" i="3"/>
  <c r="L307" i="3" s="1"/>
  <c r="K307" i="3"/>
  <c r="M307" i="3" s="1"/>
  <c r="N307" i="3" s="1"/>
  <c r="H308" i="3"/>
  <c r="I308" i="3"/>
  <c r="J308" i="3"/>
  <c r="L308" i="3" s="1"/>
  <c r="K308" i="3"/>
  <c r="M308" i="3" s="1"/>
  <c r="N308" i="3" s="1"/>
  <c r="H309" i="3"/>
  <c r="I309" i="3"/>
  <c r="J309" i="3"/>
  <c r="L309" i="3" s="1"/>
  <c r="K309" i="3"/>
  <c r="M309" i="3" s="1"/>
  <c r="N309" i="3" s="1"/>
  <c r="H310" i="3"/>
  <c r="I310" i="3"/>
  <c r="J310" i="3"/>
  <c r="L310" i="3" s="1"/>
  <c r="K310" i="3"/>
  <c r="M310" i="3" s="1"/>
  <c r="N310" i="3" s="1"/>
  <c r="H311" i="3"/>
  <c r="I311" i="3"/>
  <c r="J311" i="3"/>
  <c r="L311" i="3" s="1"/>
  <c r="K311" i="3"/>
  <c r="M311" i="3" s="1"/>
  <c r="N311" i="3" s="1"/>
  <c r="H312" i="3"/>
  <c r="I312" i="3"/>
  <c r="J312" i="3"/>
  <c r="L312" i="3" s="1"/>
  <c r="K312" i="3"/>
  <c r="M312" i="3" s="1"/>
  <c r="N312" i="3" s="1"/>
  <c r="H313" i="3"/>
  <c r="I313" i="3"/>
  <c r="J313" i="3"/>
  <c r="L313" i="3" s="1"/>
  <c r="K313" i="3"/>
  <c r="M313" i="3" s="1"/>
  <c r="N313" i="3" s="1"/>
  <c r="H314" i="3"/>
  <c r="I314" i="3"/>
  <c r="J314" i="3"/>
  <c r="L314" i="3" s="1"/>
  <c r="K314" i="3"/>
  <c r="M314" i="3" s="1"/>
  <c r="N314" i="3" s="1"/>
  <c r="H315" i="3"/>
  <c r="I315" i="3"/>
  <c r="J315" i="3"/>
  <c r="L315" i="3" s="1"/>
  <c r="K315" i="3"/>
  <c r="M315" i="3" s="1"/>
  <c r="N315" i="3" s="1"/>
  <c r="H316" i="3"/>
  <c r="I316" i="3"/>
  <c r="J316" i="3"/>
  <c r="L316" i="3" s="1"/>
  <c r="K316" i="3"/>
  <c r="M316" i="3" s="1"/>
  <c r="N316" i="3" s="1"/>
  <c r="H317" i="3"/>
  <c r="I317" i="3"/>
  <c r="J317" i="3"/>
  <c r="L317" i="3" s="1"/>
  <c r="K317" i="3"/>
  <c r="M317" i="3" s="1"/>
  <c r="N317" i="3" s="1"/>
  <c r="H318" i="3"/>
  <c r="I318" i="3"/>
  <c r="J318" i="3"/>
  <c r="L318" i="3" s="1"/>
  <c r="K318" i="3"/>
  <c r="M318" i="3" s="1"/>
  <c r="N318" i="3" s="1"/>
  <c r="H319" i="3"/>
  <c r="I319" i="3"/>
  <c r="J319" i="3"/>
  <c r="L319" i="3" s="1"/>
  <c r="K319" i="3"/>
  <c r="M319" i="3" s="1"/>
  <c r="N319" i="3" s="1"/>
  <c r="H320" i="3"/>
  <c r="I320" i="3"/>
  <c r="J320" i="3"/>
  <c r="L320" i="3" s="1"/>
  <c r="K320" i="3"/>
  <c r="M320" i="3" s="1"/>
  <c r="N320" i="3" s="1"/>
  <c r="H321" i="3"/>
  <c r="I321" i="3"/>
  <c r="J321" i="3"/>
  <c r="L321" i="3" s="1"/>
  <c r="K321" i="3"/>
  <c r="M321" i="3" s="1"/>
  <c r="N321" i="3" s="1"/>
  <c r="H322" i="3"/>
  <c r="I322" i="3"/>
  <c r="J322" i="3"/>
  <c r="L322" i="3" s="1"/>
  <c r="K322" i="3"/>
  <c r="M322" i="3" s="1"/>
  <c r="N322" i="3" s="1"/>
  <c r="H323" i="3"/>
  <c r="I323" i="3"/>
  <c r="J323" i="3"/>
  <c r="L323" i="3" s="1"/>
  <c r="K323" i="3"/>
  <c r="M323" i="3" s="1"/>
  <c r="N323" i="3" s="1"/>
  <c r="H324" i="3"/>
  <c r="I324" i="3"/>
  <c r="J324" i="3"/>
  <c r="L324" i="3" s="1"/>
  <c r="K324" i="3"/>
  <c r="M324" i="3" s="1"/>
  <c r="N324" i="3" s="1"/>
  <c r="H325" i="3"/>
  <c r="I325" i="3"/>
  <c r="J325" i="3"/>
  <c r="L325" i="3" s="1"/>
  <c r="K325" i="3"/>
  <c r="M325" i="3" s="1"/>
  <c r="N325" i="3" s="1"/>
  <c r="H326" i="3"/>
  <c r="I326" i="3"/>
  <c r="J326" i="3"/>
  <c r="L326" i="3" s="1"/>
  <c r="K326" i="3"/>
  <c r="M326" i="3" s="1"/>
  <c r="N326" i="3" s="1"/>
  <c r="H327" i="3"/>
  <c r="I327" i="3"/>
  <c r="J327" i="3"/>
  <c r="L327" i="3" s="1"/>
  <c r="K327" i="3"/>
  <c r="M327" i="3" s="1"/>
  <c r="N327" i="3" s="1"/>
  <c r="H328" i="3"/>
  <c r="I328" i="3"/>
  <c r="J328" i="3"/>
  <c r="L328" i="3" s="1"/>
  <c r="K328" i="3"/>
  <c r="M328" i="3" s="1"/>
  <c r="N328" i="3" s="1"/>
  <c r="H329" i="3"/>
  <c r="I329" i="3"/>
  <c r="J329" i="3"/>
  <c r="L329" i="3" s="1"/>
  <c r="K329" i="3"/>
  <c r="M329" i="3" s="1"/>
  <c r="N329" i="3" s="1"/>
  <c r="H330" i="3"/>
  <c r="I330" i="3"/>
  <c r="J330" i="3"/>
  <c r="L330" i="3" s="1"/>
  <c r="K330" i="3"/>
  <c r="M330" i="3" s="1"/>
  <c r="N330" i="3" s="1"/>
  <c r="H331" i="3"/>
  <c r="I331" i="3"/>
  <c r="J331" i="3"/>
  <c r="L331" i="3" s="1"/>
  <c r="K331" i="3"/>
  <c r="M331" i="3" s="1"/>
  <c r="N331" i="3" s="1"/>
  <c r="H332" i="3"/>
  <c r="I332" i="3"/>
  <c r="J332" i="3"/>
  <c r="L332" i="3" s="1"/>
  <c r="K332" i="3"/>
  <c r="M332" i="3" s="1"/>
  <c r="N332" i="3" s="1"/>
  <c r="H333" i="3"/>
  <c r="I333" i="3"/>
  <c r="J333" i="3"/>
  <c r="L333" i="3" s="1"/>
  <c r="K333" i="3"/>
  <c r="M333" i="3" s="1"/>
  <c r="N333" i="3" s="1"/>
  <c r="H334" i="3"/>
  <c r="I334" i="3"/>
  <c r="J334" i="3"/>
  <c r="L334" i="3" s="1"/>
  <c r="K334" i="3"/>
  <c r="M334" i="3" s="1"/>
  <c r="N334" i="3" s="1"/>
  <c r="H335" i="3"/>
  <c r="I335" i="3"/>
  <c r="J335" i="3"/>
  <c r="L335" i="3" s="1"/>
  <c r="K335" i="3"/>
  <c r="M335" i="3" s="1"/>
  <c r="N335" i="3" s="1"/>
  <c r="H336" i="3"/>
  <c r="I336" i="3"/>
  <c r="J336" i="3"/>
  <c r="L336" i="3" s="1"/>
  <c r="K336" i="3"/>
  <c r="M336" i="3" s="1"/>
  <c r="N336" i="3" s="1"/>
  <c r="H337" i="3"/>
  <c r="I337" i="3"/>
  <c r="J337" i="3"/>
  <c r="L337" i="3" s="1"/>
  <c r="K337" i="3"/>
  <c r="M337" i="3" s="1"/>
  <c r="N337" i="3" s="1"/>
  <c r="H338" i="3"/>
  <c r="I338" i="3"/>
  <c r="J338" i="3"/>
  <c r="L338" i="3" s="1"/>
  <c r="K338" i="3"/>
  <c r="M338" i="3" s="1"/>
  <c r="N338" i="3" s="1"/>
  <c r="H339" i="3"/>
  <c r="I339" i="3"/>
  <c r="J339" i="3"/>
  <c r="L339" i="3" s="1"/>
  <c r="K339" i="3"/>
  <c r="M339" i="3" s="1"/>
  <c r="N339" i="3" s="1"/>
  <c r="H340" i="3"/>
  <c r="I340" i="3"/>
  <c r="J340" i="3"/>
  <c r="L340" i="3" s="1"/>
  <c r="K340" i="3"/>
  <c r="M340" i="3" s="1"/>
  <c r="N340" i="3" s="1"/>
  <c r="H341" i="3"/>
  <c r="I341" i="3"/>
  <c r="J341" i="3"/>
  <c r="L341" i="3" s="1"/>
  <c r="K341" i="3"/>
  <c r="M341" i="3" s="1"/>
  <c r="N341" i="3" s="1"/>
  <c r="H342" i="3"/>
  <c r="I342" i="3"/>
  <c r="J342" i="3"/>
  <c r="L342" i="3" s="1"/>
  <c r="K342" i="3"/>
  <c r="M342" i="3" s="1"/>
  <c r="N342" i="3" s="1"/>
  <c r="H343" i="3"/>
  <c r="I343" i="3"/>
  <c r="J343" i="3"/>
  <c r="L343" i="3" s="1"/>
  <c r="K343" i="3"/>
  <c r="M343" i="3" s="1"/>
  <c r="N343" i="3" s="1"/>
  <c r="H344" i="3"/>
  <c r="I344" i="3"/>
  <c r="J344" i="3"/>
  <c r="L344" i="3" s="1"/>
  <c r="K344" i="3"/>
  <c r="M344" i="3" s="1"/>
  <c r="N344" i="3" s="1"/>
  <c r="H345" i="3"/>
  <c r="I345" i="3"/>
  <c r="J345" i="3"/>
  <c r="L345" i="3" s="1"/>
  <c r="K345" i="3"/>
  <c r="M345" i="3" s="1"/>
  <c r="N345" i="3" s="1"/>
  <c r="H346" i="3"/>
  <c r="I346" i="3"/>
  <c r="J346" i="3"/>
  <c r="L346" i="3" s="1"/>
  <c r="K346" i="3"/>
  <c r="M346" i="3" s="1"/>
  <c r="N346" i="3" s="1"/>
  <c r="H347" i="3"/>
  <c r="I347" i="3"/>
  <c r="J347" i="3"/>
  <c r="L347" i="3" s="1"/>
  <c r="K347" i="3"/>
  <c r="M347" i="3" s="1"/>
  <c r="N347" i="3" s="1"/>
  <c r="H348" i="3"/>
  <c r="I348" i="3"/>
  <c r="J348" i="3"/>
  <c r="L348" i="3" s="1"/>
  <c r="K348" i="3"/>
  <c r="M348" i="3" s="1"/>
  <c r="N348" i="3" s="1"/>
  <c r="H349" i="3"/>
  <c r="I349" i="3"/>
  <c r="J349" i="3"/>
  <c r="L349" i="3" s="1"/>
  <c r="K349" i="3"/>
  <c r="M349" i="3" s="1"/>
  <c r="N349" i="3" s="1"/>
  <c r="H350" i="3"/>
  <c r="I350" i="3"/>
  <c r="J350" i="3"/>
  <c r="L350" i="3" s="1"/>
  <c r="K350" i="3"/>
  <c r="M350" i="3" s="1"/>
  <c r="N350" i="3" s="1"/>
  <c r="H351" i="3"/>
  <c r="I351" i="3"/>
  <c r="J351" i="3"/>
  <c r="L351" i="3" s="1"/>
  <c r="K351" i="3"/>
  <c r="M351" i="3" s="1"/>
  <c r="N351" i="3" s="1"/>
  <c r="H352" i="3"/>
  <c r="I352" i="3"/>
  <c r="J352" i="3"/>
  <c r="L352" i="3" s="1"/>
  <c r="K352" i="3"/>
  <c r="M352" i="3" s="1"/>
  <c r="N352" i="3" s="1"/>
  <c r="H353" i="3"/>
  <c r="I353" i="3"/>
  <c r="J353" i="3"/>
  <c r="L353" i="3" s="1"/>
  <c r="K353" i="3"/>
  <c r="M353" i="3" s="1"/>
  <c r="N353" i="3" s="1"/>
  <c r="H354" i="3"/>
  <c r="I354" i="3"/>
  <c r="J354" i="3"/>
  <c r="L354" i="3" s="1"/>
  <c r="K354" i="3"/>
  <c r="M354" i="3" s="1"/>
  <c r="N354" i="3" s="1"/>
  <c r="H355" i="3"/>
  <c r="I355" i="3"/>
  <c r="J355" i="3"/>
  <c r="L355" i="3" s="1"/>
  <c r="K355" i="3"/>
  <c r="M355" i="3" s="1"/>
  <c r="N355" i="3" s="1"/>
  <c r="H356" i="3"/>
  <c r="I356" i="3"/>
  <c r="J356" i="3"/>
  <c r="L356" i="3" s="1"/>
  <c r="K356" i="3"/>
  <c r="M356" i="3" s="1"/>
  <c r="N356" i="3" s="1"/>
  <c r="H357" i="3"/>
  <c r="I357" i="3"/>
  <c r="J357" i="3"/>
  <c r="L357" i="3" s="1"/>
  <c r="K357" i="3"/>
  <c r="M357" i="3" s="1"/>
  <c r="N357" i="3" s="1"/>
  <c r="H358" i="3"/>
  <c r="I358" i="3"/>
  <c r="J358" i="3"/>
  <c r="L358" i="3" s="1"/>
  <c r="K358" i="3"/>
  <c r="M358" i="3" s="1"/>
  <c r="N358" i="3" s="1"/>
  <c r="H359" i="3"/>
  <c r="I359" i="3"/>
  <c r="J359" i="3"/>
  <c r="L359" i="3" s="1"/>
  <c r="K359" i="3"/>
  <c r="M359" i="3" s="1"/>
  <c r="N359" i="3" s="1"/>
  <c r="H360" i="3"/>
  <c r="I360" i="3"/>
  <c r="J360" i="3"/>
  <c r="L360" i="3" s="1"/>
  <c r="K360" i="3"/>
  <c r="M360" i="3" s="1"/>
  <c r="N360" i="3" s="1"/>
  <c r="H361" i="3"/>
  <c r="I361" i="3"/>
  <c r="J361" i="3"/>
  <c r="L361" i="3" s="1"/>
  <c r="K361" i="3"/>
  <c r="M361" i="3" s="1"/>
  <c r="N361" i="3" s="1"/>
  <c r="H362" i="3"/>
  <c r="I362" i="3"/>
  <c r="J362" i="3"/>
  <c r="L362" i="3" s="1"/>
  <c r="K362" i="3"/>
  <c r="M362" i="3" s="1"/>
  <c r="N362" i="3" s="1"/>
  <c r="H363" i="3"/>
  <c r="I363" i="3"/>
  <c r="J363" i="3"/>
  <c r="L363" i="3" s="1"/>
  <c r="K363" i="3"/>
  <c r="M363" i="3" s="1"/>
  <c r="N363" i="3" s="1"/>
  <c r="H364" i="3"/>
  <c r="I364" i="3"/>
  <c r="J364" i="3"/>
  <c r="L364" i="3" s="1"/>
  <c r="K364" i="3"/>
  <c r="M364" i="3" s="1"/>
  <c r="N364" i="3" s="1"/>
  <c r="H365" i="3"/>
  <c r="I365" i="3"/>
  <c r="J365" i="3"/>
  <c r="L365" i="3" s="1"/>
  <c r="K365" i="3"/>
  <c r="M365" i="3" s="1"/>
  <c r="N365" i="3" s="1"/>
  <c r="H366" i="3"/>
  <c r="I366" i="3"/>
  <c r="J366" i="3"/>
  <c r="L366" i="3" s="1"/>
  <c r="K366" i="3"/>
  <c r="M366" i="3" s="1"/>
  <c r="N366" i="3" s="1"/>
  <c r="H367" i="3"/>
  <c r="I367" i="3"/>
  <c r="J367" i="3"/>
  <c r="L367" i="3" s="1"/>
  <c r="K367" i="3"/>
  <c r="M367" i="3" s="1"/>
  <c r="N367" i="3" s="1"/>
  <c r="H368" i="3"/>
  <c r="I368" i="3"/>
  <c r="J368" i="3"/>
  <c r="L368" i="3" s="1"/>
  <c r="K368" i="3"/>
  <c r="M368" i="3" s="1"/>
  <c r="N368" i="3" s="1"/>
  <c r="H369" i="3"/>
  <c r="I369" i="3"/>
  <c r="J369" i="3"/>
  <c r="L369" i="3" s="1"/>
  <c r="K369" i="3"/>
  <c r="M369" i="3" s="1"/>
  <c r="N369" i="3" s="1"/>
  <c r="H370" i="3"/>
  <c r="I370" i="3"/>
  <c r="J370" i="3"/>
  <c r="L370" i="3" s="1"/>
  <c r="K370" i="3"/>
  <c r="M370" i="3" s="1"/>
  <c r="N370" i="3" s="1"/>
  <c r="H371" i="3"/>
  <c r="I371" i="3"/>
  <c r="J371" i="3"/>
  <c r="L371" i="3" s="1"/>
  <c r="K371" i="3"/>
  <c r="M371" i="3" s="1"/>
  <c r="N371" i="3" s="1"/>
  <c r="H372" i="3"/>
  <c r="I372" i="3"/>
  <c r="J372" i="3"/>
  <c r="L372" i="3" s="1"/>
  <c r="K372" i="3"/>
  <c r="M372" i="3" s="1"/>
  <c r="N372" i="3" s="1"/>
  <c r="H373" i="3"/>
  <c r="I373" i="3"/>
  <c r="J373" i="3"/>
  <c r="L373" i="3" s="1"/>
  <c r="K373" i="3"/>
  <c r="M373" i="3" s="1"/>
  <c r="N373" i="3" s="1"/>
  <c r="H374" i="3"/>
  <c r="I374" i="3"/>
  <c r="J374" i="3"/>
  <c r="L374" i="3" s="1"/>
  <c r="K374" i="3"/>
  <c r="M374" i="3" s="1"/>
  <c r="N374" i="3" s="1"/>
  <c r="H375" i="3"/>
  <c r="I375" i="3"/>
  <c r="J375" i="3"/>
  <c r="L375" i="3" s="1"/>
  <c r="K375" i="3"/>
  <c r="M375" i="3" s="1"/>
  <c r="N375" i="3" s="1"/>
  <c r="H376" i="3"/>
  <c r="I376" i="3"/>
  <c r="J376" i="3"/>
  <c r="L376" i="3" s="1"/>
  <c r="K376" i="3"/>
  <c r="M376" i="3" s="1"/>
  <c r="N376" i="3" s="1"/>
  <c r="H377" i="3"/>
  <c r="I377" i="3"/>
  <c r="J377" i="3"/>
  <c r="L377" i="3" s="1"/>
  <c r="K377" i="3"/>
  <c r="M377" i="3" s="1"/>
  <c r="N377" i="3" s="1"/>
  <c r="H378" i="3"/>
  <c r="I378" i="3"/>
  <c r="J378" i="3"/>
  <c r="L378" i="3" s="1"/>
  <c r="K378" i="3"/>
  <c r="M378" i="3" s="1"/>
  <c r="N378" i="3" s="1"/>
  <c r="H379" i="3"/>
  <c r="I379" i="3"/>
  <c r="J379" i="3"/>
  <c r="L379" i="3" s="1"/>
  <c r="K379" i="3"/>
  <c r="M379" i="3" s="1"/>
  <c r="N379" i="3" s="1"/>
  <c r="H380" i="3"/>
  <c r="I380" i="3"/>
  <c r="J380" i="3"/>
  <c r="L380" i="3" s="1"/>
  <c r="K380" i="3"/>
  <c r="M380" i="3" s="1"/>
  <c r="N380" i="3" s="1"/>
  <c r="H381" i="3"/>
  <c r="I381" i="3"/>
  <c r="J381" i="3"/>
  <c r="L381" i="3" s="1"/>
  <c r="K381" i="3"/>
  <c r="M381" i="3" s="1"/>
  <c r="N381" i="3" s="1"/>
  <c r="H382" i="3"/>
  <c r="I382" i="3"/>
  <c r="J382" i="3"/>
  <c r="L382" i="3" s="1"/>
  <c r="K382" i="3"/>
  <c r="M382" i="3" s="1"/>
  <c r="N382" i="3" s="1"/>
  <c r="H383" i="3"/>
  <c r="I383" i="3"/>
  <c r="J383" i="3"/>
  <c r="L383" i="3" s="1"/>
  <c r="K383" i="3"/>
  <c r="M383" i="3" s="1"/>
  <c r="N383" i="3" s="1"/>
  <c r="H384" i="3"/>
  <c r="I384" i="3"/>
  <c r="J384" i="3"/>
  <c r="L384" i="3" s="1"/>
  <c r="K384" i="3"/>
  <c r="M384" i="3" s="1"/>
  <c r="N384" i="3" s="1"/>
  <c r="H385" i="3"/>
  <c r="I385" i="3"/>
  <c r="J385" i="3"/>
  <c r="L385" i="3" s="1"/>
  <c r="K385" i="3"/>
  <c r="M385" i="3" s="1"/>
  <c r="N385" i="3" s="1"/>
  <c r="H386" i="3"/>
  <c r="I386" i="3"/>
  <c r="J386" i="3"/>
  <c r="L386" i="3" s="1"/>
  <c r="K386" i="3"/>
  <c r="M386" i="3" s="1"/>
  <c r="N386" i="3" s="1"/>
  <c r="H387" i="3"/>
  <c r="I387" i="3"/>
  <c r="J387" i="3"/>
  <c r="L387" i="3" s="1"/>
  <c r="K387" i="3"/>
  <c r="M387" i="3" s="1"/>
  <c r="N387" i="3" s="1"/>
  <c r="H388" i="3"/>
  <c r="I388" i="3"/>
  <c r="J388" i="3"/>
  <c r="L388" i="3" s="1"/>
  <c r="K388" i="3"/>
  <c r="M388" i="3" s="1"/>
  <c r="N388" i="3" s="1"/>
  <c r="H389" i="3"/>
  <c r="I389" i="3"/>
  <c r="J389" i="3"/>
  <c r="L389" i="3" s="1"/>
  <c r="K389" i="3"/>
  <c r="M389" i="3" s="1"/>
  <c r="N389" i="3" s="1"/>
  <c r="H390" i="3"/>
  <c r="I390" i="3"/>
  <c r="J390" i="3"/>
  <c r="L390" i="3" s="1"/>
  <c r="K390" i="3"/>
  <c r="M390" i="3" s="1"/>
  <c r="N390" i="3" s="1"/>
  <c r="H391" i="3"/>
  <c r="I391" i="3"/>
  <c r="J391" i="3"/>
  <c r="L391" i="3" s="1"/>
  <c r="K391" i="3"/>
  <c r="M391" i="3" s="1"/>
  <c r="N391" i="3" s="1"/>
  <c r="H392" i="3"/>
  <c r="I392" i="3"/>
  <c r="J392" i="3"/>
  <c r="L392" i="3" s="1"/>
  <c r="K392" i="3"/>
  <c r="M392" i="3" s="1"/>
  <c r="N392" i="3" s="1"/>
  <c r="H393" i="3"/>
  <c r="I393" i="3"/>
  <c r="J393" i="3"/>
  <c r="L393" i="3" s="1"/>
  <c r="K393" i="3"/>
  <c r="M393" i="3" s="1"/>
  <c r="N393" i="3" s="1"/>
  <c r="H394" i="3"/>
  <c r="I394" i="3"/>
  <c r="J394" i="3"/>
  <c r="L394" i="3" s="1"/>
  <c r="K394" i="3"/>
  <c r="M394" i="3" s="1"/>
  <c r="N394" i="3" s="1"/>
  <c r="H395" i="3"/>
  <c r="I395" i="3"/>
  <c r="J395" i="3"/>
  <c r="L395" i="3" s="1"/>
  <c r="K395" i="3"/>
  <c r="M395" i="3" s="1"/>
  <c r="N395" i="3" s="1"/>
  <c r="H396" i="3"/>
  <c r="I396" i="3"/>
  <c r="J396" i="3"/>
  <c r="L396" i="3" s="1"/>
  <c r="K396" i="3"/>
  <c r="M396" i="3" s="1"/>
  <c r="N396" i="3" s="1"/>
  <c r="H397" i="3"/>
  <c r="I397" i="3"/>
  <c r="J397" i="3"/>
  <c r="L397" i="3" s="1"/>
  <c r="K397" i="3"/>
  <c r="M397" i="3" s="1"/>
  <c r="N397" i="3" s="1"/>
  <c r="H398" i="3"/>
  <c r="I398" i="3"/>
  <c r="J398" i="3"/>
  <c r="L398" i="3" s="1"/>
  <c r="K398" i="3"/>
  <c r="M398" i="3" s="1"/>
  <c r="N398" i="3" s="1"/>
  <c r="H399" i="3"/>
  <c r="I399" i="3"/>
  <c r="J399" i="3"/>
  <c r="L399" i="3" s="1"/>
  <c r="K399" i="3"/>
  <c r="M399" i="3" s="1"/>
  <c r="N399" i="3" s="1"/>
  <c r="H400" i="3"/>
  <c r="I400" i="3"/>
  <c r="J400" i="3"/>
  <c r="L400" i="3" s="1"/>
  <c r="K400" i="3"/>
  <c r="M400" i="3" s="1"/>
  <c r="N400" i="3" s="1"/>
  <c r="H401" i="3"/>
  <c r="I401" i="3"/>
  <c r="J401" i="3"/>
  <c r="L401" i="3" s="1"/>
  <c r="K401" i="3"/>
  <c r="M401" i="3" s="1"/>
  <c r="N401" i="3" s="1"/>
  <c r="H402" i="3"/>
  <c r="I402" i="3"/>
  <c r="J402" i="3"/>
  <c r="L402" i="3" s="1"/>
  <c r="K402" i="3"/>
  <c r="M402" i="3" s="1"/>
  <c r="N402" i="3" s="1"/>
  <c r="H403" i="3"/>
  <c r="I403" i="3"/>
  <c r="J403" i="3"/>
  <c r="L403" i="3" s="1"/>
  <c r="K403" i="3"/>
  <c r="M403" i="3" s="1"/>
  <c r="N403" i="3" s="1"/>
  <c r="H404" i="3"/>
  <c r="I404" i="3"/>
  <c r="J404" i="3"/>
  <c r="L404" i="3" s="1"/>
  <c r="K404" i="3"/>
  <c r="M404" i="3" s="1"/>
  <c r="N404" i="3" s="1"/>
  <c r="H405" i="3"/>
  <c r="I405" i="3"/>
  <c r="J405" i="3"/>
  <c r="L405" i="3" s="1"/>
  <c r="K405" i="3"/>
  <c r="M405" i="3" s="1"/>
  <c r="N405" i="3" s="1"/>
  <c r="H406" i="3"/>
  <c r="I406" i="3"/>
  <c r="J406" i="3"/>
  <c r="L406" i="3" s="1"/>
  <c r="K406" i="3"/>
  <c r="M406" i="3" s="1"/>
  <c r="N406" i="3" s="1"/>
  <c r="H407" i="3"/>
  <c r="I407" i="3"/>
  <c r="J407" i="3"/>
  <c r="L407" i="3" s="1"/>
  <c r="K407" i="3"/>
  <c r="M407" i="3" s="1"/>
  <c r="N407" i="3" s="1"/>
  <c r="H408" i="3"/>
  <c r="I408" i="3"/>
  <c r="J408" i="3"/>
  <c r="L408" i="3" s="1"/>
  <c r="K408" i="3"/>
  <c r="M408" i="3" s="1"/>
  <c r="N408" i="3" s="1"/>
  <c r="H409" i="3"/>
  <c r="I409" i="3"/>
  <c r="J409" i="3"/>
  <c r="L409" i="3" s="1"/>
  <c r="K409" i="3"/>
  <c r="M409" i="3" s="1"/>
  <c r="N409" i="3" s="1"/>
  <c r="H410" i="3"/>
  <c r="I410" i="3"/>
  <c r="J410" i="3"/>
  <c r="L410" i="3" s="1"/>
  <c r="K410" i="3"/>
  <c r="M410" i="3" s="1"/>
  <c r="N410" i="3" s="1"/>
  <c r="H411" i="3"/>
  <c r="I411" i="3"/>
  <c r="J411" i="3"/>
  <c r="L411" i="3" s="1"/>
  <c r="K411" i="3"/>
  <c r="M411" i="3" s="1"/>
  <c r="N411" i="3" s="1"/>
  <c r="H412" i="3"/>
  <c r="I412" i="3"/>
  <c r="J412" i="3"/>
  <c r="L412" i="3" s="1"/>
  <c r="K412" i="3"/>
  <c r="M412" i="3" s="1"/>
  <c r="N412" i="3" s="1"/>
  <c r="H413" i="3"/>
  <c r="I413" i="3"/>
  <c r="J413" i="3"/>
  <c r="L413" i="3" s="1"/>
  <c r="K413" i="3"/>
  <c r="M413" i="3" s="1"/>
  <c r="N413" i="3" s="1"/>
  <c r="H414" i="3"/>
  <c r="I414" i="3"/>
  <c r="J414" i="3"/>
  <c r="L414" i="3" s="1"/>
  <c r="K414" i="3"/>
  <c r="M414" i="3" s="1"/>
  <c r="N414" i="3" s="1"/>
  <c r="H415" i="3"/>
  <c r="I415" i="3"/>
  <c r="J415" i="3"/>
  <c r="L415" i="3" s="1"/>
  <c r="K415" i="3"/>
  <c r="M415" i="3" s="1"/>
  <c r="N415" i="3" s="1"/>
  <c r="H416" i="3"/>
  <c r="I416" i="3"/>
  <c r="J416" i="3"/>
  <c r="L416" i="3" s="1"/>
  <c r="K416" i="3"/>
  <c r="M416" i="3" s="1"/>
  <c r="N416" i="3" s="1"/>
  <c r="H417" i="3"/>
  <c r="I417" i="3"/>
  <c r="J417" i="3"/>
  <c r="L417" i="3" s="1"/>
  <c r="K417" i="3"/>
  <c r="M417" i="3" s="1"/>
  <c r="N417" i="3" s="1"/>
  <c r="H418" i="3"/>
  <c r="I418" i="3"/>
  <c r="J418" i="3"/>
  <c r="L418" i="3" s="1"/>
  <c r="K418" i="3"/>
  <c r="M418" i="3" s="1"/>
  <c r="N418" i="3" s="1"/>
  <c r="H419" i="3"/>
  <c r="I419" i="3"/>
  <c r="J419" i="3"/>
  <c r="L419" i="3" s="1"/>
  <c r="K419" i="3"/>
  <c r="M419" i="3" s="1"/>
  <c r="N419" i="3" s="1"/>
  <c r="H420" i="3"/>
  <c r="I420" i="3"/>
  <c r="J420" i="3"/>
  <c r="L420" i="3" s="1"/>
  <c r="K420" i="3"/>
  <c r="M420" i="3" s="1"/>
  <c r="N420" i="3" s="1"/>
  <c r="H421" i="3"/>
  <c r="I421" i="3"/>
  <c r="J421" i="3"/>
  <c r="L421" i="3" s="1"/>
  <c r="K421" i="3"/>
  <c r="M421" i="3" s="1"/>
  <c r="N421" i="3" s="1"/>
  <c r="H422" i="3"/>
  <c r="I422" i="3"/>
  <c r="J422" i="3"/>
  <c r="L422" i="3" s="1"/>
  <c r="K422" i="3"/>
  <c r="M422" i="3" s="1"/>
  <c r="N422" i="3" s="1"/>
  <c r="H423" i="3"/>
  <c r="I423" i="3"/>
  <c r="J423" i="3"/>
  <c r="L423" i="3" s="1"/>
  <c r="K423" i="3"/>
  <c r="M423" i="3" s="1"/>
  <c r="N423" i="3" s="1"/>
  <c r="H424" i="3"/>
  <c r="I424" i="3"/>
  <c r="J424" i="3"/>
  <c r="L424" i="3" s="1"/>
  <c r="K424" i="3"/>
  <c r="M424" i="3" s="1"/>
  <c r="N424" i="3" s="1"/>
  <c r="H425" i="3"/>
  <c r="I425" i="3"/>
  <c r="J425" i="3"/>
  <c r="L425" i="3" s="1"/>
  <c r="K425" i="3"/>
  <c r="M425" i="3" s="1"/>
  <c r="N425" i="3" s="1"/>
  <c r="H426" i="3"/>
  <c r="I426" i="3"/>
  <c r="J426" i="3"/>
  <c r="L426" i="3" s="1"/>
  <c r="K426" i="3"/>
  <c r="M426" i="3" s="1"/>
  <c r="N426" i="3" s="1"/>
  <c r="H427" i="3"/>
  <c r="I427" i="3"/>
  <c r="J427" i="3"/>
  <c r="L427" i="3" s="1"/>
  <c r="K427" i="3"/>
  <c r="M427" i="3" s="1"/>
  <c r="N427" i="3" s="1"/>
  <c r="H428" i="3"/>
  <c r="I428" i="3"/>
  <c r="J428" i="3"/>
  <c r="L428" i="3" s="1"/>
  <c r="K428" i="3"/>
  <c r="M428" i="3" s="1"/>
  <c r="N428" i="3" s="1"/>
  <c r="H429" i="3"/>
  <c r="I429" i="3"/>
  <c r="J429" i="3"/>
  <c r="L429" i="3" s="1"/>
  <c r="K429" i="3"/>
  <c r="M429" i="3" s="1"/>
  <c r="N429" i="3" s="1"/>
  <c r="H430" i="3"/>
  <c r="I430" i="3"/>
  <c r="J430" i="3"/>
  <c r="L430" i="3" s="1"/>
  <c r="K430" i="3"/>
  <c r="M430" i="3" s="1"/>
  <c r="N430" i="3" s="1"/>
  <c r="H431" i="3"/>
  <c r="I431" i="3"/>
  <c r="J431" i="3"/>
  <c r="L431" i="3" s="1"/>
  <c r="K431" i="3"/>
  <c r="M431" i="3" s="1"/>
  <c r="N431" i="3" s="1"/>
  <c r="H432" i="3"/>
  <c r="I432" i="3"/>
  <c r="J432" i="3"/>
  <c r="L432" i="3" s="1"/>
  <c r="K432" i="3"/>
  <c r="M432" i="3" s="1"/>
  <c r="N432" i="3" s="1"/>
  <c r="H433" i="3"/>
  <c r="I433" i="3"/>
  <c r="J433" i="3"/>
  <c r="L433" i="3" s="1"/>
  <c r="K433" i="3"/>
  <c r="M433" i="3" s="1"/>
  <c r="N433" i="3" s="1"/>
  <c r="H434" i="3"/>
  <c r="I434" i="3"/>
  <c r="J434" i="3"/>
  <c r="L434" i="3" s="1"/>
  <c r="K434" i="3"/>
  <c r="M434" i="3" s="1"/>
  <c r="N434" i="3" s="1"/>
  <c r="H435" i="3"/>
  <c r="I435" i="3"/>
  <c r="J435" i="3"/>
  <c r="L435" i="3" s="1"/>
  <c r="K435" i="3"/>
  <c r="M435" i="3" s="1"/>
  <c r="N435" i="3" s="1"/>
  <c r="H436" i="3"/>
  <c r="I436" i="3"/>
  <c r="J436" i="3"/>
  <c r="L436" i="3" s="1"/>
  <c r="K436" i="3"/>
  <c r="M436" i="3" s="1"/>
  <c r="N436" i="3" s="1"/>
  <c r="H437" i="3"/>
  <c r="I437" i="3"/>
  <c r="J437" i="3"/>
  <c r="L437" i="3" s="1"/>
  <c r="K437" i="3"/>
  <c r="M437" i="3" s="1"/>
  <c r="N437" i="3" s="1"/>
  <c r="H438" i="3"/>
  <c r="I438" i="3"/>
  <c r="J438" i="3"/>
  <c r="L438" i="3" s="1"/>
  <c r="K438" i="3"/>
  <c r="M438" i="3" s="1"/>
  <c r="N438" i="3" s="1"/>
  <c r="H439" i="3"/>
  <c r="I439" i="3"/>
  <c r="J439" i="3"/>
  <c r="L439" i="3" s="1"/>
  <c r="K439" i="3"/>
  <c r="M439" i="3" s="1"/>
  <c r="N439" i="3" s="1"/>
  <c r="H440" i="3"/>
  <c r="I440" i="3"/>
  <c r="J440" i="3"/>
  <c r="L440" i="3" s="1"/>
  <c r="K440" i="3"/>
  <c r="M440" i="3" s="1"/>
  <c r="N440" i="3" s="1"/>
  <c r="H441" i="3"/>
  <c r="I441" i="3"/>
  <c r="J441" i="3"/>
  <c r="L441" i="3" s="1"/>
  <c r="K441" i="3"/>
  <c r="M441" i="3" s="1"/>
  <c r="N441" i="3" s="1"/>
  <c r="H442" i="3"/>
  <c r="I442" i="3"/>
  <c r="J442" i="3"/>
  <c r="L442" i="3" s="1"/>
  <c r="K442" i="3"/>
  <c r="M442" i="3" s="1"/>
  <c r="N442" i="3" s="1"/>
  <c r="H443" i="3"/>
  <c r="I443" i="3"/>
  <c r="J443" i="3"/>
  <c r="L443" i="3" s="1"/>
  <c r="K443" i="3"/>
  <c r="M443" i="3" s="1"/>
  <c r="N443" i="3" s="1"/>
  <c r="H444" i="3"/>
  <c r="I444" i="3"/>
  <c r="J444" i="3"/>
  <c r="L444" i="3" s="1"/>
  <c r="K444" i="3"/>
  <c r="M444" i="3" s="1"/>
  <c r="N444" i="3" s="1"/>
  <c r="H445" i="3"/>
  <c r="I445" i="3"/>
  <c r="J445" i="3"/>
  <c r="L445" i="3" s="1"/>
  <c r="K445" i="3"/>
  <c r="M445" i="3" s="1"/>
  <c r="N445" i="3" s="1"/>
  <c r="H446" i="3"/>
  <c r="I446" i="3"/>
  <c r="J446" i="3"/>
  <c r="L446" i="3" s="1"/>
  <c r="K446" i="3"/>
  <c r="M446" i="3" s="1"/>
  <c r="N446" i="3" s="1"/>
  <c r="H447" i="3"/>
  <c r="I447" i="3"/>
  <c r="J447" i="3"/>
  <c r="L447" i="3" s="1"/>
  <c r="K447" i="3"/>
  <c r="M447" i="3" s="1"/>
  <c r="N447" i="3" s="1"/>
  <c r="H448" i="3"/>
  <c r="I448" i="3"/>
  <c r="J448" i="3"/>
  <c r="L448" i="3" s="1"/>
  <c r="K448" i="3"/>
  <c r="M448" i="3" s="1"/>
  <c r="N448" i="3" s="1"/>
  <c r="H449" i="3"/>
  <c r="I449" i="3"/>
  <c r="J449" i="3"/>
  <c r="L449" i="3" s="1"/>
  <c r="K449" i="3"/>
  <c r="M449" i="3" s="1"/>
  <c r="N449" i="3" s="1"/>
  <c r="H450" i="3"/>
  <c r="I450" i="3"/>
  <c r="J450" i="3"/>
  <c r="L450" i="3" s="1"/>
  <c r="K450" i="3"/>
  <c r="M450" i="3" s="1"/>
  <c r="N450" i="3" s="1"/>
  <c r="H451" i="3"/>
  <c r="I451" i="3"/>
  <c r="J451" i="3"/>
  <c r="L451" i="3" s="1"/>
  <c r="K451" i="3"/>
  <c r="M451" i="3" s="1"/>
  <c r="N451" i="3" s="1"/>
  <c r="H452" i="3"/>
  <c r="I452" i="3"/>
  <c r="J452" i="3"/>
  <c r="L452" i="3" s="1"/>
  <c r="K452" i="3"/>
  <c r="M452" i="3" s="1"/>
  <c r="N452" i="3" s="1"/>
  <c r="H453" i="3"/>
  <c r="I453" i="3"/>
  <c r="J453" i="3"/>
  <c r="L453" i="3" s="1"/>
  <c r="K453" i="3"/>
  <c r="M453" i="3" s="1"/>
  <c r="N453" i="3" s="1"/>
  <c r="H454" i="3"/>
  <c r="I454" i="3"/>
  <c r="J454" i="3"/>
  <c r="L454" i="3" s="1"/>
  <c r="K454" i="3"/>
  <c r="M454" i="3" s="1"/>
  <c r="N454" i="3" s="1"/>
  <c r="H455" i="3"/>
  <c r="I455" i="3"/>
  <c r="J455" i="3"/>
  <c r="L455" i="3" s="1"/>
  <c r="K455" i="3"/>
  <c r="M455" i="3" s="1"/>
  <c r="N455" i="3" s="1"/>
  <c r="H456" i="3"/>
  <c r="I456" i="3"/>
  <c r="J456" i="3"/>
  <c r="L456" i="3" s="1"/>
  <c r="K456" i="3"/>
  <c r="M456" i="3" s="1"/>
  <c r="N456" i="3" s="1"/>
  <c r="H457" i="3"/>
  <c r="I457" i="3"/>
  <c r="J457" i="3"/>
  <c r="L457" i="3" s="1"/>
  <c r="K457" i="3"/>
  <c r="M457" i="3" s="1"/>
  <c r="N457" i="3" s="1"/>
  <c r="H458" i="3"/>
  <c r="I458" i="3"/>
  <c r="J458" i="3"/>
  <c r="L458" i="3" s="1"/>
  <c r="K458" i="3"/>
  <c r="M458" i="3" s="1"/>
  <c r="N458" i="3" s="1"/>
  <c r="H459" i="3"/>
  <c r="I459" i="3"/>
  <c r="J459" i="3"/>
  <c r="L459" i="3" s="1"/>
  <c r="K459" i="3"/>
  <c r="M459" i="3" s="1"/>
  <c r="N459" i="3" s="1"/>
  <c r="H460" i="3"/>
  <c r="I460" i="3"/>
  <c r="J460" i="3"/>
  <c r="L460" i="3" s="1"/>
  <c r="K460" i="3"/>
  <c r="M460" i="3" s="1"/>
  <c r="N460" i="3" s="1"/>
  <c r="H461" i="3"/>
  <c r="I461" i="3"/>
  <c r="J461" i="3"/>
  <c r="L461" i="3" s="1"/>
  <c r="K461" i="3"/>
  <c r="M461" i="3" s="1"/>
  <c r="N461" i="3" s="1"/>
  <c r="H462" i="3"/>
  <c r="I462" i="3"/>
  <c r="J462" i="3"/>
  <c r="L462" i="3" s="1"/>
  <c r="K462" i="3"/>
  <c r="M462" i="3" s="1"/>
  <c r="N462" i="3" s="1"/>
  <c r="H463" i="3"/>
  <c r="I463" i="3"/>
  <c r="J463" i="3"/>
  <c r="L463" i="3" s="1"/>
  <c r="K463" i="3"/>
  <c r="M463" i="3" s="1"/>
  <c r="N463" i="3" s="1"/>
  <c r="H464" i="3"/>
  <c r="I464" i="3"/>
  <c r="J464" i="3"/>
  <c r="L464" i="3" s="1"/>
  <c r="K464" i="3"/>
  <c r="M464" i="3" s="1"/>
  <c r="N464" i="3" s="1"/>
  <c r="H465" i="3"/>
  <c r="I465" i="3"/>
  <c r="J465" i="3"/>
  <c r="L465" i="3" s="1"/>
  <c r="K465" i="3"/>
  <c r="M465" i="3" s="1"/>
  <c r="N465" i="3" s="1"/>
  <c r="H466" i="3"/>
  <c r="I466" i="3"/>
  <c r="J466" i="3"/>
  <c r="L466" i="3" s="1"/>
  <c r="K466" i="3"/>
  <c r="M466" i="3" s="1"/>
  <c r="N466" i="3" s="1"/>
  <c r="H467" i="3"/>
  <c r="I467" i="3"/>
  <c r="J467" i="3"/>
  <c r="L467" i="3" s="1"/>
  <c r="K467" i="3"/>
  <c r="M467" i="3" s="1"/>
  <c r="N467" i="3" s="1"/>
  <c r="H468" i="3"/>
  <c r="I468" i="3"/>
  <c r="J468" i="3"/>
  <c r="L468" i="3" s="1"/>
  <c r="K468" i="3"/>
  <c r="M468" i="3" s="1"/>
  <c r="N468" i="3" s="1"/>
  <c r="H469" i="3"/>
  <c r="I469" i="3"/>
  <c r="J469" i="3"/>
  <c r="L469" i="3" s="1"/>
  <c r="K469" i="3"/>
  <c r="M469" i="3" s="1"/>
  <c r="N469" i="3" s="1"/>
  <c r="H470" i="3"/>
  <c r="I470" i="3"/>
  <c r="J470" i="3"/>
  <c r="L470" i="3" s="1"/>
  <c r="K470" i="3"/>
  <c r="M470" i="3" s="1"/>
  <c r="N470" i="3" s="1"/>
  <c r="H471" i="3"/>
  <c r="I471" i="3"/>
  <c r="J471" i="3"/>
  <c r="L471" i="3" s="1"/>
  <c r="K471" i="3"/>
  <c r="M471" i="3" s="1"/>
  <c r="N471" i="3" s="1"/>
  <c r="H472" i="3"/>
  <c r="I472" i="3"/>
  <c r="J472" i="3"/>
  <c r="L472" i="3" s="1"/>
  <c r="K472" i="3"/>
  <c r="M472" i="3" s="1"/>
  <c r="N472" i="3" s="1"/>
  <c r="H473" i="3"/>
  <c r="I473" i="3"/>
  <c r="J473" i="3"/>
  <c r="L473" i="3" s="1"/>
  <c r="K473" i="3"/>
  <c r="M473" i="3" s="1"/>
  <c r="N473" i="3" s="1"/>
  <c r="H474" i="3"/>
  <c r="I474" i="3"/>
  <c r="J474" i="3"/>
  <c r="L474" i="3" s="1"/>
  <c r="K474" i="3"/>
  <c r="M474" i="3" s="1"/>
  <c r="N474" i="3" s="1"/>
  <c r="H475" i="3"/>
  <c r="I475" i="3"/>
  <c r="J475" i="3"/>
  <c r="L475" i="3" s="1"/>
  <c r="K475" i="3"/>
  <c r="M475" i="3" s="1"/>
  <c r="N475" i="3" s="1"/>
  <c r="H476" i="3"/>
  <c r="I476" i="3"/>
  <c r="J476" i="3"/>
  <c r="L476" i="3" s="1"/>
  <c r="K476" i="3"/>
  <c r="M476" i="3" s="1"/>
  <c r="N476" i="3" s="1"/>
  <c r="H477" i="3"/>
  <c r="I477" i="3"/>
  <c r="J477" i="3"/>
  <c r="L477" i="3" s="1"/>
  <c r="K477" i="3"/>
  <c r="M477" i="3" s="1"/>
  <c r="N477" i="3" s="1"/>
  <c r="H478" i="3"/>
  <c r="I478" i="3"/>
  <c r="J478" i="3"/>
  <c r="L478" i="3" s="1"/>
  <c r="K478" i="3"/>
  <c r="M478" i="3" s="1"/>
  <c r="N478" i="3" s="1"/>
  <c r="H479" i="3"/>
  <c r="I479" i="3"/>
  <c r="J479" i="3"/>
  <c r="L479" i="3" s="1"/>
  <c r="K479" i="3"/>
  <c r="M479" i="3" s="1"/>
  <c r="N479" i="3" s="1"/>
  <c r="H480" i="3"/>
  <c r="I480" i="3"/>
  <c r="J480" i="3"/>
  <c r="L480" i="3" s="1"/>
  <c r="K480" i="3"/>
  <c r="M480" i="3" s="1"/>
  <c r="N480" i="3" s="1"/>
  <c r="H481" i="3"/>
  <c r="I481" i="3"/>
  <c r="J481" i="3"/>
  <c r="L481" i="3" s="1"/>
  <c r="K481" i="3"/>
  <c r="M481" i="3" s="1"/>
  <c r="N481" i="3" s="1"/>
  <c r="H482" i="3"/>
  <c r="I482" i="3"/>
  <c r="J482" i="3"/>
  <c r="L482" i="3" s="1"/>
  <c r="K482" i="3"/>
  <c r="M482" i="3" s="1"/>
  <c r="N482" i="3" s="1"/>
  <c r="H483" i="3"/>
  <c r="I483" i="3"/>
  <c r="J483" i="3"/>
  <c r="L483" i="3" s="1"/>
  <c r="K483" i="3"/>
  <c r="M483" i="3" s="1"/>
  <c r="N483" i="3" s="1"/>
  <c r="H484" i="3"/>
  <c r="I484" i="3"/>
  <c r="J484" i="3"/>
  <c r="L484" i="3" s="1"/>
  <c r="K484" i="3"/>
  <c r="M484" i="3" s="1"/>
  <c r="N484" i="3" s="1"/>
  <c r="H485" i="3"/>
  <c r="I485" i="3"/>
  <c r="J485" i="3"/>
  <c r="L485" i="3" s="1"/>
  <c r="K485" i="3"/>
  <c r="M485" i="3" s="1"/>
  <c r="N485" i="3" s="1"/>
  <c r="H486" i="3"/>
  <c r="I486" i="3"/>
  <c r="J486" i="3"/>
  <c r="L486" i="3" s="1"/>
  <c r="K486" i="3"/>
  <c r="M486" i="3" s="1"/>
  <c r="N486" i="3" s="1"/>
  <c r="H487" i="3"/>
  <c r="I487" i="3"/>
  <c r="J487" i="3"/>
  <c r="L487" i="3" s="1"/>
  <c r="K487" i="3"/>
  <c r="M487" i="3" s="1"/>
  <c r="N487" i="3" s="1"/>
  <c r="H488" i="3"/>
  <c r="I488" i="3"/>
  <c r="J488" i="3"/>
  <c r="L488" i="3" s="1"/>
  <c r="K488" i="3"/>
  <c r="M488" i="3" s="1"/>
  <c r="N488" i="3" s="1"/>
  <c r="H489" i="3"/>
  <c r="I489" i="3"/>
  <c r="J489" i="3"/>
  <c r="L489" i="3" s="1"/>
  <c r="K489" i="3"/>
  <c r="M489" i="3" s="1"/>
  <c r="N489" i="3" s="1"/>
  <c r="H490" i="3"/>
  <c r="I490" i="3"/>
  <c r="J490" i="3"/>
  <c r="L490" i="3" s="1"/>
  <c r="K490" i="3"/>
  <c r="M490" i="3" s="1"/>
  <c r="N490" i="3" s="1"/>
  <c r="H491" i="3"/>
  <c r="I491" i="3"/>
  <c r="J491" i="3"/>
  <c r="L491" i="3" s="1"/>
  <c r="K491" i="3"/>
  <c r="M491" i="3" s="1"/>
  <c r="N491" i="3" s="1"/>
  <c r="H492" i="3"/>
  <c r="I492" i="3"/>
  <c r="J492" i="3"/>
  <c r="L492" i="3" s="1"/>
  <c r="K492" i="3"/>
  <c r="M492" i="3" s="1"/>
  <c r="N492" i="3" s="1"/>
  <c r="H493" i="3"/>
  <c r="I493" i="3"/>
  <c r="J493" i="3"/>
  <c r="L493" i="3" s="1"/>
  <c r="K493" i="3"/>
  <c r="M493" i="3" s="1"/>
  <c r="N493" i="3" s="1"/>
  <c r="H494" i="3"/>
  <c r="I494" i="3"/>
  <c r="J494" i="3"/>
  <c r="L494" i="3" s="1"/>
  <c r="K494" i="3"/>
  <c r="M494" i="3" s="1"/>
  <c r="N494" i="3" s="1"/>
  <c r="H495" i="3"/>
  <c r="I495" i="3"/>
  <c r="J495" i="3"/>
  <c r="L495" i="3" s="1"/>
  <c r="K495" i="3"/>
  <c r="M495" i="3" s="1"/>
  <c r="N495" i="3" s="1"/>
  <c r="H496" i="3"/>
  <c r="I496" i="3"/>
  <c r="J496" i="3"/>
  <c r="L496" i="3" s="1"/>
  <c r="K496" i="3"/>
  <c r="M496" i="3" s="1"/>
  <c r="N496" i="3" s="1"/>
  <c r="H497" i="3"/>
  <c r="I497" i="3"/>
  <c r="J497" i="3"/>
  <c r="L497" i="3" s="1"/>
  <c r="K497" i="3"/>
  <c r="M497" i="3" s="1"/>
  <c r="N497" i="3" s="1"/>
  <c r="H498" i="3"/>
  <c r="I498" i="3"/>
  <c r="J498" i="3"/>
  <c r="L498" i="3" s="1"/>
  <c r="K498" i="3"/>
  <c r="M498" i="3" s="1"/>
  <c r="N498" i="3" s="1"/>
  <c r="H499" i="3"/>
  <c r="I499" i="3"/>
  <c r="J499" i="3"/>
  <c r="L499" i="3" s="1"/>
  <c r="K499" i="3"/>
  <c r="M499" i="3" s="1"/>
  <c r="N499" i="3" s="1"/>
  <c r="H500" i="3"/>
  <c r="I500" i="3"/>
  <c r="J500" i="3"/>
  <c r="L500" i="3" s="1"/>
  <c r="K500" i="3"/>
  <c r="M500" i="3" s="1"/>
  <c r="N500" i="3" s="1"/>
  <c r="H501" i="3"/>
  <c r="I501" i="3"/>
  <c r="J501" i="3"/>
  <c r="L501" i="3" s="1"/>
  <c r="K501" i="3"/>
  <c r="M501" i="3" s="1"/>
  <c r="N501" i="3" s="1"/>
  <c r="H502" i="3"/>
  <c r="I502" i="3"/>
  <c r="J502" i="3"/>
  <c r="L502" i="3" s="1"/>
  <c r="K502" i="3"/>
  <c r="M502" i="3" s="1"/>
  <c r="N502" i="3" s="1"/>
  <c r="H503" i="3"/>
  <c r="I503" i="3"/>
  <c r="J503" i="3"/>
  <c r="L503" i="3" s="1"/>
  <c r="K503" i="3"/>
  <c r="M503" i="3" s="1"/>
  <c r="N503" i="3" s="1"/>
  <c r="H504" i="3"/>
  <c r="I504" i="3"/>
  <c r="J504" i="3"/>
  <c r="L504" i="3" s="1"/>
  <c r="K504" i="3"/>
  <c r="M504" i="3" s="1"/>
  <c r="N504" i="3" s="1"/>
  <c r="H505" i="3"/>
  <c r="I505" i="3"/>
  <c r="J505" i="3"/>
  <c r="L505" i="3" s="1"/>
  <c r="K505" i="3"/>
  <c r="M505" i="3" s="1"/>
  <c r="N505" i="3" s="1"/>
  <c r="H506" i="3"/>
  <c r="I506" i="3"/>
  <c r="J506" i="3"/>
  <c r="L506" i="3" s="1"/>
  <c r="K506" i="3"/>
  <c r="M506" i="3" s="1"/>
  <c r="N506" i="3" s="1"/>
  <c r="H507" i="3"/>
  <c r="I507" i="3"/>
  <c r="J507" i="3"/>
  <c r="L507" i="3" s="1"/>
  <c r="K507" i="3"/>
  <c r="M507" i="3" s="1"/>
  <c r="N507" i="3" s="1"/>
  <c r="H508" i="3"/>
  <c r="I508" i="3"/>
  <c r="J508" i="3"/>
  <c r="L508" i="3" s="1"/>
  <c r="K508" i="3"/>
  <c r="M508" i="3" s="1"/>
  <c r="N508" i="3" s="1"/>
  <c r="H509" i="3"/>
  <c r="I509" i="3"/>
  <c r="J509" i="3"/>
  <c r="L509" i="3" s="1"/>
  <c r="K509" i="3"/>
  <c r="M509" i="3" s="1"/>
  <c r="N509" i="3" s="1"/>
  <c r="H510" i="3"/>
  <c r="I510" i="3"/>
  <c r="J510" i="3"/>
  <c r="L510" i="3" s="1"/>
  <c r="K510" i="3"/>
  <c r="M510" i="3" s="1"/>
  <c r="N510" i="3" s="1"/>
  <c r="H511" i="3"/>
  <c r="I511" i="3"/>
  <c r="J511" i="3"/>
  <c r="L511" i="3" s="1"/>
  <c r="K511" i="3"/>
  <c r="M511" i="3" s="1"/>
  <c r="N511" i="3" s="1"/>
  <c r="H512" i="3"/>
  <c r="I512" i="3"/>
  <c r="J512" i="3"/>
  <c r="L512" i="3" s="1"/>
  <c r="K512" i="3"/>
  <c r="M512" i="3" s="1"/>
  <c r="N512" i="3" s="1"/>
  <c r="H513" i="3"/>
  <c r="I513" i="3"/>
  <c r="J513" i="3"/>
  <c r="L513" i="3" s="1"/>
  <c r="K513" i="3"/>
  <c r="M513" i="3" s="1"/>
  <c r="N513" i="3" s="1"/>
  <c r="H514" i="3"/>
  <c r="I514" i="3"/>
  <c r="J514" i="3"/>
  <c r="L514" i="3" s="1"/>
  <c r="K514" i="3"/>
  <c r="M514" i="3" s="1"/>
  <c r="N514" i="3" s="1"/>
  <c r="H515" i="3"/>
  <c r="I515" i="3"/>
  <c r="J515" i="3"/>
  <c r="L515" i="3" s="1"/>
  <c r="K515" i="3"/>
  <c r="M515" i="3" s="1"/>
  <c r="N515" i="3" s="1"/>
  <c r="H516" i="3"/>
  <c r="I516" i="3"/>
  <c r="J516" i="3"/>
  <c r="L516" i="3" s="1"/>
  <c r="K516" i="3"/>
  <c r="M516" i="3" s="1"/>
  <c r="N516" i="3" s="1"/>
  <c r="H517" i="3"/>
  <c r="I517" i="3"/>
  <c r="J517" i="3"/>
  <c r="L517" i="3" s="1"/>
  <c r="K517" i="3"/>
  <c r="M517" i="3" s="1"/>
  <c r="N517" i="3" s="1"/>
  <c r="H518" i="3"/>
  <c r="I518" i="3"/>
  <c r="J518" i="3"/>
  <c r="L518" i="3" s="1"/>
  <c r="K518" i="3"/>
  <c r="M518" i="3" s="1"/>
  <c r="N518" i="3" s="1"/>
  <c r="H519" i="3"/>
  <c r="I519" i="3"/>
  <c r="J519" i="3"/>
  <c r="L519" i="3" s="1"/>
  <c r="K519" i="3"/>
  <c r="M519" i="3" s="1"/>
  <c r="N519" i="3" s="1"/>
  <c r="H520" i="3"/>
  <c r="I520" i="3"/>
  <c r="J520" i="3"/>
  <c r="L520" i="3" s="1"/>
  <c r="K520" i="3"/>
  <c r="M520" i="3" s="1"/>
  <c r="N520" i="3" s="1"/>
  <c r="H521" i="3"/>
  <c r="I521" i="3"/>
  <c r="J521" i="3"/>
  <c r="L521" i="3" s="1"/>
  <c r="K521" i="3"/>
  <c r="M521" i="3" s="1"/>
  <c r="N521" i="3" s="1"/>
  <c r="H522" i="3"/>
  <c r="I522" i="3"/>
  <c r="J522" i="3"/>
  <c r="L522" i="3" s="1"/>
  <c r="K522" i="3"/>
  <c r="M522" i="3" s="1"/>
  <c r="N522" i="3" s="1"/>
  <c r="H523" i="3"/>
  <c r="I523" i="3"/>
  <c r="J523" i="3"/>
  <c r="L523" i="3" s="1"/>
  <c r="K523" i="3"/>
  <c r="M523" i="3" s="1"/>
  <c r="N523" i="3" s="1"/>
  <c r="H524" i="3"/>
  <c r="I524" i="3"/>
  <c r="J524" i="3"/>
  <c r="L524" i="3" s="1"/>
  <c r="K524" i="3"/>
  <c r="M524" i="3" s="1"/>
  <c r="N524" i="3" s="1"/>
  <c r="H525" i="3"/>
  <c r="I525" i="3"/>
  <c r="J525" i="3"/>
  <c r="L525" i="3" s="1"/>
  <c r="K525" i="3"/>
  <c r="M525" i="3" s="1"/>
  <c r="N525" i="3" s="1"/>
  <c r="H526" i="3"/>
  <c r="I526" i="3"/>
  <c r="J526" i="3"/>
  <c r="L526" i="3" s="1"/>
  <c r="K526" i="3"/>
  <c r="M526" i="3" s="1"/>
  <c r="N526" i="3" s="1"/>
  <c r="H527" i="3"/>
  <c r="I527" i="3"/>
  <c r="J527" i="3"/>
  <c r="L527" i="3" s="1"/>
  <c r="K527" i="3"/>
  <c r="M527" i="3" s="1"/>
  <c r="N527" i="3" s="1"/>
  <c r="H528" i="3"/>
  <c r="I528" i="3"/>
  <c r="J528" i="3"/>
  <c r="L528" i="3" s="1"/>
  <c r="K528" i="3"/>
  <c r="M528" i="3" s="1"/>
  <c r="N528" i="3" s="1"/>
  <c r="H529" i="3"/>
  <c r="I529" i="3"/>
  <c r="J529" i="3"/>
  <c r="L529" i="3" s="1"/>
  <c r="K529" i="3"/>
  <c r="M529" i="3" s="1"/>
  <c r="N529" i="3" s="1"/>
  <c r="H530" i="3"/>
  <c r="I530" i="3"/>
  <c r="J530" i="3"/>
  <c r="L530" i="3" s="1"/>
  <c r="K530" i="3"/>
  <c r="M530" i="3" s="1"/>
  <c r="N530" i="3" s="1"/>
  <c r="H531" i="3"/>
  <c r="I531" i="3"/>
  <c r="J531" i="3"/>
  <c r="L531" i="3" s="1"/>
  <c r="K531" i="3"/>
  <c r="M531" i="3" s="1"/>
  <c r="N531" i="3" s="1"/>
  <c r="H532" i="3"/>
  <c r="I532" i="3"/>
  <c r="J532" i="3"/>
  <c r="L532" i="3" s="1"/>
  <c r="K532" i="3"/>
  <c r="M532" i="3" s="1"/>
  <c r="N532" i="3" s="1"/>
  <c r="H533" i="3"/>
  <c r="I533" i="3"/>
  <c r="J533" i="3"/>
  <c r="L533" i="3" s="1"/>
  <c r="K533" i="3"/>
  <c r="M533" i="3" s="1"/>
  <c r="N533" i="3" s="1"/>
  <c r="H534" i="3"/>
  <c r="I534" i="3"/>
  <c r="J534" i="3"/>
  <c r="L534" i="3" s="1"/>
  <c r="K534" i="3"/>
  <c r="M534" i="3" s="1"/>
  <c r="N534" i="3" s="1"/>
  <c r="H535" i="3"/>
  <c r="I535" i="3"/>
  <c r="J535" i="3"/>
  <c r="L535" i="3" s="1"/>
  <c r="K535" i="3"/>
  <c r="M535" i="3" s="1"/>
  <c r="N535" i="3" s="1"/>
  <c r="H536" i="3"/>
  <c r="I536" i="3"/>
  <c r="J536" i="3"/>
  <c r="L536" i="3" s="1"/>
  <c r="K536" i="3"/>
  <c r="M536" i="3" s="1"/>
  <c r="N536" i="3" s="1"/>
  <c r="H537" i="3"/>
  <c r="I537" i="3"/>
  <c r="J537" i="3"/>
  <c r="L537" i="3" s="1"/>
  <c r="K537" i="3"/>
  <c r="M537" i="3" s="1"/>
  <c r="N537" i="3" s="1"/>
  <c r="H538" i="3"/>
  <c r="I538" i="3"/>
  <c r="J538" i="3"/>
  <c r="L538" i="3" s="1"/>
  <c r="K538" i="3"/>
  <c r="M538" i="3" s="1"/>
  <c r="N538" i="3" s="1"/>
  <c r="H539" i="3"/>
  <c r="I539" i="3"/>
  <c r="J539" i="3"/>
  <c r="L539" i="3" s="1"/>
  <c r="K539" i="3"/>
  <c r="M539" i="3" s="1"/>
  <c r="N539" i="3" s="1"/>
  <c r="H540" i="3"/>
  <c r="I540" i="3"/>
  <c r="J540" i="3"/>
  <c r="L540" i="3" s="1"/>
  <c r="K540" i="3"/>
  <c r="M540" i="3" s="1"/>
  <c r="N540" i="3" s="1"/>
  <c r="H541" i="3"/>
  <c r="I541" i="3"/>
  <c r="J541" i="3"/>
  <c r="L541" i="3" s="1"/>
  <c r="K541" i="3"/>
  <c r="M541" i="3" s="1"/>
  <c r="N541" i="3" s="1"/>
  <c r="H542" i="3"/>
  <c r="I542" i="3"/>
  <c r="J542" i="3"/>
  <c r="L542" i="3" s="1"/>
  <c r="K542" i="3"/>
  <c r="M542" i="3" s="1"/>
  <c r="N542" i="3" s="1"/>
  <c r="H543" i="3"/>
  <c r="I543" i="3"/>
  <c r="J543" i="3"/>
  <c r="L543" i="3" s="1"/>
  <c r="K543" i="3"/>
  <c r="M543" i="3" s="1"/>
  <c r="N543" i="3" s="1"/>
  <c r="H544" i="3"/>
  <c r="I544" i="3"/>
  <c r="J544" i="3"/>
  <c r="L544" i="3" s="1"/>
  <c r="K544" i="3"/>
  <c r="M544" i="3" s="1"/>
  <c r="N544" i="3" s="1"/>
  <c r="H545" i="3"/>
  <c r="I545" i="3"/>
  <c r="J545" i="3"/>
  <c r="L545" i="3" s="1"/>
  <c r="K545" i="3"/>
  <c r="M545" i="3" s="1"/>
  <c r="N545" i="3" s="1"/>
  <c r="H546" i="3"/>
  <c r="I546" i="3"/>
  <c r="J546" i="3"/>
  <c r="L546" i="3" s="1"/>
  <c r="K546" i="3"/>
  <c r="M546" i="3" s="1"/>
  <c r="N546" i="3" s="1"/>
  <c r="H547" i="3"/>
  <c r="I547" i="3"/>
  <c r="J547" i="3"/>
  <c r="L547" i="3" s="1"/>
  <c r="K547" i="3"/>
  <c r="M547" i="3" s="1"/>
  <c r="N547" i="3" s="1"/>
  <c r="H548" i="3"/>
  <c r="I548" i="3"/>
  <c r="J548" i="3"/>
  <c r="L548" i="3" s="1"/>
  <c r="K548" i="3"/>
  <c r="M548" i="3" s="1"/>
  <c r="N548" i="3" s="1"/>
  <c r="H549" i="3"/>
  <c r="I549" i="3"/>
  <c r="J549" i="3"/>
  <c r="L549" i="3" s="1"/>
  <c r="K549" i="3"/>
  <c r="M549" i="3" s="1"/>
  <c r="N549" i="3" s="1"/>
  <c r="H550" i="3"/>
  <c r="I550" i="3"/>
  <c r="J550" i="3"/>
  <c r="L550" i="3" s="1"/>
  <c r="K550" i="3"/>
  <c r="M550" i="3" s="1"/>
  <c r="N550" i="3" s="1"/>
  <c r="H551" i="3"/>
  <c r="I551" i="3"/>
  <c r="J551" i="3"/>
  <c r="L551" i="3" s="1"/>
  <c r="K551" i="3"/>
  <c r="M551" i="3" s="1"/>
  <c r="N551" i="3" s="1"/>
  <c r="H552" i="3"/>
  <c r="I552" i="3"/>
  <c r="J552" i="3"/>
  <c r="L552" i="3" s="1"/>
  <c r="K552" i="3"/>
  <c r="M552" i="3" s="1"/>
  <c r="N552" i="3" s="1"/>
  <c r="H553" i="3"/>
  <c r="I553" i="3"/>
  <c r="J553" i="3"/>
  <c r="L553" i="3" s="1"/>
  <c r="K553" i="3"/>
  <c r="M553" i="3" s="1"/>
  <c r="N553" i="3" s="1"/>
  <c r="H554" i="3"/>
  <c r="I554" i="3"/>
  <c r="J554" i="3"/>
  <c r="L554" i="3" s="1"/>
  <c r="K554" i="3"/>
  <c r="M554" i="3" s="1"/>
  <c r="N554" i="3" s="1"/>
  <c r="H555" i="3"/>
  <c r="I555" i="3"/>
  <c r="J555" i="3"/>
  <c r="L555" i="3" s="1"/>
  <c r="K555" i="3"/>
  <c r="M555" i="3" s="1"/>
  <c r="N555" i="3" s="1"/>
  <c r="H556" i="3"/>
  <c r="I556" i="3"/>
  <c r="J556" i="3"/>
  <c r="L556" i="3" s="1"/>
  <c r="K556" i="3"/>
  <c r="M556" i="3" s="1"/>
  <c r="N556" i="3" s="1"/>
  <c r="H557" i="3"/>
  <c r="I557" i="3"/>
  <c r="J557" i="3"/>
  <c r="L557" i="3" s="1"/>
  <c r="K557" i="3"/>
  <c r="M557" i="3" s="1"/>
  <c r="N557" i="3" s="1"/>
  <c r="H558" i="3"/>
  <c r="I558" i="3"/>
  <c r="J558" i="3"/>
  <c r="L558" i="3" s="1"/>
  <c r="K558" i="3"/>
  <c r="M558" i="3" s="1"/>
  <c r="N558" i="3" s="1"/>
  <c r="H559" i="3"/>
  <c r="I559" i="3"/>
  <c r="J559" i="3"/>
  <c r="L559" i="3" s="1"/>
  <c r="K559" i="3"/>
  <c r="M559" i="3" s="1"/>
  <c r="N559" i="3" s="1"/>
  <c r="H560" i="3"/>
  <c r="I560" i="3"/>
  <c r="J560" i="3"/>
  <c r="L560" i="3" s="1"/>
  <c r="K560" i="3"/>
  <c r="M560" i="3" s="1"/>
  <c r="N560" i="3" s="1"/>
  <c r="H561" i="3"/>
  <c r="I561" i="3"/>
  <c r="J561" i="3"/>
  <c r="L561" i="3" s="1"/>
  <c r="K561" i="3"/>
  <c r="M561" i="3" s="1"/>
  <c r="N561" i="3" s="1"/>
  <c r="H562" i="3"/>
  <c r="I562" i="3"/>
  <c r="J562" i="3"/>
  <c r="L562" i="3" s="1"/>
  <c r="K562" i="3"/>
  <c r="M562" i="3" s="1"/>
  <c r="N562" i="3" s="1"/>
  <c r="H563" i="3"/>
  <c r="I563" i="3"/>
  <c r="J563" i="3"/>
  <c r="L563" i="3" s="1"/>
  <c r="K563" i="3"/>
  <c r="M563" i="3" s="1"/>
  <c r="N563" i="3" s="1"/>
  <c r="H564" i="3"/>
  <c r="I564" i="3"/>
  <c r="J564" i="3"/>
  <c r="L564" i="3" s="1"/>
  <c r="K564" i="3"/>
  <c r="M564" i="3" s="1"/>
  <c r="N564" i="3" s="1"/>
  <c r="H565" i="3"/>
  <c r="I565" i="3"/>
  <c r="J565" i="3"/>
  <c r="L565" i="3" s="1"/>
  <c r="K565" i="3"/>
  <c r="M565" i="3" s="1"/>
  <c r="N565" i="3" s="1"/>
  <c r="H566" i="3"/>
  <c r="I566" i="3"/>
  <c r="J566" i="3"/>
  <c r="L566" i="3" s="1"/>
  <c r="K566" i="3"/>
  <c r="M566" i="3" s="1"/>
  <c r="N566" i="3" s="1"/>
  <c r="H567" i="3"/>
  <c r="I567" i="3"/>
  <c r="J567" i="3"/>
  <c r="L567" i="3" s="1"/>
  <c r="K567" i="3"/>
  <c r="M567" i="3" s="1"/>
  <c r="N567" i="3" s="1"/>
  <c r="H568" i="3"/>
  <c r="I568" i="3"/>
  <c r="J568" i="3"/>
  <c r="L568" i="3" s="1"/>
  <c r="K568" i="3"/>
  <c r="M568" i="3" s="1"/>
  <c r="N568" i="3" s="1"/>
  <c r="H569" i="3"/>
  <c r="I569" i="3"/>
  <c r="J569" i="3"/>
  <c r="L569" i="3" s="1"/>
  <c r="K569" i="3"/>
  <c r="M569" i="3" s="1"/>
  <c r="N569" i="3" s="1"/>
  <c r="H570" i="3"/>
  <c r="I570" i="3"/>
  <c r="J570" i="3"/>
  <c r="L570" i="3" s="1"/>
  <c r="K570" i="3"/>
  <c r="M570" i="3" s="1"/>
  <c r="N570" i="3" s="1"/>
  <c r="H571" i="3"/>
  <c r="I571" i="3"/>
  <c r="J571" i="3"/>
  <c r="L571" i="3" s="1"/>
  <c r="K571" i="3"/>
  <c r="M571" i="3" s="1"/>
  <c r="N571" i="3" s="1"/>
  <c r="H572" i="3"/>
  <c r="I572" i="3"/>
  <c r="J572" i="3"/>
  <c r="L572" i="3" s="1"/>
  <c r="K572" i="3"/>
  <c r="M572" i="3" s="1"/>
  <c r="N572" i="3" s="1"/>
  <c r="H573" i="3"/>
  <c r="I573" i="3"/>
  <c r="J573" i="3"/>
  <c r="L573" i="3" s="1"/>
  <c r="K573" i="3"/>
  <c r="M573" i="3" s="1"/>
  <c r="N573" i="3" s="1"/>
  <c r="H574" i="3"/>
  <c r="I574" i="3"/>
  <c r="J574" i="3"/>
  <c r="L574" i="3" s="1"/>
  <c r="K574" i="3"/>
  <c r="M574" i="3" s="1"/>
  <c r="N574" i="3" s="1"/>
  <c r="H575" i="3"/>
  <c r="I575" i="3"/>
  <c r="J575" i="3"/>
  <c r="L575" i="3" s="1"/>
  <c r="K575" i="3"/>
  <c r="M575" i="3" s="1"/>
  <c r="N575" i="3" s="1"/>
  <c r="H576" i="3"/>
  <c r="I576" i="3"/>
  <c r="J576" i="3"/>
  <c r="L576" i="3" s="1"/>
  <c r="K576" i="3"/>
  <c r="M576" i="3" s="1"/>
  <c r="N576" i="3" s="1"/>
  <c r="H577" i="3"/>
  <c r="I577" i="3"/>
  <c r="J577" i="3"/>
  <c r="L577" i="3" s="1"/>
  <c r="K577" i="3"/>
  <c r="M577" i="3" s="1"/>
  <c r="N577" i="3" s="1"/>
  <c r="H578" i="3"/>
  <c r="I578" i="3"/>
  <c r="J578" i="3"/>
  <c r="L578" i="3" s="1"/>
  <c r="K578" i="3"/>
  <c r="M578" i="3" s="1"/>
  <c r="N578" i="3" s="1"/>
  <c r="H579" i="3"/>
  <c r="I579" i="3"/>
  <c r="J579" i="3"/>
  <c r="L579" i="3" s="1"/>
  <c r="K579" i="3"/>
  <c r="M579" i="3" s="1"/>
  <c r="N579" i="3" s="1"/>
  <c r="H580" i="3"/>
  <c r="I580" i="3"/>
  <c r="J580" i="3"/>
  <c r="L580" i="3" s="1"/>
  <c r="K580" i="3"/>
  <c r="M580" i="3" s="1"/>
  <c r="N580" i="3" s="1"/>
  <c r="H581" i="3"/>
  <c r="I581" i="3"/>
  <c r="J581" i="3"/>
  <c r="L581" i="3" s="1"/>
  <c r="K581" i="3"/>
  <c r="M581" i="3" s="1"/>
  <c r="N581" i="3" s="1"/>
  <c r="H582" i="3"/>
  <c r="I582" i="3"/>
  <c r="J582" i="3"/>
  <c r="L582" i="3" s="1"/>
  <c r="K582" i="3"/>
  <c r="M582" i="3" s="1"/>
  <c r="N582" i="3" s="1"/>
  <c r="H583" i="3"/>
  <c r="I583" i="3"/>
  <c r="J583" i="3"/>
  <c r="L583" i="3" s="1"/>
  <c r="K583" i="3"/>
  <c r="M583" i="3" s="1"/>
  <c r="N583" i="3" s="1"/>
  <c r="H584" i="3"/>
  <c r="I584" i="3"/>
  <c r="J584" i="3"/>
  <c r="L584" i="3" s="1"/>
  <c r="K584" i="3"/>
  <c r="M584" i="3" s="1"/>
  <c r="N584" i="3" s="1"/>
  <c r="H585" i="3"/>
  <c r="I585" i="3"/>
  <c r="J585" i="3"/>
  <c r="L585" i="3" s="1"/>
  <c r="K585" i="3"/>
  <c r="M585" i="3" s="1"/>
  <c r="N585" i="3" s="1"/>
  <c r="H586" i="3"/>
  <c r="I586" i="3"/>
  <c r="J586" i="3"/>
  <c r="L586" i="3" s="1"/>
  <c r="K586" i="3"/>
  <c r="M586" i="3" s="1"/>
  <c r="N586" i="3" s="1"/>
  <c r="H587" i="3"/>
  <c r="I587" i="3"/>
  <c r="J587" i="3"/>
  <c r="L587" i="3" s="1"/>
  <c r="K587" i="3"/>
  <c r="M587" i="3" s="1"/>
  <c r="N587" i="3" s="1"/>
  <c r="H588" i="3"/>
  <c r="I588" i="3"/>
  <c r="J588" i="3"/>
  <c r="L588" i="3" s="1"/>
  <c r="K588" i="3"/>
  <c r="M588" i="3" s="1"/>
  <c r="N588" i="3" s="1"/>
  <c r="H589" i="3"/>
  <c r="I589" i="3"/>
  <c r="J589" i="3"/>
  <c r="L589" i="3" s="1"/>
  <c r="K589" i="3"/>
  <c r="M589" i="3" s="1"/>
  <c r="N589" i="3" s="1"/>
  <c r="H590" i="3"/>
  <c r="I590" i="3"/>
  <c r="J590" i="3"/>
  <c r="L590" i="3" s="1"/>
  <c r="K590" i="3"/>
  <c r="M590" i="3" s="1"/>
  <c r="N590" i="3" s="1"/>
  <c r="H591" i="3"/>
  <c r="I591" i="3"/>
  <c r="J591" i="3"/>
  <c r="L591" i="3" s="1"/>
  <c r="K591" i="3"/>
  <c r="M591" i="3" s="1"/>
  <c r="N591" i="3" s="1"/>
  <c r="H592" i="3"/>
  <c r="I592" i="3"/>
  <c r="J592" i="3"/>
  <c r="L592" i="3" s="1"/>
  <c r="K592" i="3"/>
  <c r="M592" i="3" s="1"/>
  <c r="N592" i="3" s="1"/>
  <c r="H593" i="3"/>
  <c r="I593" i="3"/>
  <c r="J593" i="3"/>
  <c r="L593" i="3" s="1"/>
  <c r="K593" i="3"/>
  <c r="M593" i="3" s="1"/>
  <c r="N593" i="3" s="1"/>
  <c r="H594" i="3"/>
  <c r="I594" i="3"/>
  <c r="J594" i="3"/>
  <c r="L594" i="3" s="1"/>
  <c r="K594" i="3"/>
  <c r="M594" i="3" s="1"/>
  <c r="N594" i="3" s="1"/>
  <c r="H595" i="3"/>
  <c r="I595" i="3"/>
  <c r="J595" i="3"/>
  <c r="L595" i="3" s="1"/>
  <c r="K595" i="3"/>
  <c r="M595" i="3" s="1"/>
  <c r="N595" i="3" s="1"/>
  <c r="H596" i="3"/>
  <c r="I596" i="3"/>
  <c r="J596" i="3"/>
  <c r="L596" i="3" s="1"/>
  <c r="K596" i="3"/>
  <c r="M596" i="3" s="1"/>
  <c r="N596" i="3" s="1"/>
  <c r="H597" i="3"/>
  <c r="I597" i="3"/>
  <c r="J597" i="3"/>
  <c r="L597" i="3" s="1"/>
  <c r="K597" i="3"/>
  <c r="M597" i="3" s="1"/>
  <c r="N597" i="3" s="1"/>
  <c r="H598" i="3"/>
  <c r="I598" i="3"/>
  <c r="J598" i="3"/>
  <c r="L598" i="3" s="1"/>
  <c r="K598" i="3"/>
  <c r="M598" i="3" s="1"/>
  <c r="N598" i="3" s="1"/>
  <c r="H599" i="3"/>
  <c r="I599" i="3"/>
  <c r="J599" i="3"/>
  <c r="L599" i="3" s="1"/>
  <c r="K599" i="3"/>
  <c r="M599" i="3" s="1"/>
  <c r="N599" i="3" s="1"/>
  <c r="H600" i="3"/>
  <c r="I600" i="3"/>
  <c r="J600" i="3"/>
  <c r="L600" i="3" s="1"/>
  <c r="K600" i="3"/>
  <c r="M600" i="3" s="1"/>
  <c r="N600" i="3" s="1"/>
  <c r="H601" i="3"/>
  <c r="I601" i="3"/>
  <c r="J601" i="3"/>
  <c r="L601" i="3" s="1"/>
  <c r="K601" i="3"/>
  <c r="M601" i="3" s="1"/>
  <c r="N601" i="3" s="1"/>
  <c r="H602" i="3"/>
  <c r="I602" i="3"/>
  <c r="J602" i="3"/>
  <c r="L602" i="3" s="1"/>
  <c r="K602" i="3"/>
  <c r="M602" i="3" s="1"/>
  <c r="N602" i="3" s="1"/>
  <c r="H603" i="3"/>
  <c r="I603" i="3"/>
  <c r="J603" i="3"/>
  <c r="L603" i="3" s="1"/>
  <c r="K603" i="3"/>
  <c r="M603" i="3" s="1"/>
  <c r="N603" i="3" s="1"/>
  <c r="H604" i="3"/>
  <c r="I604" i="3"/>
  <c r="J604" i="3"/>
  <c r="L604" i="3" s="1"/>
  <c r="K604" i="3"/>
  <c r="M604" i="3" s="1"/>
  <c r="N604" i="3" s="1"/>
  <c r="H605" i="3"/>
  <c r="I605" i="3"/>
  <c r="J605" i="3"/>
  <c r="L605" i="3" s="1"/>
  <c r="K605" i="3"/>
  <c r="M605" i="3" s="1"/>
  <c r="N605" i="3" s="1"/>
  <c r="H606" i="3"/>
  <c r="I606" i="3"/>
  <c r="J606" i="3"/>
  <c r="L606" i="3" s="1"/>
  <c r="K606" i="3"/>
  <c r="M606" i="3" s="1"/>
  <c r="N606" i="3" s="1"/>
  <c r="H607" i="3"/>
  <c r="I607" i="3"/>
  <c r="J607" i="3"/>
  <c r="L607" i="3" s="1"/>
  <c r="K607" i="3"/>
  <c r="M607" i="3" s="1"/>
  <c r="N607" i="3" s="1"/>
  <c r="H608" i="3"/>
  <c r="I608" i="3"/>
  <c r="J608" i="3"/>
  <c r="L608" i="3" s="1"/>
  <c r="K608" i="3"/>
  <c r="M608" i="3" s="1"/>
  <c r="N608" i="3" s="1"/>
  <c r="H609" i="3"/>
  <c r="I609" i="3"/>
  <c r="J609" i="3"/>
  <c r="L609" i="3" s="1"/>
  <c r="K609" i="3"/>
  <c r="M609" i="3" s="1"/>
  <c r="N609" i="3" s="1"/>
  <c r="H610" i="3"/>
  <c r="I610" i="3"/>
  <c r="J610" i="3"/>
  <c r="L610" i="3" s="1"/>
  <c r="K610" i="3"/>
  <c r="M610" i="3" s="1"/>
  <c r="N610" i="3" s="1"/>
  <c r="H611" i="3"/>
  <c r="I611" i="3"/>
  <c r="J611" i="3"/>
  <c r="L611" i="3" s="1"/>
  <c r="K611" i="3"/>
  <c r="M611" i="3" s="1"/>
  <c r="N611" i="3" s="1"/>
  <c r="H612" i="3"/>
  <c r="I612" i="3"/>
  <c r="J612" i="3"/>
  <c r="L612" i="3" s="1"/>
  <c r="K612" i="3"/>
  <c r="M612" i="3" s="1"/>
  <c r="N612" i="3" s="1"/>
  <c r="H613" i="3"/>
  <c r="I613" i="3"/>
  <c r="J613" i="3"/>
  <c r="L613" i="3" s="1"/>
  <c r="K613" i="3"/>
  <c r="M613" i="3" s="1"/>
  <c r="N613" i="3" s="1"/>
  <c r="H614" i="3"/>
  <c r="I614" i="3"/>
  <c r="J614" i="3"/>
  <c r="L614" i="3" s="1"/>
  <c r="K614" i="3"/>
  <c r="M614" i="3" s="1"/>
  <c r="N614" i="3" s="1"/>
  <c r="H615" i="3"/>
  <c r="I615" i="3"/>
  <c r="J615" i="3"/>
  <c r="L615" i="3" s="1"/>
  <c r="K615" i="3"/>
  <c r="M615" i="3" s="1"/>
  <c r="N615" i="3" s="1"/>
  <c r="H616" i="3"/>
  <c r="I616" i="3"/>
  <c r="J616" i="3"/>
  <c r="L616" i="3" s="1"/>
  <c r="K616" i="3"/>
  <c r="M616" i="3" s="1"/>
  <c r="N616" i="3" s="1"/>
  <c r="H617" i="3"/>
  <c r="I617" i="3"/>
  <c r="J617" i="3"/>
  <c r="L617" i="3" s="1"/>
  <c r="K617" i="3"/>
  <c r="M617" i="3" s="1"/>
  <c r="N617" i="3" s="1"/>
  <c r="H618" i="3"/>
  <c r="I618" i="3"/>
  <c r="J618" i="3"/>
  <c r="L618" i="3" s="1"/>
  <c r="K618" i="3"/>
  <c r="M618" i="3" s="1"/>
  <c r="N618" i="3" s="1"/>
  <c r="H619" i="3"/>
  <c r="I619" i="3"/>
  <c r="J619" i="3"/>
  <c r="L619" i="3" s="1"/>
  <c r="K619" i="3"/>
  <c r="M619" i="3" s="1"/>
  <c r="N619" i="3" s="1"/>
  <c r="H620" i="3"/>
  <c r="I620" i="3"/>
  <c r="J620" i="3"/>
  <c r="L620" i="3" s="1"/>
  <c r="K620" i="3"/>
  <c r="M620" i="3" s="1"/>
  <c r="N620" i="3" s="1"/>
  <c r="H621" i="3"/>
  <c r="I621" i="3"/>
  <c r="J621" i="3"/>
  <c r="L621" i="3" s="1"/>
  <c r="K621" i="3"/>
  <c r="M621" i="3" s="1"/>
  <c r="N621" i="3" s="1"/>
  <c r="H622" i="3"/>
  <c r="I622" i="3"/>
  <c r="J622" i="3"/>
  <c r="L622" i="3" s="1"/>
  <c r="K622" i="3"/>
  <c r="M622" i="3" s="1"/>
  <c r="N622" i="3" s="1"/>
  <c r="H623" i="3"/>
  <c r="I623" i="3"/>
  <c r="J623" i="3"/>
  <c r="L623" i="3" s="1"/>
  <c r="K623" i="3"/>
  <c r="M623" i="3" s="1"/>
  <c r="N623" i="3" s="1"/>
  <c r="H624" i="3"/>
  <c r="I624" i="3"/>
  <c r="J624" i="3"/>
  <c r="L624" i="3" s="1"/>
  <c r="K624" i="3"/>
  <c r="M624" i="3" s="1"/>
  <c r="N624" i="3" s="1"/>
  <c r="H625" i="3"/>
  <c r="I625" i="3"/>
  <c r="J625" i="3"/>
  <c r="L625" i="3" s="1"/>
  <c r="K625" i="3"/>
  <c r="M625" i="3" s="1"/>
  <c r="N625" i="3" s="1"/>
  <c r="H626" i="3"/>
  <c r="I626" i="3"/>
  <c r="J626" i="3"/>
  <c r="L626" i="3" s="1"/>
  <c r="K626" i="3"/>
  <c r="M626" i="3" s="1"/>
  <c r="N626" i="3" s="1"/>
  <c r="H627" i="3"/>
  <c r="I627" i="3"/>
  <c r="J627" i="3"/>
  <c r="L627" i="3" s="1"/>
  <c r="K627" i="3"/>
  <c r="M627" i="3" s="1"/>
  <c r="N627" i="3" s="1"/>
  <c r="H628" i="3"/>
  <c r="I628" i="3"/>
  <c r="J628" i="3"/>
  <c r="L628" i="3" s="1"/>
  <c r="K628" i="3"/>
  <c r="M628" i="3" s="1"/>
  <c r="N628" i="3" s="1"/>
  <c r="H629" i="3"/>
  <c r="I629" i="3"/>
  <c r="J629" i="3"/>
  <c r="L629" i="3" s="1"/>
  <c r="K629" i="3"/>
  <c r="M629" i="3" s="1"/>
  <c r="N629" i="3" s="1"/>
  <c r="H630" i="3"/>
  <c r="I630" i="3"/>
  <c r="J630" i="3"/>
  <c r="L630" i="3" s="1"/>
  <c r="K630" i="3"/>
  <c r="M630" i="3" s="1"/>
  <c r="N630" i="3" s="1"/>
  <c r="H631" i="3"/>
  <c r="I631" i="3"/>
  <c r="J631" i="3"/>
  <c r="L631" i="3" s="1"/>
  <c r="K631" i="3"/>
  <c r="M631" i="3" s="1"/>
  <c r="N631" i="3" s="1"/>
  <c r="H632" i="3"/>
  <c r="I632" i="3"/>
  <c r="J632" i="3"/>
  <c r="L632" i="3" s="1"/>
  <c r="K632" i="3"/>
  <c r="M632" i="3" s="1"/>
  <c r="N632" i="3" s="1"/>
  <c r="H633" i="3"/>
  <c r="I633" i="3"/>
  <c r="J633" i="3"/>
  <c r="L633" i="3" s="1"/>
  <c r="K633" i="3"/>
  <c r="M633" i="3" s="1"/>
  <c r="N633" i="3" s="1"/>
  <c r="H634" i="3"/>
  <c r="I634" i="3"/>
  <c r="J634" i="3"/>
  <c r="L634" i="3" s="1"/>
  <c r="K634" i="3"/>
  <c r="M634" i="3" s="1"/>
  <c r="N634" i="3" s="1"/>
  <c r="H635" i="3"/>
  <c r="I635" i="3"/>
  <c r="J635" i="3"/>
  <c r="L635" i="3" s="1"/>
  <c r="K635" i="3"/>
  <c r="M635" i="3" s="1"/>
  <c r="N635" i="3" s="1"/>
  <c r="H636" i="3"/>
  <c r="I636" i="3"/>
  <c r="J636" i="3"/>
  <c r="L636" i="3" s="1"/>
  <c r="K636" i="3"/>
  <c r="M636" i="3" s="1"/>
  <c r="N636" i="3" s="1"/>
  <c r="H637" i="3"/>
  <c r="I637" i="3"/>
  <c r="J637" i="3"/>
  <c r="L637" i="3" s="1"/>
  <c r="K637" i="3"/>
  <c r="M637" i="3" s="1"/>
  <c r="N637" i="3" s="1"/>
  <c r="H638" i="3"/>
  <c r="I638" i="3"/>
  <c r="J638" i="3"/>
  <c r="L638" i="3" s="1"/>
  <c r="K638" i="3"/>
  <c r="M638" i="3" s="1"/>
  <c r="N638" i="3" s="1"/>
  <c r="H639" i="3"/>
  <c r="I639" i="3"/>
  <c r="J639" i="3"/>
  <c r="L639" i="3" s="1"/>
  <c r="K639" i="3"/>
  <c r="M639" i="3" s="1"/>
  <c r="N639" i="3" s="1"/>
  <c r="H640" i="3"/>
  <c r="I640" i="3"/>
  <c r="J640" i="3"/>
  <c r="L640" i="3" s="1"/>
  <c r="K640" i="3"/>
  <c r="M640" i="3" s="1"/>
  <c r="N640" i="3" s="1"/>
  <c r="H641" i="3"/>
  <c r="I641" i="3"/>
  <c r="J641" i="3"/>
  <c r="L641" i="3" s="1"/>
  <c r="K641" i="3"/>
  <c r="M641" i="3" s="1"/>
  <c r="N641" i="3" s="1"/>
  <c r="H642" i="3"/>
  <c r="I642" i="3"/>
  <c r="J642" i="3"/>
  <c r="L642" i="3" s="1"/>
  <c r="K642" i="3"/>
  <c r="M642" i="3" s="1"/>
  <c r="N642" i="3" s="1"/>
  <c r="H643" i="3"/>
  <c r="I643" i="3"/>
  <c r="J643" i="3"/>
  <c r="L643" i="3" s="1"/>
  <c r="K643" i="3"/>
  <c r="M643" i="3" s="1"/>
  <c r="N643" i="3" s="1"/>
  <c r="H644" i="3"/>
  <c r="I644" i="3"/>
  <c r="J644" i="3"/>
  <c r="L644" i="3" s="1"/>
  <c r="K644" i="3"/>
  <c r="M644" i="3" s="1"/>
  <c r="N644" i="3" s="1"/>
  <c r="H645" i="3"/>
  <c r="I645" i="3"/>
  <c r="J645" i="3"/>
  <c r="L645" i="3" s="1"/>
  <c r="K645" i="3"/>
  <c r="M645" i="3" s="1"/>
  <c r="N645" i="3" s="1"/>
  <c r="H646" i="3"/>
  <c r="I646" i="3"/>
  <c r="J646" i="3"/>
  <c r="L646" i="3" s="1"/>
  <c r="K646" i="3"/>
  <c r="M646" i="3" s="1"/>
  <c r="N646" i="3" s="1"/>
  <c r="H647" i="3"/>
  <c r="I647" i="3"/>
  <c r="J647" i="3"/>
  <c r="L647" i="3" s="1"/>
  <c r="K647" i="3"/>
  <c r="M647" i="3" s="1"/>
  <c r="N647" i="3" s="1"/>
  <c r="H648" i="3"/>
  <c r="I648" i="3"/>
  <c r="J648" i="3"/>
  <c r="L648" i="3" s="1"/>
  <c r="K648" i="3"/>
  <c r="M648" i="3" s="1"/>
  <c r="N648" i="3" s="1"/>
  <c r="H649" i="3"/>
  <c r="I649" i="3"/>
  <c r="J649" i="3"/>
  <c r="L649" i="3" s="1"/>
  <c r="K649" i="3"/>
  <c r="M649" i="3" s="1"/>
  <c r="N649" i="3" s="1"/>
  <c r="H650" i="3"/>
  <c r="I650" i="3"/>
  <c r="J650" i="3"/>
  <c r="L650" i="3" s="1"/>
  <c r="K650" i="3"/>
  <c r="M650" i="3" s="1"/>
  <c r="N650" i="3" s="1"/>
  <c r="H651" i="3"/>
  <c r="I651" i="3"/>
  <c r="J651" i="3"/>
  <c r="L651" i="3" s="1"/>
  <c r="K651" i="3"/>
  <c r="M651" i="3" s="1"/>
  <c r="N651" i="3" s="1"/>
  <c r="H652" i="3"/>
  <c r="I652" i="3"/>
  <c r="J652" i="3"/>
  <c r="L652" i="3" s="1"/>
  <c r="K652" i="3"/>
  <c r="M652" i="3" s="1"/>
  <c r="N652" i="3" s="1"/>
  <c r="H653" i="3"/>
  <c r="I653" i="3"/>
  <c r="J653" i="3"/>
  <c r="L653" i="3" s="1"/>
  <c r="K653" i="3"/>
  <c r="M653" i="3" s="1"/>
  <c r="N653" i="3" s="1"/>
  <c r="H654" i="3"/>
  <c r="I654" i="3"/>
  <c r="J654" i="3"/>
  <c r="L654" i="3" s="1"/>
  <c r="K654" i="3"/>
  <c r="M654" i="3" s="1"/>
  <c r="N654" i="3" s="1"/>
  <c r="H655" i="3"/>
  <c r="I655" i="3"/>
  <c r="J655" i="3"/>
  <c r="L655" i="3" s="1"/>
  <c r="K655" i="3"/>
  <c r="M655" i="3" s="1"/>
  <c r="N655" i="3" s="1"/>
  <c r="H656" i="3"/>
  <c r="I656" i="3"/>
  <c r="J656" i="3"/>
  <c r="L656" i="3" s="1"/>
  <c r="K656" i="3"/>
  <c r="M656" i="3" s="1"/>
  <c r="N656" i="3" s="1"/>
  <c r="H657" i="3"/>
  <c r="I657" i="3"/>
  <c r="J657" i="3"/>
  <c r="L657" i="3" s="1"/>
  <c r="K657" i="3"/>
  <c r="M657" i="3" s="1"/>
  <c r="N657" i="3" s="1"/>
  <c r="H658" i="3"/>
  <c r="I658" i="3"/>
  <c r="J658" i="3"/>
  <c r="L658" i="3" s="1"/>
  <c r="K658" i="3"/>
  <c r="M658" i="3" s="1"/>
  <c r="N658" i="3" s="1"/>
  <c r="H659" i="3"/>
  <c r="I659" i="3"/>
  <c r="J659" i="3"/>
  <c r="L659" i="3" s="1"/>
  <c r="K659" i="3"/>
  <c r="M659" i="3" s="1"/>
  <c r="N659" i="3" s="1"/>
  <c r="H660" i="3"/>
  <c r="I660" i="3"/>
  <c r="J660" i="3"/>
  <c r="L660" i="3" s="1"/>
  <c r="K660" i="3"/>
  <c r="M660" i="3" s="1"/>
  <c r="N660" i="3" s="1"/>
  <c r="H661" i="3"/>
  <c r="I661" i="3"/>
  <c r="J661" i="3"/>
  <c r="L661" i="3" s="1"/>
  <c r="K661" i="3"/>
  <c r="M661" i="3" s="1"/>
  <c r="N661" i="3" s="1"/>
  <c r="H662" i="3"/>
  <c r="I662" i="3"/>
  <c r="J662" i="3"/>
  <c r="L662" i="3" s="1"/>
  <c r="K662" i="3"/>
  <c r="M662" i="3" s="1"/>
  <c r="N662" i="3" s="1"/>
  <c r="H663" i="3"/>
  <c r="I663" i="3"/>
  <c r="J663" i="3"/>
  <c r="L663" i="3" s="1"/>
  <c r="K663" i="3"/>
  <c r="M663" i="3" s="1"/>
  <c r="N663" i="3" s="1"/>
  <c r="H664" i="3"/>
  <c r="I664" i="3"/>
  <c r="J664" i="3"/>
  <c r="L664" i="3" s="1"/>
  <c r="K664" i="3"/>
  <c r="M664" i="3" s="1"/>
  <c r="N664" i="3" s="1"/>
  <c r="H665" i="3"/>
  <c r="I665" i="3"/>
  <c r="J665" i="3"/>
  <c r="L665" i="3" s="1"/>
  <c r="K665" i="3"/>
  <c r="M665" i="3" s="1"/>
  <c r="N665" i="3" s="1"/>
  <c r="H666" i="3"/>
  <c r="I666" i="3"/>
  <c r="J666" i="3"/>
  <c r="L666" i="3" s="1"/>
  <c r="K666" i="3"/>
  <c r="M666" i="3" s="1"/>
  <c r="N666" i="3" s="1"/>
  <c r="H667" i="3"/>
  <c r="I667" i="3"/>
  <c r="J667" i="3"/>
  <c r="L667" i="3" s="1"/>
  <c r="K667" i="3"/>
  <c r="M667" i="3" s="1"/>
  <c r="N667" i="3" s="1"/>
  <c r="H668" i="3"/>
  <c r="I668" i="3"/>
  <c r="J668" i="3"/>
  <c r="L668" i="3" s="1"/>
  <c r="K668" i="3"/>
  <c r="M668" i="3" s="1"/>
  <c r="N668" i="3" s="1"/>
  <c r="H669" i="3"/>
  <c r="I669" i="3"/>
  <c r="J669" i="3"/>
  <c r="L669" i="3" s="1"/>
  <c r="K669" i="3"/>
  <c r="M669" i="3" s="1"/>
  <c r="N669" i="3" s="1"/>
  <c r="H670" i="3"/>
  <c r="I670" i="3"/>
  <c r="J670" i="3"/>
  <c r="L670" i="3" s="1"/>
  <c r="K670" i="3"/>
  <c r="M670" i="3" s="1"/>
  <c r="N670" i="3" s="1"/>
  <c r="H671" i="3"/>
  <c r="I671" i="3"/>
  <c r="J671" i="3"/>
  <c r="L671" i="3" s="1"/>
  <c r="K671" i="3"/>
  <c r="M671" i="3" s="1"/>
  <c r="N671" i="3" s="1"/>
  <c r="H672" i="3"/>
  <c r="I672" i="3"/>
  <c r="J672" i="3"/>
  <c r="L672" i="3" s="1"/>
  <c r="K672" i="3"/>
  <c r="M672" i="3" s="1"/>
  <c r="N672" i="3" s="1"/>
  <c r="H673" i="3"/>
  <c r="I673" i="3"/>
  <c r="J673" i="3"/>
  <c r="L673" i="3" s="1"/>
  <c r="K673" i="3"/>
  <c r="M673" i="3" s="1"/>
  <c r="N673" i="3" s="1"/>
  <c r="H674" i="3"/>
  <c r="I674" i="3"/>
  <c r="J674" i="3"/>
  <c r="L674" i="3" s="1"/>
  <c r="K674" i="3"/>
  <c r="M674" i="3" s="1"/>
  <c r="N674" i="3" s="1"/>
  <c r="H675" i="3"/>
  <c r="I675" i="3"/>
  <c r="J675" i="3"/>
  <c r="L675" i="3" s="1"/>
  <c r="K675" i="3"/>
  <c r="M675" i="3" s="1"/>
  <c r="N675" i="3" s="1"/>
  <c r="H676" i="3"/>
  <c r="I676" i="3"/>
  <c r="J676" i="3"/>
  <c r="L676" i="3" s="1"/>
  <c r="K676" i="3"/>
  <c r="M676" i="3" s="1"/>
  <c r="N676" i="3" s="1"/>
  <c r="H677" i="3"/>
  <c r="I677" i="3"/>
  <c r="J677" i="3"/>
  <c r="L677" i="3" s="1"/>
  <c r="K677" i="3"/>
  <c r="M677" i="3" s="1"/>
  <c r="N677" i="3" s="1"/>
  <c r="H678" i="3"/>
  <c r="I678" i="3"/>
  <c r="J678" i="3"/>
  <c r="L678" i="3" s="1"/>
  <c r="K678" i="3"/>
  <c r="M678" i="3" s="1"/>
  <c r="N678" i="3" s="1"/>
  <c r="H679" i="3"/>
  <c r="I679" i="3"/>
  <c r="J679" i="3"/>
  <c r="L679" i="3" s="1"/>
  <c r="K679" i="3"/>
  <c r="M679" i="3" s="1"/>
  <c r="N679" i="3" s="1"/>
  <c r="H680" i="3"/>
  <c r="I680" i="3"/>
  <c r="J680" i="3"/>
  <c r="L680" i="3" s="1"/>
  <c r="K680" i="3"/>
  <c r="M680" i="3" s="1"/>
  <c r="N680" i="3" s="1"/>
  <c r="H681" i="3"/>
  <c r="I681" i="3"/>
  <c r="J681" i="3"/>
  <c r="L681" i="3" s="1"/>
  <c r="K681" i="3"/>
  <c r="M681" i="3" s="1"/>
  <c r="N681" i="3" s="1"/>
  <c r="H682" i="3"/>
  <c r="I682" i="3"/>
  <c r="J682" i="3"/>
  <c r="L682" i="3" s="1"/>
  <c r="K682" i="3"/>
  <c r="M682" i="3" s="1"/>
  <c r="N682" i="3" s="1"/>
  <c r="H683" i="3"/>
  <c r="I683" i="3"/>
  <c r="J683" i="3"/>
  <c r="L683" i="3" s="1"/>
  <c r="K683" i="3"/>
  <c r="M683" i="3" s="1"/>
  <c r="N683" i="3" s="1"/>
  <c r="H684" i="3"/>
  <c r="I684" i="3"/>
  <c r="J684" i="3"/>
  <c r="L684" i="3" s="1"/>
  <c r="K684" i="3"/>
  <c r="M684" i="3" s="1"/>
  <c r="N684" i="3" s="1"/>
  <c r="H685" i="3"/>
  <c r="I685" i="3"/>
  <c r="J685" i="3"/>
  <c r="L685" i="3" s="1"/>
  <c r="K685" i="3"/>
  <c r="M685" i="3" s="1"/>
  <c r="N685" i="3" s="1"/>
  <c r="H686" i="3"/>
  <c r="I686" i="3"/>
  <c r="J686" i="3"/>
  <c r="L686" i="3" s="1"/>
  <c r="K686" i="3"/>
  <c r="M686" i="3" s="1"/>
  <c r="N686" i="3" s="1"/>
  <c r="H687" i="3"/>
  <c r="I687" i="3"/>
  <c r="J687" i="3"/>
  <c r="L687" i="3" s="1"/>
  <c r="K687" i="3"/>
  <c r="M687" i="3" s="1"/>
  <c r="N687" i="3" s="1"/>
  <c r="H688" i="3"/>
  <c r="I688" i="3"/>
  <c r="J688" i="3"/>
  <c r="L688" i="3" s="1"/>
  <c r="K688" i="3"/>
  <c r="M688" i="3" s="1"/>
  <c r="N688" i="3" s="1"/>
  <c r="H689" i="3"/>
  <c r="I689" i="3"/>
  <c r="J689" i="3"/>
  <c r="L689" i="3" s="1"/>
  <c r="K689" i="3"/>
  <c r="M689" i="3" s="1"/>
  <c r="N689" i="3" s="1"/>
  <c r="H690" i="3"/>
  <c r="I690" i="3"/>
  <c r="J690" i="3"/>
  <c r="L690" i="3" s="1"/>
  <c r="K690" i="3"/>
  <c r="M690" i="3" s="1"/>
  <c r="N690" i="3" s="1"/>
  <c r="H691" i="3"/>
  <c r="I691" i="3"/>
  <c r="J691" i="3"/>
  <c r="L691" i="3" s="1"/>
  <c r="K691" i="3"/>
  <c r="M691" i="3" s="1"/>
  <c r="N691" i="3" s="1"/>
  <c r="H692" i="3"/>
  <c r="I692" i="3"/>
  <c r="J692" i="3"/>
  <c r="L692" i="3" s="1"/>
  <c r="K692" i="3"/>
  <c r="M692" i="3" s="1"/>
  <c r="N692" i="3" s="1"/>
  <c r="H693" i="3"/>
  <c r="I693" i="3"/>
  <c r="J693" i="3"/>
  <c r="L693" i="3" s="1"/>
  <c r="K693" i="3"/>
  <c r="M693" i="3" s="1"/>
  <c r="N693" i="3" s="1"/>
  <c r="H694" i="3"/>
  <c r="I694" i="3"/>
  <c r="J694" i="3"/>
  <c r="L694" i="3" s="1"/>
  <c r="K694" i="3"/>
  <c r="M694" i="3" s="1"/>
  <c r="N694" i="3" s="1"/>
  <c r="H695" i="3"/>
  <c r="I695" i="3"/>
  <c r="J695" i="3"/>
  <c r="L695" i="3" s="1"/>
  <c r="K695" i="3"/>
  <c r="M695" i="3" s="1"/>
  <c r="N695" i="3" s="1"/>
  <c r="H696" i="3"/>
  <c r="I696" i="3"/>
  <c r="J696" i="3"/>
  <c r="L696" i="3" s="1"/>
  <c r="K696" i="3"/>
  <c r="M696" i="3" s="1"/>
  <c r="N696" i="3" s="1"/>
  <c r="H697" i="3"/>
  <c r="I697" i="3"/>
  <c r="J697" i="3"/>
  <c r="L697" i="3" s="1"/>
  <c r="K697" i="3"/>
  <c r="M697" i="3" s="1"/>
  <c r="N697" i="3" s="1"/>
  <c r="H698" i="3"/>
  <c r="I698" i="3"/>
  <c r="J698" i="3"/>
  <c r="L698" i="3" s="1"/>
  <c r="K698" i="3"/>
  <c r="M698" i="3" s="1"/>
  <c r="N698" i="3" s="1"/>
  <c r="H699" i="3"/>
  <c r="I699" i="3"/>
  <c r="J699" i="3"/>
  <c r="L699" i="3" s="1"/>
  <c r="K699" i="3"/>
  <c r="M699" i="3" s="1"/>
  <c r="N699" i="3" s="1"/>
  <c r="H700" i="3"/>
  <c r="I700" i="3"/>
  <c r="J700" i="3"/>
  <c r="L700" i="3" s="1"/>
  <c r="K700" i="3"/>
  <c r="M700" i="3" s="1"/>
  <c r="N700" i="3" s="1"/>
  <c r="H701" i="3"/>
  <c r="I701" i="3"/>
  <c r="J701" i="3"/>
  <c r="L701" i="3" s="1"/>
  <c r="K701" i="3"/>
  <c r="M701" i="3" s="1"/>
  <c r="N701" i="3" s="1"/>
  <c r="H702" i="3"/>
  <c r="I702" i="3"/>
  <c r="J702" i="3"/>
  <c r="L702" i="3" s="1"/>
  <c r="K702" i="3"/>
  <c r="M702" i="3" s="1"/>
  <c r="N702" i="3" s="1"/>
  <c r="H703" i="3"/>
  <c r="I703" i="3"/>
  <c r="J703" i="3"/>
  <c r="L703" i="3" s="1"/>
  <c r="K703" i="3"/>
  <c r="M703" i="3" s="1"/>
  <c r="N703" i="3" s="1"/>
  <c r="H704" i="3"/>
  <c r="I704" i="3"/>
  <c r="J704" i="3"/>
  <c r="L704" i="3" s="1"/>
  <c r="K704" i="3"/>
  <c r="M704" i="3" s="1"/>
  <c r="N704" i="3" s="1"/>
  <c r="H705" i="3"/>
  <c r="I705" i="3"/>
  <c r="J705" i="3"/>
  <c r="L705" i="3" s="1"/>
  <c r="K705" i="3"/>
  <c r="M705" i="3" s="1"/>
  <c r="N705" i="3" s="1"/>
  <c r="H706" i="3"/>
  <c r="I706" i="3"/>
  <c r="J706" i="3"/>
  <c r="L706" i="3" s="1"/>
  <c r="K706" i="3"/>
  <c r="M706" i="3" s="1"/>
  <c r="N706" i="3" s="1"/>
  <c r="H707" i="3"/>
  <c r="I707" i="3"/>
  <c r="J707" i="3"/>
  <c r="L707" i="3" s="1"/>
  <c r="K707" i="3"/>
  <c r="M707" i="3" s="1"/>
  <c r="N707" i="3" s="1"/>
  <c r="H708" i="3"/>
  <c r="I708" i="3"/>
  <c r="J708" i="3"/>
  <c r="L708" i="3" s="1"/>
  <c r="K708" i="3"/>
  <c r="M708" i="3" s="1"/>
  <c r="N708" i="3" s="1"/>
  <c r="H709" i="3"/>
  <c r="I709" i="3"/>
  <c r="J709" i="3"/>
  <c r="L709" i="3" s="1"/>
  <c r="K709" i="3"/>
  <c r="M709" i="3" s="1"/>
  <c r="N709" i="3" s="1"/>
  <c r="H710" i="3"/>
  <c r="I710" i="3"/>
  <c r="J710" i="3"/>
  <c r="L710" i="3" s="1"/>
  <c r="K710" i="3"/>
  <c r="M710" i="3" s="1"/>
  <c r="N710" i="3" s="1"/>
  <c r="H711" i="3"/>
  <c r="I711" i="3"/>
  <c r="J711" i="3"/>
  <c r="L711" i="3" s="1"/>
  <c r="K711" i="3"/>
  <c r="M711" i="3" s="1"/>
  <c r="N711" i="3" s="1"/>
  <c r="H712" i="3"/>
  <c r="I712" i="3"/>
  <c r="J712" i="3"/>
  <c r="L712" i="3" s="1"/>
  <c r="K712" i="3"/>
  <c r="M712" i="3" s="1"/>
  <c r="N712" i="3" s="1"/>
  <c r="H713" i="3"/>
  <c r="I713" i="3"/>
  <c r="J713" i="3"/>
  <c r="L713" i="3" s="1"/>
  <c r="K713" i="3"/>
  <c r="M713" i="3" s="1"/>
  <c r="N713" i="3" s="1"/>
  <c r="H714" i="3"/>
  <c r="I714" i="3"/>
  <c r="J714" i="3"/>
  <c r="L714" i="3" s="1"/>
  <c r="K714" i="3"/>
  <c r="M714" i="3" s="1"/>
  <c r="N714" i="3" s="1"/>
  <c r="H715" i="3"/>
  <c r="I715" i="3"/>
  <c r="J715" i="3"/>
  <c r="L715" i="3" s="1"/>
  <c r="K715" i="3"/>
  <c r="M715" i="3" s="1"/>
  <c r="N715" i="3" s="1"/>
  <c r="H716" i="3"/>
  <c r="I716" i="3"/>
  <c r="J716" i="3"/>
  <c r="L716" i="3" s="1"/>
  <c r="K716" i="3"/>
  <c r="M716" i="3" s="1"/>
  <c r="N716" i="3" s="1"/>
  <c r="H717" i="3"/>
  <c r="I717" i="3"/>
  <c r="J717" i="3"/>
  <c r="L717" i="3" s="1"/>
  <c r="K717" i="3"/>
  <c r="M717" i="3" s="1"/>
  <c r="N717" i="3" s="1"/>
  <c r="H718" i="3"/>
  <c r="I718" i="3"/>
  <c r="J718" i="3"/>
  <c r="L718" i="3" s="1"/>
  <c r="K718" i="3"/>
  <c r="M718" i="3" s="1"/>
  <c r="N718" i="3" s="1"/>
  <c r="H719" i="3"/>
  <c r="I719" i="3"/>
  <c r="J719" i="3"/>
  <c r="L719" i="3" s="1"/>
  <c r="K719" i="3"/>
  <c r="M719" i="3" s="1"/>
  <c r="N719" i="3" s="1"/>
  <c r="H720" i="3"/>
  <c r="I720" i="3"/>
  <c r="J720" i="3"/>
  <c r="L720" i="3" s="1"/>
  <c r="K720" i="3"/>
  <c r="M720" i="3" s="1"/>
  <c r="N720" i="3" s="1"/>
  <c r="H721" i="3"/>
  <c r="I721" i="3"/>
  <c r="J721" i="3"/>
  <c r="L721" i="3" s="1"/>
  <c r="K721" i="3"/>
  <c r="M721" i="3" s="1"/>
  <c r="N721" i="3" s="1"/>
  <c r="H722" i="3"/>
  <c r="I722" i="3"/>
  <c r="J722" i="3"/>
  <c r="L722" i="3" s="1"/>
  <c r="K722" i="3"/>
  <c r="M722" i="3" s="1"/>
  <c r="N722" i="3" s="1"/>
  <c r="H723" i="3"/>
  <c r="I723" i="3"/>
  <c r="J723" i="3"/>
  <c r="L723" i="3" s="1"/>
  <c r="K723" i="3"/>
  <c r="M723" i="3" s="1"/>
  <c r="N723" i="3" s="1"/>
  <c r="H724" i="3"/>
  <c r="I724" i="3"/>
  <c r="J724" i="3"/>
  <c r="L724" i="3" s="1"/>
  <c r="K724" i="3"/>
  <c r="M724" i="3" s="1"/>
  <c r="N724" i="3" s="1"/>
  <c r="H725" i="3"/>
  <c r="I725" i="3"/>
  <c r="J725" i="3"/>
  <c r="L725" i="3" s="1"/>
  <c r="K725" i="3"/>
  <c r="M725" i="3" s="1"/>
  <c r="N725" i="3" s="1"/>
  <c r="H726" i="3"/>
  <c r="I726" i="3"/>
  <c r="J726" i="3"/>
  <c r="L726" i="3" s="1"/>
  <c r="K726" i="3"/>
  <c r="M726" i="3" s="1"/>
  <c r="N726" i="3" s="1"/>
  <c r="H727" i="3"/>
  <c r="I727" i="3"/>
  <c r="J727" i="3"/>
  <c r="L727" i="3" s="1"/>
  <c r="K727" i="3"/>
  <c r="M727" i="3" s="1"/>
  <c r="N727" i="3" s="1"/>
  <c r="H728" i="3"/>
  <c r="I728" i="3"/>
  <c r="J728" i="3"/>
  <c r="L728" i="3" s="1"/>
  <c r="K728" i="3"/>
  <c r="M728" i="3" s="1"/>
  <c r="N728" i="3" s="1"/>
  <c r="H729" i="3"/>
  <c r="I729" i="3"/>
  <c r="J729" i="3"/>
  <c r="L729" i="3" s="1"/>
  <c r="K729" i="3"/>
  <c r="M729" i="3" s="1"/>
  <c r="N729" i="3" s="1"/>
  <c r="H730" i="3"/>
  <c r="I730" i="3"/>
  <c r="J730" i="3"/>
  <c r="L730" i="3" s="1"/>
  <c r="K730" i="3"/>
  <c r="M730" i="3" s="1"/>
  <c r="N730" i="3" s="1"/>
  <c r="H731" i="3"/>
  <c r="I731" i="3"/>
  <c r="J731" i="3"/>
  <c r="L731" i="3" s="1"/>
  <c r="K731" i="3"/>
  <c r="M731" i="3" s="1"/>
  <c r="N731" i="3" s="1"/>
  <c r="K2" i="3"/>
  <c r="M2" i="3" s="1"/>
  <c r="J2" i="3"/>
  <c r="L2" i="3" s="1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2" i="3"/>
  <c r="N2" i="3" l="1"/>
</calcChain>
</file>

<file path=xl/sharedStrings.xml><?xml version="1.0" encoding="utf-8"?>
<sst xmlns="http://schemas.openxmlformats.org/spreadsheetml/2006/main" count="2369" uniqueCount="106">
  <si>
    <t>QTY</t>
  </si>
  <si>
    <t>HARGA BELI</t>
  </si>
  <si>
    <t>HARGA JUAL</t>
  </si>
  <si>
    <t>KODE</t>
  </si>
  <si>
    <t>NAMA PRODUK</t>
  </si>
  <si>
    <t>KATEGORI</t>
  </si>
  <si>
    <t>SATUAN</t>
  </si>
  <si>
    <t>P0001</t>
  </si>
  <si>
    <t>Pocky</t>
  </si>
  <si>
    <t>Makanan</t>
  </si>
  <si>
    <t>Pcs</t>
  </si>
  <si>
    <t>P0002</t>
  </si>
  <si>
    <t>Lotte Chocopie</t>
  </si>
  <si>
    <t>P0003</t>
  </si>
  <si>
    <t>Oreo Wafer Sandwich</t>
  </si>
  <si>
    <t>P0004</t>
  </si>
  <si>
    <t>Nyam-nyam</t>
  </si>
  <si>
    <t>P0005</t>
  </si>
  <si>
    <t>Beng beng</t>
  </si>
  <si>
    <t>P0006</t>
  </si>
  <si>
    <t>Twister Black Vanila</t>
  </si>
  <si>
    <t>P0007</t>
  </si>
  <si>
    <t>Oishi Suki</t>
  </si>
  <si>
    <t>P0008</t>
  </si>
  <si>
    <t>Richeese Nabati</t>
  </si>
  <si>
    <t>P0009</t>
  </si>
  <si>
    <t>Fullo 8 Grm</t>
  </si>
  <si>
    <t>P0010</t>
  </si>
  <si>
    <t>Nextar</t>
  </si>
  <si>
    <t>P0011</t>
  </si>
  <si>
    <t>Rin bee</t>
  </si>
  <si>
    <t>P0012</t>
  </si>
  <si>
    <t>Nextar Gandumku</t>
  </si>
  <si>
    <t>P0013</t>
  </si>
  <si>
    <t>Buah Vita</t>
  </si>
  <si>
    <t>Minuman</t>
  </si>
  <si>
    <t>P0014</t>
  </si>
  <si>
    <t>Cimory Yogurt</t>
  </si>
  <si>
    <t>P0015</t>
  </si>
  <si>
    <t>Yoyic Bluebery</t>
  </si>
  <si>
    <t>P0016</t>
  </si>
  <si>
    <t>Teh Pucuk</t>
  </si>
  <si>
    <t>P0017</t>
  </si>
  <si>
    <t>Fruit Tea Poch</t>
  </si>
  <si>
    <t>P0018</t>
  </si>
  <si>
    <t>Susu Realgood Mini</t>
  </si>
  <si>
    <t>P0019</t>
  </si>
  <si>
    <t>Yuzu Tea</t>
  </si>
  <si>
    <t>P0020</t>
  </si>
  <si>
    <t>Golda Coffee</t>
  </si>
  <si>
    <t>P0021</t>
  </si>
  <si>
    <t>Milku Cokelat</t>
  </si>
  <si>
    <t>P0022</t>
  </si>
  <si>
    <t>Floridina Orange</t>
  </si>
  <si>
    <t>P0023</t>
  </si>
  <si>
    <t>Zen Sabun</t>
  </si>
  <si>
    <t>Perawatan Tubuh</t>
  </si>
  <si>
    <t>P0024</t>
  </si>
  <si>
    <t>Detol</t>
  </si>
  <si>
    <t>P0025</t>
  </si>
  <si>
    <t>Lifebuoy Cair 900 Ml</t>
  </si>
  <si>
    <t>P0026</t>
  </si>
  <si>
    <t>Ciptadent 190gr</t>
  </si>
  <si>
    <t>P0027</t>
  </si>
  <si>
    <t>Pepsodent 120 gr</t>
  </si>
  <si>
    <t>P0028</t>
  </si>
  <si>
    <t>Pond's Facial Foam</t>
  </si>
  <si>
    <t>P0029</t>
  </si>
  <si>
    <t>Pond's Bright Beauty</t>
  </si>
  <si>
    <t>P0030</t>
  </si>
  <si>
    <t>Pond's Men Facial</t>
  </si>
  <si>
    <t>P0031</t>
  </si>
  <si>
    <t>Buku Gambar A4</t>
  </si>
  <si>
    <t>Alat Tulis</t>
  </si>
  <si>
    <t>P0032</t>
  </si>
  <si>
    <t>Buku Tulis</t>
  </si>
  <si>
    <t>P0033</t>
  </si>
  <si>
    <t>Pencil Warna 12</t>
  </si>
  <si>
    <t>P0034</t>
  </si>
  <si>
    <t>Pencil Warna 24</t>
  </si>
  <si>
    <t>P0035</t>
  </si>
  <si>
    <t>Buku Gambar A3</t>
  </si>
  <si>
    <t>P0036</t>
  </si>
  <si>
    <t>Pulpen Gel</t>
  </si>
  <si>
    <t>P0037</t>
  </si>
  <si>
    <t>Tipe X Joyko</t>
  </si>
  <si>
    <t>P0038</t>
  </si>
  <si>
    <t>Penggaris Butterfly</t>
  </si>
  <si>
    <t>P0039</t>
  </si>
  <si>
    <t>Penggaris Flexibble</t>
  </si>
  <si>
    <t>TANGGAL</t>
  </si>
  <si>
    <t>KODE BARANG</t>
  </si>
  <si>
    <t>JENIS PENJUALAN</t>
  </si>
  <si>
    <t>METODE PEMBAYARAN</t>
  </si>
  <si>
    <t>DISKON</t>
  </si>
  <si>
    <t>Grosir</t>
  </si>
  <si>
    <t>Cash</t>
  </si>
  <si>
    <t>Online</t>
  </si>
  <si>
    <t>Kredit</t>
  </si>
  <si>
    <t>Eceran</t>
  </si>
  <si>
    <t>BULAN</t>
  </si>
  <si>
    <t>TAHUN</t>
  </si>
  <si>
    <t>TGL</t>
  </si>
  <si>
    <t>TOTAL COST</t>
  </si>
  <si>
    <t>TOTAL REVENUE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</si>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</sst>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p&quot;* #,##0_-;\-&quot;Rp&quot;* #,##0_-;_-&quot;Rp&quot;* &quot;-&quot;_-;_-@_-"/>
    <numFmt numFmtId="41" formatCode="_-* #,##0_-;\-* #,##0_-;_-* &quot;-&quot;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/>
    <xf numFmtId="41" fontId="0" fillId="0" borderId="0" xfId="0" applyNumberFormat="1"/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32" formatCode="_-&quot;Rp&quot;* #,##0_-;\-&quot;Rp&quot;* #,##0_-;_-&quot;Rp&quot;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32" formatCode="_-&quot;Rp&quot;* #,##0_-;\-&quot;Rp&quot;* #,##0_-;_-&quot;Rp&quot;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32" formatCode="_-&quot;Rp&quot;* #,##0_-;\-&quot;Rp&quot;* #,##0_-;_-&quot;Rp&quot;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32" formatCode="_-&quot;Rp&quot;* #,##0_-;\-&quot;Rp&quot;* #,##0_-;_-&quot;Rp&quot;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32" formatCode="_-&quot;Rp&quot;* #,##0_-;\-&quot;Rp&quot;* #,##0_-;_-&quot;Rp&quot;* &quot;-&quot;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z val="9"/>
        <color theme="0"/>
        <name val="Trebuchet MS"/>
        <family val="2"/>
        <scheme val="none"/>
      </font>
      <fill>
        <patternFill>
          <bgColor rgb="FFC00000"/>
        </patternFill>
      </fill>
      <border>
        <vertical/>
        <horizontal/>
      </border>
    </dxf>
    <dxf>
      <font>
        <sz val="9"/>
        <color rgb="FFC00000"/>
        <name val="Trebuchet MS"/>
        <family val="2"/>
        <scheme val="none"/>
      </font>
      <fill>
        <patternFill>
          <fgColor rgb="FFC00000"/>
          <bgColor rgb="FFC00000"/>
        </patternFill>
      </fill>
      <border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sz val="11"/>
        <name val="Chaparral Pro"/>
        <family val="1"/>
        <scheme val="none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sz val="10"/>
        <name val="Trebuchet MS"/>
        <family val="2"/>
        <scheme val="none"/>
      </font>
      <fill>
        <patternFill>
          <fgColor auto="1"/>
          <bgColor theme="1"/>
        </patternFill>
      </fill>
    </dxf>
  </dxfs>
  <tableStyles count="3" defaultTableStyle="TableStyleMedium2" defaultPivotStyle="PivotStyleLight16">
    <tableStyle name="CUSTOM_PENJ" pivot="0" table="0" count="9" xr9:uid="{2B8C1C57-287F-4650-A1D2-1251128C2496}">
      <tableStyleElement type="wholeTable" dxfId="24"/>
      <tableStyleElement type="headerRow" dxfId="23"/>
    </tableStyle>
    <tableStyle name="CUSTOM1" pivot="0" table="0" count="9" xr9:uid="{D360CC4B-5D75-4939-BB85-45BD3466621F}">
      <tableStyleElement type="wholeTable" dxfId="22"/>
      <tableStyleElement type="headerRow" dxfId="21"/>
    </tableStyle>
    <tableStyle name="SlicerStyleLight2 2" pivot="0" table="0" count="10" xr9:uid="{88B0E069-3093-4235-84F7-E99F8FC92309}">
      <tableStyleElement type="wholeTable" dxfId="20"/>
      <tableStyleElement type="headerRow" dxfId="19"/>
    </tableStyle>
  </tableStyles>
  <colors>
    <mruColors>
      <color rgb="FFFF5757"/>
      <color rgb="FFE66914"/>
      <color rgb="FFFF0000"/>
      <color rgb="FFFFFF00"/>
    </mruColors>
  </colors>
  <extLst>
    <ext xmlns:x14="http://schemas.microsoft.com/office/spreadsheetml/2009/9/main" uri="{46F421CA-312F-682f-3DD2-61675219B42D}">
      <x14:dxfs count="22">
        <dxf>
          <font>
            <sz val="10"/>
            <color rgb="FF000000"/>
            <name val="Trebuchet MS"/>
            <family val="2"/>
            <scheme val="none"/>
          </font>
          <fill>
            <patternFill patternType="solid">
              <fgColor auto="1"/>
              <bgColor theme="5" tint="0.39994506668294322"/>
            </patternFill>
          </fill>
          <border>
            <vertical/>
            <horizontal/>
          </border>
        </dxf>
        <dxf>
          <font>
            <sz val="10"/>
            <color rgb="FF000000"/>
            <name val="Trebuchet MS"/>
            <family val="2"/>
            <scheme val="none"/>
          </font>
          <fill>
            <patternFill patternType="solid">
              <fgColor auto="1"/>
              <bgColor theme="5" tint="0.39994506668294322"/>
            </patternFill>
          </fill>
          <border>
            <vertical/>
            <horizontal/>
          </border>
        </dxf>
        <dxf>
          <font>
            <sz val="10"/>
            <color rgb="FF000000"/>
            <name val="Trebuchet MS"/>
            <family val="2"/>
            <scheme val="none"/>
          </font>
          <fill>
            <patternFill>
              <bgColor theme="5" tint="0.39994506668294322"/>
            </patternFill>
          </fill>
          <border>
            <vertical/>
            <horizontal/>
          </border>
        </dxf>
        <dxf>
          <font>
            <sz val="10"/>
            <color rgb="FF000000"/>
            <name val="Trebuchet MS"/>
            <family val="2"/>
            <scheme val="none"/>
          </font>
          <fill>
            <patternFill patternType="solid">
              <fgColor auto="1"/>
              <bgColor theme="5" tint="0.39994506668294322"/>
            </patternFill>
          </fill>
          <border>
            <vertical/>
            <horizontal/>
          </border>
        </dxf>
        <dxf>
          <font>
            <sz val="10"/>
            <name val="Trebuchet MS"/>
            <family val="2"/>
            <scheme val="none"/>
          </font>
          <fill>
            <patternFill patternType="solid">
              <fgColor theme="0"/>
              <bgColor rgb="FFC00000"/>
            </patternFill>
          </fill>
          <border>
            <vertical/>
            <horizontal/>
          </border>
        </dxf>
        <dxf>
          <font>
            <sz val="10"/>
            <color theme="0"/>
            <name val="Trebuchet MS"/>
            <family val="2"/>
            <scheme val="none"/>
          </font>
          <fill>
            <patternFill patternType="solid">
              <fgColor rgb="FFC00000"/>
              <bgColor rgb="FFC00000"/>
            </patternFill>
          </fill>
          <border>
            <vertical/>
            <horizontal/>
          </border>
        </dxf>
        <dxf>
          <font>
            <sz val="10"/>
            <color theme="1"/>
            <name val="Trebuchet MS"/>
            <family val="2"/>
            <scheme val="none"/>
          </font>
          <border>
            <vertical/>
            <horizontal/>
          </border>
        </dxf>
        <dxf>
          <font>
            <sz val="10"/>
            <color rgb="FF000000"/>
            <name val="Trebuchet MS"/>
            <family val="2"/>
            <scheme val="none"/>
          </font>
          <border>
            <vertical/>
            <horizontal/>
          </border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rgb="FFFFA841"/>
            </patternFill>
          </fill>
        </dxf>
        <dxf>
          <font>
            <color theme="0"/>
          </font>
          <fill>
            <patternFill>
              <bgColor rgb="FF023AFF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rgb="FFFFA841"/>
            </patternFill>
          </fill>
        </dxf>
        <dxf>
          <font>
            <color theme="0"/>
          </font>
          <fill>
            <patternFill>
              <bgColor rgb="FF023AFF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USTOM_PENJ">
          <x14:slicerStyleElements>
            <x14:slicerStyleElement type="unselectedItemWithData" dxfId="21"/>
            <x14:slicerStyleElement type="unselectedItemWithNoData" dxfId="20"/>
            <x14:slicerStyleElement type="selectedItemWithData" dxfId="19"/>
            <x14:slicerStyleElement type="selectedItemWithNoData" dxfId="18"/>
            <x14:slicerStyleElement type="hoveredUnselectedItemWithData" dxfId="17"/>
            <x14:slicerStyleElement type="hoveredSelectedItemWithData" dxfId="16"/>
            <x14:slicerStyleElement type="hoveredSelectedItemWithNoData" dxfId="15"/>
          </x14:slicerStyleElements>
        </x14:slicerStyle>
        <x14:slicerStyle name="CUSTOM1">
          <x14:slicerStyleElements>
            <x14:slicerStyleElement type="unselectedItemWithData" dxfId="14"/>
            <x14:slicerStyleElement type="unselectedItemWithNoData" dxfId="13"/>
            <x14:slicerStyleElement type="selectedItemWithData" dxfId="12"/>
            <x14:slicerStyleElement type="selectedItemWithNoData" dxfId="11"/>
            <x14:slicerStyleElement type="hoveredUnselectedItemWithData" dxfId="10"/>
            <x14:slicerStyleElement type="hoveredSelectedItemWith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D08FA-D41D-416B-A51D-F4D858487570}" name="transaksi" displayName="transaksi" ref="A1:Q731" totalsRowShown="0" headerRowDxfId="18" dataDxfId="17">
  <autoFilter ref="A1:Q731" xr:uid="{42ED08FA-D41D-416B-A51D-F4D858487570}"/>
  <tableColumns count="17">
    <tableColumn id="1" xr3:uid="{D4C9EC52-C06F-482C-BE20-CD987D4A12B2}" name="TANGGAL" dataDxfId="16"/>
    <tableColumn id="2" xr3:uid="{6CB774B6-85F6-4C57-A734-8C9EBD378F6A}" name="KODE BARANG" dataDxfId="15"/>
    <tableColumn id="3" xr3:uid="{76A7E088-3EF0-44A7-B6DF-0A6894EE194B}" name="QTY" dataDxfId="14"/>
    <tableColumn id="4" xr3:uid="{CC5967D1-B4BF-4856-BAD2-19278DAA53F9}" name="JENIS PENJUALAN" dataDxfId="13"/>
    <tableColumn id="5" xr3:uid="{2FFA7EBD-9983-417D-B42E-D63A10C8B4F4}" name="METODE PEMBAYARAN" dataDxfId="12"/>
    <tableColumn id="6" xr3:uid="{209DCF58-3B3E-4076-8004-0E16F6C02FAA}" name="DISKON" dataDxfId="11" dataCellStyle="Percent"/>
    <tableColumn id="7" xr3:uid="{C3521C58-7AFC-4923-8605-B8220578B5B8}" name="NAMA PRODUK" dataDxfId="10">
      <calculatedColumnFormula>VLOOKUP(B2, 'Data Produk'!$A$2:$F$40, 2, FALSE)</calculatedColumnFormula>
    </tableColumn>
    <tableColumn id="8" xr3:uid="{4ED2603E-FCDC-4FE2-87E9-C483E536488E}" name="KATEGORI" dataDxfId="9">
      <calculatedColumnFormula>VLOOKUP(B2, 'Data Produk'!$A$2:$F$40, 3, FALSE)</calculatedColumnFormula>
    </tableColumn>
    <tableColumn id="9" xr3:uid="{35D72523-B08B-40EE-B5D4-2471BD36A26E}" name="SATUAN" dataDxfId="8">
      <calculatedColumnFormula>VLOOKUP(B2, 'Data Produk'!$A$2:$F$40, 4, FALSE)</calculatedColumnFormula>
    </tableColumn>
    <tableColumn id="10" xr3:uid="{2E7A52E6-AA75-4D17-8CDB-CC8FFAB61956}" name="HARGA BELI" dataDxfId="7">
      <calculatedColumnFormula>VLOOKUP(B2, 'Data Produk'!$A$2:$F$40, 5, FALSE)</calculatedColumnFormula>
    </tableColumn>
    <tableColumn id="11" xr3:uid="{A66716D3-D5AA-4099-9CE4-17D45CCCD05B}" name="HARGA JUAL" dataDxfId="6">
      <calculatedColumnFormula>VLOOKUP(B2, 'Data Produk'!$A$2:$F$40, 6, FALSE)</calculatedColumnFormula>
    </tableColumn>
    <tableColumn id="12" xr3:uid="{B98A17E7-FC33-46A8-83B1-B08AC51F2C93}" name="TOTAL COST" dataDxfId="5">
      <calculatedColumnFormula>C2*J2</calculatedColumnFormula>
    </tableColumn>
    <tableColumn id="13" xr3:uid="{C26C1377-6918-4B0F-99C6-D83BB655E122}" name="TOTAL REVENUE" dataDxfId="4">
      <calculatedColumnFormula>C2*K2</calculatedColumnFormula>
    </tableColumn>
    <tableColumn id="14" xr3:uid="{FAC31866-B72D-4FB7-B635-A087E97C96CA}" name="TOTAL PROFIT" dataDxfId="3">
      <calculatedColumnFormula>M2-L2</calculatedColumnFormula>
    </tableColumn>
    <tableColumn id="15" xr3:uid="{3C36CDBF-4070-441B-A629-C25769158221}" name="TGL" dataDxfId="2">
      <calculatedColumnFormula>DAY(transaksi[[#This Row],[TANGGAL]])</calculatedColumnFormula>
    </tableColumn>
    <tableColumn id="16" xr3:uid="{F3A147FE-83D1-4C86-9218-38D466DF3148}" name="BULAN" dataDxfId="1">
      <calculatedColumnFormula>TEXT(transaksi[[#This Row],[TANGGAL]], "mmm")</calculatedColumnFormula>
    </tableColumn>
    <tableColumn id="17" xr3:uid="{589D1F39-FD91-456E-9FE7-01C351302128}" name="TAHUN" dataDxfId="0">
      <calculatedColumnFormula>YEAR(transaksi[[#This Row],[TANGGAL]])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9AB-C25C-40DF-832A-F4FB85014C9D}">
  <dimension ref="A1:I40"/>
  <sheetViews>
    <sheetView workbookViewId="0">
      <selection activeCell="D2" sqref="D2"/>
    </sheetView>
  </sheetViews>
  <sheetFormatPr defaultRowHeight="15" x14ac:dyDescent="0.25"/>
  <cols>
    <col min="1" max="1" width="8" customWidth="1"/>
    <col min="2" max="2" width="22" customWidth="1"/>
    <col min="3" max="3" width="17.85546875" customWidth="1"/>
    <col min="4" max="4" width="9.42578125" customWidth="1"/>
    <col min="5" max="5" width="17.140625" customWidth="1"/>
    <col min="6" max="6" width="19.1406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</row>
    <row r="2" spans="1:9" x14ac:dyDescent="0.25">
      <c r="A2" t="s">
        <v>7</v>
      </c>
      <c r="B2" t="s">
        <v>8</v>
      </c>
      <c r="C2" t="s">
        <v>9</v>
      </c>
      <c r="D2" s="2" t="s">
        <v>10</v>
      </c>
      <c r="E2" s="3">
        <v>7250</v>
      </c>
      <c r="F2" s="4">
        <v>8200</v>
      </c>
      <c r="G2" s="4"/>
      <c r="H2" s="4"/>
      <c r="I2" s="4"/>
    </row>
    <row r="3" spans="1:9" x14ac:dyDescent="0.25">
      <c r="A3" t="s">
        <v>11</v>
      </c>
      <c r="B3" t="s">
        <v>12</v>
      </c>
      <c r="C3" t="s">
        <v>9</v>
      </c>
      <c r="D3" s="2" t="s">
        <v>10</v>
      </c>
      <c r="E3" s="3">
        <v>4850</v>
      </c>
      <c r="F3" s="4">
        <v>6100</v>
      </c>
      <c r="G3" s="4"/>
      <c r="H3" s="4"/>
      <c r="I3" s="4"/>
    </row>
    <row r="4" spans="1:9" x14ac:dyDescent="0.25">
      <c r="A4" t="s">
        <v>13</v>
      </c>
      <c r="B4" t="s">
        <v>14</v>
      </c>
      <c r="C4" t="s">
        <v>9</v>
      </c>
      <c r="D4" s="2" t="s">
        <v>10</v>
      </c>
      <c r="E4" s="3">
        <v>2350</v>
      </c>
      <c r="F4" s="4">
        <v>3500</v>
      </c>
      <c r="G4" s="4"/>
      <c r="H4" s="4"/>
      <c r="I4" s="4"/>
    </row>
    <row r="5" spans="1:9" x14ac:dyDescent="0.25">
      <c r="A5" t="s">
        <v>15</v>
      </c>
      <c r="B5" t="s">
        <v>16</v>
      </c>
      <c r="C5" t="s">
        <v>9</v>
      </c>
      <c r="D5" s="2" t="s">
        <v>10</v>
      </c>
      <c r="E5" s="3">
        <v>3550</v>
      </c>
      <c r="F5" s="4">
        <v>4800</v>
      </c>
      <c r="G5" s="4"/>
      <c r="H5" s="4"/>
      <c r="I5" s="4"/>
    </row>
    <row r="6" spans="1:9" x14ac:dyDescent="0.25">
      <c r="A6" t="s">
        <v>17</v>
      </c>
      <c r="B6" t="s">
        <v>18</v>
      </c>
      <c r="C6" t="s">
        <v>9</v>
      </c>
      <c r="D6" s="2" t="s">
        <v>10</v>
      </c>
      <c r="E6" s="3">
        <v>3650</v>
      </c>
      <c r="F6" s="4">
        <v>5100</v>
      </c>
      <c r="G6" s="4"/>
      <c r="H6" s="4"/>
      <c r="I6" s="4"/>
    </row>
    <row r="7" spans="1:9" x14ac:dyDescent="0.25">
      <c r="A7" t="s">
        <v>19</v>
      </c>
      <c r="B7" t="s">
        <v>20</v>
      </c>
      <c r="C7" t="s">
        <v>9</v>
      </c>
      <c r="D7" s="2" t="s">
        <v>10</v>
      </c>
      <c r="E7" s="3">
        <v>29250</v>
      </c>
      <c r="F7" s="4">
        <v>30000</v>
      </c>
      <c r="G7" s="4"/>
      <c r="H7" s="4"/>
      <c r="I7" s="4"/>
    </row>
    <row r="8" spans="1:9" x14ac:dyDescent="0.25">
      <c r="A8" t="s">
        <v>21</v>
      </c>
      <c r="B8" t="s">
        <v>22</v>
      </c>
      <c r="C8" t="s">
        <v>9</v>
      </c>
      <c r="D8" s="2" t="s">
        <v>10</v>
      </c>
      <c r="E8" s="3">
        <v>6850</v>
      </c>
      <c r="F8" s="4">
        <v>8700</v>
      </c>
      <c r="G8" s="4"/>
      <c r="H8" s="4"/>
      <c r="I8" s="4"/>
    </row>
    <row r="9" spans="1:9" x14ac:dyDescent="0.25">
      <c r="A9" t="s">
        <v>23</v>
      </c>
      <c r="B9" t="s">
        <v>24</v>
      </c>
      <c r="C9" t="s">
        <v>9</v>
      </c>
      <c r="D9" s="2" t="s">
        <v>10</v>
      </c>
      <c r="E9" s="3">
        <v>550</v>
      </c>
      <c r="F9" s="4">
        <v>1800</v>
      </c>
      <c r="G9" s="4"/>
      <c r="H9" s="4"/>
      <c r="I9" s="4"/>
    </row>
    <row r="10" spans="1:9" x14ac:dyDescent="0.25">
      <c r="A10" t="s">
        <v>25</v>
      </c>
      <c r="B10" t="s">
        <v>26</v>
      </c>
      <c r="C10" t="s">
        <v>9</v>
      </c>
      <c r="D10" s="2" t="s">
        <v>10</v>
      </c>
      <c r="E10" s="3">
        <v>550</v>
      </c>
      <c r="F10" s="4">
        <v>1900</v>
      </c>
      <c r="G10" s="4"/>
      <c r="H10" s="4"/>
      <c r="I10" s="4"/>
    </row>
    <row r="11" spans="1:9" x14ac:dyDescent="0.25">
      <c r="A11" t="s">
        <v>27</v>
      </c>
      <c r="B11" t="s">
        <v>28</v>
      </c>
      <c r="C11" t="s">
        <v>9</v>
      </c>
      <c r="D11" s="2" t="s">
        <v>10</v>
      </c>
      <c r="E11" s="3">
        <v>17250</v>
      </c>
      <c r="F11" s="4">
        <v>18000</v>
      </c>
      <c r="G11" s="4"/>
      <c r="H11" s="4"/>
      <c r="I11" s="4"/>
    </row>
    <row r="12" spans="1:9" x14ac:dyDescent="0.25">
      <c r="A12" t="s">
        <v>29</v>
      </c>
      <c r="B12" t="s">
        <v>30</v>
      </c>
      <c r="C12" t="s">
        <v>9</v>
      </c>
      <c r="D12" s="2" t="s">
        <v>10</v>
      </c>
      <c r="E12" s="3">
        <v>10550</v>
      </c>
      <c r="F12" s="4">
        <v>13100</v>
      </c>
      <c r="G12" s="4"/>
      <c r="H12" s="4"/>
      <c r="I12" s="4"/>
    </row>
    <row r="13" spans="1:9" x14ac:dyDescent="0.25">
      <c r="A13" t="s">
        <v>31</v>
      </c>
      <c r="B13" t="s">
        <v>32</v>
      </c>
      <c r="C13" t="s">
        <v>9</v>
      </c>
      <c r="D13" s="2" t="s">
        <v>10</v>
      </c>
      <c r="E13" s="3">
        <v>1450</v>
      </c>
      <c r="F13" s="4">
        <v>3300</v>
      </c>
      <c r="G13" s="4"/>
      <c r="H13" s="4"/>
      <c r="I13" s="4"/>
    </row>
    <row r="14" spans="1:9" x14ac:dyDescent="0.25">
      <c r="A14" t="s">
        <v>33</v>
      </c>
      <c r="B14" t="s">
        <v>34</v>
      </c>
      <c r="C14" t="s">
        <v>35</v>
      </c>
      <c r="D14" s="2" t="s">
        <v>10</v>
      </c>
      <c r="E14" s="3">
        <v>12850</v>
      </c>
      <c r="F14" s="4">
        <v>14250</v>
      </c>
      <c r="G14" s="4"/>
      <c r="H14" s="4"/>
      <c r="I14" s="4"/>
    </row>
    <row r="15" spans="1:9" x14ac:dyDescent="0.25">
      <c r="A15" t="s">
        <v>36</v>
      </c>
      <c r="B15" t="s">
        <v>37</v>
      </c>
      <c r="C15" t="s">
        <v>35</v>
      </c>
      <c r="D15" s="2" t="s">
        <v>10</v>
      </c>
      <c r="E15" s="3">
        <v>2875</v>
      </c>
      <c r="F15" s="4">
        <v>5300</v>
      </c>
      <c r="G15" s="4"/>
      <c r="H15" s="4"/>
      <c r="I15" s="4"/>
    </row>
    <row r="16" spans="1:9" x14ac:dyDescent="0.25">
      <c r="A16" t="s">
        <v>38</v>
      </c>
      <c r="B16" t="s">
        <v>39</v>
      </c>
      <c r="C16" t="s">
        <v>35</v>
      </c>
      <c r="D16" s="2" t="s">
        <v>10</v>
      </c>
      <c r="E16" s="3">
        <v>4775</v>
      </c>
      <c r="F16" s="4">
        <v>7700</v>
      </c>
      <c r="G16" s="4"/>
      <c r="H16" s="4"/>
      <c r="I16" s="4"/>
    </row>
    <row r="17" spans="1:9" x14ac:dyDescent="0.25">
      <c r="A17" t="s">
        <v>40</v>
      </c>
      <c r="B17" t="s">
        <v>41</v>
      </c>
      <c r="C17" t="s">
        <v>35</v>
      </c>
      <c r="D17" s="2" t="s">
        <v>10</v>
      </c>
      <c r="E17" s="3">
        <v>11500</v>
      </c>
      <c r="F17" s="4">
        <v>12550</v>
      </c>
      <c r="G17" s="4"/>
      <c r="H17" s="4"/>
      <c r="I17" s="4"/>
    </row>
    <row r="18" spans="1:9" x14ac:dyDescent="0.25">
      <c r="A18" t="s">
        <v>42</v>
      </c>
      <c r="B18" t="s">
        <v>43</v>
      </c>
      <c r="C18" t="s">
        <v>35</v>
      </c>
      <c r="D18" s="2" t="s">
        <v>10</v>
      </c>
      <c r="E18" s="3">
        <v>2250</v>
      </c>
      <c r="F18" s="4">
        <v>4700</v>
      </c>
      <c r="G18" s="4"/>
      <c r="H18" s="4"/>
      <c r="I18" s="4"/>
    </row>
    <row r="19" spans="1:9" x14ac:dyDescent="0.25">
      <c r="A19" t="s">
        <v>44</v>
      </c>
      <c r="B19" t="s">
        <v>45</v>
      </c>
      <c r="C19" t="s">
        <v>35</v>
      </c>
      <c r="D19" s="2" t="s">
        <v>10</v>
      </c>
      <c r="E19" s="3">
        <v>1500</v>
      </c>
      <c r="F19" s="4">
        <v>4000</v>
      </c>
      <c r="G19" s="4"/>
      <c r="H19" s="4"/>
      <c r="I19" s="4"/>
    </row>
    <row r="20" spans="1:9" x14ac:dyDescent="0.25">
      <c r="A20" t="s">
        <v>46</v>
      </c>
      <c r="B20" t="s">
        <v>47</v>
      </c>
      <c r="C20" t="s">
        <v>35</v>
      </c>
      <c r="D20" s="2" t="s">
        <v>10</v>
      </c>
      <c r="E20" s="3">
        <v>11150</v>
      </c>
      <c r="F20" s="4">
        <v>15000</v>
      </c>
      <c r="G20" s="4"/>
      <c r="H20" s="4"/>
      <c r="I20" s="4"/>
    </row>
    <row r="21" spans="1:9" x14ac:dyDescent="0.25">
      <c r="A21" t="s">
        <v>48</v>
      </c>
      <c r="B21" t="s">
        <v>49</v>
      </c>
      <c r="C21" t="s">
        <v>35</v>
      </c>
      <c r="D21" s="2" t="s">
        <v>10</v>
      </c>
      <c r="E21" s="3">
        <v>11950</v>
      </c>
      <c r="F21" s="4">
        <v>16200</v>
      </c>
      <c r="G21" s="4"/>
      <c r="H21" s="4"/>
      <c r="I21" s="4"/>
    </row>
    <row r="22" spans="1:9" x14ac:dyDescent="0.25">
      <c r="A22" t="s">
        <v>50</v>
      </c>
      <c r="B22" t="s">
        <v>51</v>
      </c>
      <c r="C22" t="s">
        <v>35</v>
      </c>
      <c r="D22" s="2" t="s">
        <v>10</v>
      </c>
      <c r="E22" s="3">
        <v>2500</v>
      </c>
      <c r="F22" s="4">
        <v>5400</v>
      </c>
      <c r="G22" s="4"/>
      <c r="H22" s="4"/>
      <c r="I22" s="4"/>
    </row>
    <row r="23" spans="1:9" x14ac:dyDescent="0.25">
      <c r="A23" t="s">
        <v>52</v>
      </c>
      <c r="B23" t="s">
        <v>53</v>
      </c>
      <c r="C23" t="s">
        <v>35</v>
      </c>
      <c r="D23" s="2" t="s">
        <v>10</v>
      </c>
      <c r="E23" s="3">
        <v>3500</v>
      </c>
      <c r="F23" s="4">
        <v>6700</v>
      </c>
      <c r="G23" s="4"/>
      <c r="H23" s="4"/>
      <c r="I23" s="4"/>
    </row>
    <row r="24" spans="1:9" x14ac:dyDescent="0.25">
      <c r="A24" t="s">
        <v>54</v>
      </c>
      <c r="B24" t="s">
        <v>55</v>
      </c>
      <c r="C24" t="s">
        <v>56</v>
      </c>
      <c r="D24" s="2" t="s">
        <v>10</v>
      </c>
      <c r="E24" s="3">
        <v>18500</v>
      </c>
      <c r="F24" s="4">
        <v>20000</v>
      </c>
      <c r="G24" s="4"/>
      <c r="H24" s="4"/>
      <c r="I24" s="4"/>
    </row>
    <row r="25" spans="1:9" x14ac:dyDescent="0.25">
      <c r="A25" t="s">
        <v>57</v>
      </c>
      <c r="B25" t="s">
        <v>58</v>
      </c>
      <c r="C25" t="s">
        <v>56</v>
      </c>
      <c r="D25" s="2" t="s">
        <v>10</v>
      </c>
      <c r="E25" s="3">
        <v>5750</v>
      </c>
      <c r="F25" s="4">
        <v>7500</v>
      </c>
      <c r="G25" s="4"/>
      <c r="H25" s="4"/>
      <c r="I25" s="4"/>
    </row>
    <row r="26" spans="1:9" x14ac:dyDescent="0.25">
      <c r="A26" t="s">
        <v>59</v>
      </c>
      <c r="B26" t="s">
        <v>60</v>
      </c>
      <c r="C26" t="s">
        <v>56</v>
      </c>
      <c r="D26" s="2" t="s">
        <v>10</v>
      </c>
      <c r="E26" s="3">
        <v>34550</v>
      </c>
      <c r="F26" s="4">
        <v>36000</v>
      </c>
      <c r="G26" s="4"/>
      <c r="H26" s="4"/>
      <c r="I26" s="4"/>
    </row>
    <row r="27" spans="1:9" x14ac:dyDescent="0.25">
      <c r="A27" t="s">
        <v>61</v>
      </c>
      <c r="B27" t="s">
        <v>62</v>
      </c>
      <c r="C27" t="s">
        <v>56</v>
      </c>
      <c r="D27" s="2" t="s">
        <v>10</v>
      </c>
      <c r="E27" s="3">
        <v>15450</v>
      </c>
      <c r="F27" s="4">
        <v>17750</v>
      </c>
      <c r="G27" s="4"/>
      <c r="H27" s="4"/>
      <c r="I27" s="4"/>
    </row>
    <row r="28" spans="1:9" x14ac:dyDescent="0.25">
      <c r="A28" t="s">
        <v>63</v>
      </c>
      <c r="B28" t="s">
        <v>64</v>
      </c>
      <c r="C28" t="s">
        <v>56</v>
      </c>
      <c r="D28" s="2" t="s">
        <v>10</v>
      </c>
      <c r="E28" s="3">
        <v>5750</v>
      </c>
      <c r="F28" s="4">
        <v>10300</v>
      </c>
      <c r="G28" s="4"/>
      <c r="H28" s="4"/>
      <c r="I28" s="4"/>
    </row>
    <row r="29" spans="1:9" x14ac:dyDescent="0.25">
      <c r="A29" t="s">
        <v>65</v>
      </c>
      <c r="B29" t="s">
        <v>66</v>
      </c>
      <c r="C29" t="s">
        <v>56</v>
      </c>
      <c r="D29" s="2" t="s">
        <v>10</v>
      </c>
      <c r="E29" s="3">
        <v>23150</v>
      </c>
      <c r="F29" s="4">
        <v>27500</v>
      </c>
      <c r="G29" s="4"/>
      <c r="H29" s="4"/>
      <c r="I29" s="4"/>
    </row>
    <row r="30" spans="1:9" x14ac:dyDescent="0.25">
      <c r="A30" t="s">
        <v>67</v>
      </c>
      <c r="B30" t="s">
        <v>68</v>
      </c>
      <c r="C30" t="s">
        <v>56</v>
      </c>
      <c r="D30" s="2" t="s">
        <v>10</v>
      </c>
      <c r="E30" s="3">
        <v>17750</v>
      </c>
      <c r="F30" s="4">
        <v>21000</v>
      </c>
      <c r="G30" s="4"/>
      <c r="H30" s="4"/>
      <c r="I30" s="4"/>
    </row>
    <row r="31" spans="1:9" x14ac:dyDescent="0.25">
      <c r="A31" t="s">
        <v>69</v>
      </c>
      <c r="B31" t="s">
        <v>70</v>
      </c>
      <c r="C31" t="s">
        <v>56</v>
      </c>
      <c r="D31" s="2" t="s">
        <v>10</v>
      </c>
      <c r="E31" s="3">
        <v>15000</v>
      </c>
      <c r="F31" s="4">
        <v>18550</v>
      </c>
      <c r="G31" s="4"/>
      <c r="H31" s="4"/>
      <c r="I31" s="4"/>
    </row>
    <row r="32" spans="1:9" x14ac:dyDescent="0.25">
      <c r="A32" t="s">
        <v>71</v>
      </c>
      <c r="B32" t="s">
        <v>72</v>
      </c>
      <c r="C32" t="s">
        <v>73</v>
      </c>
      <c r="D32" s="2" t="s">
        <v>10</v>
      </c>
      <c r="E32" s="3">
        <v>8000</v>
      </c>
      <c r="F32" s="4">
        <v>10750</v>
      </c>
      <c r="G32" s="4"/>
      <c r="H32" s="4"/>
      <c r="I32" s="4"/>
    </row>
    <row r="33" spans="1:9" x14ac:dyDescent="0.25">
      <c r="A33" t="s">
        <v>74</v>
      </c>
      <c r="B33" t="s">
        <v>75</v>
      </c>
      <c r="C33" t="s">
        <v>73</v>
      </c>
      <c r="D33" s="2" t="s">
        <v>10</v>
      </c>
      <c r="E33" s="3">
        <v>5000</v>
      </c>
      <c r="F33" s="4">
        <v>7750</v>
      </c>
      <c r="G33" s="4"/>
      <c r="H33" s="4"/>
      <c r="I33" s="4"/>
    </row>
    <row r="34" spans="1:9" x14ac:dyDescent="0.25">
      <c r="A34" t="s">
        <v>76</v>
      </c>
      <c r="B34" t="s">
        <v>77</v>
      </c>
      <c r="C34" t="s">
        <v>73</v>
      </c>
      <c r="D34" s="2" t="s">
        <v>10</v>
      </c>
      <c r="E34" s="3">
        <v>25000</v>
      </c>
      <c r="F34" s="4">
        <v>27500</v>
      </c>
      <c r="G34" s="4"/>
      <c r="H34" s="4"/>
      <c r="I34" s="4"/>
    </row>
    <row r="35" spans="1:9" x14ac:dyDescent="0.25">
      <c r="A35" t="s">
        <v>78</v>
      </c>
      <c r="B35" t="s">
        <v>79</v>
      </c>
      <c r="C35" t="s">
        <v>73</v>
      </c>
      <c r="D35" s="2" t="s">
        <v>10</v>
      </c>
      <c r="E35" s="3">
        <v>50000</v>
      </c>
      <c r="F35" s="4">
        <v>55000</v>
      </c>
      <c r="G35" s="4"/>
      <c r="H35" s="4"/>
      <c r="I35" s="4"/>
    </row>
    <row r="36" spans="1:9" x14ac:dyDescent="0.25">
      <c r="A36" t="s">
        <v>80</v>
      </c>
      <c r="B36" t="s">
        <v>81</v>
      </c>
      <c r="C36" t="s">
        <v>73</v>
      </c>
      <c r="D36" s="2" t="s">
        <v>10</v>
      </c>
      <c r="E36" s="3">
        <v>10000</v>
      </c>
      <c r="F36" s="4">
        <v>13500</v>
      </c>
      <c r="G36" s="4"/>
      <c r="H36" s="4"/>
      <c r="I36" s="4"/>
    </row>
    <row r="37" spans="1:9" x14ac:dyDescent="0.25">
      <c r="A37" t="s">
        <v>82</v>
      </c>
      <c r="B37" t="s">
        <v>83</v>
      </c>
      <c r="C37" t="s">
        <v>73</v>
      </c>
      <c r="D37" s="2" t="s">
        <v>10</v>
      </c>
      <c r="E37" s="3">
        <v>7500</v>
      </c>
      <c r="F37" s="4">
        <v>8000</v>
      </c>
      <c r="G37" s="4"/>
      <c r="H37" s="4"/>
      <c r="I37" s="4"/>
    </row>
    <row r="38" spans="1:9" x14ac:dyDescent="0.25">
      <c r="A38" t="s">
        <v>84</v>
      </c>
      <c r="B38" t="s">
        <v>85</v>
      </c>
      <c r="C38" t="s">
        <v>73</v>
      </c>
      <c r="D38" s="2" t="s">
        <v>10</v>
      </c>
      <c r="E38" s="3">
        <v>1500</v>
      </c>
      <c r="F38" s="4">
        <v>2500</v>
      </c>
      <c r="G38" s="4"/>
      <c r="H38" s="4"/>
      <c r="I38" s="4"/>
    </row>
    <row r="39" spans="1:9" x14ac:dyDescent="0.25">
      <c r="A39" t="s">
        <v>86</v>
      </c>
      <c r="B39" t="s">
        <v>87</v>
      </c>
      <c r="C39" t="s">
        <v>73</v>
      </c>
      <c r="D39" s="2" t="s">
        <v>10</v>
      </c>
      <c r="E39" s="3">
        <v>1750</v>
      </c>
      <c r="F39" s="4">
        <v>2750</v>
      </c>
      <c r="G39" s="4"/>
      <c r="H39" s="4"/>
      <c r="I39" s="4"/>
    </row>
    <row r="40" spans="1:9" x14ac:dyDescent="0.25">
      <c r="A40" t="s">
        <v>88</v>
      </c>
      <c r="B40" t="s">
        <v>89</v>
      </c>
      <c r="C40" t="s">
        <v>73</v>
      </c>
      <c r="D40" s="2" t="s">
        <v>10</v>
      </c>
      <c r="E40" s="3">
        <v>13750</v>
      </c>
      <c r="F40" s="4">
        <v>17500</v>
      </c>
      <c r="G40" s="4"/>
      <c r="H40" s="4"/>
      <c r="I40" s="4"/>
    </row>
  </sheetData>
  <dataValidations count="1">
    <dataValidation type="list" allowBlank="1" showInputMessage="1" showErrorMessage="1" sqref="D2:D40" xr:uid="{37D12CCC-FB0C-440A-A6D9-C53BC232AF89}">
      <formula1>"Kg,Pcs,Ltr"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7A5B-43EA-4C89-B3F7-75CF13037C99}">
  <dimension ref="A1:R731"/>
  <sheetViews>
    <sheetView tabSelected="1" workbookViewId="0">
      <selection activeCell="E22" sqref="E22"/>
    </sheetView>
  </sheetViews>
  <sheetFormatPr defaultRowHeight="16.5" x14ac:dyDescent="0.25"/>
  <cols>
    <col min="1" max="1" width="13.85546875" style="7" bestFit="1" customWidth="1"/>
    <col min="2" max="2" width="18" style="9" bestFit="1" customWidth="1"/>
    <col min="3" max="3" width="9.28515625" style="7" bestFit="1" customWidth="1"/>
    <col min="4" max="4" width="21.42578125" style="7" bestFit="1" customWidth="1"/>
    <col min="5" max="5" width="25.28515625" style="7" bestFit="1" customWidth="1"/>
    <col min="6" max="6" width="12" style="7" bestFit="1" customWidth="1"/>
    <col min="7" max="7" width="19.28515625" style="9" bestFit="1" customWidth="1"/>
    <col min="8" max="8" width="15.5703125" style="9" bestFit="1" customWidth="1"/>
    <col min="9" max="9" width="12.5703125" style="7" bestFit="1" customWidth="1"/>
    <col min="10" max="10" width="15.85546875" style="9" bestFit="1" customWidth="1"/>
    <col min="11" max="11" width="16.5703125" style="9" bestFit="1" customWidth="1"/>
    <col min="12" max="12" width="16.42578125" style="9" bestFit="1" customWidth="1"/>
    <col min="13" max="13" width="19.85546875" style="9" bestFit="1" customWidth="1"/>
    <col min="14" max="14" width="18.42578125" style="9" bestFit="1" customWidth="1"/>
    <col min="15" max="15" width="9" style="9" bestFit="1" customWidth="1"/>
    <col min="16" max="16" width="11.42578125" style="7" bestFit="1" customWidth="1"/>
    <col min="17" max="17" width="11.7109375" style="7" bestFit="1" customWidth="1"/>
    <col min="18" max="18" width="9.140625" style="11"/>
    <col min="19" max="16384" width="9.140625" style="9"/>
  </cols>
  <sheetData>
    <row r="1" spans="1:18" s="5" customFormat="1" ht="15" x14ac:dyDescent="0.25">
      <c r="A1" s="5" t="s">
        <v>90</v>
      </c>
      <c r="B1" s="5" t="s">
        <v>91</v>
      </c>
      <c r="C1" s="5" t="s">
        <v>0</v>
      </c>
      <c r="D1" s="5" t="s">
        <v>92</v>
      </c>
      <c r="E1" s="5" t="s">
        <v>93</v>
      </c>
      <c r="F1" s="5" t="s">
        <v>94</v>
      </c>
      <c r="G1" s="5" t="s">
        <v>4</v>
      </c>
      <c r="H1" s="5" t="s">
        <v>5</v>
      </c>
      <c r="I1" s="5" t="s">
        <v>6</v>
      </c>
      <c r="J1" s="5" t="s">
        <v>1</v>
      </c>
      <c r="K1" s="5" t="s">
        <v>2</v>
      </c>
      <c r="L1" s="5" t="s">
        <v>103</v>
      </c>
      <c r="M1" s="5" t="s">
        <v>104</v>
      </c>
      <c r="N1" s="5" t="s">
        <v>105</v>
      </c>
      <c r="O1" s="5" t="s">
        <v>102</v>
      </c>
      <c r="P1" s="5" t="s">
        <v>100</v>
      </c>
      <c r="Q1" s="5" t="s">
        <v>101</v>
      </c>
    </row>
    <row r="2" spans="1:18" ht="15" x14ac:dyDescent="0.25">
      <c r="A2" s="6">
        <v>44197</v>
      </c>
      <c r="B2" s="9" t="s">
        <v>7</v>
      </c>
      <c r="C2" s="7">
        <v>85</v>
      </c>
      <c r="D2" s="7" t="s">
        <v>95</v>
      </c>
      <c r="E2" s="7" t="s">
        <v>96</v>
      </c>
      <c r="F2" s="8">
        <v>0</v>
      </c>
      <c r="G2" s="9" t="str">
        <f>VLOOKUP(B2, 'Data Produk'!$A$2:$F$40, 2, FALSE)</f>
        <v>Pocky</v>
      </c>
      <c r="H2" s="9" t="str">
        <f>VLOOKUP(B2, 'Data Produk'!$A$2:$F$40, 3, FALSE)</f>
        <v>Makanan</v>
      </c>
      <c r="I2" s="7" t="str">
        <f>VLOOKUP(B2, 'Data Produk'!$A$2:$F$40, 4, FALSE)</f>
        <v>Pcs</v>
      </c>
      <c r="J2" s="10">
        <f>VLOOKUP(B2, 'Data Produk'!$A$2:$F$40, 5, FALSE)</f>
        <v>7250</v>
      </c>
      <c r="K2" s="10">
        <f>VLOOKUP(B2, 'Data Produk'!$A$2:$F$40, 6, FALSE)</f>
        <v>8200</v>
      </c>
      <c r="L2" s="10">
        <f>C2*J2</f>
        <v>616250</v>
      </c>
      <c r="M2" s="10">
        <f>C2*K2</f>
        <v>697000</v>
      </c>
      <c r="N2" s="10">
        <f>M2-L2</f>
        <v>80750</v>
      </c>
      <c r="O2" s="9">
        <f>DAY(transaksi[[#This Row],[TANGGAL]])</f>
        <v>1</v>
      </c>
      <c r="P2" s="7" t="str">
        <f>TEXT(transaksi[[#This Row],[TANGGAL]], "mmm")</f>
        <v>Jan</v>
      </c>
      <c r="Q2" s="7">
        <f>YEAR(transaksi[[#This Row],[TANGGAL]])</f>
        <v>2021</v>
      </c>
      <c r="R2" s="9"/>
    </row>
    <row r="3" spans="1:18" ht="15" x14ac:dyDescent="0.25">
      <c r="A3" s="6">
        <v>44198</v>
      </c>
      <c r="B3" s="9" t="s">
        <v>11</v>
      </c>
      <c r="C3" s="7">
        <v>84</v>
      </c>
      <c r="D3" s="7" t="s">
        <v>95</v>
      </c>
      <c r="E3" s="7" t="s">
        <v>96</v>
      </c>
      <c r="F3" s="8">
        <v>0</v>
      </c>
      <c r="G3" s="9" t="str">
        <f>VLOOKUP(B3, 'Data Produk'!$A$2:$F$40, 2, FALSE)</f>
        <v>Lotte Chocopie</v>
      </c>
      <c r="H3" s="9" t="str">
        <f>VLOOKUP(B3, 'Data Produk'!$A$2:$F$40, 3, FALSE)</f>
        <v>Makanan</v>
      </c>
      <c r="I3" s="7" t="str">
        <f>VLOOKUP(B3, 'Data Produk'!$A$2:$F$40, 4, FALSE)</f>
        <v>Pcs</v>
      </c>
      <c r="J3" s="10">
        <f>VLOOKUP(B3, 'Data Produk'!$A$2:$F$40, 5, FALSE)</f>
        <v>4850</v>
      </c>
      <c r="K3" s="10">
        <f>VLOOKUP(B3, 'Data Produk'!$A$2:$F$40, 6, FALSE)</f>
        <v>6100</v>
      </c>
      <c r="L3" s="10">
        <f t="shared" ref="L3:L66" si="0">C3*J3</f>
        <v>407400</v>
      </c>
      <c r="M3" s="10">
        <f t="shared" ref="M3:M66" si="1">C3*K3</f>
        <v>512400</v>
      </c>
      <c r="N3" s="10">
        <f t="shared" ref="N3:N66" si="2">M3-L3</f>
        <v>105000</v>
      </c>
      <c r="O3" s="9">
        <f>DAY(transaksi[[#This Row],[TANGGAL]])</f>
        <v>2</v>
      </c>
      <c r="P3" s="7" t="str">
        <f>TEXT(transaksi[[#This Row],[TANGGAL]], "mmm")</f>
        <v>Jan</v>
      </c>
      <c r="Q3" s="7">
        <f>YEAR(transaksi[[#This Row],[TANGGAL]])</f>
        <v>2021</v>
      </c>
      <c r="R3" s="9"/>
    </row>
    <row r="4" spans="1:18" ht="15" x14ac:dyDescent="0.25">
      <c r="A4" s="6">
        <v>44199</v>
      </c>
      <c r="B4" s="9" t="s">
        <v>13</v>
      </c>
      <c r="C4" s="7">
        <v>87</v>
      </c>
      <c r="D4" s="7" t="s">
        <v>95</v>
      </c>
      <c r="E4" s="7" t="s">
        <v>96</v>
      </c>
      <c r="F4" s="8">
        <v>0</v>
      </c>
      <c r="G4" s="9" t="str">
        <f>VLOOKUP(B4, 'Data Produk'!$A$2:$F$40, 2, FALSE)</f>
        <v>Oreo Wafer Sandwich</v>
      </c>
      <c r="H4" s="9" t="str">
        <f>VLOOKUP(B4, 'Data Produk'!$A$2:$F$40, 3, FALSE)</f>
        <v>Makanan</v>
      </c>
      <c r="I4" s="7" t="str">
        <f>VLOOKUP(B4, 'Data Produk'!$A$2:$F$40, 4, FALSE)</f>
        <v>Pcs</v>
      </c>
      <c r="J4" s="10">
        <f>VLOOKUP(B4, 'Data Produk'!$A$2:$F$40, 5, FALSE)</f>
        <v>2350</v>
      </c>
      <c r="K4" s="10">
        <f>VLOOKUP(B4, 'Data Produk'!$A$2:$F$40, 6, FALSE)</f>
        <v>3500</v>
      </c>
      <c r="L4" s="10">
        <f t="shared" si="0"/>
        <v>204450</v>
      </c>
      <c r="M4" s="10">
        <f t="shared" si="1"/>
        <v>304500</v>
      </c>
      <c r="N4" s="10">
        <f t="shared" si="2"/>
        <v>100050</v>
      </c>
      <c r="O4" s="9">
        <f>DAY(transaksi[[#This Row],[TANGGAL]])</f>
        <v>3</v>
      </c>
      <c r="P4" s="7" t="str">
        <f>TEXT(transaksi[[#This Row],[TANGGAL]], "mmm")</f>
        <v>Jan</v>
      </c>
      <c r="Q4" s="7">
        <f>YEAR(transaksi[[#This Row],[TANGGAL]])</f>
        <v>2021</v>
      </c>
      <c r="R4" s="9"/>
    </row>
    <row r="5" spans="1:18" ht="15" x14ac:dyDescent="0.25">
      <c r="A5" s="6">
        <v>44200</v>
      </c>
      <c r="B5" s="9" t="s">
        <v>15</v>
      </c>
      <c r="C5" s="7">
        <v>88</v>
      </c>
      <c r="D5" s="7" t="s">
        <v>95</v>
      </c>
      <c r="E5" s="7" t="s">
        <v>96</v>
      </c>
      <c r="F5" s="8">
        <v>0</v>
      </c>
      <c r="G5" s="9" t="str">
        <f>VLOOKUP(B5, 'Data Produk'!$A$2:$F$40, 2, FALSE)</f>
        <v>Nyam-nyam</v>
      </c>
      <c r="H5" s="9" t="str">
        <f>VLOOKUP(B5, 'Data Produk'!$A$2:$F$40, 3, FALSE)</f>
        <v>Makanan</v>
      </c>
      <c r="I5" s="7" t="str">
        <f>VLOOKUP(B5, 'Data Produk'!$A$2:$F$40, 4, FALSE)</f>
        <v>Pcs</v>
      </c>
      <c r="J5" s="10">
        <f>VLOOKUP(B5, 'Data Produk'!$A$2:$F$40, 5, FALSE)</f>
        <v>3550</v>
      </c>
      <c r="K5" s="10">
        <f>VLOOKUP(B5, 'Data Produk'!$A$2:$F$40, 6, FALSE)</f>
        <v>4800</v>
      </c>
      <c r="L5" s="10">
        <f t="shared" si="0"/>
        <v>312400</v>
      </c>
      <c r="M5" s="10">
        <f t="shared" si="1"/>
        <v>422400</v>
      </c>
      <c r="N5" s="10">
        <f t="shared" si="2"/>
        <v>110000</v>
      </c>
      <c r="O5" s="9">
        <f>DAY(transaksi[[#This Row],[TANGGAL]])</f>
        <v>4</v>
      </c>
      <c r="P5" s="7" t="str">
        <f>TEXT(transaksi[[#This Row],[TANGGAL]], "mmm")</f>
        <v>Jan</v>
      </c>
      <c r="Q5" s="7">
        <f>YEAR(transaksi[[#This Row],[TANGGAL]])</f>
        <v>2021</v>
      </c>
      <c r="R5" s="9"/>
    </row>
    <row r="6" spans="1:18" ht="15" x14ac:dyDescent="0.25">
      <c r="A6" s="6">
        <v>44201</v>
      </c>
      <c r="B6" s="9" t="s">
        <v>33</v>
      </c>
      <c r="C6" s="7">
        <v>90</v>
      </c>
      <c r="D6" s="7" t="s">
        <v>95</v>
      </c>
      <c r="E6" s="7" t="s">
        <v>96</v>
      </c>
      <c r="F6" s="8">
        <v>0</v>
      </c>
      <c r="G6" s="9" t="str">
        <f>VLOOKUP(B6, 'Data Produk'!$A$2:$F$40, 2, FALSE)</f>
        <v>Buah Vita</v>
      </c>
      <c r="H6" s="9" t="str">
        <f>VLOOKUP(B6, 'Data Produk'!$A$2:$F$40, 3, FALSE)</f>
        <v>Minuman</v>
      </c>
      <c r="I6" s="7" t="str">
        <f>VLOOKUP(B6, 'Data Produk'!$A$2:$F$40, 4, FALSE)</f>
        <v>Pcs</v>
      </c>
      <c r="J6" s="10">
        <f>VLOOKUP(B6, 'Data Produk'!$A$2:$F$40, 5, FALSE)</f>
        <v>12850</v>
      </c>
      <c r="K6" s="10">
        <f>VLOOKUP(B6, 'Data Produk'!$A$2:$F$40, 6, FALSE)</f>
        <v>14250</v>
      </c>
      <c r="L6" s="10">
        <f t="shared" si="0"/>
        <v>1156500</v>
      </c>
      <c r="M6" s="10">
        <f t="shared" si="1"/>
        <v>1282500</v>
      </c>
      <c r="N6" s="10">
        <f t="shared" si="2"/>
        <v>126000</v>
      </c>
      <c r="O6" s="9">
        <f>DAY(transaksi[[#This Row],[TANGGAL]])</f>
        <v>5</v>
      </c>
      <c r="P6" s="7" t="str">
        <f>TEXT(transaksi[[#This Row],[TANGGAL]], "mmm")</f>
        <v>Jan</v>
      </c>
      <c r="Q6" s="7">
        <f>YEAR(transaksi[[#This Row],[TANGGAL]])</f>
        <v>2021</v>
      </c>
      <c r="R6" s="9"/>
    </row>
    <row r="7" spans="1:18" ht="15" x14ac:dyDescent="0.25">
      <c r="A7" s="6">
        <v>44202</v>
      </c>
      <c r="B7" s="9" t="s">
        <v>36</v>
      </c>
      <c r="C7" s="7">
        <v>95</v>
      </c>
      <c r="D7" s="7" t="s">
        <v>95</v>
      </c>
      <c r="E7" s="7" t="s">
        <v>96</v>
      </c>
      <c r="F7" s="8">
        <v>0</v>
      </c>
      <c r="G7" s="9" t="str">
        <f>VLOOKUP(B7, 'Data Produk'!$A$2:$F$40, 2, FALSE)</f>
        <v>Cimory Yogurt</v>
      </c>
      <c r="H7" s="9" t="str">
        <f>VLOOKUP(B7, 'Data Produk'!$A$2:$F$40, 3, FALSE)</f>
        <v>Minuman</v>
      </c>
      <c r="I7" s="7" t="str">
        <f>VLOOKUP(B7, 'Data Produk'!$A$2:$F$40, 4, FALSE)</f>
        <v>Pcs</v>
      </c>
      <c r="J7" s="10">
        <f>VLOOKUP(B7, 'Data Produk'!$A$2:$F$40, 5, FALSE)</f>
        <v>2875</v>
      </c>
      <c r="K7" s="10">
        <f>VLOOKUP(B7, 'Data Produk'!$A$2:$F$40, 6, FALSE)</f>
        <v>5300</v>
      </c>
      <c r="L7" s="10">
        <f t="shared" si="0"/>
        <v>273125</v>
      </c>
      <c r="M7" s="10">
        <f t="shared" si="1"/>
        <v>503500</v>
      </c>
      <c r="N7" s="10">
        <f t="shared" si="2"/>
        <v>230375</v>
      </c>
      <c r="O7" s="9">
        <f>DAY(transaksi[[#This Row],[TANGGAL]])</f>
        <v>6</v>
      </c>
      <c r="P7" s="7" t="str">
        <f>TEXT(transaksi[[#This Row],[TANGGAL]], "mmm")</f>
        <v>Jan</v>
      </c>
      <c r="Q7" s="7">
        <f>YEAR(transaksi[[#This Row],[TANGGAL]])</f>
        <v>2021</v>
      </c>
      <c r="R7" s="9"/>
    </row>
    <row r="8" spans="1:18" ht="15" x14ac:dyDescent="0.25">
      <c r="A8" s="6">
        <v>44203</v>
      </c>
      <c r="B8" s="9" t="s">
        <v>38</v>
      </c>
      <c r="C8" s="7">
        <v>90</v>
      </c>
      <c r="D8" s="7" t="s">
        <v>95</v>
      </c>
      <c r="E8" s="7" t="s">
        <v>96</v>
      </c>
      <c r="F8" s="8">
        <v>0</v>
      </c>
      <c r="G8" s="9" t="str">
        <f>VLOOKUP(B8, 'Data Produk'!$A$2:$F$40, 2, FALSE)</f>
        <v>Yoyic Bluebery</v>
      </c>
      <c r="H8" s="9" t="str">
        <f>VLOOKUP(B8, 'Data Produk'!$A$2:$F$40, 3, FALSE)</f>
        <v>Minuman</v>
      </c>
      <c r="I8" s="7" t="str">
        <f>VLOOKUP(B8, 'Data Produk'!$A$2:$F$40, 4, FALSE)</f>
        <v>Pcs</v>
      </c>
      <c r="J8" s="10">
        <f>VLOOKUP(B8, 'Data Produk'!$A$2:$F$40, 5, FALSE)</f>
        <v>4775</v>
      </c>
      <c r="K8" s="10">
        <f>VLOOKUP(B8, 'Data Produk'!$A$2:$F$40, 6, FALSE)</f>
        <v>7700</v>
      </c>
      <c r="L8" s="10">
        <f t="shared" si="0"/>
        <v>429750</v>
      </c>
      <c r="M8" s="10">
        <f t="shared" si="1"/>
        <v>693000</v>
      </c>
      <c r="N8" s="10">
        <f t="shared" si="2"/>
        <v>263250</v>
      </c>
      <c r="O8" s="9">
        <f>DAY(transaksi[[#This Row],[TANGGAL]])</f>
        <v>7</v>
      </c>
      <c r="P8" s="7" t="str">
        <f>TEXT(transaksi[[#This Row],[TANGGAL]], "mmm")</f>
        <v>Jan</v>
      </c>
      <c r="Q8" s="7">
        <f>YEAR(transaksi[[#This Row],[TANGGAL]])</f>
        <v>2021</v>
      </c>
      <c r="R8" s="9"/>
    </row>
    <row r="9" spans="1:18" ht="15" x14ac:dyDescent="0.25">
      <c r="A9" s="6">
        <v>44204</v>
      </c>
      <c r="B9" s="9" t="s">
        <v>40</v>
      </c>
      <c r="C9" s="7">
        <v>87</v>
      </c>
      <c r="D9" s="7" t="s">
        <v>97</v>
      </c>
      <c r="E9" s="7" t="s">
        <v>96</v>
      </c>
      <c r="F9" s="8">
        <v>0</v>
      </c>
      <c r="G9" s="9" t="str">
        <f>VLOOKUP(B9, 'Data Produk'!$A$2:$F$40, 2, FALSE)</f>
        <v>Teh Pucuk</v>
      </c>
      <c r="H9" s="9" t="str">
        <f>VLOOKUP(B9, 'Data Produk'!$A$2:$F$40, 3, FALSE)</f>
        <v>Minuman</v>
      </c>
      <c r="I9" s="7" t="str">
        <f>VLOOKUP(B9, 'Data Produk'!$A$2:$F$40, 4, FALSE)</f>
        <v>Pcs</v>
      </c>
      <c r="J9" s="10">
        <f>VLOOKUP(B9, 'Data Produk'!$A$2:$F$40, 5, FALSE)</f>
        <v>11500</v>
      </c>
      <c r="K9" s="10">
        <f>VLOOKUP(B9, 'Data Produk'!$A$2:$F$40, 6, FALSE)</f>
        <v>12550</v>
      </c>
      <c r="L9" s="10">
        <f t="shared" si="0"/>
        <v>1000500</v>
      </c>
      <c r="M9" s="10">
        <f t="shared" si="1"/>
        <v>1091850</v>
      </c>
      <c r="N9" s="10">
        <f t="shared" si="2"/>
        <v>91350</v>
      </c>
      <c r="O9" s="9">
        <f>DAY(transaksi[[#This Row],[TANGGAL]])</f>
        <v>8</v>
      </c>
      <c r="P9" s="7" t="str">
        <f>TEXT(transaksi[[#This Row],[TANGGAL]], "mmm")</f>
        <v>Jan</v>
      </c>
      <c r="Q9" s="7">
        <f>YEAR(transaksi[[#This Row],[TANGGAL]])</f>
        <v>2021</v>
      </c>
      <c r="R9" s="9"/>
    </row>
    <row r="10" spans="1:18" ht="15" x14ac:dyDescent="0.25">
      <c r="A10" s="6">
        <v>44205</v>
      </c>
      <c r="B10" s="9" t="s">
        <v>42</v>
      </c>
      <c r="C10" s="7">
        <v>84</v>
      </c>
      <c r="D10" s="7" t="s">
        <v>97</v>
      </c>
      <c r="E10" s="7" t="s">
        <v>96</v>
      </c>
      <c r="F10" s="8">
        <v>0</v>
      </c>
      <c r="G10" s="9" t="str">
        <f>VLOOKUP(B10, 'Data Produk'!$A$2:$F$40, 2, FALSE)</f>
        <v>Fruit Tea Poch</v>
      </c>
      <c r="H10" s="9" t="str">
        <f>VLOOKUP(B10, 'Data Produk'!$A$2:$F$40, 3, FALSE)</f>
        <v>Minuman</v>
      </c>
      <c r="I10" s="7" t="str">
        <f>VLOOKUP(B10, 'Data Produk'!$A$2:$F$40, 4, FALSE)</f>
        <v>Pcs</v>
      </c>
      <c r="J10" s="10">
        <f>VLOOKUP(B10, 'Data Produk'!$A$2:$F$40, 5, FALSE)</f>
        <v>2250</v>
      </c>
      <c r="K10" s="10">
        <f>VLOOKUP(B10, 'Data Produk'!$A$2:$F$40, 6, FALSE)</f>
        <v>4700</v>
      </c>
      <c r="L10" s="10">
        <f t="shared" si="0"/>
        <v>189000</v>
      </c>
      <c r="M10" s="10">
        <f t="shared" si="1"/>
        <v>394800</v>
      </c>
      <c r="N10" s="10">
        <f t="shared" si="2"/>
        <v>205800</v>
      </c>
      <c r="O10" s="9">
        <f>DAY(transaksi[[#This Row],[TANGGAL]])</f>
        <v>9</v>
      </c>
      <c r="P10" s="7" t="str">
        <f>TEXT(transaksi[[#This Row],[TANGGAL]], "mmm")</f>
        <v>Jan</v>
      </c>
      <c r="Q10" s="7">
        <f>YEAR(transaksi[[#This Row],[TANGGAL]])</f>
        <v>2021</v>
      </c>
      <c r="R10" s="9"/>
    </row>
    <row r="11" spans="1:18" ht="15" x14ac:dyDescent="0.25">
      <c r="A11" s="6">
        <v>44206</v>
      </c>
      <c r="B11" s="9" t="s">
        <v>54</v>
      </c>
      <c r="C11" s="7">
        <v>83</v>
      </c>
      <c r="D11" s="7" t="s">
        <v>97</v>
      </c>
      <c r="E11" s="7" t="s">
        <v>96</v>
      </c>
      <c r="F11" s="8">
        <v>0</v>
      </c>
      <c r="G11" s="9" t="str">
        <f>VLOOKUP(B11, 'Data Produk'!$A$2:$F$40, 2, FALSE)</f>
        <v>Zen Sabun</v>
      </c>
      <c r="H11" s="9" t="str">
        <f>VLOOKUP(B11, 'Data Produk'!$A$2:$F$40, 3, FALSE)</f>
        <v>Perawatan Tubuh</v>
      </c>
      <c r="I11" s="7" t="str">
        <f>VLOOKUP(B11, 'Data Produk'!$A$2:$F$40, 4, FALSE)</f>
        <v>Pcs</v>
      </c>
      <c r="J11" s="10">
        <f>VLOOKUP(B11, 'Data Produk'!$A$2:$F$40, 5, FALSE)</f>
        <v>18500</v>
      </c>
      <c r="K11" s="10">
        <f>VLOOKUP(B11, 'Data Produk'!$A$2:$F$40, 6, FALSE)</f>
        <v>20000</v>
      </c>
      <c r="L11" s="10">
        <f t="shared" si="0"/>
        <v>1535500</v>
      </c>
      <c r="M11" s="10">
        <f t="shared" si="1"/>
        <v>1660000</v>
      </c>
      <c r="N11" s="10">
        <f t="shared" si="2"/>
        <v>124500</v>
      </c>
      <c r="O11" s="9">
        <f>DAY(transaksi[[#This Row],[TANGGAL]])</f>
        <v>10</v>
      </c>
      <c r="P11" s="7" t="str">
        <f>TEXT(transaksi[[#This Row],[TANGGAL]], "mmm")</f>
        <v>Jan</v>
      </c>
      <c r="Q11" s="7">
        <f>YEAR(transaksi[[#This Row],[TANGGAL]])</f>
        <v>2021</v>
      </c>
      <c r="R11" s="9"/>
    </row>
    <row r="12" spans="1:18" ht="15" x14ac:dyDescent="0.25">
      <c r="A12" s="6">
        <v>44207</v>
      </c>
      <c r="B12" s="9" t="s">
        <v>57</v>
      </c>
      <c r="C12" s="7">
        <v>82</v>
      </c>
      <c r="D12" s="7" t="s">
        <v>97</v>
      </c>
      <c r="E12" s="7" t="s">
        <v>96</v>
      </c>
      <c r="F12" s="8">
        <v>0</v>
      </c>
      <c r="G12" s="9" t="str">
        <f>VLOOKUP(B12, 'Data Produk'!$A$2:$F$40, 2, FALSE)</f>
        <v>Detol</v>
      </c>
      <c r="H12" s="9" t="str">
        <f>VLOOKUP(B12, 'Data Produk'!$A$2:$F$40, 3, FALSE)</f>
        <v>Perawatan Tubuh</v>
      </c>
      <c r="I12" s="7" t="str">
        <f>VLOOKUP(B12, 'Data Produk'!$A$2:$F$40, 4, FALSE)</f>
        <v>Pcs</v>
      </c>
      <c r="J12" s="10">
        <f>VLOOKUP(B12, 'Data Produk'!$A$2:$F$40, 5, FALSE)</f>
        <v>5750</v>
      </c>
      <c r="K12" s="10">
        <f>VLOOKUP(B12, 'Data Produk'!$A$2:$F$40, 6, FALSE)</f>
        <v>7500</v>
      </c>
      <c r="L12" s="10">
        <f t="shared" si="0"/>
        <v>471500</v>
      </c>
      <c r="M12" s="10">
        <f t="shared" si="1"/>
        <v>615000</v>
      </c>
      <c r="N12" s="10">
        <f t="shared" si="2"/>
        <v>143500</v>
      </c>
      <c r="O12" s="9">
        <f>DAY(transaksi[[#This Row],[TANGGAL]])</f>
        <v>11</v>
      </c>
      <c r="P12" s="7" t="str">
        <f>TEXT(transaksi[[#This Row],[TANGGAL]], "mmm")</f>
        <v>Jan</v>
      </c>
      <c r="Q12" s="7">
        <f>YEAR(transaksi[[#This Row],[TANGGAL]])</f>
        <v>2021</v>
      </c>
      <c r="R12" s="9"/>
    </row>
    <row r="13" spans="1:18" ht="15" x14ac:dyDescent="0.25">
      <c r="A13" s="6">
        <v>44208</v>
      </c>
      <c r="B13" s="9" t="s">
        <v>59</v>
      </c>
      <c r="C13" s="7">
        <v>90</v>
      </c>
      <c r="D13" s="7" t="s">
        <v>97</v>
      </c>
      <c r="E13" s="7" t="s">
        <v>96</v>
      </c>
      <c r="F13" s="8">
        <v>0</v>
      </c>
      <c r="G13" s="9" t="str">
        <f>VLOOKUP(B13, 'Data Produk'!$A$2:$F$40, 2, FALSE)</f>
        <v>Lifebuoy Cair 900 Ml</v>
      </c>
      <c r="H13" s="9" t="str">
        <f>VLOOKUP(B13, 'Data Produk'!$A$2:$F$40, 3, FALSE)</f>
        <v>Perawatan Tubuh</v>
      </c>
      <c r="I13" s="7" t="str">
        <f>VLOOKUP(B13, 'Data Produk'!$A$2:$F$40, 4, FALSE)</f>
        <v>Pcs</v>
      </c>
      <c r="J13" s="10">
        <f>VLOOKUP(B13, 'Data Produk'!$A$2:$F$40, 5, FALSE)</f>
        <v>34550</v>
      </c>
      <c r="K13" s="10">
        <f>VLOOKUP(B13, 'Data Produk'!$A$2:$F$40, 6, FALSE)</f>
        <v>36000</v>
      </c>
      <c r="L13" s="10">
        <f t="shared" si="0"/>
        <v>3109500</v>
      </c>
      <c r="M13" s="10">
        <f t="shared" si="1"/>
        <v>3240000</v>
      </c>
      <c r="N13" s="10">
        <f t="shared" si="2"/>
        <v>130500</v>
      </c>
      <c r="O13" s="9">
        <f>DAY(transaksi[[#This Row],[TANGGAL]])</f>
        <v>12</v>
      </c>
      <c r="P13" s="7" t="str">
        <f>TEXT(transaksi[[#This Row],[TANGGAL]], "mmm")</f>
        <v>Jan</v>
      </c>
      <c r="Q13" s="7">
        <f>YEAR(transaksi[[#This Row],[TANGGAL]])</f>
        <v>2021</v>
      </c>
      <c r="R13" s="9"/>
    </row>
    <row r="14" spans="1:18" ht="15" x14ac:dyDescent="0.25">
      <c r="A14" s="6">
        <v>44209</v>
      </c>
      <c r="B14" s="9" t="s">
        <v>61</v>
      </c>
      <c r="C14" s="7">
        <v>86</v>
      </c>
      <c r="D14" s="7" t="s">
        <v>97</v>
      </c>
      <c r="E14" s="7" t="s">
        <v>96</v>
      </c>
      <c r="F14" s="8">
        <v>0</v>
      </c>
      <c r="G14" s="9" t="str">
        <f>VLOOKUP(B14, 'Data Produk'!$A$2:$F$40, 2, FALSE)</f>
        <v>Ciptadent 190gr</v>
      </c>
      <c r="H14" s="9" t="str">
        <f>VLOOKUP(B14, 'Data Produk'!$A$2:$F$40, 3, FALSE)</f>
        <v>Perawatan Tubuh</v>
      </c>
      <c r="I14" s="7" t="str">
        <f>VLOOKUP(B14, 'Data Produk'!$A$2:$F$40, 4, FALSE)</f>
        <v>Pcs</v>
      </c>
      <c r="J14" s="10">
        <f>VLOOKUP(B14, 'Data Produk'!$A$2:$F$40, 5, FALSE)</f>
        <v>15450</v>
      </c>
      <c r="K14" s="10">
        <f>VLOOKUP(B14, 'Data Produk'!$A$2:$F$40, 6, FALSE)</f>
        <v>17750</v>
      </c>
      <c r="L14" s="10">
        <f t="shared" si="0"/>
        <v>1328700</v>
      </c>
      <c r="M14" s="10">
        <f t="shared" si="1"/>
        <v>1526500</v>
      </c>
      <c r="N14" s="10">
        <f t="shared" si="2"/>
        <v>197800</v>
      </c>
      <c r="O14" s="9">
        <f>DAY(transaksi[[#This Row],[TANGGAL]])</f>
        <v>13</v>
      </c>
      <c r="P14" s="7" t="str">
        <f>TEXT(transaksi[[#This Row],[TANGGAL]], "mmm")</f>
        <v>Jan</v>
      </c>
      <c r="Q14" s="7">
        <f>YEAR(transaksi[[#This Row],[TANGGAL]])</f>
        <v>2021</v>
      </c>
      <c r="R14" s="9"/>
    </row>
    <row r="15" spans="1:18" ht="15" x14ac:dyDescent="0.25">
      <c r="A15" s="6">
        <v>44210</v>
      </c>
      <c r="B15" s="9" t="s">
        <v>63</v>
      </c>
      <c r="C15" s="7">
        <v>88</v>
      </c>
      <c r="D15" s="7" t="s">
        <v>97</v>
      </c>
      <c r="E15" s="7" t="s">
        <v>96</v>
      </c>
      <c r="F15" s="8">
        <v>0</v>
      </c>
      <c r="G15" s="9" t="str">
        <f>VLOOKUP(B15, 'Data Produk'!$A$2:$F$40, 2, FALSE)</f>
        <v>Pepsodent 120 gr</v>
      </c>
      <c r="H15" s="9" t="str">
        <f>VLOOKUP(B15, 'Data Produk'!$A$2:$F$40, 3, FALSE)</f>
        <v>Perawatan Tubuh</v>
      </c>
      <c r="I15" s="7" t="str">
        <f>VLOOKUP(B15, 'Data Produk'!$A$2:$F$40, 4, FALSE)</f>
        <v>Pcs</v>
      </c>
      <c r="J15" s="10">
        <f>VLOOKUP(B15, 'Data Produk'!$A$2:$F$40, 5, FALSE)</f>
        <v>5750</v>
      </c>
      <c r="K15" s="10">
        <f>VLOOKUP(B15, 'Data Produk'!$A$2:$F$40, 6, FALSE)</f>
        <v>10300</v>
      </c>
      <c r="L15" s="10">
        <f t="shared" si="0"/>
        <v>506000</v>
      </c>
      <c r="M15" s="10">
        <f t="shared" si="1"/>
        <v>906400</v>
      </c>
      <c r="N15" s="10">
        <f t="shared" si="2"/>
        <v>400400</v>
      </c>
      <c r="O15" s="9">
        <f>DAY(transaksi[[#This Row],[TANGGAL]])</f>
        <v>14</v>
      </c>
      <c r="P15" s="7" t="str">
        <f>TEXT(transaksi[[#This Row],[TANGGAL]], "mmm")</f>
        <v>Jan</v>
      </c>
      <c r="Q15" s="7">
        <f>YEAR(transaksi[[#This Row],[TANGGAL]])</f>
        <v>2021</v>
      </c>
      <c r="R15" s="9"/>
    </row>
    <row r="16" spans="1:18" ht="15" x14ac:dyDescent="0.25">
      <c r="A16" s="6">
        <v>44211</v>
      </c>
      <c r="B16" s="9" t="s">
        <v>71</v>
      </c>
      <c r="C16" s="7">
        <v>84</v>
      </c>
      <c r="D16" s="7" t="s">
        <v>97</v>
      </c>
      <c r="E16" s="7" t="s">
        <v>98</v>
      </c>
      <c r="F16" s="8">
        <v>0</v>
      </c>
      <c r="G16" s="9" t="str">
        <f>VLOOKUP(B16, 'Data Produk'!$A$2:$F$40, 2, FALSE)</f>
        <v>Buku Gambar A4</v>
      </c>
      <c r="H16" s="9" t="str">
        <f>VLOOKUP(B16, 'Data Produk'!$A$2:$F$40, 3, FALSE)</f>
        <v>Alat Tulis</v>
      </c>
      <c r="I16" s="7" t="str">
        <f>VLOOKUP(B16, 'Data Produk'!$A$2:$F$40, 4, FALSE)</f>
        <v>Pcs</v>
      </c>
      <c r="J16" s="10">
        <f>VLOOKUP(B16, 'Data Produk'!$A$2:$F$40, 5, FALSE)</f>
        <v>8000</v>
      </c>
      <c r="K16" s="10">
        <f>VLOOKUP(B16, 'Data Produk'!$A$2:$F$40, 6, FALSE)</f>
        <v>10750</v>
      </c>
      <c r="L16" s="10">
        <f t="shared" si="0"/>
        <v>672000</v>
      </c>
      <c r="M16" s="10">
        <f t="shared" si="1"/>
        <v>903000</v>
      </c>
      <c r="N16" s="10">
        <f t="shared" si="2"/>
        <v>231000</v>
      </c>
      <c r="O16" s="9">
        <f>DAY(transaksi[[#This Row],[TANGGAL]])</f>
        <v>15</v>
      </c>
      <c r="P16" s="7" t="str">
        <f>TEXT(transaksi[[#This Row],[TANGGAL]], "mmm")</f>
        <v>Jan</v>
      </c>
      <c r="Q16" s="7">
        <f>YEAR(transaksi[[#This Row],[TANGGAL]])</f>
        <v>2021</v>
      </c>
      <c r="R16" s="9"/>
    </row>
    <row r="17" spans="1:18" ht="15" x14ac:dyDescent="0.25">
      <c r="A17" s="6">
        <v>44212</v>
      </c>
      <c r="B17" s="9" t="s">
        <v>74</v>
      </c>
      <c r="C17" s="7">
        <v>85</v>
      </c>
      <c r="D17" s="7" t="s">
        <v>97</v>
      </c>
      <c r="E17" s="7" t="s">
        <v>98</v>
      </c>
      <c r="F17" s="8">
        <v>0</v>
      </c>
      <c r="G17" s="9" t="str">
        <f>VLOOKUP(B17, 'Data Produk'!$A$2:$F$40, 2, FALSE)</f>
        <v>Buku Tulis</v>
      </c>
      <c r="H17" s="9" t="str">
        <f>VLOOKUP(B17, 'Data Produk'!$A$2:$F$40, 3, FALSE)</f>
        <v>Alat Tulis</v>
      </c>
      <c r="I17" s="7" t="str">
        <f>VLOOKUP(B17, 'Data Produk'!$A$2:$F$40, 4, FALSE)</f>
        <v>Pcs</v>
      </c>
      <c r="J17" s="10">
        <f>VLOOKUP(B17, 'Data Produk'!$A$2:$F$40, 5, FALSE)</f>
        <v>5000</v>
      </c>
      <c r="K17" s="10">
        <f>VLOOKUP(B17, 'Data Produk'!$A$2:$F$40, 6, FALSE)</f>
        <v>7750</v>
      </c>
      <c r="L17" s="10">
        <f t="shared" si="0"/>
        <v>425000</v>
      </c>
      <c r="M17" s="10">
        <f t="shared" si="1"/>
        <v>658750</v>
      </c>
      <c r="N17" s="10">
        <f t="shared" si="2"/>
        <v>233750</v>
      </c>
      <c r="O17" s="9">
        <f>DAY(transaksi[[#This Row],[TANGGAL]])</f>
        <v>16</v>
      </c>
      <c r="P17" s="7" t="str">
        <f>TEXT(transaksi[[#This Row],[TANGGAL]], "mmm")</f>
        <v>Jan</v>
      </c>
      <c r="Q17" s="7">
        <f>YEAR(transaksi[[#This Row],[TANGGAL]])</f>
        <v>2021</v>
      </c>
      <c r="R17" s="9"/>
    </row>
    <row r="18" spans="1:18" ht="15" x14ac:dyDescent="0.25">
      <c r="A18" s="6">
        <v>44213</v>
      </c>
      <c r="B18" s="9" t="s">
        <v>76</v>
      </c>
      <c r="C18" s="7">
        <v>82</v>
      </c>
      <c r="D18" s="7" t="s">
        <v>97</v>
      </c>
      <c r="E18" s="7" t="s">
        <v>98</v>
      </c>
      <c r="F18" s="8">
        <v>0</v>
      </c>
      <c r="G18" s="9" t="str">
        <f>VLOOKUP(B18, 'Data Produk'!$A$2:$F$40, 2, FALSE)</f>
        <v>Pencil Warna 12</v>
      </c>
      <c r="H18" s="9" t="str">
        <f>VLOOKUP(B18, 'Data Produk'!$A$2:$F$40, 3, FALSE)</f>
        <v>Alat Tulis</v>
      </c>
      <c r="I18" s="7" t="str">
        <f>VLOOKUP(B18, 'Data Produk'!$A$2:$F$40, 4, FALSE)</f>
        <v>Pcs</v>
      </c>
      <c r="J18" s="10">
        <f>VLOOKUP(B18, 'Data Produk'!$A$2:$F$40, 5, FALSE)</f>
        <v>25000</v>
      </c>
      <c r="K18" s="10">
        <f>VLOOKUP(B18, 'Data Produk'!$A$2:$F$40, 6, FALSE)</f>
        <v>27500</v>
      </c>
      <c r="L18" s="10">
        <f t="shared" si="0"/>
        <v>2050000</v>
      </c>
      <c r="M18" s="10">
        <f t="shared" si="1"/>
        <v>2255000</v>
      </c>
      <c r="N18" s="10">
        <f t="shared" si="2"/>
        <v>205000</v>
      </c>
      <c r="O18" s="9">
        <f>DAY(transaksi[[#This Row],[TANGGAL]])</f>
        <v>17</v>
      </c>
      <c r="P18" s="7" t="str">
        <f>TEXT(transaksi[[#This Row],[TANGGAL]], "mmm")</f>
        <v>Jan</v>
      </c>
      <c r="Q18" s="7">
        <f>YEAR(transaksi[[#This Row],[TANGGAL]])</f>
        <v>2021</v>
      </c>
      <c r="R18" s="9"/>
    </row>
    <row r="19" spans="1:18" ht="15" x14ac:dyDescent="0.25">
      <c r="A19" s="6">
        <v>44214</v>
      </c>
      <c r="B19" s="9" t="s">
        <v>78</v>
      </c>
      <c r="C19" s="7">
        <v>86</v>
      </c>
      <c r="D19" s="7" t="s">
        <v>97</v>
      </c>
      <c r="E19" s="7" t="s">
        <v>98</v>
      </c>
      <c r="F19" s="8">
        <v>0</v>
      </c>
      <c r="G19" s="9" t="str">
        <f>VLOOKUP(B19, 'Data Produk'!$A$2:$F$40, 2, FALSE)</f>
        <v>Pencil Warna 24</v>
      </c>
      <c r="H19" s="9" t="str">
        <f>VLOOKUP(B19, 'Data Produk'!$A$2:$F$40, 3, FALSE)</f>
        <v>Alat Tulis</v>
      </c>
      <c r="I19" s="7" t="str">
        <f>VLOOKUP(B19, 'Data Produk'!$A$2:$F$40, 4, FALSE)</f>
        <v>Pcs</v>
      </c>
      <c r="J19" s="10">
        <f>VLOOKUP(B19, 'Data Produk'!$A$2:$F$40, 5, FALSE)</f>
        <v>50000</v>
      </c>
      <c r="K19" s="10">
        <f>VLOOKUP(B19, 'Data Produk'!$A$2:$F$40, 6, FALSE)</f>
        <v>55000</v>
      </c>
      <c r="L19" s="10">
        <f t="shared" si="0"/>
        <v>4300000</v>
      </c>
      <c r="M19" s="10">
        <f t="shared" si="1"/>
        <v>4730000</v>
      </c>
      <c r="N19" s="10">
        <f t="shared" si="2"/>
        <v>430000</v>
      </c>
      <c r="O19" s="9">
        <f>DAY(transaksi[[#This Row],[TANGGAL]])</f>
        <v>18</v>
      </c>
      <c r="P19" s="7" t="str">
        <f>TEXT(transaksi[[#This Row],[TANGGAL]], "mmm")</f>
        <v>Jan</v>
      </c>
      <c r="Q19" s="7">
        <f>YEAR(transaksi[[#This Row],[TANGGAL]])</f>
        <v>2021</v>
      </c>
      <c r="R19" s="9"/>
    </row>
    <row r="20" spans="1:18" ht="15" x14ac:dyDescent="0.25">
      <c r="A20" s="6">
        <v>44215</v>
      </c>
      <c r="B20" s="9" t="s">
        <v>80</v>
      </c>
      <c r="C20" s="7">
        <v>83</v>
      </c>
      <c r="D20" s="7" t="s">
        <v>97</v>
      </c>
      <c r="E20" s="7" t="s">
        <v>98</v>
      </c>
      <c r="F20" s="8">
        <v>0</v>
      </c>
      <c r="G20" s="9" t="str">
        <f>VLOOKUP(B20, 'Data Produk'!$A$2:$F$40, 2, FALSE)</f>
        <v>Buku Gambar A3</v>
      </c>
      <c r="H20" s="9" t="str">
        <f>VLOOKUP(B20, 'Data Produk'!$A$2:$F$40, 3, FALSE)</f>
        <v>Alat Tulis</v>
      </c>
      <c r="I20" s="7" t="str">
        <f>VLOOKUP(B20, 'Data Produk'!$A$2:$F$40, 4, FALSE)</f>
        <v>Pcs</v>
      </c>
      <c r="J20" s="10">
        <f>VLOOKUP(B20, 'Data Produk'!$A$2:$F$40, 5, FALSE)</f>
        <v>10000</v>
      </c>
      <c r="K20" s="10">
        <f>VLOOKUP(B20, 'Data Produk'!$A$2:$F$40, 6, FALSE)</f>
        <v>13500</v>
      </c>
      <c r="L20" s="10">
        <f t="shared" si="0"/>
        <v>830000</v>
      </c>
      <c r="M20" s="10">
        <f t="shared" si="1"/>
        <v>1120500</v>
      </c>
      <c r="N20" s="10">
        <f t="shared" si="2"/>
        <v>290500</v>
      </c>
      <c r="O20" s="9">
        <f>DAY(transaksi[[#This Row],[TANGGAL]])</f>
        <v>19</v>
      </c>
      <c r="P20" s="7" t="str">
        <f>TEXT(transaksi[[#This Row],[TANGGAL]], "mmm")</f>
        <v>Jan</v>
      </c>
      <c r="Q20" s="7">
        <f>YEAR(transaksi[[#This Row],[TANGGAL]])</f>
        <v>2021</v>
      </c>
      <c r="R20" s="9"/>
    </row>
    <row r="21" spans="1:18" ht="15" x14ac:dyDescent="0.25">
      <c r="A21" s="6">
        <v>44216</v>
      </c>
      <c r="B21" s="9" t="s">
        <v>82</v>
      </c>
      <c r="C21" s="7">
        <v>89</v>
      </c>
      <c r="D21" s="7" t="s">
        <v>95</v>
      </c>
      <c r="E21" s="7" t="s">
        <v>98</v>
      </c>
      <c r="F21" s="8">
        <v>0</v>
      </c>
      <c r="G21" s="9" t="str">
        <f>VLOOKUP(B21, 'Data Produk'!$A$2:$F$40, 2, FALSE)</f>
        <v>Pulpen Gel</v>
      </c>
      <c r="H21" s="9" t="str">
        <f>VLOOKUP(B21, 'Data Produk'!$A$2:$F$40, 3, FALSE)</f>
        <v>Alat Tulis</v>
      </c>
      <c r="I21" s="7" t="str">
        <f>VLOOKUP(B21, 'Data Produk'!$A$2:$F$40, 4, FALSE)</f>
        <v>Pcs</v>
      </c>
      <c r="J21" s="10">
        <f>VLOOKUP(B21, 'Data Produk'!$A$2:$F$40, 5, FALSE)</f>
        <v>7500</v>
      </c>
      <c r="K21" s="10">
        <f>VLOOKUP(B21, 'Data Produk'!$A$2:$F$40, 6, FALSE)</f>
        <v>8000</v>
      </c>
      <c r="L21" s="10">
        <f t="shared" si="0"/>
        <v>667500</v>
      </c>
      <c r="M21" s="10">
        <f t="shared" si="1"/>
        <v>712000</v>
      </c>
      <c r="N21" s="10">
        <f t="shared" si="2"/>
        <v>44500</v>
      </c>
      <c r="O21" s="9">
        <f>DAY(transaksi[[#This Row],[TANGGAL]])</f>
        <v>20</v>
      </c>
      <c r="P21" s="7" t="str">
        <f>TEXT(transaksi[[#This Row],[TANGGAL]], "mmm")</f>
        <v>Jan</v>
      </c>
      <c r="Q21" s="7">
        <f>YEAR(transaksi[[#This Row],[TANGGAL]])</f>
        <v>2021</v>
      </c>
      <c r="R21" s="9"/>
    </row>
    <row r="22" spans="1:18" ht="15" x14ac:dyDescent="0.25">
      <c r="A22" s="6">
        <v>44217</v>
      </c>
      <c r="B22" s="9" t="s">
        <v>84</v>
      </c>
      <c r="C22" s="7">
        <v>88</v>
      </c>
      <c r="D22" s="7" t="s">
        <v>95</v>
      </c>
      <c r="E22" s="7" t="s">
        <v>98</v>
      </c>
      <c r="F22" s="8">
        <v>0</v>
      </c>
      <c r="G22" s="9" t="str">
        <f>VLOOKUP(B22, 'Data Produk'!$A$2:$F$40, 2, FALSE)</f>
        <v>Tipe X Joyko</v>
      </c>
      <c r="H22" s="9" t="str">
        <f>VLOOKUP(B22, 'Data Produk'!$A$2:$F$40, 3, FALSE)</f>
        <v>Alat Tulis</v>
      </c>
      <c r="I22" s="7" t="str">
        <f>VLOOKUP(B22, 'Data Produk'!$A$2:$F$40, 4, FALSE)</f>
        <v>Pcs</v>
      </c>
      <c r="J22" s="10">
        <f>VLOOKUP(B22, 'Data Produk'!$A$2:$F$40, 5, FALSE)</f>
        <v>1500</v>
      </c>
      <c r="K22" s="10">
        <f>VLOOKUP(B22, 'Data Produk'!$A$2:$F$40, 6, FALSE)</f>
        <v>2500</v>
      </c>
      <c r="L22" s="10">
        <f t="shared" si="0"/>
        <v>132000</v>
      </c>
      <c r="M22" s="10">
        <f t="shared" si="1"/>
        <v>220000</v>
      </c>
      <c r="N22" s="10">
        <f t="shared" si="2"/>
        <v>88000</v>
      </c>
      <c r="O22" s="9">
        <f>DAY(transaksi[[#This Row],[TANGGAL]])</f>
        <v>21</v>
      </c>
      <c r="P22" s="7" t="str">
        <f>TEXT(transaksi[[#This Row],[TANGGAL]], "mmm")</f>
        <v>Jan</v>
      </c>
      <c r="Q22" s="7">
        <f>YEAR(transaksi[[#This Row],[TANGGAL]])</f>
        <v>2021</v>
      </c>
      <c r="R22" s="9"/>
    </row>
    <row r="23" spans="1:18" ht="15" x14ac:dyDescent="0.25">
      <c r="A23" s="6">
        <v>44218</v>
      </c>
      <c r="B23" s="9" t="s">
        <v>86</v>
      </c>
      <c r="C23" s="7">
        <v>87</v>
      </c>
      <c r="D23" s="7" t="s">
        <v>95</v>
      </c>
      <c r="E23" s="7" t="s">
        <v>98</v>
      </c>
      <c r="F23" s="8">
        <v>0</v>
      </c>
      <c r="G23" s="9" t="str">
        <f>VLOOKUP(B23, 'Data Produk'!$A$2:$F$40, 2, FALSE)</f>
        <v>Penggaris Butterfly</v>
      </c>
      <c r="H23" s="9" t="str">
        <f>VLOOKUP(B23, 'Data Produk'!$A$2:$F$40, 3, FALSE)</f>
        <v>Alat Tulis</v>
      </c>
      <c r="I23" s="7" t="str">
        <f>VLOOKUP(B23, 'Data Produk'!$A$2:$F$40, 4, FALSE)</f>
        <v>Pcs</v>
      </c>
      <c r="J23" s="10">
        <f>VLOOKUP(B23, 'Data Produk'!$A$2:$F$40, 5, FALSE)</f>
        <v>1750</v>
      </c>
      <c r="K23" s="10">
        <f>VLOOKUP(B23, 'Data Produk'!$A$2:$F$40, 6, FALSE)</f>
        <v>2750</v>
      </c>
      <c r="L23" s="10">
        <f t="shared" si="0"/>
        <v>152250</v>
      </c>
      <c r="M23" s="10">
        <f t="shared" si="1"/>
        <v>239250</v>
      </c>
      <c r="N23" s="10">
        <f t="shared" si="2"/>
        <v>87000</v>
      </c>
      <c r="O23" s="9">
        <f>DAY(transaksi[[#This Row],[TANGGAL]])</f>
        <v>22</v>
      </c>
      <c r="P23" s="7" t="str">
        <f>TEXT(transaksi[[#This Row],[TANGGAL]], "mmm")</f>
        <v>Jan</v>
      </c>
      <c r="Q23" s="7">
        <f>YEAR(transaksi[[#This Row],[TANGGAL]])</f>
        <v>2021</v>
      </c>
      <c r="R23" s="9"/>
    </row>
    <row r="24" spans="1:18" ht="15" x14ac:dyDescent="0.25">
      <c r="A24" s="6">
        <v>44219</v>
      </c>
      <c r="B24" s="9" t="s">
        <v>88</v>
      </c>
      <c r="C24" s="7">
        <v>90</v>
      </c>
      <c r="D24" s="7" t="s">
        <v>95</v>
      </c>
      <c r="E24" s="7" t="s">
        <v>98</v>
      </c>
      <c r="F24" s="8">
        <v>0</v>
      </c>
      <c r="G24" s="9" t="str">
        <f>VLOOKUP(B24, 'Data Produk'!$A$2:$F$40, 2, FALSE)</f>
        <v>Penggaris Flexibble</v>
      </c>
      <c r="H24" s="9" t="str">
        <f>VLOOKUP(B24, 'Data Produk'!$A$2:$F$40, 3, FALSE)</f>
        <v>Alat Tulis</v>
      </c>
      <c r="I24" s="7" t="str">
        <f>VLOOKUP(B24, 'Data Produk'!$A$2:$F$40, 4, FALSE)</f>
        <v>Pcs</v>
      </c>
      <c r="J24" s="10">
        <f>VLOOKUP(B24, 'Data Produk'!$A$2:$F$40, 5, FALSE)</f>
        <v>13750</v>
      </c>
      <c r="K24" s="10">
        <f>VLOOKUP(B24, 'Data Produk'!$A$2:$F$40, 6, FALSE)</f>
        <v>17500</v>
      </c>
      <c r="L24" s="10">
        <f t="shared" si="0"/>
        <v>1237500</v>
      </c>
      <c r="M24" s="10">
        <f t="shared" si="1"/>
        <v>1575000</v>
      </c>
      <c r="N24" s="10">
        <f t="shared" si="2"/>
        <v>337500</v>
      </c>
      <c r="O24" s="9">
        <f>DAY(transaksi[[#This Row],[TANGGAL]])</f>
        <v>23</v>
      </c>
      <c r="P24" s="7" t="str">
        <f>TEXT(transaksi[[#This Row],[TANGGAL]], "mmm")</f>
        <v>Jan</v>
      </c>
      <c r="Q24" s="7">
        <f>YEAR(transaksi[[#This Row],[TANGGAL]])</f>
        <v>2021</v>
      </c>
      <c r="R24" s="9"/>
    </row>
    <row r="25" spans="1:18" ht="15" x14ac:dyDescent="0.25">
      <c r="A25" s="6">
        <v>44220</v>
      </c>
      <c r="B25" s="9" t="s">
        <v>48</v>
      </c>
      <c r="C25" s="7">
        <v>85</v>
      </c>
      <c r="D25" s="7" t="s">
        <v>95</v>
      </c>
      <c r="E25" s="7" t="s">
        <v>98</v>
      </c>
      <c r="F25" s="8">
        <v>0</v>
      </c>
      <c r="G25" s="9" t="str">
        <f>VLOOKUP(B25, 'Data Produk'!$A$2:$F$40, 2, FALSE)</f>
        <v>Golda Coffee</v>
      </c>
      <c r="H25" s="9" t="str">
        <f>VLOOKUP(B25, 'Data Produk'!$A$2:$F$40, 3, FALSE)</f>
        <v>Minuman</v>
      </c>
      <c r="I25" s="7" t="str">
        <f>VLOOKUP(B25, 'Data Produk'!$A$2:$F$40, 4, FALSE)</f>
        <v>Pcs</v>
      </c>
      <c r="J25" s="10">
        <f>VLOOKUP(B25, 'Data Produk'!$A$2:$F$40, 5, FALSE)</f>
        <v>11950</v>
      </c>
      <c r="K25" s="10">
        <f>VLOOKUP(B25, 'Data Produk'!$A$2:$F$40, 6, FALSE)</f>
        <v>16200</v>
      </c>
      <c r="L25" s="10">
        <f t="shared" si="0"/>
        <v>1015750</v>
      </c>
      <c r="M25" s="10">
        <f t="shared" si="1"/>
        <v>1377000</v>
      </c>
      <c r="N25" s="10">
        <f t="shared" si="2"/>
        <v>361250</v>
      </c>
      <c r="O25" s="9">
        <f>DAY(transaksi[[#This Row],[TANGGAL]])</f>
        <v>24</v>
      </c>
      <c r="P25" s="7" t="str">
        <f>TEXT(transaksi[[#This Row],[TANGGAL]], "mmm")</f>
        <v>Jan</v>
      </c>
      <c r="Q25" s="7">
        <f>YEAR(transaksi[[#This Row],[TANGGAL]])</f>
        <v>2021</v>
      </c>
      <c r="R25" s="9"/>
    </row>
    <row r="26" spans="1:18" ht="15" x14ac:dyDescent="0.25">
      <c r="A26" s="6">
        <v>44221</v>
      </c>
      <c r="B26" s="9" t="s">
        <v>17</v>
      </c>
      <c r="C26" s="7">
        <v>92</v>
      </c>
      <c r="D26" s="7" t="s">
        <v>95</v>
      </c>
      <c r="E26" s="7" t="s">
        <v>96</v>
      </c>
      <c r="F26" s="8">
        <v>0</v>
      </c>
      <c r="G26" s="9" t="str">
        <f>VLOOKUP(B26, 'Data Produk'!$A$2:$F$40, 2, FALSE)</f>
        <v>Beng beng</v>
      </c>
      <c r="H26" s="9" t="str">
        <f>VLOOKUP(B26, 'Data Produk'!$A$2:$F$40, 3, FALSE)</f>
        <v>Makanan</v>
      </c>
      <c r="I26" s="7" t="str">
        <f>VLOOKUP(B26, 'Data Produk'!$A$2:$F$40, 4, FALSE)</f>
        <v>Pcs</v>
      </c>
      <c r="J26" s="10">
        <f>VLOOKUP(B26, 'Data Produk'!$A$2:$F$40, 5, FALSE)</f>
        <v>3650</v>
      </c>
      <c r="K26" s="10">
        <f>VLOOKUP(B26, 'Data Produk'!$A$2:$F$40, 6, FALSE)</f>
        <v>5100</v>
      </c>
      <c r="L26" s="10">
        <f t="shared" si="0"/>
        <v>335800</v>
      </c>
      <c r="M26" s="10">
        <f t="shared" si="1"/>
        <v>469200</v>
      </c>
      <c r="N26" s="10">
        <f t="shared" si="2"/>
        <v>133400</v>
      </c>
      <c r="O26" s="9">
        <f>DAY(transaksi[[#This Row],[TANGGAL]])</f>
        <v>25</v>
      </c>
      <c r="P26" s="7" t="str">
        <f>TEXT(transaksi[[#This Row],[TANGGAL]], "mmm")</f>
        <v>Jan</v>
      </c>
      <c r="Q26" s="7">
        <f>YEAR(transaksi[[#This Row],[TANGGAL]])</f>
        <v>2021</v>
      </c>
      <c r="R26" s="9"/>
    </row>
    <row r="27" spans="1:18" ht="15" x14ac:dyDescent="0.25">
      <c r="A27" s="6">
        <v>44222</v>
      </c>
      <c r="B27" s="9" t="s">
        <v>17</v>
      </c>
      <c r="C27" s="7">
        <v>85</v>
      </c>
      <c r="D27" s="7" t="s">
        <v>99</v>
      </c>
      <c r="E27" s="7" t="s">
        <v>98</v>
      </c>
      <c r="F27" s="8">
        <v>0</v>
      </c>
      <c r="G27" s="9" t="str">
        <f>VLOOKUP(B27, 'Data Produk'!$A$2:$F$40, 2, FALSE)</f>
        <v>Beng beng</v>
      </c>
      <c r="H27" s="9" t="str">
        <f>VLOOKUP(B27, 'Data Produk'!$A$2:$F$40, 3, FALSE)</f>
        <v>Makanan</v>
      </c>
      <c r="I27" s="7" t="str">
        <f>VLOOKUP(B27, 'Data Produk'!$A$2:$F$40, 4, FALSE)</f>
        <v>Pcs</v>
      </c>
      <c r="J27" s="10">
        <f>VLOOKUP(B27, 'Data Produk'!$A$2:$F$40, 5, FALSE)</f>
        <v>3650</v>
      </c>
      <c r="K27" s="10">
        <f>VLOOKUP(B27, 'Data Produk'!$A$2:$F$40, 6, FALSE)</f>
        <v>5100</v>
      </c>
      <c r="L27" s="10">
        <f t="shared" si="0"/>
        <v>310250</v>
      </c>
      <c r="M27" s="10">
        <f t="shared" si="1"/>
        <v>433500</v>
      </c>
      <c r="N27" s="10">
        <f t="shared" si="2"/>
        <v>123250</v>
      </c>
      <c r="O27" s="9">
        <f>DAY(transaksi[[#This Row],[TANGGAL]])</f>
        <v>26</v>
      </c>
      <c r="P27" s="7" t="str">
        <f>TEXT(transaksi[[#This Row],[TANGGAL]], "mmm")</f>
        <v>Jan</v>
      </c>
      <c r="Q27" s="7">
        <f>YEAR(transaksi[[#This Row],[TANGGAL]])</f>
        <v>2021</v>
      </c>
      <c r="R27" s="9"/>
    </row>
    <row r="28" spans="1:18" ht="15" x14ac:dyDescent="0.25">
      <c r="A28" s="6">
        <v>44223</v>
      </c>
      <c r="B28" s="9" t="s">
        <v>17</v>
      </c>
      <c r="C28" s="7">
        <v>105</v>
      </c>
      <c r="D28" s="7" t="s">
        <v>99</v>
      </c>
      <c r="E28" s="7" t="s">
        <v>98</v>
      </c>
      <c r="F28" s="8">
        <v>0</v>
      </c>
      <c r="G28" s="9" t="str">
        <f>VLOOKUP(B28, 'Data Produk'!$A$2:$F$40, 2, FALSE)</f>
        <v>Beng beng</v>
      </c>
      <c r="H28" s="9" t="str">
        <f>VLOOKUP(B28, 'Data Produk'!$A$2:$F$40, 3, FALSE)</f>
        <v>Makanan</v>
      </c>
      <c r="I28" s="7" t="str">
        <f>VLOOKUP(B28, 'Data Produk'!$A$2:$F$40, 4, FALSE)</f>
        <v>Pcs</v>
      </c>
      <c r="J28" s="10">
        <f>VLOOKUP(B28, 'Data Produk'!$A$2:$F$40, 5, FALSE)</f>
        <v>3650</v>
      </c>
      <c r="K28" s="10">
        <f>VLOOKUP(B28, 'Data Produk'!$A$2:$F$40, 6, FALSE)</f>
        <v>5100</v>
      </c>
      <c r="L28" s="10">
        <f t="shared" si="0"/>
        <v>383250</v>
      </c>
      <c r="M28" s="10">
        <f t="shared" si="1"/>
        <v>535500</v>
      </c>
      <c r="N28" s="10">
        <f t="shared" si="2"/>
        <v>152250</v>
      </c>
      <c r="O28" s="9">
        <f>DAY(transaksi[[#This Row],[TANGGAL]])</f>
        <v>27</v>
      </c>
      <c r="P28" s="7" t="str">
        <f>TEXT(transaksi[[#This Row],[TANGGAL]], "mmm")</f>
        <v>Jan</v>
      </c>
      <c r="Q28" s="7">
        <f>YEAR(transaksi[[#This Row],[TANGGAL]])</f>
        <v>2021</v>
      </c>
      <c r="R28" s="9"/>
    </row>
    <row r="29" spans="1:18" ht="15" x14ac:dyDescent="0.25">
      <c r="A29" s="6">
        <v>44224</v>
      </c>
      <c r="B29" s="9" t="s">
        <v>17</v>
      </c>
      <c r="C29" s="7">
        <v>85</v>
      </c>
      <c r="D29" s="7" t="s">
        <v>99</v>
      </c>
      <c r="E29" s="7" t="s">
        <v>98</v>
      </c>
      <c r="F29" s="8">
        <v>0</v>
      </c>
      <c r="G29" s="9" t="str">
        <f>VLOOKUP(B29, 'Data Produk'!$A$2:$F$40, 2, FALSE)</f>
        <v>Beng beng</v>
      </c>
      <c r="H29" s="9" t="str">
        <f>VLOOKUP(B29, 'Data Produk'!$A$2:$F$40, 3, FALSE)</f>
        <v>Makanan</v>
      </c>
      <c r="I29" s="7" t="str">
        <f>VLOOKUP(B29, 'Data Produk'!$A$2:$F$40, 4, FALSE)</f>
        <v>Pcs</v>
      </c>
      <c r="J29" s="10">
        <f>VLOOKUP(B29, 'Data Produk'!$A$2:$F$40, 5, FALSE)</f>
        <v>3650</v>
      </c>
      <c r="K29" s="10">
        <f>VLOOKUP(B29, 'Data Produk'!$A$2:$F$40, 6, FALSE)</f>
        <v>5100</v>
      </c>
      <c r="L29" s="10">
        <f t="shared" si="0"/>
        <v>310250</v>
      </c>
      <c r="M29" s="10">
        <f t="shared" si="1"/>
        <v>433500</v>
      </c>
      <c r="N29" s="10">
        <f t="shared" si="2"/>
        <v>123250</v>
      </c>
      <c r="O29" s="9">
        <f>DAY(transaksi[[#This Row],[TANGGAL]])</f>
        <v>28</v>
      </c>
      <c r="P29" s="7" t="str">
        <f>TEXT(transaksi[[#This Row],[TANGGAL]], "mmm")</f>
        <v>Jan</v>
      </c>
      <c r="Q29" s="7">
        <f>YEAR(transaksi[[#This Row],[TANGGAL]])</f>
        <v>2021</v>
      </c>
      <c r="R29" s="9"/>
    </row>
    <row r="30" spans="1:18" ht="15" x14ac:dyDescent="0.25">
      <c r="A30" s="6">
        <v>44225</v>
      </c>
      <c r="B30" s="9" t="s">
        <v>17</v>
      </c>
      <c r="C30" s="7">
        <v>95</v>
      </c>
      <c r="D30" s="7" t="s">
        <v>99</v>
      </c>
      <c r="E30" s="7" t="s">
        <v>96</v>
      </c>
      <c r="F30" s="8">
        <v>0</v>
      </c>
      <c r="G30" s="9" t="str">
        <f>VLOOKUP(B30, 'Data Produk'!$A$2:$F$40, 2, FALSE)</f>
        <v>Beng beng</v>
      </c>
      <c r="H30" s="9" t="str">
        <f>VLOOKUP(B30, 'Data Produk'!$A$2:$F$40, 3, FALSE)</f>
        <v>Makanan</v>
      </c>
      <c r="I30" s="7" t="str">
        <f>VLOOKUP(B30, 'Data Produk'!$A$2:$F$40, 4, FALSE)</f>
        <v>Pcs</v>
      </c>
      <c r="J30" s="10">
        <f>VLOOKUP(B30, 'Data Produk'!$A$2:$F$40, 5, FALSE)</f>
        <v>3650</v>
      </c>
      <c r="K30" s="10">
        <f>VLOOKUP(B30, 'Data Produk'!$A$2:$F$40, 6, FALSE)</f>
        <v>5100</v>
      </c>
      <c r="L30" s="10">
        <f t="shared" si="0"/>
        <v>346750</v>
      </c>
      <c r="M30" s="10">
        <f t="shared" si="1"/>
        <v>484500</v>
      </c>
      <c r="N30" s="10">
        <f t="shared" si="2"/>
        <v>137750</v>
      </c>
      <c r="O30" s="9">
        <f>DAY(transaksi[[#This Row],[TANGGAL]])</f>
        <v>29</v>
      </c>
      <c r="P30" s="7" t="str">
        <f>TEXT(transaksi[[#This Row],[TANGGAL]], "mmm")</f>
        <v>Jan</v>
      </c>
      <c r="Q30" s="7">
        <f>YEAR(transaksi[[#This Row],[TANGGAL]])</f>
        <v>2021</v>
      </c>
      <c r="R30" s="9"/>
    </row>
    <row r="31" spans="1:18" ht="15" x14ac:dyDescent="0.25">
      <c r="A31" s="6">
        <v>44226</v>
      </c>
      <c r="B31" s="9" t="s">
        <v>17</v>
      </c>
      <c r="C31" s="7">
        <v>90</v>
      </c>
      <c r="D31" s="7" t="s">
        <v>99</v>
      </c>
      <c r="E31" s="7" t="s">
        <v>96</v>
      </c>
      <c r="F31" s="8">
        <v>0</v>
      </c>
      <c r="G31" s="9" t="str">
        <f>VLOOKUP(B31, 'Data Produk'!$A$2:$F$40, 2, FALSE)</f>
        <v>Beng beng</v>
      </c>
      <c r="H31" s="9" t="str">
        <f>VLOOKUP(B31, 'Data Produk'!$A$2:$F$40, 3, FALSE)</f>
        <v>Makanan</v>
      </c>
      <c r="I31" s="7" t="str">
        <f>VLOOKUP(B31, 'Data Produk'!$A$2:$F$40, 4, FALSE)</f>
        <v>Pcs</v>
      </c>
      <c r="J31" s="10">
        <f>VLOOKUP(B31, 'Data Produk'!$A$2:$F$40, 5, FALSE)</f>
        <v>3650</v>
      </c>
      <c r="K31" s="10">
        <f>VLOOKUP(B31, 'Data Produk'!$A$2:$F$40, 6, FALSE)</f>
        <v>5100</v>
      </c>
      <c r="L31" s="10">
        <f t="shared" si="0"/>
        <v>328500</v>
      </c>
      <c r="M31" s="10">
        <f t="shared" si="1"/>
        <v>459000</v>
      </c>
      <c r="N31" s="10">
        <f t="shared" si="2"/>
        <v>130500</v>
      </c>
      <c r="O31" s="9">
        <f>DAY(transaksi[[#This Row],[TANGGAL]])</f>
        <v>30</v>
      </c>
      <c r="P31" s="7" t="str">
        <f>TEXT(transaksi[[#This Row],[TANGGAL]], "mmm")</f>
        <v>Jan</v>
      </c>
      <c r="Q31" s="7">
        <f>YEAR(transaksi[[#This Row],[TANGGAL]])</f>
        <v>2021</v>
      </c>
      <c r="R31" s="9"/>
    </row>
    <row r="32" spans="1:18" ht="15" x14ac:dyDescent="0.25">
      <c r="A32" s="6">
        <v>44227</v>
      </c>
      <c r="B32" s="9" t="s">
        <v>17</v>
      </c>
      <c r="C32" s="7">
        <v>85</v>
      </c>
      <c r="D32" s="7" t="s">
        <v>99</v>
      </c>
      <c r="E32" s="7" t="s">
        <v>96</v>
      </c>
      <c r="F32" s="8">
        <v>0</v>
      </c>
      <c r="G32" s="9" t="str">
        <f>VLOOKUP(B32, 'Data Produk'!$A$2:$F$40, 2, FALSE)</f>
        <v>Beng beng</v>
      </c>
      <c r="H32" s="9" t="str">
        <f>VLOOKUP(B32, 'Data Produk'!$A$2:$F$40, 3, FALSE)</f>
        <v>Makanan</v>
      </c>
      <c r="I32" s="7" t="str">
        <f>VLOOKUP(B32, 'Data Produk'!$A$2:$F$40, 4, FALSE)</f>
        <v>Pcs</v>
      </c>
      <c r="J32" s="10">
        <f>VLOOKUP(B32, 'Data Produk'!$A$2:$F$40, 5, FALSE)</f>
        <v>3650</v>
      </c>
      <c r="K32" s="10">
        <f>VLOOKUP(B32, 'Data Produk'!$A$2:$F$40, 6, FALSE)</f>
        <v>5100</v>
      </c>
      <c r="L32" s="10">
        <f t="shared" si="0"/>
        <v>310250</v>
      </c>
      <c r="M32" s="10">
        <f t="shared" si="1"/>
        <v>433500</v>
      </c>
      <c r="N32" s="10">
        <f t="shared" si="2"/>
        <v>123250</v>
      </c>
      <c r="O32" s="9">
        <f>DAY(transaksi[[#This Row],[TANGGAL]])</f>
        <v>31</v>
      </c>
      <c r="P32" s="7" t="str">
        <f>TEXT(transaksi[[#This Row],[TANGGAL]], "mmm")</f>
        <v>Jan</v>
      </c>
      <c r="Q32" s="7">
        <f>YEAR(transaksi[[#This Row],[TANGGAL]])</f>
        <v>2021</v>
      </c>
      <c r="R32" s="9"/>
    </row>
    <row r="33" spans="1:18" ht="15" x14ac:dyDescent="0.25">
      <c r="A33" s="6">
        <v>44228</v>
      </c>
      <c r="B33" s="9" t="s">
        <v>7</v>
      </c>
      <c r="C33" s="7">
        <v>87</v>
      </c>
      <c r="D33" s="7" t="s">
        <v>95</v>
      </c>
      <c r="E33" s="7" t="s">
        <v>96</v>
      </c>
      <c r="F33" s="8">
        <v>0</v>
      </c>
      <c r="G33" s="9" t="str">
        <f>VLOOKUP(B33, 'Data Produk'!$A$2:$F$40, 2, FALSE)</f>
        <v>Pocky</v>
      </c>
      <c r="H33" s="9" t="str">
        <f>VLOOKUP(B33, 'Data Produk'!$A$2:$F$40, 3, FALSE)</f>
        <v>Makanan</v>
      </c>
      <c r="I33" s="7" t="str">
        <f>VLOOKUP(B33, 'Data Produk'!$A$2:$F$40, 4, FALSE)</f>
        <v>Pcs</v>
      </c>
      <c r="J33" s="10">
        <f>VLOOKUP(B33, 'Data Produk'!$A$2:$F$40, 5, FALSE)</f>
        <v>7250</v>
      </c>
      <c r="K33" s="10">
        <f>VLOOKUP(B33, 'Data Produk'!$A$2:$F$40, 6, FALSE)</f>
        <v>8200</v>
      </c>
      <c r="L33" s="10">
        <f t="shared" si="0"/>
        <v>630750</v>
      </c>
      <c r="M33" s="10">
        <f t="shared" si="1"/>
        <v>713400</v>
      </c>
      <c r="N33" s="10">
        <f t="shared" si="2"/>
        <v>82650</v>
      </c>
      <c r="O33" s="9">
        <f>DAY(transaksi[[#This Row],[TANGGAL]])</f>
        <v>1</v>
      </c>
      <c r="P33" s="7" t="str">
        <f>TEXT(transaksi[[#This Row],[TANGGAL]], "mmm")</f>
        <v>Feb</v>
      </c>
      <c r="Q33" s="7">
        <f>YEAR(transaksi[[#This Row],[TANGGAL]])</f>
        <v>2021</v>
      </c>
      <c r="R33" s="9"/>
    </row>
    <row r="34" spans="1:18" ht="15" x14ac:dyDescent="0.25">
      <c r="A34" s="6">
        <v>44229</v>
      </c>
      <c r="B34" s="9" t="s">
        <v>11</v>
      </c>
      <c r="C34" s="7">
        <v>84</v>
      </c>
      <c r="D34" s="7" t="s">
        <v>95</v>
      </c>
      <c r="E34" s="7" t="s">
        <v>96</v>
      </c>
      <c r="F34" s="8">
        <v>0</v>
      </c>
      <c r="G34" s="9" t="str">
        <f>VLOOKUP(B34, 'Data Produk'!$A$2:$F$40, 2, FALSE)</f>
        <v>Lotte Chocopie</v>
      </c>
      <c r="H34" s="9" t="str">
        <f>VLOOKUP(B34, 'Data Produk'!$A$2:$F$40, 3, FALSE)</f>
        <v>Makanan</v>
      </c>
      <c r="I34" s="7" t="str">
        <f>VLOOKUP(B34, 'Data Produk'!$A$2:$F$40, 4, FALSE)</f>
        <v>Pcs</v>
      </c>
      <c r="J34" s="10">
        <f>VLOOKUP(B34, 'Data Produk'!$A$2:$F$40, 5, FALSE)</f>
        <v>4850</v>
      </c>
      <c r="K34" s="10">
        <f>VLOOKUP(B34, 'Data Produk'!$A$2:$F$40, 6, FALSE)</f>
        <v>6100</v>
      </c>
      <c r="L34" s="10">
        <f t="shared" si="0"/>
        <v>407400</v>
      </c>
      <c r="M34" s="10">
        <f t="shared" si="1"/>
        <v>512400</v>
      </c>
      <c r="N34" s="10">
        <f t="shared" si="2"/>
        <v>105000</v>
      </c>
      <c r="O34" s="9">
        <f>DAY(transaksi[[#This Row],[TANGGAL]])</f>
        <v>2</v>
      </c>
      <c r="P34" s="7" t="str">
        <f>TEXT(transaksi[[#This Row],[TANGGAL]], "mmm")</f>
        <v>Feb</v>
      </c>
      <c r="Q34" s="7">
        <f>YEAR(transaksi[[#This Row],[TANGGAL]])</f>
        <v>2021</v>
      </c>
      <c r="R34" s="9"/>
    </row>
    <row r="35" spans="1:18" ht="15" x14ac:dyDescent="0.25">
      <c r="A35" s="6">
        <v>44230</v>
      </c>
      <c r="B35" s="9" t="s">
        <v>13</v>
      </c>
      <c r="C35" s="7">
        <v>95</v>
      </c>
      <c r="D35" s="7" t="s">
        <v>95</v>
      </c>
      <c r="E35" s="7" t="s">
        <v>96</v>
      </c>
      <c r="F35" s="8">
        <v>0</v>
      </c>
      <c r="G35" s="9" t="str">
        <f>VLOOKUP(B35, 'Data Produk'!$A$2:$F$40, 2, FALSE)</f>
        <v>Oreo Wafer Sandwich</v>
      </c>
      <c r="H35" s="9" t="str">
        <f>VLOOKUP(B35, 'Data Produk'!$A$2:$F$40, 3, FALSE)</f>
        <v>Makanan</v>
      </c>
      <c r="I35" s="7" t="str">
        <f>VLOOKUP(B35, 'Data Produk'!$A$2:$F$40, 4, FALSE)</f>
        <v>Pcs</v>
      </c>
      <c r="J35" s="10">
        <f>VLOOKUP(B35, 'Data Produk'!$A$2:$F$40, 5, FALSE)</f>
        <v>2350</v>
      </c>
      <c r="K35" s="10">
        <f>VLOOKUP(B35, 'Data Produk'!$A$2:$F$40, 6, FALSE)</f>
        <v>3500</v>
      </c>
      <c r="L35" s="10">
        <f t="shared" si="0"/>
        <v>223250</v>
      </c>
      <c r="M35" s="10">
        <f t="shared" si="1"/>
        <v>332500</v>
      </c>
      <c r="N35" s="10">
        <f t="shared" si="2"/>
        <v>109250</v>
      </c>
      <c r="O35" s="9">
        <f>DAY(transaksi[[#This Row],[TANGGAL]])</f>
        <v>3</v>
      </c>
      <c r="P35" s="7" t="str">
        <f>TEXT(transaksi[[#This Row],[TANGGAL]], "mmm")</f>
        <v>Feb</v>
      </c>
      <c r="Q35" s="7">
        <f>YEAR(transaksi[[#This Row],[TANGGAL]])</f>
        <v>2021</v>
      </c>
      <c r="R35" s="9"/>
    </row>
    <row r="36" spans="1:18" ht="15" x14ac:dyDescent="0.25">
      <c r="A36" s="6">
        <v>44231</v>
      </c>
      <c r="B36" s="9" t="s">
        <v>15</v>
      </c>
      <c r="C36" s="7">
        <v>88</v>
      </c>
      <c r="D36" s="7" t="s">
        <v>95</v>
      </c>
      <c r="E36" s="7" t="s">
        <v>96</v>
      </c>
      <c r="F36" s="8">
        <v>0</v>
      </c>
      <c r="G36" s="9" t="str">
        <f>VLOOKUP(B36, 'Data Produk'!$A$2:$F$40, 2, FALSE)</f>
        <v>Nyam-nyam</v>
      </c>
      <c r="H36" s="9" t="str">
        <f>VLOOKUP(B36, 'Data Produk'!$A$2:$F$40, 3, FALSE)</f>
        <v>Makanan</v>
      </c>
      <c r="I36" s="7" t="str">
        <f>VLOOKUP(B36, 'Data Produk'!$A$2:$F$40, 4, FALSE)</f>
        <v>Pcs</v>
      </c>
      <c r="J36" s="10">
        <f>VLOOKUP(B36, 'Data Produk'!$A$2:$F$40, 5, FALSE)</f>
        <v>3550</v>
      </c>
      <c r="K36" s="10">
        <f>VLOOKUP(B36, 'Data Produk'!$A$2:$F$40, 6, FALSE)</f>
        <v>4800</v>
      </c>
      <c r="L36" s="10">
        <f t="shared" si="0"/>
        <v>312400</v>
      </c>
      <c r="M36" s="10">
        <f t="shared" si="1"/>
        <v>422400</v>
      </c>
      <c r="N36" s="10">
        <f t="shared" si="2"/>
        <v>110000</v>
      </c>
      <c r="O36" s="9">
        <f>DAY(transaksi[[#This Row],[TANGGAL]])</f>
        <v>4</v>
      </c>
      <c r="P36" s="7" t="str">
        <f>TEXT(transaksi[[#This Row],[TANGGAL]], "mmm")</f>
        <v>Feb</v>
      </c>
      <c r="Q36" s="7">
        <f>YEAR(transaksi[[#This Row],[TANGGAL]])</f>
        <v>2021</v>
      </c>
      <c r="R36" s="9"/>
    </row>
    <row r="37" spans="1:18" ht="15" x14ac:dyDescent="0.25">
      <c r="A37" s="6">
        <v>44232</v>
      </c>
      <c r="B37" s="9" t="s">
        <v>33</v>
      </c>
      <c r="C37" s="7">
        <v>77</v>
      </c>
      <c r="D37" s="7" t="s">
        <v>95</v>
      </c>
      <c r="E37" s="7" t="s">
        <v>96</v>
      </c>
      <c r="F37" s="8">
        <v>0</v>
      </c>
      <c r="G37" s="9" t="str">
        <f>VLOOKUP(B37, 'Data Produk'!$A$2:$F$40, 2, FALSE)</f>
        <v>Buah Vita</v>
      </c>
      <c r="H37" s="9" t="str">
        <f>VLOOKUP(B37, 'Data Produk'!$A$2:$F$40, 3, FALSE)</f>
        <v>Minuman</v>
      </c>
      <c r="I37" s="7" t="str">
        <f>VLOOKUP(B37, 'Data Produk'!$A$2:$F$40, 4, FALSE)</f>
        <v>Pcs</v>
      </c>
      <c r="J37" s="10">
        <f>VLOOKUP(B37, 'Data Produk'!$A$2:$F$40, 5, FALSE)</f>
        <v>12850</v>
      </c>
      <c r="K37" s="10">
        <f>VLOOKUP(B37, 'Data Produk'!$A$2:$F$40, 6, FALSE)</f>
        <v>14250</v>
      </c>
      <c r="L37" s="10">
        <f t="shared" si="0"/>
        <v>989450</v>
      </c>
      <c r="M37" s="10">
        <f t="shared" si="1"/>
        <v>1097250</v>
      </c>
      <c r="N37" s="10">
        <f t="shared" si="2"/>
        <v>107800</v>
      </c>
      <c r="O37" s="9">
        <f>DAY(transaksi[[#This Row],[TANGGAL]])</f>
        <v>5</v>
      </c>
      <c r="P37" s="7" t="str">
        <f>TEXT(transaksi[[#This Row],[TANGGAL]], "mmm")</f>
        <v>Feb</v>
      </c>
      <c r="Q37" s="7">
        <f>YEAR(transaksi[[#This Row],[TANGGAL]])</f>
        <v>2021</v>
      </c>
      <c r="R37" s="9"/>
    </row>
    <row r="38" spans="1:18" ht="15" x14ac:dyDescent="0.25">
      <c r="A38" s="6">
        <v>44233</v>
      </c>
      <c r="B38" s="9" t="s">
        <v>36</v>
      </c>
      <c r="C38" s="7">
        <v>79</v>
      </c>
      <c r="D38" s="7" t="s">
        <v>95</v>
      </c>
      <c r="E38" s="7" t="s">
        <v>98</v>
      </c>
      <c r="F38" s="8">
        <v>0</v>
      </c>
      <c r="G38" s="9" t="str">
        <f>VLOOKUP(B38, 'Data Produk'!$A$2:$F$40, 2, FALSE)</f>
        <v>Cimory Yogurt</v>
      </c>
      <c r="H38" s="9" t="str">
        <f>VLOOKUP(B38, 'Data Produk'!$A$2:$F$40, 3, FALSE)</f>
        <v>Minuman</v>
      </c>
      <c r="I38" s="7" t="str">
        <f>VLOOKUP(B38, 'Data Produk'!$A$2:$F$40, 4, FALSE)</f>
        <v>Pcs</v>
      </c>
      <c r="J38" s="10">
        <f>VLOOKUP(B38, 'Data Produk'!$A$2:$F$40, 5, FALSE)</f>
        <v>2875</v>
      </c>
      <c r="K38" s="10">
        <f>VLOOKUP(B38, 'Data Produk'!$A$2:$F$40, 6, FALSE)</f>
        <v>5300</v>
      </c>
      <c r="L38" s="10">
        <f t="shared" si="0"/>
        <v>227125</v>
      </c>
      <c r="M38" s="10">
        <f t="shared" si="1"/>
        <v>418700</v>
      </c>
      <c r="N38" s="10">
        <f t="shared" si="2"/>
        <v>191575</v>
      </c>
      <c r="O38" s="9">
        <f>DAY(transaksi[[#This Row],[TANGGAL]])</f>
        <v>6</v>
      </c>
      <c r="P38" s="7" t="str">
        <f>TEXT(transaksi[[#This Row],[TANGGAL]], "mmm")</f>
        <v>Feb</v>
      </c>
      <c r="Q38" s="7">
        <f>YEAR(transaksi[[#This Row],[TANGGAL]])</f>
        <v>2021</v>
      </c>
      <c r="R38" s="9"/>
    </row>
    <row r="39" spans="1:18" ht="15" x14ac:dyDescent="0.25">
      <c r="A39" s="6">
        <v>44234</v>
      </c>
      <c r="B39" s="9" t="s">
        <v>38</v>
      </c>
      <c r="C39" s="7">
        <v>75</v>
      </c>
      <c r="D39" s="7" t="s">
        <v>95</v>
      </c>
      <c r="E39" s="7" t="s">
        <v>98</v>
      </c>
      <c r="F39" s="8">
        <v>0</v>
      </c>
      <c r="G39" s="9" t="str">
        <f>VLOOKUP(B39, 'Data Produk'!$A$2:$F$40, 2, FALSE)</f>
        <v>Yoyic Bluebery</v>
      </c>
      <c r="H39" s="9" t="str">
        <f>VLOOKUP(B39, 'Data Produk'!$A$2:$F$40, 3, FALSE)</f>
        <v>Minuman</v>
      </c>
      <c r="I39" s="7" t="str">
        <f>VLOOKUP(B39, 'Data Produk'!$A$2:$F$40, 4, FALSE)</f>
        <v>Pcs</v>
      </c>
      <c r="J39" s="10">
        <f>VLOOKUP(B39, 'Data Produk'!$A$2:$F$40, 5, FALSE)</f>
        <v>4775</v>
      </c>
      <c r="K39" s="10">
        <f>VLOOKUP(B39, 'Data Produk'!$A$2:$F$40, 6, FALSE)</f>
        <v>7700</v>
      </c>
      <c r="L39" s="10">
        <f t="shared" si="0"/>
        <v>358125</v>
      </c>
      <c r="M39" s="10">
        <f t="shared" si="1"/>
        <v>577500</v>
      </c>
      <c r="N39" s="10">
        <f t="shared" si="2"/>
        <v>219375</v>
      </c>
      <c r="O39" s="9">
        <f>DAY(transaksi[[#This Row],[TANGGAL]])</f>
        <v>7</v>
      </c>
      <c r="P39" s="7" t="str">
        <f>TEXT(transaksi[[#This Row],[TANGGAL]], "mmm")</f>
        <v>Feb</v>
      </c>
      <c r="Q39" s="7">
        <f>YEAR(transaksi[[#This Row],[TANGGAL]])</f>
        <v>2021</v>
      </c>
      <c r="R39" s="9"/>
    </row>
    <row r="40" spans="1:18" ht="15" x14ac:dyDescent="0.25">
      <c r="A40" s="6">
        <v>44235</v>
      </c>
      <c r="B40" s="9" t="s">
        <v>40</v>
      </c>
      <c r="C40" s="7">
        <v>75</v>
      </c>
      <c r="D40" s="7" t="s">
        <v>95</v>
      </c>
      <c r="E40" s="7" t="s">
        <v>98</v>
      </c>
      <c r="F40" s="8">
        <v>0</v>
      </c>
      <c r="G40" s="9" t="str">
        <f>VLOOKUP(B40, 'Data Produk'!$A$2:$F$40, 2, FALSE)</f>
        <v>Teh Pucuk</v>
      </c>
      <c r="H40" s="9" t="str">
        <f>VLOOKUP(B40, 'Data Produk'!$A$2:$F$40, 3, FALSE)</f>
        <v>Minuman</v>
      </c>
      <c r="I40" s="7" t="str">
        <f>VLOOKUP(B40, 'Data Produk'!$A$2:$F$40, 4, FALSE)</f>
        <v>Pcs</v>
      </c>
      <c r="J40" s="10">
        <f>VLOOKUP(B40, 'Data Produk'!$A$2:$F$40, 5, FALSE)</f>
        <v>11500</v>
      </c>
      <c r="K40" s="10">
        <f>VLOOKUP(B40, 'Data Produk'!$A$2:$F$40, 6, FALSE)</f>
        <v>12550</v>
      </c>
      <c r="L40" s="10">
        <f t="shared" si="0"/>
        <v>862500</v>
      </c>
      <c r="M40" s="10">
        <f t="shared" si="1"/>
        <v>941250</v>
      </c>
      <c r="N40" s="10">
        <f t="shared" si="2"/>
        <v>78750</v>
      </c>
      <c r="O40" s="9">
        <f>DAY(transaksi[[#This Row],[TANGGAL]])</f>
        <v>8</v>
      </c>
      <c r="P40" s="7" t="str">
        <f>TEXT(transaksi[[#This Row],[TANGGAL]], "mmm")</f>
        <v>Feb</v>
      </c>
      <c r="Q40" s="7">
        <f>YEAR(transaksi[[#This Row],[TANGGAL]])</f>
        <v>2021</v>
      </c>
      <c r="R40" s="9"/>
    </row>
    <row r="41" spans="1:18" ht="15" x14ac:dyDescent="0.25">
      <c r="A41" s="6">
        <v>44236</v>
      </c>
      <c r="B41" s="9" t="s">
        <v>42</v>
      </c>
      <c r="C41" s="7">
        <v>85</v>
      </c>
      <c r="D41" s="7" t="s">
        <v>95</v>
      </c>
      <c r="E41" s="7" t="s">
        <v>98</v>
      </c>
      <c r="F41" s="8">
        <v>0</v>
      </c>
      <c r="G41" s="9" t="str">
        <f>VLOOKUP(B41, 'Data Produk'!$A$2:$F$40, 2, FALSE)</f>
        <v>Fruit Tea Poch</v>
      </c>
      <c r="H41" s="9" t="str">
        <f>VLOOKUP(B41, 'Data Produk'!$A$2:$F$40, 3, FALSE)</f>
        <v>Minuman</v>
      </c>
      <c r="I41" s="7" t="str">
        <f>VLOOKUP(B41, 'Data Produk'!$A$2:$F$40, 4, FALSE)</f>
        <v>Pcs</v>
      </c>
      <c r="J41" s="10">
        <f>VLOOKUP(B41, 'Data Produk'!$A$2:$F$40, 5, FALSE)</f>
        <v>2250</v>
      </c>
      <c r="K41" s="10">
        <f>VLOOKUP(B41, 'Data Produk'!$A$2:$F$40, 6, FALSE)</f>
        <v>4700</v>
      </c>
      <c r="L41" s="10">
        <f t="shared" si="0"/>
        <v>191250</v>
      </c>
      <c r="M41" s="10">
        <f t="shared" si="1"/>
        <v>399500</v>
      </c>
      <c r="N41" s="10">
        <f t="shared" si="2"/>
        <v>208250</v>
      </c>
      <c r="O41" s="9">
        <f>DAY(transaksi[[#This Row],[TANGGAL]])</f>
        <v>9</v>
      </c>
      <c r="P41" s="7" t="str">
        <f>TEXT(transaksi[[#This Row],[TANGGAL]], "mmm")</f>
        <v>Feb</v>
      </c>
      <c r="Q41" s="7">
        <f>YEAR(transaksi[[#This Row],[TANGGAL]])</f>
        <v>2021</v>
      </c>
      <c r="R41" s="9"/>
    </row>
    <row r="42" spans="1:18" ht="15" x14ac:dyDescent="0.25">
      <c r="A42" s="6">
        <v>44237</v>
      </c>
      <c r="B42" s="9" t="s">
        <v>54</v>
      </c>
      <c r="C42" s="7">
        <v>75</v>
      </c>
      <c r="D42" s="7" t="s">
        <v>95</v>
      </c>
      <c r="E42" s="7" t="s">
        <v>98</v>
      </c>
      <c r="F42" s="8">
        <v>0</v>
      </c>
      <c r="G42" s="9" t="str">
        <f>VLOOKUP(B42, 'Data Produk'!$A$2:$F$40, 2, FALSE)</f>
        <v>Zen Sabun</v>
      </c>
      <c r="H42" s="9" t="str">
        <f>VLOOKUP(B42, 'Data Produk'!$A$2:$F$40, 3, FALSE)</f>
        <v>Perawatan Tubuh</v>
      </c>
      <c r="I42" s="7" t="str">
        <f>VLOOKUP(B42, 'Data Produk'!$A$2:$F$40, 4, FALSE)</f>
        <v>Pcs</v>
      </c>
      <c r="J42" s="10">
        <f>VLOOKUP(B42, 'Data Produk'!$A$2:$F$40, 5, FALSE)</f>
        <v>18500</v>
      </c>
      <c r="K42" s="10">
        <f>VLOOKUP(B42, 'Data Produk'!$A$2:$F$40, 6, FALSE)</f>
        <v>20000</v>
      </c>
      <c r="L42" s="10">
        <f t="shared" si="0"/>
        <v>1387500</v>
      </c>
      <c r="M42" s="10">
        <f t="shared" si="1"/>
        <v>1500000</v>
      </c>
      <c r="N42" s="10">
        <f t="shared" si="2"/>
        <v>112500</v>
      </c>
      <c r="O42" s="9">
        <f>DAY(transaksi[[#This Row],[TANGGAL]])</f>
        <v>10</v>
      </c>
      <c r="P42" s="7" t="str">
        <f>TEXT(transaksi[[#This Row],[TANGGAL]], "mmm")</f>
        <v>Feb</v>
      </c>
      <c r="Q42" s="7">
        <f>YEAR(transaksi[[#This Row],[TANGGAL]])</f>
        <v>2021</v>
      </c>
      <c r="R42" s="9"/>
    </row>
    <row r="43" spans="1:18" ht="15" x14ac:dyDescent="0.25">
      <c r="A43" s="6">
        <v>44238</v>
      </c>
      <c r="B43" s="9" t="s">
        <v>57</v>
      </c>
      <c r="C43" s="7">
        <v>82</v>
      </c>
      <c r="D43" s="7" t="s">
        <v>97</v>
      </c>
      <c r="E43" s="7" t="s">
        <v>96</v>
      </c>
      <c r="F43" s="8">
        <v>0</v>
      </c>
      <c r="G43" s="9" t="str">
        <f>VLOOKUP(B43, 'Data Produk'!$A$2:$F$40, 2, FALSE)</f>
        <v>Detol</v>
      </c>
      <c r="H43" s="9" t="str">
        <f>VLOOKUP(B43, 'Data Produk'!$A$2:$F$40, 3, FALSE)</f>
        <v>Perawatan Tubuh</v>
      </c>
      <c r="I43" s="7" t="str">
        <f>VLOOKUP(B43, 'Data Produk'!$A$2:$F$40, 4, FALSE)</f>
        <v>Pcs</v>
      </c>
      <c r="J43" s="10">
        <f>VLOOKUP(B43, 'Data Produk'!$A$2:$F$40, 5, FALSE)</f>
        <v>5750</v>
      </c>
      <c r="K43" s="10">
        <f>VLOOKUP(B43, 'Data Produk'!$A$2:$F$40, 6, FALSE)</f>
        <v>7500</v>
      </c>
      <c r="L43" s="10">
        <f t="shared" si="0"/>
        <v>471500</v>
      </c>
      <c r="M43" s="10">
        <f t="shared" si="1"/>
        <v>615000</v>
      </c>
      <c r="N43" s="10">
        <f t="shared" si="2"/>
        <v>143500</v>
      </c>
      <c r="O43" s="9">
        <f>DAY(transaksi[[#This Row],[TANGGAL]])</f>
        <v>11</v>
      </c>
      <c r="P43" s="7" t="str">
        <f>TEXT(transaksi[[#This Row],[TANGGAL]], "mmm")</f>
        <v>Feb</v>
      </c>
      <c r="Q43" s="7">
        <f>YEAR(transaksi[[#This Row],[TANGGAL]])</f>
        <v>2021</v>
      </c>
      <c r="R43" s="9"/>
    </row>
    <row r="44" spans="1:18" ht="15" x14ac:dyDescent="0.25">
      <c r="A44" s="6">
        <v>44239</v>
      </c>
      <c r="B44" s="9" t="s">
        <v>59</v>
      </c>
      <c r="C44" s="7">
        <v>75</v>
      </c>
      <c r="D44" s="7" t="s">
        <v>97</v>
      </c>
      <c r="E44" s="7" t="s">
        <v>96</v>
      </c>
      <c r="F44" s="8">
        <v>0</v>
      </c>
      <c r="G44" s="9" t="str">
        <f>VLOOKUP(B44, 'Data Produk'!$A$2:$F$40, 2, FALSE)</f>
        <v>Lifebuoy Cair 900 Ml</v>
      </c>
      <c r="H44" s="9" t="str">
        <f>VLOOKUP(B44, 'Data Produk'!$A$2:$F$40, 3, FALSE)</f>
        <v>Perawatan Tubuh</v>
      </c>
      <c r="I44" s="7" t="str">
        <f>VLOOKUP(B44, 'Data Produk'!$A$2:$F$40, 4, FALSE)</f>
        <v>Pcs</v>
      </c>
      <c r="J44" s="10">
        <f>VLOOKUP(B44, 'Data Produk'!$A$2:$F$40, 5, FALSE)</f>
        <v>34550</v>
      </c>
      <c r="K44" s="10">
        <f>VLOOKUP(B44, 'Data Produk'!$A$2:$F$40, 6, FALSE)</f>
        <v>36000</v>
      </c>
      <c r="L44" s="10">
        <f t="shared" si="0"/>
        <v>2591250</v>
      </c>
      <c r="M44" s="10">
        <f t="shared" si="1"/>
        <v>2700000</v>
      </c>
      <c r="N44" s="10">
        <f t="shared" si="2"/>
        <v>108750</v>
      </c>
      <c r="O44" s="9">
        <f>DAY(transaksi[[#This Row],[TANGGAL]])</f>
        <v>12</v>
      </c>
      <c r="P44" s="7" t="str">
        <f>TEXT(transaksi[[#This Row],[TANGGAL]], "mmm")</f>
        <v>Feb</v>
      </c>
      <c r="Q44" s="7">
        <f>YEAR(transaksi[[#This Row],[TANGGAL]])</f>
        <v>2021</v>
      </c>
      <c r="R44" s="9"/>
    </row>
    <row r="45" spans="1:18" ht="15" x14ac:dyDescent="0.25">
      <c r="A45" s="6">
        <v>44240</v>
      </c>
      <c r="B45" s="9" t="s">
        <v>61</v>
      </c>
      <c r="C45" s="7">
        <v>76</v>
      </c>
      <c r="D45" s="7" t="s">
        <v>97</v>
      </c>
      <c r="E45" s="7" t="s">
        <v>96</v>
      </c>
      <c r="F45" s="8">
        <v>0</v>
      </c>
      <c r="G45" s="9" t="str">
        <f>VLOOKUP(B45, 'Data Produk'!$A$2:$F$40, 2, FALSE)</f>
        <v>Ciptadent 190gr</v>
      </c>
      <c r="H45" s="9" t="str">
        <f>VLOOKUP(B45, 'Data Produk'!$A$2:$F$40, 3, FALSE)</f>
        <v>Perawatan Tubuh</v>
      </c>
      <c r="I45" s="7" t="str">
        <f>VLOOKUP(B45, 'Data Produk'!$A$2:$F$40, 4, FALSE)</f>
        <v>Pcs</v>
      </c>
      <c r="J45" s="10">
        <f>VLOOKUP(B45, 'Data Produk'!$A$2:$F$40, 5, FALSE)</f>
        <v>15450</v>
      </c>
      <c r="K45" s="10">
        <f>VLOOKUP(B45, 'Data Produk'!$A$2:$F$40, 6, FALSE)</f>
        <v>17750</v>
      </c>
      <c r="L45" s="10">
        <f t="shared" si="0"/>
        <v>1174200</v>
      </c>
      <c r="M45" s="10">
        <f t="shared" si="1"/>
        <v>1349000</v>
      </c>
      <c r="N45" s="10">
        <f t="shared" si="2"/>
        <v>174800</v>
      </c>
      <c r="O45" s="9">
        <f>DAY(transaksi[[#This Row],[TANGGAL]])</f>
        <v>13</v>
      </c>
      <c r="P45" s="7" t="str">
        <f>TEXT(transaksi[[#This Row],[TANGGAL]], "mmm")</f>
        <v>Feb</v>
      </c>
      <c r="Q45" s="7">
        <f>YEAR(transaksi[[#This Row],[TANGGAL]])</f>
        <v>2021</v>
      </c>
      <c r="R45" s="9"/>
    </row>
    <row r="46" spans="1:18" ht="15" x14ac:dyDescent="0.25">
      <c r="A46" s="6">
        <v>44241</v>
      </c>
      <c r="B46" s="9" t="s">
        <v>63</v>
      </c>
      <c r="C46" s="7">
        <v>78</v>
      </c>
      <c r="D46" s="7" t="s">
        <v>97</v>
      </c>
      <c r="E46" s="7" t="s">
        <v>96</v>
      </c>
      <c r="F46" s="8">
        <v>0</v>
      </c>
      <c r="G46" s="9" t="str">
        <f>VLOOKUP(B46, 'Data Produk'!$A$2:$F$40, 2, FALSE)</f>
        <v>Pepsodent 120 gr</v>
      </c>
      <c r="H46" s="9" t="str">
        <f>VLOOKUP(B46, 'Data Produk'!$A$2:$F$40, 3, FALSE)</f>
        <v>Perawatan Tubuh</v>
      </c>
      <c r="I46" s="7" t="str">
        <f>VLOOKUP(B46, 'Data Produk'!$A$2:$F$40, 4, FALSE)</f>
        <v>Pcs</v>
      </c>
      <c r="J46" s="10">
        <f>VLOOKUP(B46, 'Data Produk'!$A$2:$F$40, 5, FALSE)</f>
        <v>5750</v>
      </c>
      <c r="K46" s="10">
        <f>VLOOKUP(B46, 'Data Produk'!$A$2:$F$40, 6, FALSE)</f>
        <v>10300</v>
      </c>
      <c r="L46" s="10">
        <f t="shared" si="0"/>
        <v>448500</v>
      </c>
      <c r="M46" s="10">
        <f t="shared" si="1"/>
        <v>803400</v>
      </c>
      <c r="N46" s="10">
        <f t="shared" si="2"/>
        <v>354900</v>
      </c>
      <c r="O46" s="9">
        <f>DAY(transaksi[[#This Row],[TANGGAL]])</f>
        <v>14</v>
      </c>
      <c r="P46" s="7" t="str">
        <f>TEXT(transaksi[[#This Row],[TANGGAL]], "mmm")</f>
        <v>Feb</v>
      </c>
      <c r="Q46" s="7">
        <f>YEAR(transaksi[[#This Row],[TANGGAL]])</f>
        <v>2021</v>
      </c>
      <c r="R46" s="9"/>
    </row>
    <row r="47" spans="1:18" ht="15" x14ac:dyDescent="0.25">
      <c r="A47" s="6">
        <v>44242</v>
      </c>
      <c r="B47" s="9" t="s">
        <v>71</v>
      </c>
      <c r="C47" s="7">
        <v>74</v>
      </c>
      <c r="D47" s="7" t="s">
        <v>97</v>
      </c>
      <c r="E47" s="7" t="s">
        <v>98</v>
      </c>
      <c r="F47" s="8">
        <v>0</v>
      </c>
      <c r="G47" s="9" t="str">
        <f>VLOOKUP(B47, 'Data Produk'!$A$2:$F$40, 2, FALSE)</f>
        <v>Buku Gambar A4</v>
      </c>
      <c r="H47" s="9" t="str">
        <f>VLOOKUP(B47, 'Data Produk'!$A$2:$F$40, 3, FALSE)</f>
        <v>Alat Tulis</v>
      </c>
      <c r="I47" s="7" t="str">
        <f>VLOOKUP(B47, 'Data Produk'!$A$2:$F$40, 4, FALSE)</f>
        <v>Pcs</v>
      </c>
      <c r="J47" s="10">
        <f>VLOOKUP(B47, 'Data Produk'!$A$2:$F$40, 5, FALSE)</f>
        <v>8000</v>
      </c>
      <c r="K47" s="10">
        <f>VLOOKUP(B47, 'Data Produk'!$A$2:$F$40, 6, FALSE)</f>
        <v>10750</v>
      </c>
      <c r="L47" s="10">
        <f t="shared" si="0"/>
        <v>592000</v>
      </c>
      <c r="M47" s="10">
        <f t="shared" si="1"/>
        <v>795500</v>
      </c>
      <c r="N47" s="10">
        <f t="shared" si="2"/>
        <v>203500</v>
      </c>
      <c r="O47" s="9">
        <f>DAY(transaksi[[#This Row],[TANGGAL]])</f>
        <v>15</v>
      </c>
      <c r="P47" s="7" t="str">
        <f>TEXT(transaksi[[#This Row],[TANGGAL]], "mmm")</f>
        <v>Feb</v>
      </c>
      <c r="Q47" s="7">
        <f>YEAR(transaksi[[#This Row],[TANGGAL]])</f>
        <v>2021</v>
      </c>
      <c r="R47" s="9"/>
    </row>
    <row r="48" spans="1:18" ht="15" x14ac:dyDescent="0.25">
      <c r="A48" s="6">
        <v>44243</v>
      </c>
      <c r="B48" s="9" t="s">
        <v>74</v>
      </c>
      <c r="C48" s="7">
        <v>75</v>
      </c>
      <c r="D48" s="7" t="s">
        <v>97</v>
      </c>
      <c r="E48" s="7" t="s">
        <v>98</v>
      </c>
      <c r="F48" s="8">
        <v>0</v>
      </c>
      <c r="G48" s="9" t="str">
        <f>VLOOKUP(B48, 'Data Produk'!$A$2:$F$40, 2, FALSE)</f>
        <v>Buku Tulis</v>
      </c>
      <c r="H48" s="9" t="str">
        <f>VLOOKUP(B48, 'Data Produk'!$A$2:$F$40, 3, FALSE)</f>
        <v>Alat Tulis</v>
      </c>
      <c r="I48" s="7" t="str">
        <f>VLOOKUP(B48, 'Data Produk'!$A$2:$F$40, 4, FALSE)</f>
        <v>Pcs</v>
      </c>
      <c r="J48" s="10">
        <f>VLOOKUP(B48, 'Data Produk'!$A$2:$F$40, 5, FALSE)</f>
        <v>5000</v>
      </c>
      <c r="K48" s="10">
        <f>VLOOKUP(B48, 'Data Produk'!$A$2:$F$40, 6, FALSE)</f>
        <v>7750</v>
      </c>
      <c r="L48" s="10">
        <f t="shared" si="0"/>
        <v>375000</v>
      </c>
      <c r="M48" s="10">
        <f t="shared" si="1"/>
        <v>581250</v>
      </c>
      <c r="N48" s="10">
        <f t="shared" si="2"/>
        <v>206250</v>
      </c>
      <c r="O48" s="9">
        <f>DAY(transaksi[[#This Row],[TANGGAL]])</f>
        <v>16</v>
      </c>
      <c r="P48" s="7" t="str">
        <f>TEXT(transaksi[[#This Row],[TANGGAL]], "mmm")</f>
        <v>Feb</v>
      </c>
      <c r="Q48" s="7">
        <f>YEAR(transaksi[[#This Row],[TANGGAL]])</f>
        <v>2021</v>
      </c>
      <c r="R48" s="9"/>
    </row>
    <row r="49" spans="1:18" ht="15" x14ac:dyDescent="0.25">
      <c r="A49" s="6">
        <v>44244</v>
      </c>
      <c r="B49" s="9" t="s">
        <v>76</v>
      </c>
      <c r="C49" s="7">
        <v>82</v>
      </c>
      <c r="D49" s="7" t="s">
        <v>97</v>
      </c>
      <c r="E49" s="7" t="s">
        <v>98</v>
      </c>
      <c r="F49" s="8">
        <v>0</v>
      </c>
      <c r="G49" s="9" t="str">
        <f>VLOOKUP(B49, 'Data Produk'!$A$2:$F$40, 2, FALSE)</f>
        <v>Pencil Warna 12</v>
      </c>
      <c r="H49" s="9" t="str">
        <f>VLOOKUP(B49, 'Data Produk'!$A$2:$F$40, 3, FALSE)</f>
        <v>Alat Tulis</v>
      </c>
      <c r="I49" s="7" t="str">
        <f>VLOOKUP(B49, 'Data Produk'!$A$2:$F$40, 4, FALSE)</f>
        <v>Pcs</v>
      </c>
      <c r="J49" s="10">
        <f>VLOOKUP(B49, 'Data Produk'!$A$2:$F$40, 5, FALSE)</f>
        <v>25000</v>
      </c>
      <c r="K49" s="10">
        <f>VLOOKUP(B49, 'Data Produk'!$A$2:$F$40, 6, FALSE)</f>
        <v>27500</v>
      </c>
      <c r="L49" s="10">
        <f t="shared" si="0"/>
        <v>2050000</v>
      </c>
      <c r="M49" s="10">
        <f t="shared" si="1"/>
        <v>2255000</v>
      </c>
      <c r="N49" s="10">
        <f t="shared" si="2"/>
        <v>205000</v>
      </c>
      <c r="O49" s="9">
        <f>DAY(transaksi[[#This Row],[TANGGAL]])</f>
        <v>17</v>
      </c>
      <c r="P49" s="7" t="str">
        <f>TEXT(transaksi[[#This Row],[TANGGAL]], "mmm")</f>
        <v>Feb</v>
      </c>
      <c r="Q49" s="7">
        <f>YEAR(transaksi[[#This Row],[TANGGAL]])</f>
        <v>2021</v>
      </c>
      <c r="R49" s="9"/>
    </row>
    <row r="50" spans="1:18" ht="15" x14ac:dyDescent="0.25">
      <c r="A50" s="6">
        <v>44245</v>
      </c>
      <c r="B50" s="9" t="s">
        <v>78</v>
      </c>
      <c r="C50" s="7">
        <v>76</v>
      </c>
      <c r="D50" s="7" t="s">
        <v>97</v>
      </c>
      <c r="E50" s="7" t="s">
        <v>98</v>
      </c>
      <c r="F50" s="8">
        <v>0</v>
      </c>
      <c r="G50" s="9" t="str">
        <f>VLOOKUP(B50, 'Data Produk'!$A$2:$F$40, 2, FALSE)</f>
        <v>Pencil Warna 24</v>
      </c>
      <c r="H50" s="9" t="str">
        <f>VLOOKUP(B50, 'Data Produk'!$A$2:$F$40, 3, FALSE)</f>
        <v>Alat Tulis</v>
      </c>
      <c r="I50" s="7" t="str">
        <f>VLOOKUP(B50, 'Data Produk'!$A$2:$F$40, 4, FALSE)</f>
        <v>Pcs</v>
      </c>
      <c r="J50" s="10">
        <f>VLOOKUP(B50, 'Data Produk'!$A$2:$F$40, 5, FALSE)</f>
        <v>50000</v>
      </c>
      <c r="K50" s="10">
        <f>VLOOKUP(B50, 'Data Produk'!$A$2:$F$40, 6, FALSE)</f>
        <v>55000</v>
      </c>
      <c r="L50" s="10">
        <f t="shared" si="0"/>
        <v>3800000</v>
      </c>
      <c r="M50" s="10">
        <f t="shared" si="1"/>
        <v>4180000</v>
      </c>
      <c r="N50" s="10">
        <f t="shared" si="2"/>
        <v>380000</v>
      </c>
      <c r="O50" s="9">
        <f>DAY(transaksi[[#This Row],[TANGGAL]])</f>
        <v>18</v>
      </c>
      <c r="P50" s="7" t="str">
        <f>TEXT(transaksi[[#This Row],[TANGGAL]], "mmm")</f>
        <v>Feb</v>
      </c>
      <c r="Q50" s="7">
        <f>YEAR(transaksi[[#This Row],[TANGGAL]])</f>
        <v>2021</v>
      </c>
      <c r="R50" s="9"/>
    </row>
    <row r="51" spans="1:18" ht="15" x14ac:dyDescent="0.25">
      <c r="A51" s="6">
        <v>44246</v>
      </c>
      <c r="B51" s="9" t="s">
        <v>80</v>
      </c>
      <c r="C51" s="7">
        <v>73</v>
      </c>
      <c r="D51" s="7" t="s">
        <v>97</v>
      </c>
      <c r="E51" s="7" t="s">
        <v>98</v>
      </c>
      <c r="F51" s="8">
        <v>0</v>
      </c>
      <c r="G51" s="9" t="str">
        <f>VLOOKUP(B51, 'Data Produk'!$A$2:$F$40, 2, FALSE)</f>
        <v>Buku Gambar A3</v>
      </c>
      <c r="H51" s="9" t="str">
        <f>VLOOKUP(B51, 'Data Produk'!$A$2:$F$40, 3, FALSE)</f>
        <v>Alat Tulis</v>
      </c>
      <c r="I51" s="7" t="str">
        <f>VLOOKUP(B51, 'Data Produk'!$A$2:$F$40, 4, FALSE)</f>
        <v>Pcs</v>
      </c>
      <c r="J51" s="10">
        <f>VLOOKUP(B51, 'Data Produk'!$A$2:$F$40, 5, FALSE)</f>
        <v>10000</v>
      </c>
      <c r="K51" s="10">
        <f>VLOOKUP(B51, 'Data Produk'!$A$2:$F$40, 6, FALSE)</f>
        <v>13500</v>
      </c>
      <c r="L51" s="10">
        <f t="shared" si="0"/>
        <v>730000</v>
      </c>
      <c r="M51" s="10">
        <f t="shared" si="1"/>
        <v>985500</v>
      </c>
      <c r="N51" s="10">
        <f t="shared" si="2"/>
        <v>255500</v>
      </c>
      <c r="O51" s="9">
        <f>DAY(transaksi[[#This Row],[TANGGAL]])</f>
        <v>19</v>
      </c>
      <c r="P51" s="7" t="str">
        <f>TEXT(transaksi[[#This Row],[TANGGAL]], "mmm")</f>
        <v>Feb</v>
      </c>
      <c r="Q51" s="7">
        <f>YEAR(transaksi[[#This Row],[TANGGAL]])</f>
        <v>2021</v>
      </c>
      <c r="R51" s="9"/>
    </row>
    <row r="52" spans="1:18" ht="15" x14ac:dyDescent="0.25">
      <c r="A52" s="6">
        <v>44247</v>
      </c>
      <c r="B52" s="9" t="s">
        <v>82</v>
      </c>
      <c r="C52" s="7">
        <v>79</v>
      </c>
      <c r="D52" s="7" t="s">
        <v>99</v>
      </c>
      <c r="E52" s="7" t="s">
        <v>96</v>
      </c>
      <c r="F52" s="8">
        <v>0</v>
      </c>
      <c r="G52" s="9" t="str">
        <f>VLOOKUP(B52, 'Data Produk'!$A$2:$F$40, 2, FALSE)</f>
        <v>Pulpen Gel</v>
      </c>
      <c r="H52" s="9" t="str">
        <f>VLOOKUP(B52, 'Data Produk'!$A$2:$F$40, 3, FALSE)</f>
        <v>Alat Tulis</v>
      </c>
      <c r="I52" s="7" t="str">
        <f>VLOOKUP(B52, 'Data Produk'!$A$2:$F$40, 4, FALSE)</f>
        <v>Pcs</v>
      </c>
      <c r="J52" s="10">
        <f>VLOOKUP(B52, 'Data Produk'!$A$2:$F$40, 5, FALSE)</f>
        <v>7500</v>
      </c>
      <c r="K52" s="10">
        <f>VLOOKUP(B52, 'Data Produk'!$A$2:$F$40, 6, FALSE)</f>
        <v>8000</v>
      </c>
      <c r="L52" s="10">
        <f t="shared" si="0"/>
        <v>592500</v>
      </c>
      <c r="M52" s="10">
        <f t="shared" si="1"/>
        <v>632000</v>
      </c>
      <c r="N52" s="10">
        <f t="shared" si="2"/>
        <v>39500</v>
      </c>
      <c r="O52" s="9">
        <f>DAY(transaksi[[#This Row],[TANGGAL]])</f>
        <v>20</v>
      </c>
      <c r="P52" s="7" t="str">
        <f>TEXT(transaksi[[#This Row],[TANGGAL]], "mmm")</f>
        <v>Feb</v>
      </c>
      <c r="Q52" s="7">
        <f>YEAR(transaksi[[#This Row],[TANGGAL]])</f>
        <v>2021</v>
      </c>
      <c r="R52" s="9"/>
    </row>
    <row r="53" spans="1:18" ht="15" x14ac:dyDescent="0.25">
      <c r="A53" s="6">
        <v>44248</v>
      </c>
      <c r="B53" s="9" t="s">
        <v>84</v>
      </c>
      <c r="C53" s="7">
        <v>78</v>
      </c>
      <c r="D53" s="7" t="s">
        <v>99</v>
      </c>
      <c r="E53" s="7" t="s">
        <v>96</v>
      </c>
      <c r="F53" s="8">
        <v>0</v>
      </c>
      <c r="G53" s="9" t="str">
        <f>VLOOKUP(B53, 'Data Produk'!$A$2:$F$40, 2, FALSE)</f>
        <v>Tipe X Joyko</v>
      </c>
      <c r="H53" s="9" t="str">
        <f>VLOOKUP(B53, 'Data Produk'!$A$2:$F$40, 3, FALSE)</f>
        <v>Alat Tulis</v>
      </c>
      <c r="I53" s="7" t="str">
        <f>VLOOKUP(B53, 'Data Produk'!$A$2:$F$40, 4, FALSE)</f>
        <v>Pcs</v>
      </c>
      <c r="J53" s="10">
        <f>VLOOKUP(B53, 'Data Produk'!$A$2:$F$40, 5, FALSE)</f>
        <v>1500</v>
      </c>
      <c r="K53" s="10">
        <f>VLOOKUP(B53, 'Data Produk'!$A$2:$F$40, 6, FALSE)</f>
        <v>2500</v>
      </c>
      <c r="L53" s="10">
        <f t="shared" si="0"/>
        <v>117000</v>
      </c>
      <c r="M53" s="10">
        <f t="shared" si="1"/>
        <v>195000</v>
      </c>
      <c r="N53" s="10">
        <f t="shared" si="2"/>
        <v>78000</v>
      </c>
      <c r="O53" s="9">
        <f>DAY(transaksi[[#This Row],[TANGGAL]])</f>
        <v>21</v>
      </c>
      <c r="P53" s="7" t="str">
        <f>TEXT(transaksi[[#This Row],[TANGGAL]], "mmm")</f>
        <v>Feb</v>
      </c>
      <c r="Q53" s="7">
        <f>YEAR(transaksi[[#This Row],[TANGGAL]])</f>
        <v>2021</v>
      </c>
      <c r="R53" s="9"/>
    </row>
    <row r="54" spans="1:18" ht="15" x14ac:dyDescent="0.25">
      <c r="A54" s="6">
        <v>44249</v>
      </c>
      <c r="B54" s="9" t="s">
        <v>86</v>
      </c>
      <c r="C54" s="7">
        <v>77</v>
      </c>
      <c r="D54" s="7" t="s">
        <v>99</v>
      </c>
      <c r="E54" s="7" t="s">
        <v>96</v>
      </c>
      <c r="F54" s="8">
        <v>0</v>
      </c>
      <c r="G54" s="9" t="str">
        <f>VLOOKUP(B54, 'Data Produk'!$A$2:$F$40, 2, FALSE)</f>
        <v>Penggaris Butterfly</v>
      </c>
      <c r="H54" s="9" t="str">
        <f>VLOOKUP(B54, 'Data Produk'!$A$2:$F$40, 3, FALSE)</f>
        <v>Alat Tulis</v>
      </c>
      <c r="I54" s="7" t="str">
        <f>VLOOKUP(B54, 'Data Produk'!$A$2:$F$40, 4, FALSE)</f>
        <v>Pcs</v>
      </c>
      <c r="J54" s="10">
        <f>VLOOKUP(B54, 'Data Produk'!$A$2:$F$40, 5, FALSE)</f>
        <v>1750</v>
      </c>
      <c r="K54" s="10">
        <f>VLOOKUP(B54, 'Data Produk'!$A$2:$F$40, 6, FALSE)</f>
        <v>2750</v>
      </c>
      <c r="L54" s="10">
        <f t="shared" si="0"/>
        <v>134750</v>
      </c>
      <c r="M54" s="10">
        <f t="shared" si="1"/>
        <v>211750</v>
      </c>
      <c r="N54" s="10">
        <f t="shared" si="2"/>
        <v>77000</v>
      </c>
      <c r="O54" s="9">
        <f>DAY(transaksi[[#This Row],[TANGGAL]])</f>
        <v>22</v>
      </c>
      <c r="P54" s="7" t="str">
        <f>TEXT(transaksi[[#This Row],[TANGGAL]], "mmm")</f>
        <v>Feb</v>
      </c>
      <c r="Q54" s="7">
        <f>YEAR(transaksi[[#This Row],[TANGGAL]])</f>
        <v>2021</v>
      </c>
      <c r="R54" s="9"/>
    </row>
    <row r="55" spans="1:18" ht="15" x14ac:dyDescent="0.25">
      <c r="A55" s="6">
        <v>44250</v>
      </c>
      <c r="B55" s="9" t="s">
        <v>88</v>
      </c>
      <c r="C55" s="7">
        <v>95</v>
      </c>
      <c r="D55" s="7" t="s">
        <v>99</v>
      </c>
      <c r="E55" s="7" t="s">
        <v>96</v>
      </c>
      <c r="F55" s="8">
        <v>0</v>
      </c>
      <c r="G55" s="9" t="str">
        <f>VLOOKUP(B55, 'Data Produk'!$A$2:$F$40, 2, FALSE)</f>
        <v>Penggaris Flexibble</v>
      </c>
      <c r="H55" s="9" t="str">
        <f>VLOOKUP(B55, 'Data Produk'!$A$2:$F$40, 3, FALSE)</f>
        <v>Alat Tulis</v>
      </c>
      <c r="I55" s="7" t="str">
        <f>VLOOKUP(B55, 'Data Produk'!$A$2:$F$40, 4, FALSE)</f>
        <v>Pcs</v>
      </c>
      <c r="J55" s="10">
        <f>VLOOKUP(B55, 'Data Produk'!$A$2:$F$40, 5, FALSE)</f>
        <v>13750</v>
      </c>
      <c r="K55" s="10">
        <f>VLOOKUP(B55, 'Data Produk'!$A$2:$F$40, 6, FALSE)</f>
        <v>17500</v>
      </c>
      <c r="L55" s="10">
        <f t="shared" si="0"/>
        <v>1306250</v>
      </c>
      <c r="M55" s="10">
        <f t="shared" si="1"/>
        <v>1662500</v>
      </c>
      <c r="N55" s="10">
        <f t="shared" si="2"/>
        <v>356250</v>
      </c>
      <c r="O55" s="9">
        <f>DAY(transaksi[[#This Row],[TANGGAL]])</f>
        <v>23</v>
      </c>
      <c r="P55" s="7" t="str">
        <f>TEXT(transaksi[[#This Row],[TANGGAL]], "mmm")</f>
        <v>Feb</v>
      </c>
      <c r="Q55" s="7">
        <f>YEAR(transaksi[[#This Row],[TANGGAL]])</f>
        <v>2021</v>
      </c>
      <c r="R55" s="9"/>
    </row>
    <row r="56" spans="1:18" ht="15" x14ac:dyDescent="0.25">
      <c r="A56" s="6">
        <v>44251</v>
      </c>
      <c r="B56" s="9" t="s">
        <v>48</v>
      </c>
      <c r="C56" s="7">
        <v>75</v>
      </c>
      <c r="D56" s="7" t="s">
        <v>99</v>
      </c>
      <c r="E56" s="7" t="s">
        <v>96</v>
      </c>
      <c r="F56" s="8">
        <v>0</v>
      </c>
      <c r="G56" s="9" t="str">
        <f>VLOOKUP(B56, 'Data Produk'!$A$2:$F$40, 2, FALSE)</f>
        <v>Golda Coffee</v>
      </c>
      <c r="H56" s="9" t="str">
        <f>VLOOKUP(B56, 'Data Produk'!$A$2:$F$40, 3, FALSE)</f>
        <v>Minuman</v>
      </c>
      <c r="I56" s="7" t="str">
        <f>VLOOKUP(B56, 'Data Produk'!$A$2:$F$40, 4, FALSE)</f>
        <v>Pcs</v>
      </c>
      <c r="J56" s="10">
        <f>VLOOKUP(B56, 'Data Produk'!$A$2:$F$40, 5, FALSE)</f>
        <v>11950</v>
      </c>
      <c r="K56" s="10">
        <f>VLOOKUP(B56, 'Data Produk'!$A$2:$F$40, 6, FALSE)</f>
        <v>16200</v>
      </c>
      <c r="L56" s="10">
        <f t="shared" si="0"/>
        <v>896250</v>
      </c>
      <c r="M56" s="10">
        <f t="shared" si="1"/>
        <v>1215000</v>
      </c>
      <c r="N56" s="10">
        <f t="shared" si="2"/>
        <v>318750</v>
      </c>
      <c r="O56" s="9">
        <f>DAY(transaksi[[#This Row],[TANGGAL]])</f>
        <v>24</v>
      </c>
      <c r="P56" s="7" t="str">
        <f>TEXT(transaksi[[#This Row],[TANGGAL]], "mmm")</f>
        <v>Feb</v>
      </c>
      <c r="Q56" s="7">
        <f>YEAR(transaksi[[#This Row],[TANGGAL]])</f>
        <v>2021</v>
      </c>
      <c r="R56" s="9"/>
    </row>
    <row r="57" spans="1:18" ht="15" x14ac:dyDescent="0.25">
      <c r="A57" s="6">
        <v>44252</v>
      </c>
      <c r="B57" s="9" t="s">
        <v>17</v>
      </c>
      <c r="C57" s="7">
        <v>80</v>
      </c>
      <c r="D57" s="7" t="s">
        <v>95</v>
      </c>
      <c r="E57" s="7" t="s">
        <v>98</v>
      </c>
      <c r="F57" s="8">
        <v>0</v>
      </c>
      <c r="G57" s="9" t="str">
        <f>VLOOKUP(B57, 'Data Produk'!$A$2:$F$40, 2, FALSE)</f>
        <v>Beng beng</v>
      </c>
      <c r="H57" s="9" t="str">
        <f>VLOOKUP(B57, 'Data Produk'!$A$2:$F$40, 3, FALSE)</f>
        <v>Makanan</v>
      </c>
      <c r="I57" s="7" t="str">
        <f>VLOOKUP(B57, 'Data Produk'!$A$2:$F$40, 4, FALSE)</f>
        <v>Pcs</v>
      </c>
      <c r="J57" s="10">
        <f>VLOOKUP(B57, 'Data Produk'!$A$2:$F$40, 5, FALSE)</f>
        <v>3650</v>
      </c>
      <c r="K57" s="10">
        <f>VLOOKUP(B57, 'Data Produk'!$A$2:$F$40, 6, FALSE)</f>
        <v>5100</v>
      </c>
      <c r="L57" s="10">
        <f t="shared" si="0"/>
        <v>292000</v>
      </c>
      <c r="M57" s="10">
        <f t="shared" si="1"/>
        <v>408000</v>
      </c>
      <c r="N57" s="10">
        <f t="shared" si="2"/>
        <v>116000</v>
      </c>
      <c r="O57" s="9">
        <f>DAY(transaksi[[#This Row],[TANGGAL]])</f>
        <v>25</v>
      </c>
      <c r="P57" s="7" t="str">
        <f>TEXT(transaksi[[#This Row],[TANGGAL]], "mmm")</f>
        <v>Feb</v>
      </c>
      <c r="Q57" s="7">
        <f>YEAR(transaksi[[#This Row],[TANGGAL]])</f>
        <v>2021</v>
      </c>
      <c r="R57" s="9"/>
    </row>
    <row r="58" spans="1:18" ht="15" x14ac:dyDescent="0.25">
      <c r="A58" s="6">
        <v>44253</v>
      </c>
      <c r="B58" s="9" t="s">
        <v>17</v>
      </c>
      <c r="C58" s="7">
        <v>75</v>
      </c>
      <c r="D58" s="7" t="s">
        <v>99</v>
      </c>
      <c r="E58" s="7" t="s">
        <v>98</v>
      </c>
      <c r="F58" s="8">
        <v>0</v>
      </c>
      <c r="G58" s="9" t="str">
        <f>VLOOKUP(B58, 'Data Produk'!$A$2:$F$40, 2, FALSE)</f>
        <v>Beng beng</v>
      </c>
      <c r="H58" s="9" t="str">
        <f>VLOOKUP(B58, 'Data Produk'!$A$2:$F$40, 3, FALSE)</f>
        <v>Makanan</v>
      </c>
      <c r="I58" s="7" t="str">
        <f>VLOOKUP(B58, 'Data Produk'!$A$2:$F$40, 4, FALSE)</f>
        <v>Pcs</v>
      </c>
      <c r="J58" s="10">
        <f>VLOOKUP(B58, 'Data Produk'!$A$2:$F$40, 5, FALSE)</f>
        <v>3650</v>
      </c>
      <c r="K58" s="10">
        <f>VLOOKUP(B58, 'Data Produk'!$A$2:$F$40, 6, FALSE)</f>
        <v>5100</v>
      </c>
      <c r="L58" s="10">
        <f t="shared" si="0"/>
        <v>273750</v>
      </c>
      <c r="M58" s="10">
        <f t="shared" si="1"/>
        <v>382500</v>
      </c>
      <c r="N58" s="10">
        <f t="shared" si="2"/>
        <v>108750</v>
      </c>
      <c r="O58" s="9">
        <f>DAY(transaksi[[#This Row],[TANGGAL]])</f>
        <v>26</v>
      </c>
      <c r="P58" s="7" t="str">
        <f>TEXT(transaksi[[#This Row],[TANGGAL]], "mmm")</f>
        <v>Feb</v>
      </c>
      <c r="Q58" s="7">
        <f>YEAR(transaksi[[#This Row],[TANGGAL]])</f>
        <v>2021</v>
      </c>
      <c r="R58" s="9"/>
    </row>
    <row r="59" spans="1:18" ht="15" x14ac:dyDescent="0.25">
      <c r="A59" s="6">
        <v>44254</v>
      </c>
      <c r="B59" s="9" t="s">
        <v>17</v>
      </c>
      <c r="C59" s="7">
        <v>75</v>
      </c>
      <c r="D59" s="7" t="s">
        <v>99</v>
      </c>
      <c r="E59" s="7" t="s">
        <v>98</v>
      </c>
      <c r="F59" s="8">
        <v>0</v>
      </c>
      <c r="G59" s="9" t="str">
        <f>VLOOKUP(B59, 'Data Produk'!$A$2:$F$40, 2, FALSE)</f>
        <v>Beng beng</v>
      </c>
      <c r="H59" s="9" t="str">
        <f>VLOOKUP(B59, 'Data Produk'!$A$2:$F$40, 3, FALSE)</f>
        <v>Makanan</v>
      </c>
      <c r="I59" s="7" t="str">
        <f>VLOOKUP(B59, 'Data Produk'!$A$2:$F$40, 4, FALSE)</f>
        <v>Pcs</v>
      </c>
      <c r="J59" s="10">
        <f>VLOOKUP(B59, 'Data Produk'!$A$2:$F$40, 5, FALSE)</f>
        <v>3650</v>
      </c>
      <c r="K59" s="10">
        <f>VLOOKUP(B59, 'Data Produk'!$A$2:$F$40, 6, FALSE)</f>
        <v>5100</v>
      </c>
      <c r="L59" s="10">
        <f t="shared" si="0"/>
        <v>273750</v>
      </c>
      <c r="M59" s="10">
        <f t="shared" si="1"/>
        <v>382500</v>
      </c>
      <c r="N59" s="10">
        <f t="shared" si="2"/>
        <v>108750</v>
      </c>
      <c r="O59" s="9">
        <f>DAY(transaksi[[#This Row],[TANGGAL]])</f>
        <v>27</v>
      </c>
      <c r="P59" s="7" t="str">
        <f>TEXT(transaksi[[#This Row],[TANGGAL]], "mmm")</f>
        <v>Feb</v>
      </c>
      <c r="Q59" s="7">
        <f>YEAR(transaksi[[#This Row],[TANGGAL]])</f>
        <v>2021</v>
      </c>
      <c r="R59" s="9"/>
    </row>
    <row r="60" spans="1:18" ht="15" x14ac:dyDescent="0.25">
      <c r="A60" s="6">
        <v>44255</v>
      </c>
      <c r="B60" s="9" t="s">
        <v>17</v>
      </c>
      <c r="C60" s="7">
        <v>85</v>
      </c>
      <c r="D60" s="7" t="s">
        <v>99</v>
      </c>
      <c r="E60" s="7" t="s">
        <v>98</v>
      </c>
      <c r="F60" s="8">
        <v>0</v>
      </c>
      <c r="G60" s="9" t="str">
        <f>VLOOKUP(B60, 'Data Produk'!$A$2:$F$40, 2, FALSE)</f>
        <v>Beng beng</v>
      </c>
      <c r="H60" s="9" t="str">
        <f>VLOOKUP(B60, 'Data Produk'!$A$2:$F$40, 3, FALSE)</f>
        <v>Makanan</v>
      </c>
      <c r="I60" s="7" t="str">
        <f>VLOOKUP(B60, 'Data Produk'!$A$2:$F$40, 4, FALSE)</f>
        <v>Pcs</v>
      </c>
      <c r="J60" s="10">
        <f>VLOOKUP(B60, 'Data Produk'!$A$2:$F$40, 5, FALSE)</f>
        <v>3650</v>
      </c>
      <c r="K60" s="10">
        <f>VLOOKUP(B60, 'Data Produk'!$A$2:$F$40, 6, FALSE)</f>
        <v>5100</v>
      </c>
      <c r="L60" s="10">
        <f t="shared" si="0"/>
        <v>310250</v>
      </c>
      <c r="M60" s="10">
        <f t="shared" si="1"/>
        <v>433500</v>
      </c>
      <c r="N60" s="10">
        <f t="shared" si="2"/>
        <v>123250</v>
      </c>
      <c r="O60" s="9">
        <f>DAY(transaksi[[#This Row],[TANGGAL]])</f>
        <v>28</v>
      </c>
      <c r="P60" s="7" t="str">
        <f>TEXT(transaksi[[#This Row],[TANGGAL]], "mmm")</f>
        <v>Feb</v>
      </c>
      <c r="Q60" s="7">
        <f>YEAR(transaksi[[#This Row],[TANGGAL]])</f>
        <v>2021</v>
      </c>
      <c r="R60" s="9"/>
    </row>
    <row r="61" spans="1:18" ht="15" x14ac:dyDescent="0.25">
      <c r="A61" s="6">
        <v>44256</v>
      </c>
      <c r="B61" s="9" t="s">
        <v>17</v>
      </c>
      <c r="C61" s="7">
        <v>80</v>
      </c>
      <c r="D61" s="7" t="s">
        <v>95</v>
      </c>
      <c r="E61" s="7" t="s">
        <v>96</v>
      </c>
      <c r="F61" s="8">
        <v>0</v>
      </c>
      <c r="G61" s="9" t="str">
        <f>VLOOKUP(B61, 'Data Produk'!$A$2:$F$40, 2, FALSE)</f>
        <v>Beng beng</v>
      </c>
      <c r="H61" s="9" t="str">
        <f>VLOOKUP(B61, 'Data Produk'!$A$2:$F$40, 3, FALSE)</f>
        <v>Makanan</v>
      </c>
      <c r="I61" s="7" t="str">
        <f>VLOOKUP(B61, 'Data Produk'!$A$2:$F$40, 4, FALSE)</f>
        <v>Pcs</v>
      </c>
      <c r="J61" s="10">
        <f>VLOOKUP(B61, 'Data Produk'!$A$2:$F$40, 5, FALSE)</f>
        <v>3650</v>
      </c>
      <c r="K61" s="10">
        <f>VLOOKUP(B61, 'Data Produk'!$A$2:$F$40, 6, FALSE)</f>
        <v>5100</v>
      </c>
      <c r="L61" s="10">
        <f t="shared" si="0"/>
        <v>292000</v>
      </c>
      <c r="M61" s="10">
        <f t="shared" si="1"/>
        <v>408000</v>
      </c>
      <c r="N61" s="10">
        <f t="shared" si="2"/>
        <v>116000</v>
      </c>
      <c r="O61" s="9">
        <f>DAY(transaksi[[#This Row],[TANGGAL]])</f>
        <v>1</v>
      </c>
      <c r="P61" s="7" t="str">
        <f>TEXT(transaksi[[#This Row],[TANGGAL]], "mmm")</f>
        <v>Mar</v>
      </c>
      <c r="Q61" s="7">
        <f>YEAR(transaksi[[#This Row],[TANGGAL]])</f>
        <v>2021</v>
      </c>
      <c r="R61" s="9"/>
    </row>
    <row r="62" spans="1:18" ht="15" x14ac:dyDescent="0.25">
      <c r="A62" s="6">
        <v>44257</v>
      </c>
      <c r="B62" s="9" t="s">
        <v>17</v>
      </c>
      <c r="C62" s="7">
        <v>85</v>
      </c>
      <c r="D62" s="7" t="s">
        <v>99</v>
      </c>
      <c r="E62" s="7" t="s">
        <v>98</v>
      </c>
      <c r="F62" s="8">
        <v>0</v>
      </c>
      <c r="G62" s="9" t="str">
        <f>VLOOKUP(B62, 'Data Produk'!$A$2:$F$40, 2, FALSE)</f>
        <v>Beng beng</v>
      </c>
      <c r="H62" s="9" t="str">
        <f>VLOOKUP(B62, 'Data Produk'!$A$2:$F$40, 3, FALSE)</f>
        <v>Makanan</v>
      </c>
      <c r="I62" s="7" t="str">
        <f>VLOOKUP(B62, 'Data Produk'!$A$2:$F$40, 4, FALSE)</f>
        <v>Pcs</v>
      </c>
      <c r="J62" s="10">
        <f>VLOOKUP(B62, 'Data Produk'!$A$2:$F$40, 5, FALSE)</f>
        <v>3650</v>
      </c>
      <c r="K62" s="10">
        <f>VLOOKUP(B62, 'Data Produk'!$A$2:$F$40, 6, FALSE)</f>
        <v>5100</v>
      </c>
      <c r="L62" s="10">
        <f t="shared" si="0"/>
        <v>310250</v>
      </c>
      <c r="M62" s="10">
        <f t="shared" si="1"/>
        <v>433500</v>
      </c>
      <c r="N62" s="10">
        <f t="shared" si="2"/>
        <v>123250</v>
      </c>
      <c r="O62" s="9">
        <f>DAY(transaksi[[#This Row],[TANGGAL]])</f>
        <v>2</v>
      </c>
      <c r="P62" s="7" t="str">
        <f>TEXT(transaksi[[#This Row],[TANGGAL]], "mmm")</f>
        <v>Mar</v>
      </c>
      <c r="Q62" s="7">
        <f>YEAR(transaksi[[#This Row],[TANGGAL]])</f>
        <v>2021</v>
      </c>
      <c r="R62" s="9"/>
    </row>
    <row r="63" spans="1:18" ht="15" x14ac:dyDescent="0.25">
      <c r="A63" s="6">
        <v>44258</v>
      </c>
      <c r="B63" s="9" t="s">
        <v>17</v>
      </c>
      <c r="C63" s="7">
        <v>90</v>
      </c>
      <c r="D63" s="7" t="s">
        <v>99</v>
      </c>
      <c r="E63" s="7" t="s">
        <v>96</v>
      </c>
      <c r="F63" s="8">
        <v>0</v>
      </c>
      <c r="G63" s="9" t="str">
        <f>VLOOKUP(B63, 'Data Produk'!$A$2:$F$40, 2, FALSE)</f>
        <v>Beng beng</v>
      </c>
      <c r="H63" s="9" t="str">
        <f>VLOOKUP(B63, 'Data Produk'!$A$2:$F$40, 3, FALSE)</f>
        <v>Makanan</v>
      </c>
      <c r="I63" s="7" t="str">
        <f>VLOOKUP(B63, 'Data Produk'!$A$2:$F$40, 4, FALSE)</f>
        <v>Pcs</v>
      </c>
      <c r="J63" s="10">
        <f>VLOOKUP(B63, 'Data Produk'!$A$2:$F$40, 5, FALSE)</f>
        <v>3650</v>
      </c>
      <c r="K63" s="10">
        <f>VLOOKUP(B63, 'Data Produk'!$A$2:$F$40, 6, FALSE)</f>
        <v>5100</v>
      </c>
      <c r="L63" s="10">
        <f t="shared" si="0"/>
        <v>328500</v>
      </c>
      <c r="M63" s="10">
        <f t="shared" si="1"/>
        <v>459000</v>
      </c>
      <c r="N63" s="10">
        <f t="shared" si="2"/>
        <v>130500</v>
      </c>
      <c r="O63" s="9">
        <f>DAY(transaksi[[#This Row],[TANGGAL]])</f>
        <v>3</v>
      </c>
      <c r="P63" s="7" t="str">
        <f>TEXT(transaksi[[#This Row],[TANGGAL]], "mmm")</f>
        <v>Mar</v>
      </c>
      <c r="Q63" s="7">
        <f>YEAR(transaksi[[#This Row],[TANGGAL]])</f>
        <v>2021</v>
      </c>
      <c r="R63" s="9"/>
    </row>
    <row r="64" spans="1:18" ht="15" x14ac:dyDescent="0.25">
      <c r="A64" s="6">
        <v>44259</v>
      </c>
      <c r="B64" s="9" t="s">
        <v>7</v>
      </c>
      <c r="C64" s="7">
        <v>82</v>
      </c>
      <c r="D64" s="7" t="s">
        <v>99</v>
      </c>
      <c r="E64" s="7" t="s">
        <v>96</v>
      </c>
      <c r="F64" s="8">
        <v>0</v>
      </c>
      <c r="G64" s="9" t="str">
        <f>VLOOKUP(B64, 'Data Produk'!$A$2:$F$40, 2, FALSE)</f>
        <v>Pocky</v>
      </c>
      <c r="H64" s="9" t="str">
        <f>VLOOKUP(B64, 'Data Produk'!$A$2:$F$40, 3, FALSE)</f>
        <v>Makanan</v>
      </c>
      <c r="I64" s="7" t="str">
        <f>VLOOKUP(B64, 'Data Produk'!$A$2:$F$40, 4, FALSE)</f>
        <v>Pcs</v>
      </c>
      <c r="J64" s="10">
        <f>VLOOKUP(B64, 'Data Produk'!$A$2:$F$40, 5, FALSE)</f>
        <v>7250</v>
      </c>
      <c r="K64" s="10">
        <f>VLOOKUP(B64, 'Data Produk'!$A$2:$F$40, 6, FALSE)</f>
        <v>8200</v>
      </c>
      <c r="L64" s="10">
        <f t="shared" si="0"/>
        <v>594500</v>
      </c>
      <c r="M64" s="10">
        <f t="shared" si="1"/>
        <v>672400</v>
      </c>
      <c r="N64" s="10">
        <f t="shared" si="2"/>
        <v>77900</v>
      </c>
      <c r="O64" s="9">
        <f>DAY(transaksi[[#This Row],[TANGGAL]])</f>
        <v>4</v>
      </c>
      <c r="P64" s="7" t="str">
        <f>TEXT(transaksi[[#This Row],[TANGGAL]], "mmm")</f>
        <v>Mar</v>
      </c>
      <c r="Q64" s="7">
        <f>YEAR(transaksi[[#This Row],[TANGGAL]])</f>
        <v>2021</v>
      </c>
      <c r="R64" s="9"/>
    </row>
    <row r="65" spans="1:18" ht="15" x14ac:dyDescent="0.25">
      <c r="A65" s="6">
        <v>44260</v>
      </c>
      <c r="B65" s="9" t="s">
        <v>11</v>
      </c>
      <c r="C65" s="7">
        <v>80</v>
      </c>
      <c r="D65" s="7" t="s">
        <v>95</v>
      </c>
      <c r="E65" s="7" t="s">
        <v>96</v>
      </c>
      <c r="F65" s="8">
        <v>0</v>
      </c>
      <c r="G65" s="9" t="str">
        <f>VLOOKUP(B65, 'Data Produk'!$A$2:$F$40, 2, FALSE)</f>
        <v>Lotte Chocopie</v>
      </c>
      <c r="H65" s="9" t="str">
        <f>VLOOKUP(B65, 'Data Produk'!$A$2:$F$40, 3, FALSE)</f>
        <v>Makanan</v>
      </c>
      <c r="I65" s="7" t="str">
        <f>VLOOKUP(B65, 'Data Produk'!$A$2:$F$40, 4, FALSE)</f>
        <v>Pcs</v>
      </c>
      <c r="J65" s="10">
        <f>VLOOKUP(B65, 'Data Produk'!$A$2:$F$40, 5, FALSE)</f>
        <v>4850</v>
      </c>
      <c r="K65" s="10">
        <f>VLOOKUP(B65, 'Data Produk'!$A$2:$F$40, 6, FALSE)</f>
        <v>6100</v>
      </c>
      <c r="L65" s="10">
        <f t="shared" si="0"/>
        <v>388000</v>
      </c>
      <c r="M65" s="10">
        <f t="shared" si="1"/>
        <v>488000</v>
      </c>
      <c r="N65" s="10">
        <f t="shared" si="2"/>
        <v>100000</v>
      </c>
      <c r="O65" s="9">
        <f>DAY(transaksi[[#This Row],[TANGGAL]])</f>
        <v>5</v>
      </c>
      <c r="P65" s="7" t="str">
        <f>TEXT(transaksi[[#This Row],[TANGGAL]], "mmm")</f>
        <v>Mar</v>
      </c>
      <c r="Q65" s="7">
        <f>YEAR(transaksi[[#This Row],[TANGGAL]])</f>
        <v>2021</v>
      </c>
      <c r="R65" s="9"/>
    </row>
    <row r="66" spans="1:18" ht="15" x14ac:dyDescent="0.25">
      <c r="A66" s="6">
        <v>44261</v>
      </c>
      <c r="B66" s="9" t="s">
        <v>13</v>
      </c>
      <c r="C66" s="7">
        <v>80</v>
      </c>
      <c r="D66" s="7" t="s">
        <v>95</v>
      </c>
      <c r="E66" s="7" t="s">
        <v>98</v>
      </c>
      <c r="F66" s="8">
        <v>0</v>
      </c>
      <c r="G66" s="9" t="str">
        <f>VLOOKUP(B66, 'Data Produk'!$A$2:$F$40, 2, FALSE)</f>
        <v>Oreo Wafer Sandwich</v>
      </c>
      <c r="H66" s="9" t="str">
        <f>VLOOKUP(B66, 'Data Produk'!$A$2:$F$40, 3, FALSE)</f>
        <v>Makanan</v>
      </c>
      <c r="I66" s="7" t="str">
        <f>VLOOKUP(B66, 'Data Produk'!$A$2:$F$40, 4, FALSE)</f>
        <v>Pcs</v>
      </c>
      <c r="J66" s="10">
        <f>VLOOKUP(B66, 'Data Produk'!$A$2:$F$40, 5, FALSE)</f>
        <v>2350</v>
      </c>
      <c r="K66" s="10">
        <f>VLOOKUP(B66, 'Data Produk'!$A$2:$F$40, 6, FALSE)</f>
        <v>3500</v>
      </c>
      <c r="L66" s="10">
        <f t="shared" si="0"/>
        <v>188000</v>
      </c>
      <c r="M66" s="10">
        <f t="shared" si="1"/>
        <v>280000</v>
      </c>
      <c r="N66" s="10">
        <f t="shared" si="2"/>
        <v>92000</v>
      </c>
      <c r="O66" s="9">
        <f>DAY(transaksi[[#This Row],[TANGGAL]])</f>
        <v>6</v>
      </c>
      <c r="P66" s="7" t="str">
        <f>TEXT(transaksi[[#This Row],[TANGGAL]], "mmm")</f>
        <v>Mar</v>
      </c>
      <c r="Q66" s="7">
        <f>YEAR(transaksi[[#This Row],[TANGGAL]])</f>
        <v>2021</v>
      </c>
      <c r="R66" s="9"/>
    </row>
    <row r="67" spans="1:18" ht="15" x14ac:dyDescent="0.25">
      <c r="A67" s="6">
        <v>44262</v>
      </c>
      <c r="B67" s="9" t="s">
        <v>15</v>
      </c>
      <c r="C67" s="7">
        <v>70</v>
      </c>
      <c r="D67" s="7" t="s">
        <v>95</v>
      </c>
      <c r="E67" s="7" t="s">
        <v>96</v>
      </c>
      <c r="F67" s="8">
        <v>0</v>
      </c>
      <c r="G67" s="9" t="str">
        <f>VLOOKUP(B67, 'Data Produk'!$A$2:$F$40, 2, FALSE)</f>
        <v>Nyam-nyam</v>
      </c>
      <c r="H67" s="9" t="str">
        <f>VLOOKUP(B67, 'Data Produk'!$A$2:$F$40, 3, FALSE)</f>
        <v>Makanan</v>
      </c>
      <c r="I67" s="7" t="str">
        <f>VLOOKUP(B67, 'Data Produk'!$A$2:$F$40, 4, FALSE)</f>
        <v>Pcs</v>
      </c>
      <c r="J67" s="10">
        <f>VLOOKUP(B67, 'Data Produk'!$A$2:$F$40, 5, FALSE)</f>
        <v>3550</v>
      </c>
      <c r="K67" s="10">
        <f>VLOOKUP(B67, 'Data Produk'!$A$2:$F$40, 6, FALSE)</f>
        <v>4800</v>
      </c>
      <c r="L67" s="10">
        <f t="shared" ref="L67:L130" si="3">C67*J67</f>
        <v>248500</v>
      </c>
      <c r="M67" s="10">
        <f t="shared" ref="M67:M130" si="4">C67*K67</f>
        <v>336000</v>
      </c>
      <c r="N67" s="10">
        <f t="shared" ref="N67:N130" si="5">M67-L67</f>
        <v>87500</v>
      </c>
      <c r="O67" s="9">
        <f>DAY(transaksi[[#This Row],[TANGGAL]])</f>
        <v>7</v>
      </c>
      <c r="P67" s="7" t="str">
        <f>TEXT(transaksi[[#This Row],[TANGGAL]], "mmm")</f>
        <v>Mar</v>
      </c>
      <c r="Q67" s="7">
        <f>YEAR(transaksi[[#This Row],[TANGGAL]])</f>
        <v>2021</v>
      </c>
      <c r="R67" s="9"/>
    </row>
    <row r="68" spans="1:18" ht="15" x14ac:dyDescent="0.25">
      <c r="A68" s="6">
        <v>44263</v>
      </c>
      <c r="B68" s="9" t="s">
        <v>33</v>
      </c>
      <c r="C68" s="7">
        <v>75</v>
      </c>
      <c r="D68" s="7" t="s">
        <v>95</v>
      </c>
      <c r="E68" s="7" t="s">
        <v>98</v>
      </c>
      <c r="F68" s="8">
        <v>0</v>
      </c>
      <c r="G68" s="9" t="str">
        <f>VLOOKUP(B68, 'Data Produk'!$A$2:$F$40, 2, FALSE)</f>
        <v>Buah Vita</v>
      </c>
      <c r="H68" s="9" t="str">
        <f>VLOOKUP(B68, 'Data Produk'!$A$2:$F$40, 3, FALSE)</f>
        <v>Minuman</v>
      </c>
      <c r="I68" s="7" t="str">
        <f>VLOOKUP(B68, 'Data Produk'!$A$2:$F$40, 4, FALSE)</f>
        <v>Pcs</v>
      </c>
      <c r="J68" s="10">
        <f>VLOOKUP(B68, 'Data Produk'!$A$2:$F$40, 5, FALSE)</f>
        <v>12850</v>
      </c>
      <c r="K68" s="10">
        <f>VLOOKUP(B68, 'Data Produk'!$A$2:$F$40, 6, FALSE)</f>
        <v>14250</v>
      </c>
      <c r="L68" s="10">
        <f t="shared" si="3"/>
        <v>963750</v>
      </c>
      <c r="M68" s="10">
        <f t="shared" si="4"/>
        <v>1068750</v>
      </c>
      <c r="N68" s="10">
        <f t="shared" si="5"/>
        <v>105000</v>
      </c>
      <c r="O68" s="9">
        <f>DAY(transaksi[[#This Row],[TANGGAL]])</f>
        <v>8</v>
      </c>
      <c r="P68" s="7" t="str">
        <f>TEXT(transaksi[[#This Row],[TANGGAL]], "mmm")</f>
        <v>Mar</v>
      </c>
      <c r="Q68" s="7">
        <f>YEAR(transaksi[[#This Row],[TANGGAL]])</f>
        <v>2021</v>
      </c>
      <c r="R68" s="9"/>
    </row>
    <row r="69" spans="1:18" ht="15" x14ac:dyDescent="0.25">
      <c r="A69" s="6">
        <v>44264</v>
      </c>
      <c r="B69" s="9" t="s">
        <v>36</v>
      </c>
      <c r="C69" s="7">
        <v>69</v>
      </c>
      <c r="D69" s="7" t="s">
        <v>97</v>
      </c>
      <c r="E69" s="7" t="s">
        <v>96</v>
      </c>
      <c r="F69" s="8">
        <v>0</v>
      </c>
      <c r="G69" s="9" t="str">
        <f>VLOOKUP(B69, 'Data Produk'!$A$2:$F$40, 2, FALSE)</f>
        <v>Cimory Yogurt</v>
      </c>
      <c r="H69" s="9" t="str">
        <f>VLOOKUP(B69, 'Data Produk'!$A$2:$F$40, 3, FALSE)</f>
        <v>Minuman</v>
      </c>
      <c r="I69" s="7" t="str">
        <f>VLOOKUP(B69, 'Data Produk'!$A$2:$F$40, 4, FALSE)</f>
        <v>Pcs</v>
      </c>
      <c r="J69" s="10">
        <f>VLOOKUP(B69, 'Data Produk'!$A$2:$F$40, 5, FALSE)</f>
        <v>2875</v>
      </c>
      <c r="K69" s="10">
        <f>VLOOKUP(B69, 'Data Produk'!$A$2:$F$40, 6, FALSE)</f>
        <v>5300</v>
      </c>
      <c r="L69" s="10">
        <f t="shared" si="3"/>
        <v>198375</v>
      </c>
      <c r="M69" s="10">
        <f t="shared" si="4"/>
        <v>365700</v>
      </c>
      <c r="N69" s="10">
        <f t="shared" si="5"/>
        <v>167325</v>
      </c>
      <c r="O69" s="9">
        <f>DAY(transaksi[[#This Row],[TANGGAL]])</f>
        <v>9</v>
      </c>
      <c r="P69" s="7" t="str">
        <f>TEXT(transaksi[[#This Row],[TANGGAL]], "mmm")</f>
        <v>Mar</v>
      </c>
      <c r="Q69" s="7">
        <f>YEAR(transaksi[[#This Row],[TANGGAL]])</f>
        <v>2021</v>
      </c>
      <c r="R69" s="9"/>
    </row>
    <row r="70" spans="1:18" ht="15" x14ac:dyDescent="0.25">
      <c r="A70" s="6">
        <v>44265</v>
      </c>
      <c r="B70" s="9" t="s">
        <v>38</v>
      </c>
      <c r="C70" s="7">
        <v>75</v>
      </c>
      <c r="D70" s="7" t="s">
        <v>97</v>
      </c>
      <c r="E70" s="7" t="s">
        <v>96</v>
      </c>
      <c r="F70" s="8">
        <v>0</v>
      </c>
      <c r="G70" s="9" t="str">
        <f>VLOOKUP(B70, 'Data Produk'!$A$2:$F$40, 2, FALSE)</f>
        <v>Yoyic Bluebery</v>
      </c>
      <c r="H70" s="9" t="str">
        <f>VLOOKUP(B70, 'Data Produk'!$A$2:$F$40, 3, FALSE)</f>
        <v>Minuman</v>
      </c>
      <c r="I70" s="7" t="str">
        <f>VLOOKUP(B70, 'Data Produk'!$A$2:$F$40, 4, FALSE)</f>
        <v>Pcs</v>
      </c>
      <c r="J70" s="10">
        <f>VLOOKUP(B70, 'Data Produk'!$A$2:$F$40, 5, FALSE)</f>
        <v>4775</v>
      </c>
      <c r="K70" s="10">
        <f>VLOOKUP(B70, 'Data Produk'!$A$2:$F$40, 6, FALSE)</f>
        <v>7700</v>
      </c>
      <c r="L70" s="10">
        <f t="shared" si="3"/>
        <v>358125</v>
      </c>
      <c r="M70" s="10">
        <f t="shared" si="4"/>
        <v>577500</v>
      </c>
      <c r="N70" s="10">
        <f t="shared" si="5"/>
        <v>219375</v>
      </c>
      <c r="O70" s="9">
        <f>DAY(transaksi[[#This Row],[TANGGAL]])</f>
        <v>10</v>
      </c>
      <c r="P70" s="7" t="str">
        <f>TEXT(transaksi[[#This Row],[TANGGAL]], "mmm")</f>
        <v>Mar</v>
      </c>
      <c r="Q70" s="7">
        <f>YEAR(transaksi[[#This Row],[TANGGAL]])</f>
        <v>2021</v>
      </c>
      <c r="R70" s="9"/>
    </row>
    <row r="71" spans="1:18" ht="15" x14ac:dyDescent="0.25">
      <c r="A71" s="6">
        <v>44266</v>
      </c>
      <c r="B71" s="9" t="s">
        <v>40</v>
      </c>
      <c r="C71" s="7">
        <v>74</v>
      </c>
      <c r="D71" s="7" t="s">
        <v>97</v>
      </c>
      <c r="E71" s="7" t="s">
        <v>98</v>
      </c>
      <c r="F71" s="8">
        <v>0</v>
      </c>
      <c r="G71" s="9" t="str">
        <f>VLOOKUP(B71, 'Data Produk'!$A$2:$F$40, 2, FALSE)</f>
        <v>Teh Pucuk</v>
      </c>
      <c r="H71" s="9" t="str">
        <f>VLOOKUP(B71, 'Data Produk'!$A$2:$F$40, 3, FALSE)</f>
        <v>Minuman</v>
      </c>
      <c r="I71" s="7" t="str">
        <f>VLOOKUP(B71, 'Data Produk'!$A$2:$F$40, 4, FALSE)</f>
        <v>Pcs</v>
      </c>
      <c r="J71" s="10">
        <f>VLOOKUP(B71, 'Data Produk'!$A$2:$F$40, 5, FALSE)</f>
        <v>11500</v>
      </c>
      <c r="K71" s="10">
        <f>VLOOKUP(B71, 'Data Produk'!$A$2:$F$40, 6, FALSE)</f>
        <v>12550</v>
      </c>
      <c r="L71" s="10">
        <f t="shared" si="3"/>
        <v>851000</v>
      </c>
      <c r="M71" s="10">
        <f t="shared" si="4"/>
        <v>928700</v>
      </c>
      <c r="N71" s="10">
        <f t="shared" si="5"/>
        <v>77700</v>
      </c>
      <c r="O71" s="9">
        <f>DAY(transaksi[[#This Row],[TANGGAL]])</f>
        <v>11</v>
      </c>
      <c r="P71" s="7" t="str">
        <f>TEXT(transaksi[[#This Row],[TANGGAL]], "mmm")</f>
        <v>Mar</v>
      </c>
      <c r="Q71" s="7">
        <f>YEAR(transaksi[[#This Row],[TANGGAL]])</f>
        <v>2021</v>
      </c>
      <c r="R71" s="9"/>
    </row>
    <row r="72" spans="1:18" ht="15" x14ac:dyDescent="0.25">
      <c r="A72" s="6">
        <v>44267</v>
      </c>
      <c r="B72" s="9" t="s">
        <v>42</v>
      </c>
      <c r="C72" s="7">
        <v>80</v>
      </c>
      <c r="D72" s="7" t="s">
        <v>97</v>
      </c>
      <c r="E72" s="7" t="s">
        <v>96</v>
      </c>
      <c r="F72" s="8">
        <v>0</v>
      </c>
      <c r="G72" s="9" t="str">
        <f>VLOOKUP(B72, 'Data Produk'!$A$2:$F$40, 2, FALSE)</f>
        <v>Fruit Tea Poch</v>
      </c>
      <c r="H72" s="9" t="str">
        <f>VLOOKUP(B72, 'Data Produk'!$A$2:$F$40, 3, FALSE)</f>
        <v>Minuman</v>
      </c>
      <c r="I72" s="7" t="str">
        <f>VLOOKUP(B72, 'Data Produk'!$A$2:$F$40, 4, FALSE)</f>
        <v>Pcs</v>
      </c>
      <c r="J72" s="10">
        <f>VLOOKUP(B72, 'Data Produk'!$A$2:$F$40, 5, FALSE)</f>
        <v>2250</v>
      </c>
      <c r="K72" s="10">
        <f>VLOOKUP(B72, 'Data Produk'!$A$2:$F$40, 6, FALSE)</f>
        <v>4700</v>
      </c>
      <c r="L72" s="10">
        <f t="shared" si="3"/>
        <v>180000</v>
      </c>
      <c r="M72" s="10">
        <f t="shared" si="4"/>
        <v>376000</v>
      </c>
      <c r="N72" s="10">
        <f t="shared" si="5"/>
        <v>196000</v>
      </c>
      <c r="O72" s="9">
        <f>DAY(transaksi[[#This Row],[TANGGAL]])</f>
        <v>12</v>
      </c>
      <c r="P72" s="7" t="str">
        <f>TEXT(transaksi[[#This Row],[TANGGAL]], "mmm")</f>
        <v>Mar</v>
      </c>
      <c r="Q72" s="7">
        <f>YEAR(transaksi[[#This Row],[TANGGAL]])</f>
        <v>2021</v>
      </c>
      <c r="R72" s="9"/>
    </row>
    <row r="73" spans="1:18" ht="15" x14ac:dyDescent="0.25">
      <c r="A73" s="6">
        <v>44268</v>
      </c>
      <c r="B73" s="9" t="s">
        <v>54</v>
      </c>
      <c r="C73" s="7">
        <v>80</v>
      </c>
      <c r="D73" s="7" t="s">
        <v>99</v>
      </c>
      <c r="E73" s="7" t="s">
        <v>98</v>
      </c>
      <c r="F73" s="8">
        <v>0</v>
      </c>
      <c r="G73" s="9" t="str">
        <f>VLOOKUP(B73, 'Data Produk'!$A$2:$F$40, 2, FALSE)</f>
        <v>Zen Sabun</v>
      </c>
      <c r="H73" s="9" t="str">
        <f>VLOOKUP(B73, 'Data Produk'!$A$2:$F$40, 3, FALSE)</f>
        <v>Perawatan Tubuh</v>
      </c>
      <c r="I73" s="7" t="str">
        <f>VLOOKUP(B73, 'Data Produk'!$A$2:$F$40, 4, FALSE)</f>
        <v>Pcs</v>
      </c>
      <c r="J73" s="10">
        <f>VLOOKUP(B73, 'Data Produk'!$A$2:$F$40, 5, FALSE)</f>
        <v>18500</v>
      </c>
      <c r="K73" s="10">
        <f>VLOOKUP(B73, 'Data Produk'!$A$2:$F$40, 6, FALSE)</f>
        <v>20000</v>
      </c>
      <c r="L73" s="10">
        <f t="shared" si="3"/>
        <v>1480000</v>
      </c>
      <c r="M73" s="10">
        <f t="shared" si="4"/>
        <v>1600000</v>
      </c>
      <c r="N73" s="10">
        <f t="shared" si="5"/>
        <v>120000</v>
      </c>
      <c r="O73" s="9">
        <f>DAY(transaksi[[#This Row],[TANGGAL]])</f>
        <v>13</v>
      </c>
      <c r="P73" s="7" t="str">
        <f>TEXT(transaksi[[#This Row],[TANGGAL]], "mmm")</f>
        <v>Mar</v>
      </c>
      <c r="Q73" s="7">
        <f>YEAR(transaksi[[#This Row],[TANGGAL]])</f>
        <v>2021</v>
      </c>
      <c r="R73" s="9"/>
    </row>
    <row r="74" spans="1:18" ht="15" x14ac:dyDescent="0.25">
      <c r="A74" s="6">
        <v>44269</v>
      </c>
      <c r="B74" s="9" t="s">
        <v>57</v>
      </c>
      <c r="C74" s="7">
        <v>83</v>
      </c>
      <c r="D74" s="7" t="s">
        <v>97</v>
      </c>
      <c r="E74" s="7" t="s">
        <v>96</v>
      </c>
      <c r="F74" s="8">
        <v>0</v>
      </c>
      <c r="G74" s="9" t="str">
        <f>VLOOKUP(B74, 'Data Produk'!$A$2:$F$40, 2, FALSE)</f>
        <v>Detol</v>
      </c>
      <c r="H74" s="9" t="str">
        <f>VLOOKUP(B74, 'Data Produk'!$A$2:$F$40, 3, FALSE)</f>
        <v>Perawatan Tubuh</v>
      </c>
      <c r="I74" s="7" t="str">
        <f>VLOOKUP(B74, 'Data Produk'!$A$2:$F$40, 4, FALSE)</f>
        <v>Pcs</v>
      </c>
      <c r="J74" s="10">
        <f>VLOOKUP(B74, 'Data Produk'!$A$2:$F$40, 5, FALSE)</f>
        <v>5750</v>
      </c>
      <c r="K74" s="10">
        <f>VLOOKUP(B74, 'Data Produk'!$A$2:$F$40, 6, FALSE)</f>
        <v>7500</v>
      </c>
      <c r="L74" s="10">
        <f t="shared" si="3"/>
        <v>477250</v>
      </c>
      <c r="M74" s="10">
        <f t="shared" si="4"/>
        <v>622500</v>
      </c>
      <c r="N74" s="10">
        <f t="shared" si="5"/>
        <v>145250</v>
      </c>
      <c r="O74" s="9">
        <f>DAY(transaksi[[#This Row],[TANGGAL]])</f>
        <v>14</v>
      </c>
      <c r="P74" s="7" t="str">
        <f>TEXT(transaksi[[#This Row],[TANGGAL]], "mmm")</f>
        <v>Mar</v>
      </c>
      <c r="Q74" s="7">
        <f>YEAR(transaksi[[#This Row],[TANGGAL]])</f>
        <v>2021</v>
      </c>
      <c r="R74" s="9"/>
    </row>
    <row r="75" spans="1:18" ht="15" x14ac:dyDescent="0.25">
      <c r="A75" s="6">
        <v>44270</v>
      </c>
      <c r="B75" s="9" t="s">
        <v>59</v>
      </c>
      <c r="C75" s="7">
        <v>79</v>
      </c>
      <c r="D75" s="7" t="s">
        <v>97</v>
      </c>
      <c r="E75" s="7" t="s">
        <v>98</v>
      </c>
      <c r="F75" s="8">
        <v>0</v>
      </c>
      <c r="G75" s="9" t="str">
        <f>VLOOKUP(B75, 'Data Produk'!$A$2:$F$40, 2, FALSE)</f>
        <v>Lifebuoy Cair 900 Ml</v>
      </c>
      <c r="H75" s="9" t="str">
        <f>VLOOKUP(B75, 'Data Produk'!$A$2:$F$40, 3, FALSE)</f>
        <v>Perawatan Tubuh</v>
      </c>
      <c r="I75" s="7" t="str">
        <f>VLOOKUP(B75, 'Data Produk'!$A$2:$F$40, 4, FALSE)</f>
        <v>Pcs</v>
      </c>
      <c r="J75" s="10">
        <f>VLOOKUP(B75, 'Data Produk'!$A$2:$F$40, 5, FALSE)</f>
        <v>34550</v>
      </c>
      <c r="K75" s="10">
        <f>VLOOKUP(B75, 'Data Produk'!$A$2:$F$40, 6, FALSE)</f>
        <v>36000</v>
      </c>
      <c r="L75" s="10">
        <f t="shared" si="3"/>
        <v>2729450</v>
      </c>
      <c r="M75" s="10">
        <f t="shared" si="4"/>
        <v>2844000</v>
      </c>
      <c r="N75" s="10">
        <f t="shared" si="5"/>
        <v>114550</v>
      </c>
      <c r="O75" s="9">
        <f>DAY(transaksi[[#This Row],[TANGGAL]])</f>
        <v>15</v>
      </c>
      <c r="P75" s="7" t="str">
        <f>TEXT(transaksi[[#This Row],[TANGGAL]], "mmm")</f>
        <v>Mar</v>
      </c>
      <c r="Q75" s="7">
        <f>YEAR(transaksi[[#This Row],[TANGGAL]])</f>
        <v>2021</v>
      </c>
      <c r="R75" s="9"/>
    </row>
    <row r="76" spans="1:18" ht="15" x14ac:dyDescent="0.25">
      <c r="A76" s="6">
        <v>44271</v>
      </c>
      <c r="B76" s="9" t="s">
        <v>61</v>
      </c>
      <c r="C76" s="7">
        <v>75</v>
      </c>
      <c r="D76" s="7" t="s">
        <v>99</v>
      </c>
      <c r="E76" s="7" t="s">
        <v>96</v>
      </c>
      <c r="F76" s="8">
        <v>0</v>
      </c>
      <c r="G76" s="9" t="str">
        <f>VLOOKUP(B76, 'Data Produk'!$A$2:$F$40, 2, FALSE)</f>
        <v>Ciptadent 190gr</v>
      </c>
      <c r="H76" s="9" t="str">
        <f>VLOOKUP(B76, 'Data Produk'!$A$2:$F$40, 3, FALSE)</f>
        <v>Perawatan Tubuh</v>
      </c>
      <c r="I76" s="7" t="str">
        <f>VLOOKUP(B76, 'Data Produk'!$A$2:$F$40, 4, FALSE)</f>
        <v>Pcs</v>
      </c>
      <c r="J76" s="10">
        <f>VLOOKUP(B76, 'Data Produk'!$A$2:$F$40, 5, FALSE)</f>
        <v>15450</v>
      </c>
      <c r="K76" s="10">
        <f>VLOOKUP(B76, 'Data Produk'!$A$2:$F$40, 6, FALSE)</f>
        <v>17750</v>
      </c>
      <c r="L76" s="10">
        <f t="shared" si="3"/>
        <v>1158750</v>
      </c>
      <c r="M76" s="10">
        <f t="shared" si="4"/>
        <v>1331250</v>
      </c>
      <c r="N76" s="10">
        <f t="shared" si="5"/>
        <v>172500</v>
      </c>
      <c r="O76" s="9">
        <f>DAY(transaksi[[#This Row],[TANGGAL]])</f>
        <v>16</v>
      </c>
      <c r="P76" s="7" t="str">
        <f>TEXT(transaksi[[#This Row],[TANGGAL]], "mmm")</f>
        <v>Mar</v>
      </c>
      <c r="Q76" s="7">
        <f>YEAR(transaksi[[#This Row],[TANGGAL]])</f>
        <v>2021</v>
      </c>
      <c r="R76" s="9"/>
    </row>
    <row r="77" spans="1:18" ht="15" x14ac:dyDescent="0.25">
      <c r="A77" s="6">
        <v>44272</v>
      </c>
      <c r="B77" s="9" t="s">
        <v>63</v>
      </c>
      <c r="C77" s="7">
        <v>77</v>
      </c>
      <c r="D77" s="7" t="s">
        <v>97</v>
      </c>
      <c r="E77" s="7" t="s">
        <v>98</v>
      </c>
      <c r="F77" s="8">
        <v>0</v>
      </c>
      <c r="G77" s="9" t="str">
        <f>VLOOKUP(B77, 'Data Produk'!$A$2:$F$40, 2, FALSE)</f>
        <v>Pepsodent 120 gr</v>
      </c>
      <c r="H77" s="9" t="str">
        <f>VLOOKUP(B77, 'Data Produk'!$A$2:$F$40, 3, FALSE)</f>
        <v>Perawatan Tubuh</v>
      </c>
      <c r="I77" s="7" t="str">
        <f>VLOOKUP(B77, 'Data Produk'!$A$2:$F$40, 4, FALSE)</f>
        <v>Pcs</v>
      </c>
      <c r="J77" s="10">
        <f>VLOOKUP(B77, 'Data Produk'!$A$2:$F$40, 5, FALSE)</f>
        <v>5750</v>
      </c>
      <c r="K77" s="10">
        <f>VLOOKUP(B77, 'Data Produk'!$A$2:$F$40, 6, FALSE)</f>
        <v>10300</v>
      </c>
      <c r="L77" s="10">
        <f t="shared" si="3"/>
        <v>442750</v>
      </c>
      <c r="M77" s="10">
        <f t="shared" si="4"/>
        <v>793100</v>
      </c>
      <c r="N77" s="10">
        <f t="shared" si="5"/>
        <v>350350</v>
      </c>
      <c r="O77" s="9">
        <f>DAY(transaksi[[#This Row],[TANGGAL]])</f>
        <v>17</v>
      </c>
      <c r="P77" s="7" t="str">
        <f>TEXT(transaksi[[#This Row],[TANGGAL]], "mmm")</f>
        <v>Mar</v>
      </c>
      <c r="Q77" s="7">
        <f>YEAR(transaksi[[#This Row],[TANGGAL]])</f>
        <v>2021</v>
      </c>
      <c r="R77" s="9"/>
    </row>
    <row r="78" spans="1:18" ht="15" x14ac:dyDescent="0.25">
      <c r="A78" s="6">
        <v>44273</v>
      </c>
      <c r="B78" s="9" t="s">
        <v>71</v>
      </c>
      <c r="C78" s="7">
        <v>84</v>
      </c>
      <c r="D78" s="7" t="s">
        <v>97</v>
      </c>
      <c r="E78" s="7" t="s">
        <v>96</v>
      </c>
      <c r="F78" s="8">
        <v>0</v>
      </c>
      <c r="G78" s="9" t="str">
        <f>VLOOKUP(B78, 'Data Produk'!$A$2:$F$40, 2, FALSE)</f>
        <v>Buku Gambar A4</v>
      </c>
      <c r="H78" s="9" t="str">
        <f>VLOOKUP(B78, 'Data Produk'!$A$2:$F$40, 3, FALSE)</f>
        <v>Alat Tulis</v>
      </c>
      <c r="I78" s="7" t="str">
        <f>VLOOKUP(B78, 'Data Produk'!$A$2:$F$40, 4, FALSE)</f>
        <v>Pcs</v>
      </c>
      <c r="J78" s="10">
        <f>VLOOKUP(B78, 'Data Produk'!$A$2:$F$40, 5, FALSE)</f>
        <v>8000</v>
      </c>
      <c r="K78" s="10">
        <f>VLOOKUP(B78, 'Data Produk'!$A$2:$F$40, 6, FALSE)</f>
        <v>10750</v>
      </c>
      <c r="L78" s="10">
        <f t="shared" si="3"/>
        <v>672000</v>
      </c>
      <c r="M78" s="10">
        <f t="shared" si="4"/>
        <v>903000</v>
      </c>
      <c r="N78" s="10">
        <f t="shared" si="5"/>
        <v>231000</v>
      </c>
      <c r="O78" s="9">
        <f>DAY(transaksi[[#This Row],[TANGGAL]])</f>
        <v>18</v>
      </c>
      <c r="P78" s="7" t="str">
        <f>TEXT(transaksi[[#This Row],[TANGGAL]], "mmm")</f>
        <v>Mar</v>
      </c>
      <c r="Q78" s="7">
        <f>YEAR(transaksi[[#This Row],[TANGGAL]])</f>
        <v>2021</v>
      </c>
      <c r="R78" s="9"/>
    </row>
    <row r="79" spans="1:18" ht="15" x14ac:dyDescent="0.25">
      <c r="A79" s="6">
        <v>44274</v>
      </c>
      <c r="B79" s="9" t="s">
        <v>74</v>
      </c>
      <c r="C79" s="7">
        <v>78</v>
      </c>
      <c r="D79" s="7" t="s">
        <v>99</v>
      </c>
      <c r="E79" s="7" t="s">
        <v>98</v>
      </c>
      <c r="F79" s="8">
        <v>0</v>
      </c>
      <c r="G79" s="9" t="str">
        <f>VLOOKUP(B79, 'Data Produk'!$A$2:$F$40, 2, FALSE)</f>
        <v>Buku Tulis</v>
      </c>
      <c r="H79" s="9" t="str">
        <f>VLOOKUP(B79, 'Data Produk'!$A$2:$F$40, 3, FALSE)</f>
        <v>Alat Tulis</v>
      </c>
      <c r="I79" s="7" t="str">
        <f>VLOOKUP(B79, 'Data Produk'!$A$2:$F$40, 4, FALSE)</f>
        <v>Pcs</v>
      </c>
      <c r="J79" s="10">
        <f>VLOOKUP(B79, 'Data Produk'!$A$2:$F$40, 5, FALSE)</f>
        <v>5000</v>
      </c>
      <c r="K79" s="10">
        <f>VLOOKUP(B79, 'Data Produk'!$A$2:$F$40, 6, FALSE)</f>
        <v>7750</v>
      </c>
      <c r="L79" s="10">
        <f t="shared" si="3"/>
        <v>390000</v>
      </c>
      <c r="M79" s="10">
        <f t="shared" si="4"/>
        <v>604500</v>
      </c>
      <c r="N79" s="10">
        <f t="shared" si="5"/>
        <v>214500</v>
      </c>
      <c r="O79" s="9">
        <f>DAY(transaksi[[#This Row],[TANGGAL]])</f>
        <v>19</v>
      </c>
      <c r="P79" s="7" t="str">
        <f>TEXT(transaksi[[#This Row],[TANGGAL]], "mmm")</f>
        <v>Mar</v>
      </c>
      <c r="Q79" s="7">
        <f>YEAR(transaksi[[#This Row],[TANGGAL]])</f>
        <v>2021</v>
      </c>
      <c r="R79" s="9"/>
    </row>
    <row r="80" spans="1:18" ht="15" x14ac:dyDescent="0.25">
      <c r="A80" s="6">
        <v>44275</v>
      </c>
      <c r="B80" s="9" t="s">
        <v>76</v>
      </c>
      <c r="C80" s="7">
        <v>84</v>
      </c>
      <c r="D80" s="7" t="s">
        <v>97</v>
      </c>
      <c r="E80" s="7" t="s">
        <v>96</v>
      </c>
      <c r="F80" s="8">
        <v>0</v>
      </c>
      <c r="G80" s="9" t="str">
        <f>VLOOKUP(B80, 'Data Produk'!$A$2:$F$40, 2, FALSE)</f>
        <v>Pencil Warna 12</v>
      </c>
      <c r="H80" s="9" t="str">
        <f>VLOOKUP(B80, 'Data Produk'!$A$2:$F$40, 3, FALSE)</f>
        <v>Alat Tulis</v>
      </c>
      <c r="I80" s="7" t="str">
        <f>VLOOKUP(B80, 'Data Produk'!$A$2:$F$40, 4, FALSE)</f>
        <v>Pcs</v>
      </c>
      <c r="J80" s="10">
        <f>VLOOKUP(B80, 'Data Produk'!$A$2:$F$40, 5, FALSE)</f>
        <v>25000</v>
      </c>
      <c r="K80" s="10">
        <f>VLOOKUP(B80, 'Data Produk'!$A$2:$F$40, 6, FALSE)</f>
        <v>27500</v>
      </c>
      <c r="L80" s="10">
        <f t="shared" si="3"/>
        <v>2100000</v>
      </c>
      <c r="M80" s="10">
        <f t="shared" si="4"/>
        <v>2310000</v>
      </c>
      <c r="N80" s="10">
        <f t="shared" si="5"/>
        <v>210000</v>
      </c>
      <c r="O80" s="9">
        <f>DAY(transaksi[[#This Row],[TANGGAL]])</f>
        <v>20</v>
      </c>
      <c r="P80" s="7" t="str">
        <f>TEXT(transaksi[[#This Row],[TANGGAL]], "mmm")</f>
        <v>Mar</v>
      </c>
      <c r="Q80" s="7">
        <f>YEAR(transaksi[[#This Row],[TANGGAL]])</f>
        <v>2021</v>
      </c>
      <c r="R80" s="9"/>
    </row>
    <row r="81" spans="1:18" ht="15" x14ac:dyDescent="0.25">
      <c r="A81" s="6">
        <v>44276</v>
      </c>
      <c r="B81" s="9" t="s">
        <v>78</v>
      </c>
      <c r="C81" s="7">
        <v>83</v>
      </c>
      <c r="D81" s="7" t="s">
        <v>97</v>
      </c>
      <c r="E81" s="7" t="s">
        <v>96</v>
      </c>
      <c r="F81" s="8">
        <v>0</v>
      </c>
      <c r="G81" s="9" t="str">
        <f>VLOOKUP(B81, 'Data Produk'!$A$2:$F$40, 2, FALSE)</f>
        <v>Pencil Warna 24</v>
      </c>
      <c r="H81" s="9" t="str">
        <f>VLOOKUP(B81, 'Data Produk'!$A$2:$F$40, 3, FALSE)</f>
        <v>Alat Tulis</v>
      </c>
      <c r="I81" s="7" t="str">
        <f>VLOOKUP(B81, 'Data Produk'!$A$2:$F$40, 4, FALSE)</f>
        <v>Pcs</v>
      </c>
      <c r="J81" s="10">
        <f>VLOOKUP(B81, 'Data Produk'!$A$2:$F$40, 5, FALSE)</f>
        <v>50000</v>
      </c>
      <c r="K81" s="10">
        <f>VLOOKUP(B81, 'Data Produk'!$A$2:$F$40, 6, FALSE)</f>
        <v>55000</v>
      </c>
      <c r="L81" s="10">
        <f t="shared" si="3"/>
        <v>4150000</v>
      </c>
      <c r="M81" s="10">
        <f t="shared" si="4"/>
        <v>4565000</v>
      </c>
      <c r="N81" s="10">
        <f t="shared" si="5"/>
        <v>415000</v>
      </c>
      <c r="O81" s="9">
        <f>DAY(transaksi[[#This Row],[TANGGAL]])</f>
        <v>21</v>
      </c>
      <c r="P81" s="7" t="str">
        <f>TEXT(transaksi[[#This Row],[TANGGAL]], "mmm")</f>
        <v>Mar</v>
      </c>
      <c r="Q81" s="7">
        <f>YEAR(transaksi[[#This Row],[TANGGAL]])</f>
        <v>2021</v>
      </c>
      <c r="R81" s="9"/>
    </row>
    <row r="82" spans="1:18" ht="15" x14ac:dyDescent="0.25">
      <c r="A82" s="6">
        <v>44277</v>
      </c>
      <c r="B82" s="9" t="s">
        <v>80</v>
      </c>
      <c r="C82" s="7">
        <v>90</v>
      </c>
      <c r="D82" s="7" t="s">
        <v>99</v>
      </c>
      <c r="E82" s="7" t="s">
        <v>98</v>
      </c>
      <c r="F82" s="8">
        <v>0</v>
      </c>
      <c r="G82" s="9" t="str">
        <f>VLOOKUP(B82, 'Data Produk'!$A$2:$F$40, 2, FALSE)</f>
        <v>Buku Gambar A3</v>
      </c>
      <c r="H82" s="9" t="str">
        <f>VLOOKUP(B82, 'Data Produk'!$A$2:$F$40, 3, FALSE)</f>
        <v>Alat Tulis</v>
      </c>
      <c r="I82" s="7" t="str">
        <f>VLOOKUP(B82, 'Data Produk'!$A$2:$F$40, 4, FALSE)</f>
        <v>Pcs</v>
      </c>
      <c r="J82" s="10">
        <f>VLOOKUP(B82, 'Data Produk'!$A$2:$F$40, 5, FALSE)</f>
        <v>10000</v>
      </c>
      <c r="K82" s="10">
        <f>VLOOKUP(B82, 'Data Produk'!$A$2:$F$40, 6, FALSE)</f>
        <v>13500</v>
      </c>
      <c r="L82" s="10">
        <f t="shared" si="3"/>
        <v>900000</v>
      </c>
      <c r="M82" s="10">
        <f t="shared" si="4"/>
        <v>1215000</v>
      </c>
      <c r="N82" s="10">
        <f t="shared" si="5"/>
        <v>315000</v>
      </c>
      <c r="O82" s="9">
        <f>DAY(transaksi[[#This Row],[TANGGAL]])</f>
        <v>22</v>
      </c>
      <c r="P82" s="7" t="str">
        <f>TEXT(transaksi[[#This Row],[TANGGAL]], "mmm")</f>
        <v>Mar</v>
      </c>
      <c r="Q82" s="7">
        <f>YEAR(transaksi[[#This Row],[TANGGAL]])</f>
        <v>2021</v>
      </c>
      <c r="R82" s="9"/>
    </row>
    <row r="83" spans="1:18" ht="15" x14ac:dyDescent="0.25">
      <c r="A83" s="6">
        <v>44278</v>
      </c>
      <c r="B83" s="9" t="s">
        <v>82</v>
      </c>
      <c r="C83" s="7">
        <v>82</v>
      </c>
      <c r="D83" s="7" t="s">
        <v>97</v>
      </c>
      <c r="E83" s="7" t="s">
        <v>96</v>
      </c>
      <c r="F83" s="8">
        <v>0</v>
      </c>
      <c r="G83" s="9" t="str">
        <f>VLOOKUP(B83, 'Data Produk'!$A$2:$F$40, 2, FALSE)</f>
        <v>Pulpen Gel</v>
      </c>
      <c r="H83" s="9" t="str">
        <f>VLOOKUP(B83, 'Data Produk'!$A$2:$F$40, 3, FALSE)</f>
        <v>Alat Tulis</v>
      </c>
      <c r="I83" s="7" t="str">
        <f>VLOOKUP(B83, 'Data Produk'!$A$2:$F$40, 4, FALSE)</f>
        <v>Pcs</v>
      </c>
      <c r="J83" s="10">
        <f>VLOOKUP(B83, 'Data Produk'!$A$2:$F$40, 5, FALSE)</f>
        <v>7500</v>
      </c>
      <c r="K83" s="10">
        <f>VLOOKUP(B83, 'Data Produk'!$A$2:$F$40, 6, FALSE)</f>
        <v>8000</v>
      </c>
      <c r="L83" s="10">
        <f t="shared" si="3"/>
        <v>615000</v>
      </c>
      <c r="M83" s="10">
        <f t="shared" si="4"/>
        <v>656000</v>
      </c>
      <c r="N83" s="10">
        <f t="shared" si="5"/>
        <v>41000</v>
      </c>
      <c r="O83" s="9">
        <f>DAY(transaksi[[#This Row],[TANGGAL]])</f>
        <v>23</v>
      </c>
      <c r="P83" s="7" t="str">
        <f>TEXT(transaksi[[#This Row],[TANGGAL]], "mmm")</f>
        <v>Mar</v>
      </c>
      <c r="Q83" s="7">
        <f>YEAR(transaksi[[#This Row],[TANGGAL]])</f>
        <v>2021</v>
      </c>
      <c r="R83" s="9"/>
    </row>
    <row r="84" spans="1:18" ht="15" x14ac:dyDescent="0.25">
      <c r="A84" s="6">
        <v>44279</v>
      </c>
      <c r="B84" s="9" t="s">
        <v>84</v>
      </c>
      <c r="C84" s="7">
        <v>95</v>
      </c>
      <c r="D84" s="7" t="s">
        <v>97</v>
      </c>
      <c r="E84" s="7" t="s">
        <v>96</v>
      </c>
      <c r="F84" s="8">
        <v>0</v>
      </c>
      <c r="G84" s="9" t="str">
        <f>VLOOKUP(B84, 'Data Produk'!$A$2:$F$40, 2, FALSE)</f>
        <v>Tipe X Joyko</v>
      </c>
      <c r="H84" s="9" t="str">
        <f>VLOOKUP(B84, 'Data Produk'!$A$2:$F$40, 3, FALSE)</f>
        <v>Alat Tulis</v>
      </c>
      <c r="I84" s="7" t="str">
        <f>VLOOKUP(B84, 'Data Produk'!$A$2:$F$40, 4, FALSE)</f>
        <v>Pcs</v>
      </c>
      <c r="J84" s="10">
        <f>VLOOKUP(B84, 'Data Produk'!$A$2:$F$40, 5, FALSE)</f>
        <v>1500</v>
      </c>
      <c r="K84" s="10">
        <f>VLOOKUP(B84, 'Data Produk'!$A$2:$F$40, 6, FALSE)</f>
        <v>2500</v>
      </c>
      <c r="L84" s="10">
        <f t="shared" si="3"/>
        <v>142500</v>
      </c>
      <c r="M84" s="10">
        <f t="shared" si="4"/>
        <v>237500</v>
      </c>
      <c r="N84" s="10">
        <f t="shared" si="5"/>
        <v>95000</v>
      </c>
      <c r="O84" s="9">
        <f>DAY(transaksi[[#This Row],[TANGGAL]])</f>
        <v>24</v>
      </c>
      <c r="P84" s="7" t="str">
        <f>TEXT(transaksi[[#This Row],[TANGGAL]], "mmm")</f>
        <v>Mar</v>
      </c>
      <c r="Q84" s="7">
        <f>YEAR(transaksi[[#This Row],[TANGGAL]])</f>
        <v>2021</v>
      </c>
      <c r="R84" s="9"/>
    </row>
    <row r="85" spans="1:18" ht="15" x14ac:dyDescent="0.25">
      <c r="A85" s="6">
        <v>44280</v>
      </c>
      <c r="B85" s="9" t="s">
        <v>86</v>
      </c>
      <c r="C85" s="7">
        <v>80</v>
      </c>
      <c r="D85" s="7" t="s">
        <v>95</v>
      </c>
      <c r="E85" s="7" t="s">
        <v>98</v>
      </c>
      <c r="F85" s="8">
        <v>0</v>
      </c>
      <c r="G85" s="9" t="str">
        <f>VLOOKUP(B85, 'Data Produk'!$A$2:$F$40, 2, FALSE)</f>
        <v>Penggaris Butterfly</v>
      </c>
      <c r="H85" s="9" t="str">
        <f>VLOOKUP(B85, 'Data Produk'!$A$2:$F$40, 3, FALSE)</f>
        <v>Alat Tulis</v>
      </c>
      <c r="I85" s="7" t="str">
        <f>VLOOKUP(B85, 'Data Produk'!$A$2:$F$40, 4, FALSE)</f>
        <v>Pcs</v>
      </c>
      <c r="J85" s="10">
        <f>VLOOKUP(B85, 'Data Produk'!$A$2:$F$40, 5, FALSE)</f>
        <v>1750</v>
      </c>
      <c r="K85" s="10">
        <f>VLOOKUP(B85, 'Data Produk'!$A$2:$F$40, 6, FALSE)</f>
        <v>2750</v>
      </c>
      <c r="L85" s="10">
        <f t="shared" si="3"/>
        <v>140000</v>
      </c>
      <c r="M85" s="10">
        <f t="shared" si="4"/>
        <v>220000</v>
      </c>
      <c r="N85" s="10">
        <f t="shared" si="5"/>
        <v>80000</v>
      </c>
      <c r="O85" s="9">
        <f>DAY(transaksi[[#This Row],[TANGGAL]])</f>
        <v>25</v>
      </c>
      <c r="P85" s="7" t="str">
        <f>TEXT(transaksi[[#This Row],[TANGGAL]], "mmm")</f>
        <v>Mar</v>
      </c>
      <c r="Q85" s="7">
        <f>YEAR(transaksi[[#This Row],[TANGGAL]])</f>
        <v>2021</v>
      </c>
      <c r="R85" s="9"/>
    </row>
    <row r="86" spans="1:18" ht="15" x14ac:dyDescent="0.25">
      <c r="A86" s="6">
        <v>44281</v>
      </c>
      <c r="B86" s="9" t="s">
        <v>88</v>
      </c>
      <c r="C86" s="7">
        <v>75</v>
      </c>
      <c r="D86" s="7" t="s">
        <v>95</v>
      </c>
      <c r="E86" s="7" t="s">
        <v>96</v>
      </c>
      <c r="F86" s="8">
        <v>0</v>
      </c>
      <c r="G86" s="9" t="str">
        <f>VLOOKUP(B86, 'Data Produk'!$A$2:$F$40, 2, FALSE)</f>
        <v>Penggaris Flexibble</v>
      </c>
      <c r="H86" s="9" t="str">
        <f>VLOOKUP(B86, 'Data Produk'!$A$2:$F$40, 3, FALSE)</f>
        <v>Alat Tulis</v>
      </c>
      <c r="I86" s="7" t="str">
        <f>VLOOKUP(B86, 'Data Produk'!$A$2:$F$40, 4, FALSE)</f>
        <v>Pcs</v>
      </c>
      <c r="J86" s="10">
        <f>VLOOKUP(B86, 'Data Produk'!$A$2:$F$40, 5, FALSE)</f>
        <v>13750</v>
      </c>
      <c r="K86" s="10">
        <f>VLOOKUP(B86, 'Data Produk'!$A$2:$F$40, 6, FALSE)</f>
        <v>17500</v>
      </c>
      <c r="L86" s="10">
        <f t="shared" si="3"/>
        <v>1031250</v>
      </c>
      <c r="M86" s="10">
        <f t="shared" si="4"/>
        <v>1312500</v>
      </c>
      <c r="N86" s="10">
        <f t="shared" si="5"/>
        <v>281250</v>
      </c>
      <c r="O86" s="9">
        <f>DAY(transaksi[[#This Row],[TANGGAL]])</f>
        <v>26</v>
      </c>
      <c r="P86" s="7" t="str">
        <f>TEXT(transaksi[[#This Row],[TANGGAL]], "mmm")</f>
        <v>Mar</v>
      </c>
      <c r="Q86" s="7">
        <f>YEAR(transaksi[[#This Row],[TANGGAL]])</f>
        <v>2021</v>
      </c>
      <c r="R86" s="9"/>
    </row>
    <row r="87" spans="1:18" ht="15" x14ac:dyDescent="0.25">
      <c r="A87" s="6">
        <v>44282</v>
      </c>
      <c r="B87" s="9" t="s">
        <v>48</v>
      </c>
      <c r="C87" s="7">
        <v>75</v>
      </c>
      <c r="D87" s="7" t="s">
        <v>95</v>
      </c>
      <c r="E87" s="7" t="s">
        <v>96</v>
      </c>
      <c r="F87" s="8">
        <v>0</v>
      </c>
      <c r="G87" s="9" t="str">
        <f>VLOOKUP(B87, 'Data Produk'!$A$2:$F$40, 2, FALSE)</f>
        <v>Golda Coffee</v>
      </c>
      <c r="H87" s="9" t="str">
        <f>VLOOKUP(B87, 'Data Produk'!$A$2:$F$40, 3, FALSE)</f>
        <v>Minuman</v>
      </c>
      <c r="I87" s="7" t="str">
        <f>VLOOKUP(B87, 'Data Produk'!$A$2:$F$40, 4, FALSE)</f>
        <v>Pcs</v>
      </c>
      <c r="J87" s="10">
        <f>VLOOKUP(B87, 'Data Produk'!$A$2:$F$40, 5, FALSE)</f>
        <v>11950</v>
      </c>
      <c r="K87" s="10">
        <f>VLOOKUP(B87, 'Data Produk'!$A$2:$F$40, 6, FALSE)</f>
        <v>16200</v>
      </c>
      <c r="L87" s="10">
        <f t="shared" si="3"/>
        <v>896250</v>
      </c>
      <c r="M87" s="10">
        <f t="shared" si="4"/>
        <v>1215000</v>
      </c>
      <c r="N87" s="10">
        <f t="shared" si="5"/>
        <v>318750</v>
      </c>
      <c r="O87" s="9">
        <f>DAY(transaksi[[#This Row],[TANGGAL]])</f>
        <v>27</v>
      </c>
      <c r="P87" s="7" t="str">
        <f>TEXT(transaksi[[#This Row],[TANGGAL]], "mmm")</f>
        <v>Mar</v>
      </c>
      <c r="Q87" s="7">
        <f>YEAR(transaksi[[#This Row],[TANGGAL]])</f>
        <v>2021</v>
      </c>
      <c r="R87" s="9"/>
    </row>
    <row r="88" spans="1:18" ht="15" x14ac:dyDescent="0.25">
      <c r="A88" s="6">
        <v>44283</v>
      </c>
      <c r="B88" s="9" t="s">
        <v>17</v>
      </c>
      <c r="C88" s="7">
        <v>77</v>
      </c>
      <c r="D88" s="7" t="s">
        <v>95</v>
      </c>
      <c r="E88" s="7" t="s">
        <v>98</v>
      </c>
      <c r="F88" s="8">
        <v>0</v>
      </c>
      <c r="G88" s="9" t="str">
        <f>VLOOKUP(B88, 'Data Produk'!$A$2:$F$40, 2, FALSE)</f>
        <v>Beng beng</v>
      </c>
      <c r="H88" s="9" t="str">
        <f>VLOOKUP(B88, 'Data Produk'!$A$2:$F$40, 3, FALSE)</f>
        <v>Makanan</v>
      </c>
      <c r="I88" s="7" t="str">
        <f>VLOOKUP(B88, 'Data Produk'!$A$2:$F$40, 4, FALSE)</f>
        <v>Pcs</v>
      </c>
      <c r="J88" s="10">
        <f>VLOOKUP(B88, 'Data Produk'!$A$2:$F$40, 5, FALSE)</f>
        <v>3650</v>
      </c>
      <c r="K88" s="10">
        <f>VLOOKUP(B88, 'Data Produk'!$A$2:$F$40, 6, FALSE)</f>
        <v>5100</v>
      </c>
      <c r="L88" s="10">
        <f t="shared" si="3"/>
        <v>281050</v>
      </c>
      <c r="M88" s="10">
        <f t="shared" si="4"/>
        <v>392700</v>
      </c>
      <c r="N88" s="10">
        <f t="shared" si="5"/>
        <v>111650</v>
      </c>
      <c r="O88" s="9">
        <f>DAY(transaksi[[#This Row],[TANGGAL]])</f>
        <v>28</v>
      </c>
      <c r="P88" s="7" t="str">
        <f>TEXT(transaksi[[#This Row],[TANGGAL]], "mmm")</f>
        <v>Mar</v>
      </c>
      <c r="Q88" s="7">
        <f>YEAR(transaksi[[#This Row],[TANGGAL]])</f>
        <v>2021</v>
      </c>
      <c r="R88" s="9"/>
    </row>
    <row r="89" spans="1:18" ht="15" x14ac:dyDescent="0.25">
      <c r="A89" s="6">
        <v>44284</v>
      </c>
      <c r="B89" s="9" t="s">
        <v>17</v>
      </c>
      <c r="C89" s="7">
        <v>75</v>
      </c>
      <c r="D89" s="7" t="s">
        <v>97</v>
      </c>
      <c r="E89" s="7" t="s">
        <v>96</v>
      </c>
      <c r="F89" s="8">
        <v>0</v>
      </c>
      <c r="G89" s="9" t="str">
        <f>VLOOKUP(B89, 'Data Produk'!$A$2:$F$40, 2, FALSE)</f>
        <v>Beng beng</v>
      </c>
      <c r="H89" s="9" t="str">
        <f>VLOOKUP(B89, 'Data Produk'!$A$2:$F$40, 3, FALSE)</f>
        <v>Makanan</v>
      </c>
      <c r="I89" s="7" t="str">
        <f>VLOOKUP(B89, 'Data Produk'!$A$2:$F$40, 4, FALSE)</f>
        <v>Pcs</v>
      </c>
      <c r="J89" s="10">
        <f>VLOOKUP(B89, 'Data Produk'!$A$2:$F$40, 5, FALSE)</f>
        <v>3650</v>
      </c>
      <c r="K89" s="10">
        <f>VLOOKUP(B89, 'Data Produk'!$A$2:$F$40, 6, FALSE)</f>
        <v>5100</v>
      </c>
      <c r="L89" s="10">
        <f t="shared" si="3"/>
        <v>273750</v>
      </c>
      <c r="M89" s="10">
        <f t="shared" si="4"/>
        <v>382500</v>
      </c>
      <c r="N89" s="10">
        <f t="shared" si="5"/>
        <v>108750</v>
      </c>
      <c r="O89" s="9">
        <f>DAY(transaksi[[#This Row],[TANGGAL]])</f>
        <v>29</v>
      </c>
      <c r="P89" s="7" t="str">
        <f>TEXT(transaksi[[#This Row],[TANGGAL]], "mmm")</f>
        <v>Mar</v>
      </c>
      <c r="Q89" s="7">
        <f>YEAR(transaksi[[#This Row],[TANGGAL]])</f>
        <v>2021</v>
      </c>
      <c r="R89" s="9"/>
    </row>
    <row r="90" spans="1:18" ht="15" x14ac:dyDescent="0.25">
      <c r="A90" s="6">
        <v>44285</v>
      </c>
      <c r="B90" s="9" t="s">
        <v>17</v>
      </c>
      <c r="C90" s="7">
        <v>82</v>
      </c>
      <c r="D90" s="7" t="s">
        <v>95</v>
      </c>
      <c r="E90" s="7" t="s">
        <v>96</v>
      </c>
      <c r="F90" s="8">
        <v>0</v>
      </c>
      <c r="G90" s="9" t="str">
        <f>VLOOKUP(B90, 'Data Produk'!$A$2:$F$40, 2, FALSE)</f>
        <v>Beng beng</v>
      </c>
      <c r="H90" s="9" t="str">
        <f>VLOOKUP(B90, 'Data Produk'!$A$2:$F$40, 3, FALSE)</f>
        <v>Makanan</v>
      </c>
      <c r="I90" s="7" t="str">
        <f>VLOOKUP(B90, 'Data Produk'!$A$2:$F$40, 4, FALSE)</f>
        <v>Pcs</v>
      </c>
      <c r="J90" s="10">
        <f>VLOOKUP(B90, 'Data Produk'!$A$2:$F$40, 5, FALSE)</f>
        <v>3650</v>
      </c>
      <c r="K90" s="10">
        <f>VLOOKUP(B90, 'Data Produk'!$A$2:$F$40, 6, FALSE)</f>
        <v>5100</v>
      </c>
      <c r="L90" s="10">
        <f t="shared" si="3"/>
        <v>299300</v>
      </c>
      <c r="M90" s="10">
        <f t="shared" si="4"/>
        <v>418200</v>
      </c>
      <c r="N90" s="10">
        <f t="shared" si="5"/>
        <v>118900</v>
      </c>
      <c r="O90" s="9">
        <f>DAY(transaksi[[#This Row],[TANGGAL]])</f>
        <v>30</v>
      </c>
      <c r="P90" s="7" t="str">
        <f>TEXT(transaksi[[#This Row],[TANGGAL]], "mmm")</f>
        <v>Mar</v>
      </c>
      <c r="Q90" s="7">
        <f>YEAR(transaksi[[#This Row],[TANGGAL]])</f>
        <v>2021</v>
      </c>
      <c r="R90" s="9"/>
    </row>
    <row r="91" spans="1:18" ht="15" x14ac:dyDescent="0.25">
      <c r="A91" s="6">
        <v>44286</v>
      </c>
      <c r="B91" s="9" t="s">
        <v>17</v>
      </c>
      <c r="C91" s="7">
        <v>75</v>
      </c>
      <c r="D91" s="7" t="s">
        <v>95</v>
      </c>
      <c r="E91" s="7" t="s">
        <v>96</v>
      </c>
      <c r="F91" s="8">
        <v>0</v>
      </c>
      <c r="G91" s="9" t="str">
        <f>VLOOKUP(B91, 'Data Produk'!$A$2:$F$40, 2, FALSE)</f>
        <v>Beng beng</v>
      </c>
      <c r="H91" s="9" t="str">
        <f>VLOOKUP(B91, 'Data Produk'!$A$2:$F$40, 3, FALSE)</f>
        <v>Makanan</v>
      </c>
      <c r="I91" s="7" t="str">
        <f>VLOOKUP(B91, 'Data Produk'!$A$2:$F$40, 4, FALSE)</f>
        <v>Pcs</v>
      </c>
      <c r="J91" s="10">
        <f>VLOOKUP(B91, 'Data Produk'!$A$2:$F$40, 5, FALSE)</f>
        <v>3650</v>
      </c>
      <c r="K91" s="10">
        <f>VLOOKUP(B91, 'Data Produk'!$A$2:$F$40, 6, FALSE)</f>
        <v>5100</v>
      </c>
      <c r="L91" s="10">
        <f t="shared" si="3"/>
        <v>273750</v>
      </c>
      <c r="M91" s="10">
        <f t="shared" si="4"/>
        <v>382500</v>
      </c>
      <c r="N91" s="10">
        <f t="shared" si="5"/>
        <v>108750</v>
      </c>
      <c r="O91" s="9">
        <f>DAY(transaksi[[#This Row],[TANGGAL]])</f>
        <v>31</v>
      </c>
      <c r="P91" s="7" t="str">
        <f>TEXT(transaksi[[#This Row],[TANGGAL]], "mmm")</f>
        <v>Mar</v>
      </c>
      <c r="Q91" s="7">
        <f>YEAR(transaksi[[#This Row],[TANGGAL]])</f>
        <v>2021</v>
      </c>
      <c r="R91" s="9"/>
    </row>
    <row r="92" spans="1:18" ht="15" x14ac:dyDescent="0.25">
      <c r="A92" s="6">
        <v>44287</v>
      </c>
      <c r="B92" s="9" t="s">
        <v>17</v>
      </c>
      <c r="C92" s="7">
        <v>70</v>
      </c>
      <c r="D92" s="7" t="s">
        <v>95</v>
      </c>
      <c r="E92" s="7" t="s">
        <v>98</v>
      </c>
      <c r="F92" s="8">
        <v>0</v>
      </c>
      <c r="G92" s="9" t="str">
        <f>VLOOKUP(B92, 'Data Produk'!$A$2:$F$40, 2, FALSE)</f>
        <v>Beng beng</v>
      </c>
      <c r="H92" s="9" t="str">
        <f>VLOOKUP(B92, 'Data Produk'!$A$2:$F$40, 3, FALSE)</f>
        <v>Makanan</v>
      </c>
      <c r="I92" s="7" t="str">
        <f>VLOOKUP(B92, 'Data Produk'!$A$2:$F$40, 4, FALSE)</f>
        <v>Pcs</v>
      </c>
      <c r="J92" s="10">
        <f>VLOOKUP(B92, 'Data Produk'!$A$2:$F$40, 5, FALSE)</f>
        <v>3650</v>
      </c>
      <c r="K92" s="10">
        <f>VLOOKUP(B92, 'Data Produk'!$A$2:$F$40, 6, FALSE)</f>
        <v>5100</v>
      </c>
      <c r="L92" s="10">
        <f t="shared" si="3"/>
        <v>255500</v>
      </c>
      <c r="M92" s="10">
        <f t="shared" si="4"/>
        <v>357000</v>
      </c>
      <c r="N92" s="10">
        <f t="shared" si="5"/>
        <v>101500</v>
      </c>
      <c r="O92" s="9">
        <f>DAY(transaksi[[#This Row],[TANGGAL]])</f>
        <v>1</v>
      </c>
      <c r="P92" s="7" t="str">
        <f>TEXT(transaksi[[#This Row],[TANGGAL]], "mmm")</f>
        <v>Apr</v>
      </c>
      <c r="Q92" s="7">
        <f>YEAR(transaksi[[#This Row],[TANGGAL]])</f>
        <v>2021</v>
      </c>
      <c r="R92" s="9"/>
    </row>
    <row r="93" spans="1:18" ht="15" x14ac:dyDescent="0.25">
      <c r="A93" s="6">
        <v>44288</v>
      </c>
      <c r="B93" s="9" t="s">
        <v>17</v>
      </c>
      <c r="C93" s="7">
        <v>69</v>
      </c>
      <c r="D93" s="7" t="s">
        <v>99</v>
      </c>
      <c r="E93" s="7" t="s">
        <v>98</v>
      </c>
      <c r="F93" s="8">
        <v>0</v>
      </c>
      <c r="G93" s="9" t="str">
        <f>VLOOKUP(B93, 'Data Produk'!$A$2:$F$40, 2, FALSE)</f>
        <v>Beng beng</v>
      </c>
      <c r="H93" s="9" t="str">
        <f>VLOOKUP(B93, 'Data Produk'!$A$2:$F$40, 3, FALSE)</f>
        <v>Makanan</v>
      </c>
      <c r="I93" s="7" t="str">
        <f>VLOOKUP(B93, 'Data Produk'!$A$2:$F$40, 4, FALSE)</f>
        <v>Pcs</v>
      </c>
      <c r="J93" s="10">
        <f>VLOOKUP(B93, 'Data Produk'!$A$2:$F$40, 5, FALSE)</f>
        <v>3650</v>
      </c>
      <c r="K93" s="10">
        <f>VLOOKUP(B93, 'Data Produk'!$A$2:$F$40, 6, FALSE)</f>
        <v>5100</v>
      </c>
      <c r="L93" s="10">
        <f t="shared" si="3"/>
        <v>251850</v>
      </c>
      <c r="M93" s="10">
        <f t="shared" si="4"/>
        <v>351900</v>
      </c>
      <c r="N93" s="10">
        <f t="shared" si="5"/>
        <v>100050</v>
      </c>
      <c r="O93" s="9">
        <f>DAY(transaksi[[#This Row],[TANGGAL]])</f>
        <v>2</v>
      </c>
      <c r="P93" s="7" t="str">
        <f>TEXT(transaksi[[#This Row],[TANGGAL]], "mmm")</f>
        <v>Apr</v>
      </c>
      <c r="Q93" s="7">
        <f>YEAR(transaksi[[#This Row],[TANGGAL]])</f>
        <v>2021</v>
      </c>
      <c r="R93" s="9"/>
    </row>
    <row r="94" spans="1:18" ht="15" x14ac:dyDescent="0.25">
      <c r="A94" s="6">
        <v>44289</v>
      </c>
      <c r="B94" s="9" t="s">
        <v>17</v>
      </c>
      <c r="C94" s="7">
        <v>72</v>
      </c>
      <c r="D94" s="7" t="s">
        <v>99</v>
      </c>
      <c r="E94" s="7" t="s">
        <v>96</v>
      </c>
      <c r="F94" s="8">
        <v>0</v>
      </c>
      <c r="G94" s="9" t="str">
        <f>VLOOKUP(B94, 'Data Produk'!$A$2:$F$40, 2, FALSE)</f>
        <v>Beng beng</v>
      </c>
      <c r="H94" s="9" t="str">
        <f>VLOOKUP(B94, 'Data Produk'!$A$2:$F$40, 3, FALSE)</f>
        <v>Makanan</v>
      </c>
      <c r="I94" s="7" t="str">
        <f>VLOOKUP(B94, 'Data Produk'!$A$2:$F$40, 4, FALSE)</f>
        <v>Pcs</v>
      </c>
      <c r="J94" s="10">
        <f>VLOOKUP(B94, 'Data Produk'!$A$2:$F$40, 5, FALSE)</f>
        <v>3650</v>
      </c>
      <c r="K94" s="10">
        <f>VLOOKUP(B94, 'Data Produk'!$A$2:$F$40, 6, FALSE)</f>
        <v>5100</v>
      </c>
      <c r="L94" s="10">
        <f t="shared" si="3"/>
        <v>262800</v>
      </c>
      <c r="M94" s="10">
        <f t="shared" si="4"/>
        <v>367200</v>
      </c>
      <c r="N94" s="10">
        <f t="shared" si="5"/>
        <v>104400</v>
      </c>
      <c r="O94" s="9">
        <f>DAY(transaksi[[#This Row],[TANGGAL]])</f>
        <v>3</v>
      </c>
      <c r="P94" s="7" t="str">
        <f>TEXT(transaksi[[#This Row],[TANGGAL]], "mmm")</f>
        <v>Apr</v>
      </c>
      <c r="Q94" s="7">
        <f>YEAR(transaksi[[#This Row],[TANGGAL]])</f>
        <v>2021</v>
      </c>
      <c r="R94" s="9"/>
    </row>
    <row r="95" spans="1:18" ht="15" x14ac:dyDescent="0.25">
      <c r="A95" s="6">
        <v>44290</v>
      </c>
      <c r="B95" s="9" t="s">
        <v>7</v>
      </c>
      <c r="C95" s="7">
        <v>73</v>
      </c>
      <c r="D95" s="7" t="s">
        <v>99</v>
      </c>
      <c r="E95" s="7" t="s">
        <v>96</v>
      </c>
      <c r="F95" s="8">
        <v>0</v>
      </c>
      <c r="G95" s="9" t="str">
        <f>VLOOKUP(B95, 'Data Produk'!$A$2:$F$40, 2, FALSE)</f>
        <v>Pocky</v>
      </c>
      <c r="H95" s="9" t="str">
        <f>VLOOKUP(B95, 'Data Produk'!$A$2:$F$40, 3, FALSE)</f>
        <v>Makanan</v>
      </c>
      <c r="I95" s="7" t="str">
        <f>VLOOKUP(B95, 'Data Produk'!$A$2:$F$40, 4, FALSE)</f>
        <v>Pcs</v>
      </c>
      <c r="J95" s="10">
        <f>VLOOKUP(B95, 'Data Produk'!$A$2:$F$40, 5, FALSE)</f>
        <v>7250</v>
      </c>
      <c r="K95" s="10">
        <f>VLOOKUP(B95, 'Data Produk'!$A$2:$F$40, 6, FALSE)</f>
        <v>8200</v>
      </c>
      <c r="L95" s="10">
        <f t="shared" si="3"/>
        <v>529250</v>
      </c>
      <c r="M95" s="10">
        <f t="shared" si="4"/>
        <v>598600</v>
      </c>
      <c r="N95" s="10">
        <f t="shared" si="5"/>
        <v>69350</v>
      </c>
      <c r="O95" s="9">
        <f>DAY(transaksi[[#This Row],[TANGGAL]])</f>
        <v>4</v>
      </c>
      <c r="P95" s="7" t="str">
        <f>TEXT(transaksi[[#This Row],[TANGGAL]], "mmm")</f>
        <v>Apr</v>
      </c>
      <c r="Q95" s="7">
        <f>YEAR(transaksi[[#This Row],[TANGGAL]])</f>
        <v>2021</v>
      </c>
      <c r="R95" s="9"/>
    </row>
    <row r="96" spans="1:18" ht="15" x14ac:dyDescent="0.25">
      <c r="A96" s="6">
        <v>44291</v>
      </c>
      <c r="B96" s="9" t="s">
        <v>38</v>
      </c>
      <c r="C96" s="7">
        <v>70</v>
      </c>
      <c r="D96" s="7" t="s">
        <v>95</v>
      </c>
      <c r="E96" s="7" t="s">
        <v>96</v>
      </c>
      <c r="F96" s="8">
        <v>0</v>
      </c>
      <c r="G96" s="9" t="str">
        <f>VLOOKUP(B96, 'Data Produk'!$A$2:$F$40, 2, FALSE)</f>
        <v>Yoyic Bluebery</v>
      </c>
      <c r="H96" s="9" t="str">
        <f>VLOOKUP(B96, 'Data Produk'!$A$2:$F$40, 3, FALSE)</f>
        <v>Minuman</v>
      </c>
      <c r="I96" s="7" t="str">
        <f>VLOOKUP(B96, 'Data Produk'!$A$2:$F$40, 4, FALSE)</f>
        <v>Pcs</v>
      </c>
      <c r="J96" s="10">
        <f>VLOOKUP(B96, 'Data Produk'!$A$2:$F$40, 5, FALSE)</f>
        <v>4775</v>
      </c>
      <c r="K96" s="10">
        <f>VLOOKUP(B96, 'Data Produk'!$A$2:$F$40, 6, FALSE)</f>
        <v>7700</v>
      </c>
      <c r="L96" s="10">
        <f t="shared" si="3"/>
        <v>334250</v>
      </c>
      <c r="M96" s="10">
        <f t="shared" si="4"/>
        <v>539000</v>
      </c>
      <c r="N96" s="10">
        <f t="shared" si="5"/>
        <v>204750</v>
      </c>
      <c r="O96" s="9">
        <f>DAY(transaksi[[#This Row],[TANGGAL]])</f>
        <v>5</v>
      </c>
      <c r="P96" s="7" t="str">
        <f>TEXT(transaksi[[#This Row],[TANGGAL]], "mmm")</f>
        <v>Apr</v>
      </c>
      <c r="Q96" s="7">
        <f>YEAR(transaksi[[#This Row],[TANGGAL]])</f>
        <v>2021</v>
      </c>
      <c r="R96" s="9"/>
    </row>
    <row r="97" spans="1:18" ht="15" x14ac:dyDescent="0.25">
      <c r="A97" s="6">
        <v>44292</v>
      </c>
      <c r="B97" s="9" t="s">
        <v>48</v>
      </c>
      <c r="C97" s="7">
        <v>80</v>
      </c>
      <c r="D97" s="7" t="s">
        <v>95</v>
      </c>
      <c r="E97" s="7" t="s">
        <v>98</v>
      </c>
      <c r="F97" s="8">
        <v>0</v>
      </c>
      <c r="G97" s="9" t="str">
        <f>VLOOKUP(B97, 'Data Produk'!$A$2:$F$40, 2, FALSE)</f>
        <v>Golda Coffee</v>
      </c>
      <c r="H97" s="9" t="str">
        <f>VLOOKUP(B97, 'Data Produk'!$A$2:$F$40, 3, FALSE)</f>
        <v>Minuman</v>
      </c>
      <c r="I97" s="7" t="str">
        <f>VLOOKUP(B97, 'Data Produk'!$A$2:$F$40, 4, FALSE)</f>
        <v>Pcs</v>
      </c>
      <c r="J97" s="10">
        <f>VLOOKUP(B97, 'Data Produk'!$A$2:$F$40, 5, FALSE)</f>
        <v>11950</v>
      </c>
      <c r="K97" s="10">
        <f>VLOOKUP(B97, 'Data Produk'!$A$2:$F$40, 6, FALSE)</f>
        <v>16200</v>
      </c>
      <c r="L97" s="10">
        <f t="shared" si="3"/>
        <v>956000</v>
      </c>
      <c r="M97" s="10">
        <f t="shared" si="4"/>
        <v>1296000</v>
      </c>
      <c r="N97" s="10">
        <f t="shared" si="5"/>
        <v>340000</v>
      </c>
      <c r="O97" s="9">
        <f>DAY(transaksi[[#This Row],[TANGGAL]])</f>
        <v>6</v>
      </c>
      <c r="P97" s="7" t="str">
        <f>TEXT(transaksi[[#This Row],[TANGGAL]], "mmm")</f>
        <v>Apr</v>
      </c>
      <c r="Q97" s="7">
        <f>YEAR(transaksi[[#This Row],[TANGGAL]])</f>
        <v>2021</v>
      </c>
      <c r="R97" s="9"/>
    </row>
    <row r="98" spans="1:18" ht="15" x14ac:dyDescent="0.25">
      <c r="A98" s="6">
        <v>44293</v>
      </c>
      <c r="B98" s="9" t="s">
        <v>59</v>
      </c>
      <c r="C98" s="7">
        <v>70</v>
      </c>
      <c r="D98" s="7" t="s">
        <v>95</v>
      </c>
      <c r="E98" s="7" t="s">
        <v>96</v>
      </c>
      <c r="F98" s="8">
        <v>0</v>
      </c>
      <c r="G98" s="9" t="str">
        <f>VLOOKUP(B98, 'Data Produk'!$A$2:$F$40, 2, FALSE)</f>
        <v>Lifebuoy Cair 900 Ml</v>
      </c>
      <c r="H98" s="9" t="str">
        <f>VLOOKUP(B98, 'Data Produk'!$A$2:$F$40, 3, FALSE)</f>
        <v>Perawatan Tubuh</v>
      </c>
      <c r="I98" s="7" t="str">
        <f>VLOOKUP(B98, 'Data Produk'!$A$2:$F$40, 4, FALSE)</f>
        <v>Pcs</v>
      </c>
      <c r="J98" s="10">
        <f>VLOOKUP(B98, 'Data Produk'!$A$2:$F$40, 5, FALSE)</f>
        <v>34550</v>
      </c>
      <c r="K98" s="10">
        <f>VLOOKUP(B98, 'Data Produk'!$A$2:$F$40, 6, FALSE)</f>
        <v>36000</v>
      </c>
      <c r="L98" s="10">
        <f t="shared" si="3"/>
        <v>2418500</v>
      </c>
      <c r="M98" s="10">
        <f t="shared" si="4"/>
        <v>2520000</v>
      </c>
      <c r="N98" s="10">
        <f t="shared" si="5"/>
        <v>101500</v>
      </c>
      <c r="O98" s="9">
        <f>DAY(transaksi[[#This Row],[TANGGAL]])</f>
        <v>7</v>
      </c>
      <c r="P98" s="7" t="str">
        <f>TEXT(transaksi[[#This Row],[TANGGAL]], "mmm")</f>
        <v>Apr</v>
      </c>
      <c r="Q98" s="7">
        <f>YEAR(transaksi[[#This Row],[TANGGAL]])</f>
        <v>2021</v>
      </c>
      <c r="R98" s="9"/>
    </row>
    <row r="99" spans="1:18" ht="15" x14ac:dyDescent="0.25">
      <c r="A99" s="6">
        <v>44294</v>
      </c>
      <c r="B99" s="9" t="s">
        <v>13</v>
      </c>
      <c r="C99" s="7">
        <v>75</v>
      </c>
      <c r="D99" s="7" t="s">
        <v>95</v>
      </c>
      <c r="E99" s="7" t="s">
        <v>98</v>
      </c>
      <c r="F99" s="8">
        <v>0</v>
      </c>
      <c r="G99" s="9" t="str">
        <f>VLOOKUP(B99, 'Data Produk'!$A$2:$F$40, 2, FALSE)</f>
        <v>Oreo Wafer Sandwich</v>
      </c>
      <c r="H99" s="9" t="str">
        <f>VLOOKUP(B99, 'Data Produk'!$A$2:$F$40, 3, FALSE)</f>
        <v>Makanan</v>
      </c>
      <c r="I99" s="7" t="str">
        <f>VLOOKUP(B99, 'Data Produk'!$A$2:$F$40, 4, FALSE)</f>
        <v>Pcs</v>
      </c>
      <c r="J99" s="10">
        <f>VLOOKUP(B99, 'Data Produk'!$A$2:$F$40, 5, FALSE)</f>
        <v>2350</v>
      </c>
      <c r="K99" s="10">
        <f>VLOOKUP(B99, 'Data Produk'!$A$2:$F$40, 6, FALSE)</f>
        <v>3500</v>
      </c>
      <c r="L99" s="10">
        <f t="shared" si="3"/>
        <v>176250</v>
      </c>
      <c r="M99" s="10">
        <f t="shared" si="4"/>
        <v>262500</v>
      </c>
      <c r="N99" s="10">
        <f t="shared" si="5"/>
        <v>86250</v>
      </c>
      <c r="O99" s="9">
        <f>DAY(transaksi[[#This Row],[TANGGAL]])</f>
        <v>8</v>
      </c>
      <c r="P99" s="7" t="str">
        <f>TEXT(transaksi[[#This Row],[TANGGAL]], "mmm")</f>
        <v>Apr</v>
      </c>
      <c r="Q99" s="7">
        <f>YEAR(transaksi[[#This Row],[TANGGAL]])</f>
        <v>2021</v>
      </c>
      <c r="R99" s="9"/>
    </row>
    <row r="100" spans="1:18" ht="15" x14ac:dyDescent="0.25">
      <c r="A100" s="6">
        <v>44295</v>
      </c>
      <c r="B100" s="9" t="s">
        <v>76</v>
      </c>
      <c r="C100" s="7">
        <v>69</v>
      </c>
      <c r="D100" s="7" t="s">
        <v>97</v>
      </c>
      <c r="E100" s="7" t="s">
        <v>96</v>
      </c>
      <c r="F100" s="8">
        <v>0</v>
      </c>
      <c r="G100" s="9" t="str">
        <f>VLOOKUP(B100, 'Data Produk'!$A$2:$F$40, 2, FALSE)</f>
        <v>Pencil Warna 12</v>
      </c>
      <c r="H100" s="9" t="str">
        <f>VLOOKUP(B100, 'Data Produk'!$A$2:$F$40, 3, FALSE)</f>
        <v>Alat Tulis</v>
      </c>
      <c r="I100" s="7" t="str">
        <f>VLOOKUP(B100, 'Data Produk'!$A$2:$F$40, 4, FALSE)</f>
        <v>Pcs</v>
      </c>
      <c r="J100" s="10">
        <f>VLOOKUP(B100, 'Data Produk'!$A$2:$F$40, 5, FALSE)</f>
        <v>25000</v>
      </c>
      <c r="K100" s="10">
        <f>VLOOKUP(B100, 'Data Produk'!$A$2:$F$40, 6, FALSE)</f>
        <v>27500</v>
      </c>
      <c r="L100" s="10">
        <f t="shared" si="3"/>
        <v>1725000</v>
      </c>
      <c r="M100" s="10">
        <f t="shared" si="4"/>
        <v>1897500</v>
      </c>
      <c r="N100" s="10">
        <f t="shared" si="5"/>
        <v>172500</v>
      </c>
      <c r="O100" s="9">
        <f>DAY(transaksi[[#This Row],[TANGGAL]])</f>
        <v>9</v>
      </c>
      <c r="P100" s="7" t="str">
        <f>TEXT(transaksi[[#This Row],[TANGGAL]], "mmm")</f>
        <v>Apr</v>
      </c>
      <c r="Q100" s="7">
        <f>YEAR(transaksi[[#This Row],[TANGGAL]])</f>
        <v>2021</v>
      </c>
      <c r="R100" s="9"/>
    </row>
    <row r="101" spans="1:18" ht="15" x14ac:dyDescent="0.25">
      <c r="A101" s="6">
        <v>44296</v>
      </c>
      <c r="B101" s="9" t="s">
        <v>76</v>
      </c>
      <c r="C101" s="7">
        <v>68</v>
      </c>
      <c r="D101" s="7" t="s">
        <v>99</v>
      </c>
      <c r="E101" s="7" t="s">
        <v>96</v>
      </c>
      <c r="F101" s="8">
        <v>0</v>
      </c>
      <c r="G101" s="9" t="str">
        <f>VLOOKUP(B101, 'Data Produk'!$A$2:$F$40, 2, FALSE)</f>
        <v>Pencil Warna 12</v>
      </c>
      <c r="H101" s="9" t="str">
        <f>VLOOKUP(B101, 'Data Produk'!$A$2:$F$40, 3, FALSE)</f>
        <v>Alat Tulis</v>
      </c>
      <c r="I101" s="7" t="str">
        <f>VLOOKUP(B101, 'Data Produk'!$A$2:$F$40, 4, FALSE)</f>
        <v>Pcs</v>
      </c>
      <c r="J101" s="10">
        <f>VLOOKUP(B101, 'Data Produk'!$A$2:$F$40, 5, FALSE)</f>
        <v>25000</v>
      </c>
      <c r="K101" s="10">
        <f>VLOOKUP(B101, 'Data Produk'!$A$2:$F$40, 6, FALSE)</f>
        <v>27500</v>
      </c>
      <c r="L101" s="10">
        <f t="shared" si="3"/>
        <v>1700000</v>
      </c>
      <c r="M101" s="10">
        <f t="shared" si="4"/>
        <v>1870000</v>
      </c>
      <c r="N101" s="10">
        <f t="shared" si="5"/>
        <v>170000</v>
      </c>
      <c r="O101" s="9">
        <f>DAY(transaksi[[#This Row],[TANGGAL]])</f>
        <v>10</v>
      </c>
      <c r="P101" s="7" t="str">
        <f>TEXT(transaksi[[#This Row],[TANGGAL]], "mmm")</f>
        <v>Apr</v>
      </c>
      <c r="Q101" s="7">
        <f>YEAR(transaksi[[#This Row],[TANGGAL]])</f>
        <v>2021</v>
      </c>
      <c r="R101" s="9"/>
    </row>
    <row r="102" spans="1:18" ht="15" x14ac:dyDescent="0.25">
      <c r="A102" s="6">
        <v>44297</v>
      </c>
      <c r="B102" s="9" t="s">
        <v>11</v>
      </c>
      <c r="C102" s="7">
        <v>77</v>
      </c>
      <c r="D102" s="7" t="s">
        <v>97</v>
      </c>
      <c r="E102" s="7" t="s">
        <v>96</v>
      </c>
      <c r="F102" s="8">
        <v>0</v>
      </c>
      <c r="G102" s="9" t="str">
        <f>VLOOKUP(B102, 'Data Produk'!$A$2:$F$40, 2, FALSE)</f>
        <v>Lotte Chocopie</v>
      </c>
      <c r="H102" s="9" t="str">
        <f>VLOOKUP(B102, 'Data Produk'!$A$2:$F$40, 3, FALSE)</f>
        <v>Makanan</v>
      </c>
      <c r="I102" s="7" t="str">
        <f>VLOOKUP(B102, 'Data Produk'!$A$2:$F$40, 4, FALSE)</f>
        <v>Pcs</v>
      </c>
      <c r="J102" s="10">
        <f>VLOOKUP(B102, 'Data Produk'!$A$2:$F$40, 5, FALSE)</f>
        <v>4850</v>
      </c>
      <c r="K102" s="10">
        <f>VLOOKUP(B102, 'Data Produk'!$A$2:$F$40, 6, FALSE)</f>
        <v>6100</v>
      </c>
      <c r="L102" s="10">
        <f t="shared" si="3"/>
        <v>373450</v>
      </c>
      <c r="M102" s="10">
        <f t="shared" si="4"/>
        <v>469700</v>
      </c>
      <c r="N102" s="10">
        <f t="shared" si="5"/>
        <v>96250</v>
      </c>
      <c r="O102" s="9">
        <f>DAY(transaksi[[#This Row],[TANGGAL]])</f>
        <v>11</v>
      </c>
      <c r="P102" s="7" t="str">
        <f>TEXT(transaksi[[#This Row],[TANGGAL]], "mmm")</f>
        <v>Apr</v>
      </c>
      <c r="Q102" s="7">
        <f>YEAR(transaksi[[#This Row],[TANGGAL]])</f>
        <v>2021</v>
      </c>
      <c r="R102" s="9"/>
    </row>
    <row r="103" spans="1:18" ht="15" x14ac:dyDescent="0.25">
      <c r="A103" s="6">
        <v>44298</v>
      </c>
      <c r="B103" s="9" t="s">
        <v>15</v>
      </c>
      <c r="C103" s="7">
        <v>70</v>
      </c>
      <c r="D103" s="7" t="s">
        <v>97</v>
      </c>
      <c r="E103" s="7" t="s">
        <v>96</v>
      </c>
      <c r="F103" s="8">
        <v>0</v>
      </c>
      <c r="G103" s="9" t="str">
        <f>VLOOKUP(B103, 'Data Produk'!$A$2:$F$40, 2, FALSE)</f>
        <v>Nyam-nyam</v>
      </c>
      <c r="H103" s="9" t="str">
        <f>VLOOKUP(B103, 'Data Produk'!$A$2:$F$40, 3, FALSE)</f>
        <v>Makanan</v>
      </c>
      <c r="I103" s="7" t="str">
        <f>VLOOKUP(B103, 'Data Produk'!$A$2:$F$40, 4, FALSE)</f>
        <v>Pcs</v>
      </c>
      <c r="J103" s="10">
        <f>VLOOKUP(B103, 'Data Produk'!$A$2:$F$40, 5, FALSE)</f>
        <v>3550</v>
      </c>
      <c r="K103" s="10">
        <f>VLOOKUP(B103, 'Data Produk'!$A$2:$F$40, 6, FALSE)</f>
        <v>4800</v>
      </c>
      <c r="L103" s="10">
        <f t="shared" si="3"/>
        <v>248500</v>
      </c>
      <c r="M103" s="10">
        <f t="shared" si="4"/>
        <v>336000</v>
      </c>
      <c r="N103" s="10">
        <f t="shared" si="5"/>
        <v>87500</v>
      </c>
      <c r="O103" s="9">
        <f>DAY(transaksi[[#This Row],[TANGGAL]])</f>
        <v>12</v>
      </c>
      <c r="P103" s="7" t="str">
        <f>TEXT(transaksi[[#This Row],[TANGGAL]], "mmm")</f>
        <v>Apr</v>
      </c>
      <c r="Q103" s="7">
        <f>YEAR(transaksi[[#This Row],[TANGGAL]])</f>
        <v>2021</v>
      </c>
      <c r="R103" s="9"/>
    </row>
    <row r="104" spans="1:18" ht="15" x14ac:dyDescent="0.25">
      <c r="A104" s="6">
        <v>44299</v>
      </c>
      <c r="B104" s="9" t="s">
        <v>7</v>
      </c>
      <c r="C104" s="7">
        <v>71</v>
      </c>
      <c r="D104" s="7" t="s">
        <v>99</v>
      </c>
      <c r="E104" s="7" t="s">
        <v>96</v>
      </c>
      <c r="F104" s="8">
        <v>0</v>
      </c>
      <c r="G104" s="9" t="str">
        <f>VLOOKUP(B104, 'Data Produk'!$A$2:$F$40, 2, FALSE)</f>
        <v>Pocky</v>
      </c>
      <c r="H104" s="9" t="str">
        <f>VLOOKUP(B104, 'Data Produk'!$A$2:$F$40, 3, FALSE)</f>
        <v>Makanan</v>
      </c>
      <c r="I104" s="7" t="str">
        <f>VLOOKUP(B104, 'Data Produk'!$A$2:$F$40, 4, FALSE)</f>
        <v>Pcs</v>
      </c>
      <c r="J104" s="10">
        <f>VLOOKUP(B104, 'Data Produk'!$A$2:$F$40, 5, FALSE)</f>
        <v>7250</v>
      </c>
      <c r="K104" s="10">
        <f>VLOOKUP(B104, 'Data Produk'!$A$2:$F$40, 6, FALSE)</f>
        <v>8200</v>
      </c>
      <c r="L104" s="10">
        <f t="shared" si="3"/>
        <v>514750</v>
      </c>
      <c r="M104" s="10">
        <f t="shared" si="4"/>
        <v>582200</v>
      </c>
      <c r="N104" s="10">
        <f t="shared" si="5"/>
        <v>67450</v>
      </c>
      <c r="O104" s="9">
        <f>DAY(transaksi[[#This Row],[TANGGAL]])</f>
        <v>13</v>
      </c>
      <c r="P104" s="7" t="str">
        <f>TEXT(transaksi[[#This Row],[TANGGAL]], "mmm")</f>
        <v>Apr</v>
      </c>
      <c r="Q104" s="7">
        <f>YEAR(transaksi[[#This Row],[TANGGAL]])</f>
        <v>2021</v>
      </c>
      <c r="R104" s="9"/>
    </row>
    <row r="105" spans="1:18" ht="15" x14ac:dyDescent="0.25">
      <c r="A105" s="6">
        <v>44300</v>
      </c>
      <c r="B105" s="9" t="s">
        <v>38</v>
      </c>
      <c r="C105" s="7">
        <v>73</v>
      </c>
      <c r="D105" s="7" t="s">
        <v>97</v>
      </c>
      <c r="E105" s="7" t="s">
        <v>96</v>
      </c>
      <c r="F105" s="8">
        <v>0</v>
      </c>
      <c r="G105" s="9" t="str">
        <f>VLOOKUP(B105, 'Data Produk'!$A$2:$F$40, 2, FALSE)</f>
        <v>Yoyic Bluebery</v>
      </c>
      <c r="H105" s="9" t="str">
        <f>VLOOKUP(B105, 'Data Produk'!$A$2:$F$40, 3, FALSE)</f>
        <v>Minuman</v>
      </c>
      <c r="I105" s="7" t="str">
        <f>VLOOKUP(B105, 'Data Produk'!$A$2:$F$40, 4, FALSE)</f>
        <v>Pcs</v>
      </c>
      <c r="J105" s="10">
        <f>VLOOKUP(B105, 'Data Produk'!$A$2:$F$40, 5, FALSE)</f>
        <v>4775</v>
      </c>
      <c r="K105" s="10">
        <f>VLOOKUP(B105, 'Data Produk'!$A$2:$F$40, 6, FALSE)</f>
        <v>7700</v>
      </c>
      <c r="L105" s="10">
        <f t="shared" si="3"/>
        <v>348575</v>
      </c>
      <c r="M105" s="10">
        <f t="shared" si="4"/>
        <v>562100</v>
      </c>
      <c r="N105" s="10">
        <f t="shared" si="5"/>
        <v>213525</v>
      </c>
      <c r="O105" s="9">
        <f>DAY(transaksi[[#This Row],[TANGGAL]])</f>
        <v>14</v>
      </c>
      <c r="P105" s="7" t="str">
        <f>TEXT(transaksi[[#This Row],[TANGGAL]], "mmm")</f>
        <v>Apr</v>
      </c>
      <c r="Q105" s="7">
        <f>YEAR(transaksi[[#This Row],[TANGGAL]])</f>
        <v>2021</v>
      </c>
      <c r="R105" s="9"/>
    </row>
    <row r="106" spans="1:18" ht="15" x14ac:dyDescent="0.25">
      <c r="A106" s="6">
        <v>44301</v>
      </c>
      <c r="B106" s="9" t="s">
        <v>48</v>
      </c>
      <c r="C106" s="7">
        <v>69</v>
      </c>
      <c r="D106" s="7" t="s">
        <v>97</v>
      </c>
      <c r="E106" s="7" t="s">
        <v>96</v>
      </c>
      <c r="F106" s="8">
        <v>0</v>
      </c>
      <c r="G106" s="9" t="str">
        <f>VLOOKUP(B106, 'Data Produk'!$A$2:$F$40, 2, FALSE)</f>
        <v>Golda Coffee</v>
      </c>
      <c r="H106" s="9" t="str">
        <f>VLOOKUP(B106, 'Data Produk'!$A$2:$F$40, 3, FALSE)</f>
        <v>Minuman</v>
      </c>
      <c r="I106" s="7" t="str">
        <f>VLOOKUP(B106, 'Data Produk'!$A$2:$F$40, 4, FALSE)</f>
        <v>Pcs</v>
      </c>
      <c r="J106" s="10">
        <f>VLOOKUP(B106, 'Data Produk'!$A$2:$F$40, 5, FALSE)</f>
        <v>11950</v>
      </c>
      <c r="K106" s="10">
        <f>VLOOKUP(B106, 'Data Produk'!$A$2:$F$40, 6, FALSE)</f>
        <v>16200</v>
      </c>
      <c r="L106" s="10">
        <f t="shared" si="3"/>
        <v>824550</v>
      </c>
      <c r="M106" s="10">
        <f t="shared" si="4"/>
        <v>1117800</v>
      </c>
      <c r="N106" s="10">
        <f t="shared" si="5"/>
        <v>293250</v>
      </c>
      <c r="O106" s="9">
        <f>DAY(transaksi[[#This Row],[TANGGAL]])</f>
        <v>15</v>
      </c>
      <c r="P106" s="7" t="str">
        <f>TEXT(transaksi[[#This Row],[TANGGAL]], "mmm")</f>
        <v>Apr</v>
      </c>
      <c r="Q106" s="7">
        <f>YEAR(transaksi[[#This Row],[TANGGAL]])</f>
        <v>2021</v>
      </c>
      <c r="R106" s="9"/>
    </row>
    <row r="107" spans="1:18" ht="15" x14ac:dyDescent="0.25">
      <c r="A107" s="6">
        <v>44302</v>
      </c>
      <c r="B107" s="9" t="s">
        <v>59</v>
      </c>
      <c r="C107" s="7">
        <v>70</v>
      </c>
      <c r="D107" s="7" t="s">
        <v>99</v>
      </c>
      <c r="E107" s="7" t="s">
        <v>96</v>
      </c>
      <c r="F107" s="8">
        <v>0</v>
      </c>
      <c r="G107" s="9" t="str">
        <f>VLOOKUP(B107, 'Data Produk'!$A$2:$F$40, 2, FALSE)</f>
        <v>Lifebuoy Cair 900 Ml</v>
      </c>
      <c r="H107" s="9" t="str">
        <f>VLOOKUP(B107, 'Data Produk'!$A$2:$F$40, 3, FALSE)</f>
        <v>Perawatan Tubuh</v>
      </c>
      <c r="I107" s="7" t="str">
        <f>VLOOKUP(B107, 'Data Produk'!$A$2:$F$40, 4, FALSE)</f>
        <v>Pcs</v>
      </c>
      <c r="J107" s="10">
        <f>VLOOKUP(B107, 'Data Produk'!$A$2:$F$40, 5, FALSE)</f>
        <v>34550</v>
      </c>
      <c r="K107" s="10">
        <f>VLOOKUP(B107, 'Data Produk'!$A$2:$F$40, 6, FALSE)</f>
        <v>36000</v>
      </c>
      <c r="L107" s="10">
        <f t="shared" si="3"/>
        <v>2418500</v>
      </c>
      <c r="M107" s="10">
        <f t="shared" si="4"/>
        <v>2520000</v>
      </c>
      <c r="N107" s="10">
        <f t="shared" si="5"/>
        <v>101500</v>
      </c>
      <c r="O107" s="9">
        <f>DAY(transaksi[[#This Row],[TANGGAL]])</f>
        <v>16</v>
      </c>
      <c r="P107" s="7" t="str">
        <f>TEXT(transaksi[[#This Row],[TANGGAL]], "mmm")</f>
        <v>Apr</v>
      </c>
      <c r="Q107" s="7">
        <f>YEAR(transaksi[[#This Row],[TANGGAL]])</f>
        <v>2021</v>
      </c>
      <c r="R107" s="9"/>
    </row>
    <row r="108" spans="1:18" ht="15" x14ac:dyDescent="0.25">
      <c r="A108" s="6">
        <v>44303</v>
      </c>
      <c r="B108" s="9" t="s">
        <v>13</v>
      </c>
      <c r="C108" s="7">
        <v>67</v>
      </c>
      <c r="D108" s="7" t="s">
        <v>97</v>
      </c>
      <c r="E108" s="7" t="s">
        <v>96</v>
      </c>
      <c r="F108" s="8">
        <v>0</v>
      </c>
      <c r="G108" s="9" t="str">
        <f>VLOOKUP(B108, 'Data Produk'!$A$2:$F$40, 2, FALSE)</f>
        <v>Oreo Wafer Sandwich</v>
      </c>
      <c r="H108" s="9" t="str">
        <f>VLOOKUP(B108, 'Data Produk'!$A$2:$F$40, 3, FALSE)</f>
        <v>Makanan</v>
      </c>
      <c r="I108" s="7" t="str">
        <f>VLOOKUP(B108, 'Data Produk'!$A$2:$F$40, 4, FALSE)</f>
        <v>Pcs</v>
      </c>
      <c r="J108" s="10">
        <f>VLOOKUP(B108, 'Data Produk'!$A$2:$F$40, 5, FALSE)</f>
        <v>2350</v>
      </c>
      <c r="K108" s="10">
        <f>VLOOKUP(B108, 'Data Produk'!$A$2:$F$40, 6, FALSE)</f>
        <v>3500</v>
      </c>
      <c r="L108" s="10">
        <f t="shared" si="3"/>
        <v>157450</v>
      </c>
      <c r="M108" s="10">
        <f t="shared" si="4"/>
        <v>234500</v>
      </c>
      <c r="N108" s="10">
        <f t="shared" si="5"/>
        <v>77050</v>
      </c>
      <c r="O108" s="9">
        <f>DAY(transaksi[[#This Row],[TANGGAL]])</f>
        <v>17</v>
      </c>
      <c r="P108" s="7" t="str">
        <f>TEXT(transaksi[[#This Row],[TANGGAL]], "mmm")</f>
        <v>Apr</v>
      </c>
      <c r="Q108" s="7">
        <f>YEAR(transaksi[[#This Row],[TANGGAL]])</f>
        <v>2021</v>
      </c>
      <c r="R108" s="9"/>
    </row>
    <row r="109" spans="1:18" ht="15" x14ac:dyDescent="0.25">
      <c r="A109" s="6">
        <v>44304</v>
      </c>
      <c r="B109" s="9" t="s">
        <v>76</v>
      </c>
      <c r="C109" s="7">
        <v>71</v>
      </c>
      <c r="D109" s="7" t="s">
        <v>97</v>
      </c>
      <c r="E109" s="7" t="s">
        <v>96</v>
      </c>
      <c r="F109" s="8">
        <v>0</v>
      </c>
      <c r="G109" s="9" t="str">
        <f>VLOOKUP(B109, 'Data Produk'!$A$2:$F$40, 2, FALSE)</f>
        <v>Pencil Warna 12</v>
      </c>
      <c r="H109" s="9" t="str">
        <f>VLOOKUP(B109, 'Data Produk'!$A$2:$F$40, 3, FALSE)</f>
        <v>Alat Tulis</v>
      </c>
      <c r="I109" s="7" t="str">
        <f>VLOOKUP(B109, 'Data Produk'!$A$2:$F$40, 4, FALSE)</f>
        <v>Pcs</v>
      </c>
      <c r="J109" s="10">
        <f>VLOOKUP(B109, 'Data Produk'!$A$2:$F$40, 5, FALSE)</f>
        <v>25000</v>
      </c>
      <c r="K109" s="10">
        <f>VLOOKUP(B109, 'Data Produk'!$A$2:$F$40, 6, FALSE)</f>
        <v>27500</v>
      </c>
      <c r="L109" s="10">
        <f t="shared" si="3"/>
        <v>1775000</v>
      </c>
      <c r="M109" s="10">
        <f t="shared" si="4"/>
        <v>1952500</v>
      </c>
      <c r="N109" s="10">
        <f t="shared" si="5"/>
        <v>177500</v>
      </c>
      <c r="O109" s="9">
        <f>DAY(transaksi[[#This Row],[TANGGAL]])</f>
        <v>18</v>
      </c>
      <c r="P109" s="7" t="str">
        <f>TEXT(transaksi[[#This Row],[TANGGAL]], "mmm")</f>
        <v>Apr</v>
      </c>
      <c r="Q109" s="7">
        <f>YEAR(transaksi[[#This Row],[TANGGAL]])</f>
        <v>2021</v>
      </c>
      <c r="R109" s="9"/>
    </row>
    <row r="110" spans="1:18" ht="15" x14ac:dyDescent="0.25">
      <c r="A110" s="6">
        <v>44305</v>
      </c>
      <c r="B110" s="9" t="s">
        <v>76</v>
      </c>
      <c r="C110" s="7">
        <v>68</v>
      </c>
      <c r="D110" s="7" t="s">
        <v>99</v>
      </c>
      <c r="E110" s="7" t="s">
        <v>96</v>
      </c>
      <c r="F110" s="8">
        <v>0</v>
      </c>
      <c r="G110" s="9" t="str">
        <f>VLOOKUP(B110, 'Data Produk'!$A$2:$F$40, 2, FALSE)</f>
        <v>Pencil Warna 12</v>
      </c>
      <c r="H110" s="9" t="str">
        <f>VLOOKUP(B110, 'Data Produk'!$A$2:$F$40, 3, FALSE)</f>
        <v>Alat Tulis</v>
      </c>
      <c r="I110" s="7" t="str">
        <f>VLOOKUP(B110, 'Data Produk'!$A$2:$F$40, 4, FALSE)</f>
        <v>Pcs</v>
      </c>
      <c r="J110" s="10">
        <f>VLOOKUP(B110, 'Data Produk'!$A$2:$F$40, 5, FALSE)</f>
        <v>25000</v>
      </c>
      <c r="K110" s="10">
        <f>VLOOKUP(B110, 'Data Produk'!$A$2:$F$40, 6, FALSE)</f>
        <v>27500</v>
      </c>
      <c r="L110" s="10">
        <f t="shared" si="3"/>
        <v>1700000</v>
      </c>
      <c r="M110" s="10">
        <f t="shared" si="4"/>
        <v>1870000</v>
      </c>
      <c r="N110" s="10">
        <f t="shared" si="5"/>
        <v>170000</v>
      </c>
      <c r="O110" s="9">
        <f>DAY(transaksi[[#This Row],[TANGGAL]])</f>
        <v>19</v>
      </c>
      <c r="P110" s="7" t="str">
        <f>TEXT(transaksi[[#This Row],[TANGGAL]], "mmm")</f>
        <v>Apr</v>
      </c>
      <c r="Q110" s="7">
        <f>YEAR(transaksi[[#This Row],[TANGGAL]])</f>
        <v>2021</v>
      </c>
      <c r="R110" s="9"/>
    </row>
    <row r="111" spans="1:18" ht="15" x14ac:dyDescent="0.25">
      <c r="A111" s="6">
        <v>44306</v>
      </c>
      <c r="B111" s="9" t="s">
        <v>11</v>
      </c>
      <c r="C111" s="7">
        <v>74</v>
      </c>
      <c r="D111" s="7" t="s">
        <v>97</v>
      </c>
      <c r="E111" s="7" t="s">
        <v>96</v>
      </c>
      <c r="F111" s="8">
        <v>0</v>
      </c>
      <c r="G111" s="9" t="str">
        <f>VLOOKUP(B111, 'Data Produk'!$A$2:$F$40, 2, FALSE)</f>
        <v>Lotte Chocopie</v>
      </c>
      <c r="H111" s="9" t="str">
        <f>VLOOKUP(B111, 'Data Produk'!$A$2:$F$40, 3, FALSE)</f>
        <v>Makanan</v>
      </c>
      <c r="I111" s="7" t="str">
        <f>VLOOKUP(B111, 'Data Produk'!$A$2:$F$40, 4, FALSE)</f>
        <v>Pcs</v>
      </c>
      <c r="J111" s="10">
        <f>VLOOKUP(B111, 'Data Produk'!$A$2:$F$40, 5, FALSE)</f>
        <v>4850</v>
      </c>
      <c r="K111" s="10">
        <f>VLOOKUP(B111, 'Data Produk'!$A$2:$F$40, 6, FALSE)</f>
        <v>6100</v>
      </c>
      <c r="L111" s="10">
        <f t="shared" si="3"/>
        <v>358900</v>
      </c>
      <c r="M111" s="10">
        <f t="shared" si="4"/>
        <v>451400</v>
      </c>
      <c r="N111" s="10">
        <f t="shared" si="5"/>
        <v>92500</v>
      </c>
      <c r="O111" s="9">
        <f>DAY(transaksi[[#This Row],[TANGGAL]])</f>
        <v>20</v>
      </c>
      <c r="P111" s="7" t="str">
        <f>TEXT(transaksi[[#This Row],[TANGGAL]], "mmm")</f>
        <v>Apr</v>
      </c>
      <c r="Q111" s="7">
        <f>YEAR(transaksi[[#This Row],[TANGGAL]])</f>
        <v>2021</v>
      </c>
      <c r="R111" s="9"/>
    </row>
    <row r="112" spans="1:18" ht="15" x14ac:dyDescent="0.25">
      <c r="A112" s="6">
        <v>44307</v>
      </c>
      <c r="B112" s="9" t="s">
        <v>15</v>
      </c>
      <c r="C112" s="7">
        <v>73</v>
      </c>
      <c r="D112" s="7" t="s">
        <v>97</v>
      </c>
      <c r="E112" s="7" t="s">
        <v>96</v>
      </c>
      <c r="F112" s="8">
        <v>0</v>
      </c>
      <c r="G112" s="9" t="str">
        <f>VLOOKUP(B112, 'Data Produk'!$A$2:$F$40, 2, FALSE)</f>
        <v>Nyam-nyam</v>
      </c>
      <c r="H112" s="9" t="str">
        <f>VLOOKUP(B112, 'Data Produk'!$A$2:$F$40, 3, FALSE)</f>
        <v>Makanan</v>
      </c>
      <c r="I112" s="7" t="str">
        <f>VLOOKUP(B112, 'Data Produk'!$A$2:$F$40, 4, FALSE)</f>
        <v>Pcs</v>
      </c>
      <c r="J112" s="10">
        <f>VLOOKUP(B112, 'Data Produk'!$A$2:$F$40, 5, FALSE)</f>
        <v>3550</v>
      </c>
      <c r="K112" s="10">
        <f>VLOOKUP(B112, 'Data Produk'!$A$2:$F$40, 6, FALSE)</f>
        <v>4800</v>
      </c>
      <c r="L112" s="10">
        <f t="shared" si="3"/>
        <v>259150</v>
      </c>
      <c r="M112" s="10">
        <f t="shared" si="4"/>
        <v>350400</v>
      </c>
      <c r="N112" s="10">
        <f t="shared" si="5"/>
        <v>91250</v>
      </c>
      <c r="O112" s="9">
        <f>DAY(transaksi[[#This Row],[TANGGAL]])</f>
        <v>21</v>
      </c>
      <c r="P112" s="7" t="str">
        <f>TEXT(transaksi[[#This Row],[TANGGAL]], "mmm")</f>
        <v>Apr</v>
      </c>
      <c r="Q112" s="7">
        <f>YEAR(transaksi[[#This Row],[TANGGAL]])</f>
        <v>2021</v>
      </c>
      <c r="R112" s="9"/>
    </row>
    <row r="113" spans="1:18" ht="15" x14ac:dyDescent="0.25">
      <c r="A113" s="6">
        <v>44308</v>
      </c>
      <c r="B113" s="9" t="s">
        <v>7</v>
      </c>
      <c r="C113" s="7">
        <v>72</v>
      </c>
      <c r="D113" s="7" t="s">
        <v>99</v>
      </c>
      <c r="E113" s="7" t="s">
        <v>96</v>
      </c>
      <c r="F113" s="8">
        <v>0</v>
      </c>
      <c r="G113" s="9" t="str">
        <f>VLOOKUP(B113, 'Data Produk'!$A$2:$F$40, 2, FALSE)</f>
        <v>Pocky</v>
      </c>
      <c r="H113" s="9" t="str">
        <f>VLOOKUP(B113, 'Data Produk'!$A$2:$F$40, 3, FALSE)</f>
        <v>Makanan</v>
      </c>
      <c r="I113" s="7" t="str">
        <f>VLOOKUP(B113, 'Data Produk'!$A$2:$F$40, 4, FALSE)</f>
        <v>Pcs</v>
      </c>
      <c r="J113" s="10">
        <f>VLOOKUP(B113, 'Data Produk'!$A$2:$F$40, 5, FALSE)</f>
        <v>7250</v>
      </c>
      <c r="K113" s="10">
        <f>VLOOKUP(B113, 'Data Produk'!$A$2:$F$40, 6, FALSE)</f>
        <v>8200</v>
      </c>
      <c r="L113" s="10">
        <f t="shared" si="3"/>
        <v>522000</v>
      </c>
      <c r="M113" s="10">
        <f t="shared" si="4"/>
        <v>590400</v>
      </c>
      <c r="N113" s="10">
        <f t="shared" si="5"/>
        <v>68400</v>
      </c>
      <c r="O113" s="9">
        <f>DAY(transaksi[[#This Row],[TANGGAL]])</f>
        <v>22</v>
      </c>
      <c r="P113" s="7" t="str">
        <f>TEXT(transaksi[[#This Row],[TANGGAL]], "mmm")</f>
        <v>Apr</v>
      </c>
      <c r="Q113" s="7">
        <f>YEAR(transaksi[[#This Row],[TANGGAL]])</f>
        <v>2021</v>
      </c>
      <c r="R113" s="9"/>
    </row>
    <row r="114" spans="1:18" ht="15" x14ac:dyDescent="0.25">
      <c r="A114" s="6">
        <v>44309</v>
      </c>
      <c r="B114" s="9" t="s">
        <v>38</v>
      </c>
      <c r="C114" s="7">
        <v>70</v>
      </c>
      <c r="D114" s="7" t="s">
        <v>97</v>
      </c>
      <c r="E114" s="7" t="s">
        <v>96</v>
      </c>
      <c r="F114" s="8">
        <v>0</v>
      </c>
      <c r="G114" s="9" t="str">
        <f>VLOOKUP(B114, 'Data Produk'!$A$2:$F$40, 2, FALSE)</f>
        <v>Yoyic Bluebery</v>
      </c>
      <c r="H114" s="9" t="str">
        <f>VLOOKUP(B114, 'Data Produk'!$A$2:$F$40, 3, FALSE)</f>
        <v>Minuman</v>
      </c>
      <c r="I114" s="7" t="str">
        <f>VLOOKUP(B114, 'Data Produk'!$A$2:$F$40, 4, FALSE)</f>
        <v>Pcs</v>
      </c>
      <c r="J114" s="10">
        <f>VLOOKUP(B114, 'Data Produk'!$A$2:$F$40, 5, FALSE)</f>
        <v>4775</v>
      </c>
      <c r="K114" s="10">
        <f>VLOOKUP(B114, 'Data Produk'!$A$2:$F$40, 6, FALSE)</f>
        <v>7700</v>
      </c>
      <c r="L114" s="10">
        <f t="shared" si="3"/>
        <v>334250</v>
      </c>
      <c r="M114" s="10">
        <f t="shared" si="4"/>
        <v>539000</v>
      </c>
      <c r="N114" s="10">
        <f t="shared" si="5"/>
        <v>204750</v>
      </c>
      <c r="O114" s="9">
        <f>DAY(transaksi[[#This Row],[TANGGAL]])</f>
        <v>23</v>
      </c>
      <c r="P114" s="7" t="str">
        <f>TEXT(transaksi[[#This Row],[TANGGAL]], "mmm")</f>
        <v>Apr</v>
      </c>
      <c r="Q114" s="7">
        <f>YEAR(transaksi[[#This Row],[TANGGAL]])</f>
        <v>2021</v>
      </c>
      <c r="R114" s="9"/>
    </row>
    <row r="115" spans="1:18" ht="15" x14ac:dyDescent="0.25">
      <c r="A115" s="6">
        <v>44310</v>
      </c>
      <c r="B115" s="9" t="s">
        <v>48</v>
      </c>
      <c r="C115" s="7">
        <v>70</v>
      </c>
      <c r="D115" s="7" t="s">
        <v>97</v>
      </c>
      <c r="E115" s="7" t="s">
        <v>96</v>
      </c>
      <c r="F115" s="8">
        <v>0</v>
      </c>
      <c r="G115" s="9" t="str">
        <f>VLOOKUP(B115, 'Data Produk'!$A$2:$F$40, 2, FALSE)</f>
        <v>Golda Coffee</v>
      </c>
      <c r="H115" s="9" t="str">
        <f>VLOOKUP(B115, 'Data Produk'!$A$2:$F$40, 3, FALSE)</f>
        <v>Minuman</v>
      </c>
      <c r="I115" s="7" t="str">
        <f>VLOOKUP(B115, 'Data Produk'!$A$2:$F$40, 4, FALSE)</f>
        <v>Pcs</v>
      </c>
      <c r="J115" s="10">
        <f>VLOOKUP(B115, 'Data Produk'!$A$2:$F$40, 5, FALSE)</f>
        <v>11950</v>
      </c>
      <c r="K115" s="10">
        <f>VLOOKUP(B115, 'Data Produk'!$A$2:$F$40, 6, FALSE)</f>
        <v>16200</v>
      </c>
      <c r="L115" s="10">
        <f t="shared" si="3"/>
        <v>836500</v>
      </c>
      <c r="M115" s="10">
        <f t="shared" si="4"/>
        <v>1134000</v>
      </c>
      <c r="N115" s="10">
        <f t="shared" si="5"/>
        <v>297500</v>
      </c>
      <c r="O115" s="9">
        <f>DAY(transaksi[[#This Row],[TANGGAL]])</f>
        <v>24</v>
      </c>
      <c r="P115" s="7" t="str">
        <f>TEXT(transaksi[[#This Row],[TANGGAL]], "mmm")</f>
        <v>Apr</v>
      </c>
      <c r="Q115" s="7">
        <f>YEAR(transaksi[[#This Row],[TANGGAL]])</f>
        <v>2021</v>
      </c>
      <c r="R115" s="9"/>
    </row>
    <row r="116" spans="1:18" ht="15" x14ac:dyDescent="0.25">
      <c r="A116" s="6">
        <v>44311</v>
      </c>
      <c r="B116" s="9" t="s">
        <v>76</v>
      </c>
      <c r="C116" s="7">
        <v>72</v>
      </c>
      <c r="D116" s="7" t="s">
        <v>95</v>
      </c>
      <c r="E116" s="7" t="s">
        <v>96</v>
      </c>
      <c r="F116" s="8">
        <v>0</v>
      </c>
      <c r="G116" s="9" t="str">
        <f>VLOOKUP(B116, 'Data Produk'!$A$2:$F$40, 2, FALSE)</f>
        <v>Pencil Warna 12</v>
      </c>
      <c r="H116" s="9" t="str">
        <f>VLOOKUP(B116, 'Data Produk'!$A$2:$F$40, 3, FALSE)</f>
        <v>Alat Tulis</v>
      </c>
      <c r="I116" s="7" t="str">
        <f>VLOOKUP(B116, 'Data Produk'!$A$2:$F$40, 4, FALSE)</f>
        <v>Pcs</v>
      </c>
      <c r="J116" s="10">
        <f>VLOOKUP(B116, 'Data Produk'!$A$2:$F$40, 5, FALSE)</f>
        <v>25000</v>
      </c>
      <c r="K116" s="10">
        <f>VLOOKUP(B116, 'Data Produk'!$A$2:$F$40, 6, FALSE)</f>
        <v>27500</v>
      </c>
      <c r="L116" s="10">
        <f t="shared" si="3"/>
        <v>1800000</v>
      </c>
      <c r="M116" s="10">
        <f t="shared" si="4"/>
        <v>1980000</v>
      </c>
      <c r="N116" s="10">
        <f t="shared" si="5"/>
        <v>180000</v>
      </c>
      <c r="O116" s="9">
        <f>DAY(transaksi[[#This Row],[TANGGAL]])</f>
        <v>25</v>
      </c>
      <c r="P116" s="7" t="str">
        <f>TEXT(transaksi[[#This Row],[TANGGAL]], "mmm")</f>
        <v>Apr</v>
      </c>
      <c r="Q116" s="7">
        <f>YEAR(transaksi[[#This Row],[TANGGAL]])</f>
        <v>2021</v>
      </c>
      <c r="R116" s="9"/>
    </row>
    <row r="117" spans="1:18" ht="15" x14ac:dyDescent="0.25">
      <c r="A117" s="6">
        <v>44312</v>
      </c>
      <c r="B117" s="9" t="s">
        <v>76</v>
      </c>
      <c r="C117" s="7">
        <v>75</v>
      </c>
      <c r="D117" s="7" t="s">
        <v>95</v>
      </c>
      <c r="E117" s="7" t="s">
        <v>96</v>
      </c>
      <c r="F117" s="8">
        <v>0</v>
      </c>
      <c r="G117" s="9" t="str">
        <f>VLOOKUP(B117, 'Data Produk'!$A$2:$F$40, 2, FALSE)</f>
        <v>Pencil Warna 12</v>
      </c>
      <c r="H117" s="9" t="str">
        <f>VLOOKUP(B117, 'Data Produk'!$A$2:$F$40, 3, FALSE)</f>
        <v>Alat Tulis</v>
      </c>
      <c r="I117" s="7" t="str">
        <f>VLOOKUP(B117, 'Data Produk'!$A$2:$F$40, 4, FALSE)</f>
        <v>Pcs</v>
      </c>
      <c r="J117" s="10">
        <f>VLOOKUP(B117, 'Data Produk'!$A$2:$F$40, 5, FALSE)</f>
        <v>25000</v>
      </c>
      <c r="K117" s="10">
        <f>VLOOKUP(B117, 'Data Produk'!$A$2:$F$40, 6, FALSE)</f>
        <v>27500</v>
      </c>
      <c r="L117" s="10">
        <f t="shared" si="3"/>
        <v>1875000</v>
      </c>
      <c r="M117" s="10">
        <f t="shared" si="4"/>
        <v>2062500</v>
      </c>
      <c r="N117" s="10">
        <f t="shared" si="5"/>
        <v>187500</v>
      </c>
      <c r="O117" s="9">
        <f>DAY(transaksi[[#This Row],[TANGGAL]])</f>
        <v>26</v>
      </c>
      <c r="P117" s="7" t="str">
        <f>TEXT(transaksi[[#This Row],[TANGGAL]], "mmm")</f>
        <v>Apr</v>
      </c>
      <c r="Q117" s="7">
        <f>YEAR(transaksi[[#This Row],[TANGGAL]])</f>
        <v>2021</v>
      </c>
      <c r="R117" s="9"/>
    </row>
    <row r="118" spans="1:18" ht="15" x14ac:dyDescent="0.25">
      <c r="A118" s="6">
        <v>44313</v>
      </c>
      <c r="B118" s="9" t="s">
        <v>76</v>
      </c>
      <c r="C118" s="7">
        <v>67</v>
      </c>
      <c r="D118" s="7" t="s">
        <v>95</v>
      </c>
      <c r="E118" s="7" t="s">
        <v>96</v>
      </c>
      <c r="F118" s="8">
        <v>0</v>
      </c>
      <c r="G118" s="9" t="str">
        <f>VLOOKUP(B118, 'Data Produk'!$A$2:$F$40, 2, FALSE)</f>
        <v>Pencil Warna 12</v>
      </c>
      <c r="H118" s="9" t="str">
        <f>VLOOKUP(B118, 'Data Produk'!$A$2:$F$40, 3, FALSE)</f>
        <v>Alat Tulis</v>
      </c>
      <c r="I118" s="7" t="str">
        <f>VLOOKUP(B118, 'Data Produk'!$A$2:$F$40, 4, FALSE)</f>
        <v>Pcs</v>
      </c>
      <c r="J118" s="10">
        <f>VLOOKUP(B118, 'Data Produk'!$A$2:$F$40, 5, FALSE)</f>
        <v>25000</v>
      </c>
      <c r="K118" s="10">
        <f>VLOOKUP(B118, 'Data Produk'!$A$2:$F$40, 6, FALSE)</f>
        <v>27500</v>
      </c>
      <c r="L118" s="10">
        <f t="shared" si="3"/>
        <v>1675000</v>
      </c>
      <c r="M118" s="10">
        <f t="shared" si="4"/>
        <v>1842500</v>
      </c>
      <c r="N118" s="10">
        <f t="shared" si="5"/>
        <v>167500</v>
      </c>
      <c r="O118" s="9">
        <f>DAY(transaksi[[#This Row],[TANGGAL]])</f>
        <v>27</v>
      </c>
      <c r="P118" s="7" t="str">
        <f>TEXT(transaksi[[#This Row],[TANGGAL]], "mmm")</f>
        <v>Apr</v>
      </c>
      <c r="Q118" s="7">
        <f>YEAR(transaksi[[#This Row],[TANGGAL]])</f>
        <v>2021</v>
      </c>
      <c r="R118" s="9"/>
    </row>
    <row r="119" spans="1:18" ht="15" x14ac:dyDescent="0.25">
      <c r="A119" s="6">
        <v>44314</v>
      </c>
      <c r="B119" s="9" t="s">
        <v>76</v>
      </c>
      <c r="C119" s="7">
        <v>72</v>
      </c>
      <c r="D119" s="7" t="s">
        <v>95</v>
      </c>
      <c r="E119" s="7" t="s">
        <v>96</v>
      </c>
      <c r="F119" s="8">
        <v>0</v>
      </c>
      <c r="G119" s="9" t="str">
        <f>VLOOKUP(B119, 'Data Produk'!$A$2:$F$40, 2, FALSE)</f>
        <v>Pencil Warna 12</v>
      </c>
      <c r="H119" s="9" t="str">
        <f>VLOOKUP(B119, 'Data Produk'!$A$2:$F$40, 3, FALSE)</f>
        <v>Alat Tulis</v>
      </c>
      <c r="I119" s="7" t="str">
        <f>VLOOKUP(B119, 'Data Produk'!$A$2:$F$40, 4, FALSE)</f>
        <v>Pcs</v>
      </c>
      <c r="J119" s="10">
        <f>VLOOKUP(B119, 'Data Produk'!$A$2:$F$40, 5, FALSE)</f>
        <v>25000</v>
      </c>
      <c r="K119" s="10">
        <f>VLOOKUP(B119, 'Data Produk'!$A$2:$F$40, 6, FALSE)</f>
        <v>27500</v>
      </c>
      <c r="L119" s="10">
        <f t="shared" si="3"/>
        <v>1800000</v>
      </c>
      <c r="M119" s="10">
        <f t="shared" si="4"/>
        <v>1980000</v>
      </c>
      <c r="N119" s="10">
        <f t="shared" si="5"/>
        <v>180000</v>
      </c>
      <c r="O119" s="9">
        <f>DAY(transaksi[[#This Row],[TANGGAL]])</f>
        <v>28</v>
      </c>
      <c r="P119" s="7" t="str">
        <f>TEXT(transaksi[[#This Row],[TANGGAL]], "mmm")</f>
        <v>Apr</v>
      </c>
      <c r="Q119" s="7">
        <f>YEAR(transaksi[[#This Row],[TANGGAL]])</f>
        <v>2021</v>
      </c>
      <c r="R119" s="9"/>
    </row>
    <row r="120" spans="1:18" ht="15" x14ac:dyDescent="0.25">
      <c r="A120" s="6">
        <v>44315</v>
      </c>
      <c r="B120" s="9" t="s">
        <v>76</v>
      </c>
      <c r="C120" s="7">
        <v>70</v>
      </c>
      <c r="D120" s="7" t="s">
        <v>95</v>
      </c>
      <c r="E120" s="7" t="s">
        <v>96</v>
      </c>
      <c r="F120" s="8">
        <v>0</v>
      </c>
      <c r="G120" s="9" t="str">
        <f>VLOOKUP(B120, 'Data Produk'!$A$2:$F$40, 2, FALSE)</f>
        <v>Pencil Warna 12</v>
      </c>
      <c r="H120" s="9" t="str">
        <f>VLOOKUP(B120, 'Data Produk'!$A$2:$F$40, 3, FALSE)</f>
        <v>Alat Tulis</v>
      </c>
      <c r="I120" s="7" t="str">
        <f>VLOOKUP(B120, 'Data Produk'!$A$2:$F$40, 4, FALSE)</f>
        <v>Pcs</v>
      </c>
      <c r="J120" s="10">
        <f>VLOOKUP(B120, 'Data Produk'!$A$2:$F$40, 5, FALSE)</f>
        <v>25000</v>
      </c>
      <c r="K120" s="10">
        <f>VLOOKUP(B120, 'Data Produk'!$A$2:$F$40, 6, FALSE)</f>
        <v>27500</v>
      </c>
      <c r="L120" s="10">
        <f t="shared" si="3"/>
        <v>1750000</v>
      </c>
      <c r="M120" s="10">
        <f t="shared" si="4"/>
        <v>1925000</v>
      </c>
      <c r="N120" s="10">
        <f t="shared" si="5"/>
        <v>175000</v>
      </c>
      <c r="O120" s="9">
        <f>DAY(transaksi[[#This Row],[TANGGAL]])</f>
        <v>29</v>
      </c>
      <c r="P120" s="7" t="str">
        <f>TEXT(transaksi[[#This Row],[TANGGAL]], "mmm")</f>
        <v>Apr</v>
      </c>
      <c r="Q120" s="7">
        <f>YEAR(transaksi[[#This Row],[TANGGAL]])</f>
        <v>2021</v>
      </c>
      <c r="R120" s="9"/>
    </row>
    <row r="121" spans="1:18" ht="15" x14ac:dyDescent="0.25">
      <c r="A121" s="6">
        <v>44316</v>
      </c>
      <c r="B121" s="9" t="s">
        <v>76</v>
      </c>
      <c r="C121" s="7">
        <v>77</v>
      </c>
      <c r="D121" s="7" t="s">
        <v>95</v>
      </c>
      <c r="E121" s="7" t="s">
        <v>96</v>
      </c>
      <c r="F121" s="8">
        <v>0</v>
      </c>
      <c r="G121" s="9" t="str">
        <f>VLOOKUP(B121, 'Data Produk'!$A$2:$F$40, 2, FALSE)</f>
        <v>Pencil Warna 12</v>
      </c>
      <c r="H121" s="9" t="str">
        <f>VLOOKUP(B121, 'Data Produk'!$A$2:$F$40, 3, FALSE)</f>
        <v>Alat Tulis</v>
      </c>
      <c r="I121" s="7" t="str">
        <f>VLOOKUP(B121, 'Data Produk'!$A$2:$F$40, 4, FALSE)</f>
        <v>Pcs</v>
      </c>
      <c r="J121" s="10">
        <f>VLOOKUP(B121, 'Data Produk'!$A$2:$F$40, 5, FALSE)</f>
        <v>25000</v>
      </c>
      <c r="K121" s="10">
        <f>VLOOKUP(B121, 'Data Produk'!$A$2:$F$40, 6, FALSE)</f>
        <v>27500</v>
      </c>
      <c r="L121" s="10">
        <f t="shared" si="3"/>
        <v>1925000</v>
      </c>
      <c r="M121" s="10">
        <f t="shared" si="4"/>
        <v>2117500</v>
      </c>
      <c r="N121" s="10">
        <f t="shared" si="5"/>
        <v>192500</v>
      </c>
      <c r="O121" s="9">
        <f>DAY(transaksi[[#This Row],[TANGGAL]])</f>
        <v>30</v>
      </c>
      <c r="P121" s="7" t="str">
        <f>TEXT(transaksi[[#This Row],[TANGGAL]], "mmm")</f>
        <v>Apr</v>
      </c>
      <c r="Q121" s="7">
        <f>YEAR(transaksi[[#This Row],[TANGGAL]])</f>
        <v>2021</v>
      </c>
      <c r="R121" s="9"/>
    </row>
    <row r="122" spans="1:18" ht="15" x14ac:dyDescent="0.25">
      <c r="A122" s="6">
        <v>44317</v>
      </c>
      <c r="B122" s="9" t="s">
        <v>42</v>
      </c>
      <c r="C122" s="7">
        <v>70</v>
      </c>
      <c r="D122" s="7" t="s">
        <v>95</v>
      </c>
      <c r="E122" s="7" t="s">
        <v>96</v>
      </c>
      <c r="F122" s="8">
        <v>0</v>
      </c>
      <c r="G122" s="9" t="str">
        <f>VLOOKUP(B122, 'Data Produk'!$A$2:$F$40, 2, FALSE)</f>
        <v>Fruit Tea Poch</v>
      </c>
      <c r="H122" s="9" t="str">
        <f>VLOOKUP(B122, 'Data Produk'!$A$2:$F$40, 3, FALSE)</f>
        <v>Minuman</v>
      </c>
      <c r="I122" s="7" t="str">
        <f>VLOOKUP(B122, 'Data Produk'!$A$2:$F$40, 4, FALSE)</f>
        <v>Pcs</v>
      </c>
      <c r="J122" s="10">
        <f>VLOOKUP(B122, 'Data Produk'!$A$2:$F$40, 5, FALSE)</f>
        <v>2250</v>
      </c>
      <c r="K122" s="10">
        <f>VLOOKUP(B122, 'Data Produk'!$A$2:$F$40, 6, FALSE)</f>
        <v>4700</v>
      </c>
      <c r="L122" s="10">
        <f t="shared" si="3"/>
        <v>157500</v>
      </c>
      <c r="M122" s="10">
        <f t="shared" si="4"/>
        <v>329000</v>
      </c>
      <c r="N122" s="10">
        <f t="shared" si="5"/>
        <v>171500</v>
      </c>
      <c r="O122" s="9">
        <f>DAY(transaksi[[#This Row],[TANGGAL]])</f>
        <v>1</v>
      </c>
      <c r="P122" s="7" t="str">
        <f>TEXT(transaksi[[#This Row],[TANGGAL]], "mmm")</f>
        <v>Mei</v>
      </c>
      <c r="Q122" s="7">
        <f>YEAR(transaksi[[#This Row],[TANGGAL]])</f>
        <v>2021</v>
      </c>
      <c r="R122" s="9"/>
    </row>
    <row r="123" spans="1:18" ht="15" x14ac:dyDescent="0.25">
      <c r="A123" s="6">
        <v>44318</v>
      </c>
      <c r="B123" s="9" t="s">
        <v>11</v>
      </c>
      <c r="C123" s="7">
        <v>69</v>
      </c>
      <c r="D123" s="7" t="s">
        <v>99</v>
      </c>
      <c r="E123" s="7" t="s">
        <v>98</v>
      </c>
      <c r="F123" s="8">
        <v>0</v>
      </c>
      <c r="G123" s="9" t="str">
        <f>VLOOKUP(B123, 'Data Produk'!$A$2:$F$40, 2, FALSE)</f>
        <v>Lotte Chocopie</v>
      </c>
      <c r="H123" s="9" t="str">
        <f>VLOOKUP(B123, 'Data Produk'!$A$2:$F$40, 3, FALSE)</f>
        <v>Makanan</v>
      </c>
      <c r="I123" s="7" t="str">
        <f>VLOOKUP(B123, 'Data Produk'!$A$2:$F$40, 4, FALSE)</f>
        <v>Pcs</v>
      </c>
      <c r="J123" s="10">
        <f>VLOOKUP(B123, 'Data Produk'!$A$2:$F$40, 5, FALSE)</f>
        <v>4850</v>
      </c>
      <c r="K123" s="10">
        <f>VLOOKUP(B123, 'Data Produk'!$A$2:$F$40, 6, FALSE)</f>
        <v>6100</v>
      </c>
      <c r="L123" s="10">
        <f t="shared" si="3"/>
        <v>334650</v>
      </c>
      <c r="M123" s="10">
        <f t="shared" si="4"/>
        <v>420900</v>
      </c>
      <c r="N123" s="10">
        <f t="shared" si="5"/>
        <v>86250</v>
      </c>
      <c r="O123" s="9">
        <f>DAY(transaksi[[#This Row],[TANGGAL]])</f>
        <v>2</v>
      </c>
      <c r="P123" s="7" t="str">
        <f>TEXT(transaksi[[#This Row],[TANGGAL]], "mmm")</f>
        <v>Mei</v>
      </c>
      <c r="Q123" s="7">
        <f>YEAR(transaksi[[#This Row],[TANGGAL]])</f>
        <v>2021</v>
      </c>
      <c r="R123" s="9"/>
    </row>
    <row r="124" spans="1:18" ht="15" x14ac:dyDescent="0.25">
      <c r="A124" s="6">
        <v>44319</v>
      </c>
      <c r="B124" s="9" t="s">
        <v>15</v>
      </c>
      <c r="C124" s="7">
        <v>72</v>
      </c>
      <c r="D124" s="7" t="s">
        <v>99</v>
      </c>
      <c r="E124" s="7" t="s">
        <v>96</v>
      </c>
      <c r="F124" s="8">
        <v>0</v>
      </c>
      <c r="G124" s="9" t="str">
        <f>VLOOKUP(B124, 'Data Produk'!$A$2:$F$40, 2, FALSE)</f>
        <v>Nyam-nyam</v>
      </c>
      <c r="H124" s="9" t="str">
        <f>VLOOKUP(B124, 'Data Produk'!$A$2:$F$40, 3, FALSE)</f>
        <v>Makanan</v>
      </c>
      <c r="I124" s="7" t="str">
        <f>VLOOKUP(B124, 'Data Produk'!$A$2:$F$40, 4, FALSE)</f>
        <v>Pcs</v>
      </c>
      <c r="J124" s="10">
        <f>VLOOKUP(B124, 'Data Produk'!$A$2:$F$40, 5, FALSE)</f>
        <v>3550</v>
      </c>
      <c r="K124" s="10">
        <f>VLOOKUP(B124, 'Data Produk'!$A$2:$F$40, 6, FALSE)</f>
        <v>4800</v>
      </c>
      <c r="L124" s="10">
        <f t="shared" si="3"/>
        <v>255600</v>
      </c>
      <c r="M124" s="10">
        <f t="shared" si="4"/>
        <v>345600</v>
      </c>
      <c r="N124" s="10">
        <f t="shared" si="5"/>
        <v>90000</v>
      </c>
      <c r="O124" s="9">
        <f>DAY(transaksi[[#This Row],[TANGGAL]])</f>
        <v>3</v>
      </c>
      <c r="P124" s="7" t="str">
        <f>TEXT(transaksi[[#This Row],[TANGGAL]], "mmm")</f>
        <v>Mei</v>
      </c>
      <c r="Q124" s="7">
        <f>YEAR(transaksi[[#This Row],[TANGGAL]])</f>
        <v>2021</v>
      </c>
      <c r="R124" s="9"/>
    </row>
    <row r="125" spans="1:18" ht="15" x14ac:dyDescent="0.25">
      <c r="A125" s="6">
        <v>44320</v>
      </c>
      <c r="B125" s="9" t="s">
        <v>7</v>
      </c>
      <c r="C125" s="7">
        <v>73</v>
      </c>
      <c r="D125" s="7" t="s">
        <v>99</v>
      </c>
      <c r="E125" s="7" t="s">
        <v>96</v>
      </c>
      <c r="F125" s="8">
        <v>0</v>
      </c>
      <c r="G125" s="9" t="str">
        <f>VLOOKUP(B125, 'Data Produk'!$A$2:$F$40, 2, FALSE)</f>
        <v>Pocky</v>
      </c>
      <c r="H125" s="9" t="str">
        <f>VLOOKUP(B125, 'Data Produk'!$A$2:$F$40, 3, FALSE)</f>
        <v>Makanan</v>
      </c>
      <c r="I125" s="7" t="str">
        <f>VLOOKUP(B125, 'Data Produk'!$A$2:$F$40, 4, FALSE)</f>
        <v>Pcs</v>
      </c>
      <c r="J125" s="10">
        <f>VLOOKUP(B125, 'Data Produk'!$A$2:$F$40, 5, FALSE)</f>
        <v>7250</v>
      </c>
      <c r="K125" s="10">
        <f>VLOOKUP(B125, 'Data Produk'!$A$2:$F$40, 6, FALSE)</f>
        <v>8200</v>
      </c>
      <c r="L125" s="10">
        <f t="shared" si="3"/>
        <v>529250</v>
      </c>
      <c r="M125" s="10">
        <f t="shared" si="4"/>
        <v>598600</v>
      </c>
      <c r="N125" s="10">
        <f t="shared" si="5"/>
        <v>69350</v>
      </c>
      <c r="O125" s="9">
        <f>DAY(transaksi[[#This Row],[TANGGAL]])</f>
        <v>4</v>
      </c>
      <c r="P125" s="7" t="str">
        <f>TEXT(transaksi[[#This Row],[TANGGAL]], "mmm")</f>
        <v>Mei</v>
      </c>
      <c r="Q125" s="7">
        <f>YEAR(transaksi[[#This Row],[TANGGAL]])</f>
        <v>2021</v>
      </c>
      <c r="R125" s="9"/>
    </row>
    <row r="126" spans="1:18" ht="15" x14ac:dyDescent="0.25">
      <c r="A126" s="6">
        <v>44321</v>
      </c>
      <c r="B126" s="9" t="s">
        <v>38</v>
      </c>
      <c r="C126" s="7">
        <v>75</v>
      </c>
      <c r="D126" s="7" t="s">
        <v>95</v>
      </c>
      <c r="E126" s="7" t="s">
        <v>96</v>
      </c>
      <c r="F126" s="8">
        <v>0</v>
      </c>
      <c r="G126" s="9" t="str">
        <f>VLOOKUP(B126, 'Data Produk'!$A$2:$F$40, 2, FALSE)</f>
        <v>Yoyic Bluebery</v>
      </c>
      <c r="H126" s="9" t="str">
        <f>VLOOKUP(B126, 'Data Produk'!$A$2:$F$40, 3, FALSE)</f>
        <v>Minuman</v>
      </c>
      <c r="I126" s="7" t="str">
        <f>VLOOKUP(B126, 'Data Produk'!$A$2:$F$40, 4, FALSE)</f>
        <v>Pcs</v>
      </c>
      <c r="J126" s="10">
        <f>VLOOKUP(B126, 'Data Produk'!$A$2:$F$40, 5, FALSE)</f>
        <v>4775</v>
      </c>
      <c r="K126" s="10">
        <f>VLOOKUP(B126, 'Data Produk'!$A$2:$F$40, 6, FALSE)</f>
        <v>7700</v>
      </c>
      <c r="L126" s="10">
        <f t="shared" si="3"/>
        <v>358125</v>
      </c>
      <c r="M126" s="10">
        <f t="shared" si="4"/>
        <v>577500</v>
      </c>
      <c r="N126" s="10">
        <f t="shared" si="5"/>
        <v>219375</v>
      </c>
      <c r="O126" s="9">
        <f>DAY(transaksi[[#This Row],[TANGGAL]])</f>
        <v>5</v>
      </c>
      <c r="P126" s="7" t="str">
        <f>TEXT(transaksi[[#This Row],[TANGGAL]], "mmm")</f>
        <v>Mei</v>
      </c>
      <c r="Q126" s="7">
        <f>YEAR(transaksi[[#This Row],[TANGGAL]])</f>
        <v>2021</v>
      </c>
      <c r="R126" s="9"/>
    </row>
    <row r="127" spans="1:18" ht="15" x14ac:dyDescent="0.25">
      <c r="A127" s="6">
        <v>44322</v>
      </c>
      <c r="B127" s="9" t="s">
        <v>48</v>
      </c>
      <c r="C127" s="7">
        <v>70</v>
      </c>
      <c r="D127" s="7" t="s">
        <v>95</v>
      </c>
      <c r="E127" s="7" t="s">
        <v>98</v>
      </c>
      <c r="F127" s="8">
        <v>0</v>
      </c>
      <c r="G127" s="9" t="str">
        <f>VLOOKUP(B127, 'Data Produk'!$A$2:$F$40, 2, FALSE)</f>
        <v>Golda Coffee</v>
      </c>
      <c r="H127" s="9" t="str">
        <f>VLOOKUP(B127, 'Data Produk'!$A$2:$F$40, 3, FALSE)</f>
        <v>Minuman</v>
      </c>
      <c r="I127" s="7" t="str">
        <f>VLOOKUP(B127, 'Data Produk'!$A$2:$F$40, 4, FALSE)</f>
        <v>Pcs</v>
      </c>
      <c r="J127" s="10">
        <f>VLOOKUP(B127, 'Data Produk'!$A$2:$F$40, 5, FALSE)</f>
        <v>11950</v>
      </c>
      <c r="K127" s="10">
        <f>VLOOKUP(B127, 'Data Produk'!$A$2:$F$40, 6, FALSE)</f>
        <v>16200</v>
      </c>
      <c r="L127" s="10">
        <f t="shared" si="3"/>
        <v>836500</v>
      </c>
      <c r="M127" s="10">
        <f t="shared" si="4"/>
        <v>1134000</v>
      </c>
      <c r="N127" s="10">
        <f t="shared" si="5"/>
        <v>297500</v>
      </c>
      <c r="O127" s="9">
        <f>DAY(transaksi[[#This Row],[TANGGAL]])</f>
        <v>6</v>
      </c>
      <c r="P127" s="7" t="str">
        <f>TEXT(transaksi[[#This Row],[TANGGAL]], "mmm")</f>
        <v>Mei</v>
      </c>
      <c r="Q127" s="7">
        <f>YEAR(transaksi[[#This Row],[TANGGAL]])</f>
        <v>2021</v>
      </c>
      <c r="R127" s="9"/>
    </row>
    <row r="128" spans="1:18" ht="15" x14ac:dyDescent="0.25">
      <c r="A128" s="6">
        <v>44323</v>
      </c>
      <c r="B128" s="9" t="s">
        <v>59</v>
      </c>
      <c r="C128" s="7">
        <v>80</v>
      </c>
      <c r="D128" s="7" t="s">
        <v>95</v>
      </c>
      <c r="E128" s="7" t="s">
        <v>96</v>
      </c>
      <c r="F128" s="8">
        <v>0</v>
      </c>
      <c r="G128" s="9" t="str">
        <f>VLOOKUP(B128, 'Data Produk'!$A$2:$F$40, 2, FALSE)</f>
        <v>Lifebuoy Cair 900 Ml</v>
      </c>
      <c r="H128" s="9" t="str">
        <f>VLOOKUP(B128, 'Data Produk'!$A$2:$F$40, 3, FALSE)</f>
        <v>Perawatan Tubuh</v>
      </c>
      <c r="I128" s="7" t="str">
        <f>VLOOKUP(B128, 'Data Produk'!$A$2:$F$40, 4, FALSE)</f>
        <v>Pcs</v>
      </c>
      <c r="J128" s="10">
        <f>VLOOKUP(B128, 'Data Produk'!$A$2:$F$40, 5, FALSE)</f>
        <v>34550</v>
      </c>
      <c r="K128" s="10">
        <f>VLOOKUP(B128, 'Data Produk'!$A$2:$F$40, 6, FALSE)</f>
        <v>36000</v>
      </c>
      <c r="L128" s="10">
        <f t="shared" si="3"/>
        <v>2764000</v>
      </c>
      <c r="M128" s="10">
        <f t="shared" si="4"/>
        <v>2880000</v>
      </c>
      <c r="N128" s="10">
        <f t="shared" si="5"/>
        <v>116000</v>
      </c>
      <c r="O128" s="9">
        <f>DAY(transaksi[[#This Row],[TANGGAL]])</f>
        <v>7</v>
      </c>
      <c r="P128" s="7" t="str">
        <f>TEXT(transaksi[[#This Row],[TANGGAL]], "mmm")</f>
        <v>Mei</v>
      </c>
      <c r="Q128" s="7">
        <f>YEAR(transaksi[[#This Row],[TANGGAL]])</f>
        <v>2021</v>
      </c>
      <c r="R128" s="9"/>
    </row>
    <row r="129" spans="1:18" ht="15" x14ac:dyDescent="0.25">
      <c r="A129" s="6">
        <v>44324</v>
      </c>
      <c r="B129" s="9" t="s">
        <v>13</v>
      </c>
      <c r="C129" s="7">
        <v>72</v>
      </c>
      <c r="D129" s="7" t="s">
        <v>95</v>
      </c>
      <c r="E129" s="7" t="s">
        <v>98</v>
      </c>
      <c r="F129" s="8">
        <v>0</v>
      </c>
      <c r="G129" s="9" t="str">
        <f>VLOOKUP(B129, 'Data Produk'!$A$2:$F$40, 2, FALSE)</f>
        <v>Oreo Wafer Sandwich</v>
      </c>
      <c r="H129" s="9" t="str">
        <f>VLOOKUP(B129, 'Data Produk'!$A$2:$F$40, 3, FALSE)</f>
        <v>Makanan</v>
      </c>
      <c r="I129" s="7" t="str">
        <f>VLOOKUP(B129, 'Data Produk'!$A$2:$F$40, 4, FALSE)</f>
        <v>Pcs</v>
      </c>
      <c r="J129" s="10">
        <f>VLOOKUP(B129, 'Data Produk'!$A$2:$F$40, 5, FALSE)</f>
        <v>2350</v>
      </c>
      <c r="K129" s="10">
        <f>VLOOKUP(B129, 'Data Produk'!$A$2:$F$40, 6, FALSE)</f>
        <v>3500</v>
      </c>
      <c r="L129" s="10">
        <f t="shared" si="3"/>
        <v>169200</v>
      </c>
      <c r="M129" s="10">
        <f t="shared" si="4"/>
        <v>252000</v>
      </c>
      <c r="N129" s="10">
        <f t="shared" si="5"/>
        <v>82800</v>
      </c>
      <c r="O129" s="9">
        <f>DAY(transaksi[[#This Row],[TANGGAL]])</f>
        <v>8</v>
      </c>
      <c r="P129" s="7" t="str">
        <f>TEXT(transaksi[[#This Row],[TANGGAL]], "mmm")</f>
        <v>Mei</v>
      </c>
      <c r="Q129" s="7">
        <f>YEAR(transaksi[[#This Row],[TANGGAL]])</f>
        <v>2021</v>
      </c>
      <c r="R129" s="9"/>
    </row>
    <row r="130" spans="1:18" ht="15" x14ac:dyDescent="0.25">
      <c r="A130" s="6">
        <v>44325</v>
      </c>
      <c r="B130" s="9" t="s">
        <v>42</v>
      </c>
      <c r="C130" s="7">
        <v>69</v>
      </c>
      <c r="D130" s="7" t="s">
        <v>97</v>
      </c>
      <c r="E130" s="7" t="s">
        <v>96</v>
      </c>
      <c r="F130" s="8">
        <v>0</v>
      </c>
      <c r="G130" s="9" t="str">
        <f>VLOOKUP(B130, 'Data Produk'!$A$2:$F$40, 2, FALSE)</f>
        <v>Fruit Tea Poch</v>
      </c>
      <c r="H130" s="9" t="str">
        <f>VLOOKUP(B130, 'Data Produk'!$A$2:$F$40, 3, FALSE)</f>
        <v>Minuman</v>
      </c>
      <c r="I130" s="7" t="str">
        <f>VLOOKUP(B130, 'Data Produk'!$A$2:$F$40, 4, FALSE)</f>
        <v>Pcs</v>
      </c>
      <c r="J130" s="10">
        <f>VLOOKUP(B130, 'Data Produk'!$A$2:$F$40, 5, FALSE)</f>
        <v>2250</v>
      </c>
      <c r="K130" s="10">
        <f>VLOOKUP(B130, 'Data Produk'!$A$2:$F$40, 6, FALSE)</f>
        <v>4700</v>
      </c>
      <c r="L130" s="10">
        <f t="shared" si="3"/>
        <v>155250</v>
      </c>
      <c r="M130" s="10">
        <f t="shared" si="4"/>
        <v>324300</v>
      </c>
      <c r="N130" s="10">
        <f t="shared" si="5"/>
        <v>169050</v>
      </c>
      <c r="O130" s="9">
        <f>DAY(transaksi[[#This Row],[TANGGAL]])</f>
        <v>9</v>
      </c>
      <c r="P130" s="7" t="str">
        <f>TEXT(transaksi[[#This Row],[TANGGAL]], "mmm")</f>
        <v>Mei</v>
      </c>
      <c r="Q130" s="7">
        <f>YEAR(transaksi[[#This Row],[TANGGAL]])</f>
        <v>2021</v>
      </c>
      <c r="R130" s="9"/>
    </row>
    <row r="131" spans="1:18" ht="15" x14ac:dyDescent="0.25">
      <c r="A131" s="6">
        <v>44326</v>
      </c>
      <c r="B131" s="9" t="s">
        <v>42</v>
      </c>
      <c r="C131" s="7">
        <v>68</v>
      </c>
      <c r="D131" s="7" t="s">
        <v>99</v>
      </c>
      <c r="E131" s="7" t="s">
        <v>96</v>
      </c>
      <c r="F131" s="8">
        <v>0</v>
      </c>
      <c r="G131" s="9" t="str">
        <f>VLOOKUP(B131, 'Data Produk'!$A$2:$F$40, 2, FALSE)</f>
        <v>Fruit Tea Poch</v>
      </c>
      <c r="H131" s="9" t="str">
        <f>VLOOKUP(B131, 'Data Produk'!$A$2:$F$40, 3, FALSE)</f>
        <v>Minuman</v>
      </c>
      <c r="I131" s="7" t="str">
        <f>VLOOKUP(B131, 'Data Produk'!$A$2:$F$40, 4, FALSE)</f>
        <v>Pcs</v>
      </c>
      <c r="J131" s="10">
        <f>VLOOKUP(B131, 'Data Produk'!$A$2:$F$40, 5, FALSE)</f>
        <v>2250</v>
      </c>
      <c r="K131" s="10">
        <f>VLOOKUP(B131, 'Data Produk'!$A$2:$F$40, 6, FALSE)</f>
        <v>4700</v>
      </c>
      <c r="L131" s="10">
        <f t="shared" ref="L131:L194" si="6">C131*J131</f>
        <v>153000</v>
      </c>
      <c r="M131" s="10">
        <f t="shared" ref="M131:M194" si="7">C131*K131</f>
        <v>319600</v>
      </c>
      <c r="N131" s="10">
        <f t="shared" ref="N131:N194" si="8">M131-L131</f>
        <v>166600</v>
      </c>
      <c r="O131" s="9">
        <f>DAY(transaksi[[#This Row],[TANGGAL]])</f>
        <v>10</v>
      </c>
      <c r="P131" s="7" t="str">
        <f>TEXT(transaksi[[#This Row],[TANGGAL]], "mmm")</f>
        <v>Mei</v>
      </c>
      <c r="Q131" s="7">
        <f>YEAR(transaksi[[#This Row],[TANGGAL]])</f>
        <v>2021</v>
      </c>
      <c r="R131" s="9"/>
    </row>
    <row r="132" spans="1:18" ht="15" x14ac:dyDescent="0.25">
      <c r="A132" s="6">
        <v>44327</v>
      </c>
      <c r="B132" s="9" t="s">
        <v>11</v>
      </c>
      <c r="C132" s="7">
        <v>67</v>
      </c>
      <c r="D132" s="7" t="s">
        <v>97</v>
      </c>
      <c r="E132" s="7" t="s">
        <v>96</v>
      </c>
      <c r="F132" s="8">
        <v>0</v>
      </c>
      <c r="G132" s="9" t="str">
        <f>VLOOKUP(B132, 'Data Produk'!$A$2:$F$40, 2, FALSE)</f>
        <v>Lotte Chocopie</v>
      </c>
      <c r="H132" s="9" t="str">
        <f>VLOOKUP(B132, 'Data Produk'!$A$2:$F$40, 3, FALSE)</f>
        <v>Makanan</v>
      </c>
      <c r="I132" s="7" t="str">
        <f>VLOOKUP(B132, 'Data Produk'!$A$2:$F$40, 4, FALSE)</f>
        <v>Pcs</v>
      </c>
      <c r="J132" s="10">
        <f>VLOOKUP(B132, 'Data Produk'!$A$2:$F$40, 5, FALSE)</f>
        <v>4850</v>
      </c>
      <c r="K132" s="10">
        <f>VLOOKUP(B132, 'Data Produk'!$A$2:$F$40, 6, FALSE)</f>
        <v>6100</v>
      </c>
      <c r="L132" s="10">
        <f t="shared" si="6"/>
        <v>324950</v>
      </c>
      <c r="M132" s="10">
        <f t="shared" si="7"/>
        <v>408700</v>
      </c>
      <c r="N132" s="10">
        <f t="shared" si="8"/>
        <v>83750</v>
      </c>
      <c r="O132" s="9">
        <f>DAY(transaksi[[#This Row],[TANGGAL]])</f>
        <v>11</v>
      </c>
      <c r="P132" s="7" t="str">
        <f>TEXT(transaksi[[#This Row],[TANGGAL]], "mmm")</f>
        <v>Mei</v>
      </c>
      <c r="Q132" s="7">
        <f>YEAR(transaksi[[#This Row],[TANGGAL]])</f>
        <v>2021</v>
      </c>
      <c r="R132" s="9"/>
    </row>
    <row r="133" spans="1:18" ht="15" x14ac:dyDescent="0.25">
      <c r="A133" s="6">
        <v>44328</v>
      </c>
      <c r="B133" s="9" t="s">
        <v>15</v>
      </c>
      <c r="C133" s="7">
        <v>70</v>
      </c>
      <c r="D133" s="7" t="s">
        <v>97</v>
      </c>
      <c r="E133" s="7" t="s">
        <v>96</v>
      </c>
      <c r="F133" s="8">
        <v>0</v>
      </c>
      <c r="G133" s="9" t="str">
        <f>VLOOKUP(B133, 'Data Produk'!$A$2:$F$40, 2, FALSE)</f>
        <v>Nyam-nyam</v>
      </c>
      <c r="H133" s="9" t="str">
        <f>VLOOKUP(B133, 'Data Produk'!$A$2:$F$40, 3, FALSE)</f>
        <v>Makanan</v>
      </c>
      <c r="I133" s="7" t="str">
        <f>VLOOKUP(B133, 'Data Produk'!$A$2:$F$40, 4, FALSE)</f>
        <v>Pcs</v>
      </c>
      <c r="J133" s="10">
        <f>VLOOKUP(B133, 'Data Produk'!$A$2:$F$40, 5, FALSE)</f>
        <v>3550</v>
      </c>
      <c r="K133" s="10">
        <f>VLOOKUP(B133, 'Data Produk'!$A$2:$F$40, 6, FALSE)</f>
        <v>4800</v>
      </c>
      <c r="L133" s="10">
        <f t="shared" si="6"/>
        <v>248500</v>
      </c>
      <c r="M133" s="10">
        <f t="shared" si="7"/>
        <v>336000</v>
      </c>
      <c r="N133" s="10">
        <f t="shared" si="8"/>
        <v>87500</v>
      </c>
      <c r="O133" s="9">
        <f>DAY(transaksi[[#This Row],[TANGGAL]])</f>
        <v>12</v>
      </c>
      <c r="P133" s="7" t="str">
        <f>TEXT(transaksi[[#This Row],[TANGGAL]], "mmm")</f>
        <v>Mei</v>
      </c>
      <c r="Q133" s="7">
        <f>YEAR(transaksi[[#This Row],[TANGGAL]])</f>
        <v>2021</v>
      </c>
      <c r="R133" s="9"/>
    </row>
    <row r="134" spans="1:18" ht="15" x14ac:dyDescent="0.25">
      <c r="A134" s="6">
        <v>44329</v>
      </c>
      <c r="B134" s="9" t="s">
        <v>7</v>
      </c>
      <c r="C134" s="7">
        <v>71</v>
      </c>
      <c r="D134" s="7" t="s">
        <v>99</v>
      </c>
      <c r="E134" s="7" t="s">
        <v>96</v>
      </c>
      <c r="F134" s="8">
        <v>0</v>
      </c>
      <c r="G134" s="9" t="str">
        <f>VLOOKUP(B134, 'Data Produk'!$A$2:$F$40, 2, FALSE)</f>
        <v>Pocky</v>
      </c>
      <c r="H134" s="9" t="str">
        <f>VLOOKUP(B134, 'Data Produk'!$A$2:$F$40, 3, FALSE)</f>
        <v>Makanan</v>
      </c>
      <c r="I134" s="7" t="str">
        <f>VLOOKUP(B134, 'Data Produk'!$A$2:$F$40, 4, FALSE)</f>
        <v>Pcs</v>
      </c>
      <c r="J134" s="10">
        <f>VLOOKUP(B134, 'Data Produk'!$A$2:$F$40, 5, FALSE)</f>
        <v>7250</v>
      </c>
      <c r="K134" s="10">
        <f>VLOOKUP(B134, 'Data Produk'!$A$2:$F$40, 6, FALSE)</f>
        <v>8200</v>
      </c>
      <c r="L134" s="10">
        <f t="shared" si="6"/>
        <v>514750</v>
      </c>
      <c r="M134" s="10">
        <f t="shared" si="7"/>
        <v>582200</v>
      </c>
      <c r="N134" s="10">
        <f t="shared" si="8"/>
        <v>67450</v>
      </c>
      <c r="O134" s="9">
        <f>DAY(transaksi[[#This Row],[TANGGAL]])</f>
        <v>13</v>
      </c>
      <c r="P134" s="7" t="str">
        <f>TEXT(transaksi[[#This Row],[TANGGAL]], "mmm")</f>
        <v>Mei</v>
      </c>
      <c r="Q134" s="7">
        <f>YEAR(transaksi[[#This Row],[TANGGAL]])</f>
        <v>2021</v>
      </c>
      <c r="R134" s="9"/>
    </row>
    <row r="135" spans="1:18" ht="15" x14ac:dyDescent="0.25">
      <c r="A135" s="6">
        <v>44330</v>
      </c>
      <c r="B135" s="9" t="s">
        <v>38</v>
      </c>
      <c r="C135" s="7">
        <v>73</v>
      </c>
      <c r="D135" s="7" t="s">
        <v>97</v>
      </c>
      <c r="E135" s="7" t="s">
        <v>96</v>
      </c>
      <c r="F135" s="8">
        <v>0</v>
      </c>
      <c r="G135" s="9" t="str">
        <f>VLOOKUP(B135, 'Data Produk'!$A$2:$F$40, 2, FALSE)</f>
        <v>Yoyic Bluebery</v>
      </c>
      <c r="H135" s="9" t="str">
        <f>VLOOKUP(B135, 'Data Produk'!$A$2:$F$40, 3, FALSE)</f>
        <v>Minuman</v>
      </c>
      <c r="I135" s="7" t="str">
        <f>VLOOKUP(B135, 'Data Produk'!$A$2:$F$40, 4, FALSE)</f>
        <v>Pcs</v>
      </c>
      <c r="J135" s="10">
        <f>VLOOKUP(B135, 'Data Produk'!$A$2:$F$40, 5, FALSE)</f>
        <v>4775</v>
      </c>
      <c r="K135" s="10">
        <f>VLOOKUP(B135, 'Data Produk'!$A$2:$F$40, 6, FALSE)</f>
        <v>7700</v>
      </c>
      <c r="L135" s="10">
        <f t="shared" si="6"/>
        <v>348575</v>
      </c>
      <c r="M135" s="10">
        <f t="shared" si="7"/>
        <v>562100</v>
      </c>
      <c r="N135" s="10">
        <f t="shared" si="8"/>
        <v>213525</v>
      </c>
      <c r="O135" s="9">
        <f>DAY(transaksi[[#This Row],[TANGGAL]])</f>
        <v>14</v>
      </c>
      <c r="P135" s="7" t="str">
        <f>TEXT(transaksi[[#This Row],[TANGGAL]], "mmm")</f>
        <v>Mei</v>
      </c>
      <c r="Q135" s="7">
        <f>YEAR(transaksi[[#This Row],[TANGGAL]])</f>
        <v>2021</v>
      </c>
      <c r="R135" s="9"/>
    </row>
    <row r="136" spans="1:18" ht="15" x14ac:dyDescent="0.25">
      <c r="A136" s="6">
        <v>44331</v>
      </c>
      <c r="B136" s="9" t="s">
        <v>48</v>
      </c>
      <c r="C136" s="7">
        <v>69</v>
      </c>
      <c r="D136" s="7" t="s">
        <v>97</v>
      </c>
      <c r="E136" s="7" t="s">
        <v>96</v>
      </c>
      <c r="F136" s="8">
        <v>0</v>
      </c>
      <c r="G136" s="9" t="str">
        <f>VLOOKUP(B136, 'Data Produk'!$A$2:$F$40, 2, FALSE)</f>
        <v>Golda Coffee</v>
      </c>
      <c r="H136" s="9" t="str">
        <f>VLOOKUP(B136, 'Data Produk'!$A$2:$F$40, 3, FALSE)</f>
        <v>Minuman</v>
      </c>
      <c r="I136" s="7" t="str">
        <f>VLOOKUP(B136, 'Data Produk'!$A$2:$F$40, 4, FALSE)</f>
        <v>Pcs</v>
      </c>
      <c r="J136" s="10">
        <f>VLOOKUP(B136, 'Data Produk'!$A$2:$F$40, 5, FALSE)</f>
        <v>11950</v>
      </c>
      <c r="K136" s="10">
        <f>VLOOKUP(B136, 'Data Produk'!$A$2:$F$40, 6, FALSE)</f>
        <v>16200</v>
      </c>
      <c r="L136" s="10">
        <f t="shared" si="6"/>
        <v>824550</v>
      </c>
      <c r="M136" s="10">
        <f t="shared" si="7"/>
        <v>1117800</v>
      </c>
      <c r="N136" s="10">
        <f t="shared" si="8"/>
        <v>293250</v>
      </c>
      <c r="O136" s="9">
        <f>DAY(transaksi[[#This Row],[TANGGAL]])</f>
        <v>15</v>
      </c>
      <c r="P136" s="7" t="str">
        <f>TEXT(transaksi[[#This Row],[TANGGAL]], "mmm")</f>
        <v>Mei</v>
      </c>
      <c r="Q136" s="7">
        <f>YEAR(transaksi[[#This Row],[TANGGAL]])</f>
        <v>2021</v>
      </c>
      <c r="R136" s="9"/>
    </row>
    <row r="137" spans="1:18" ht="15" x14ac:dyDescent="0.25">
      <c r="A137" s="6">
        <v>44332</v>
      </c>
      <c r="B137" s="9" t="s">
        <v>59</v>
      </c>
      <c r="C137" s="7">
        <v>70</v>
      </c>
      <c r="D137" s="7" t="s">
        <v>99</v>
      </c>
      <c r="E137" s="7" t="s">
        <v>96</v>
      </c>
      <c r="F137" s="8">
        <v>0</v>
      </c>
      <c r="G137" s="9" t="str">
        <f>VLOOKUP(B137, 'Data Produk'!$A$2:$F$40, 2, FALSE)</f>
        <v>Lifebuoy Cair 900 Ml</v>
      </c>
      <c r="H137" s="9" t="str">
        <f>VLOOKUP(B137, 'Data Produk'!$A$2:$F$40, 3, FALSE)</f>
        <v>Perawatan Tubuh</v>
      </c>
      <c r="I137" s="7" t="str">
        <f>VLOOKUP(B137, 'Data Produk'!$A$2:$F$40, 4, FALSE)</f>
        <v>Pcs</v>
      </c>
      <c r="J137" s="10">
        <f>VLOOKUP(B137, 'Data Produk'!$A$2:$F$40, 5, FALSE)</f>
        <v>34550</v>
      </c>
      <c r="K137" s="10">
        <f>VLOOKUP(B137, 'Data Produk'!$A$2:$F$40, 6, FALSE)</f>
        <v>36000</v>
      </c>
      <c r="L137" s="10">
        <f t="shared" si="6"/>
        <v>2418500</v>
      </c>
      <c r="M137" s="10">
        <f t="shared" si="7"/>
        <v>2520000</v>
      </c>
      <c r="N137" s="10">
        <f t="shared" si="8"/>
        <v>101500</v>
      </c>
      <c r="O137" s="9">
        <f>DAY(transaksi[[#This Row],[TANGGAL]])</f>
        <v>16</v>
      </c>
      <c r="P137" s="7" t="str">
        <f>TEXT(transaksi[[#This Row],[TANGGAL]], "mmm")</f>
        <v>Mei</v>
      </c>
      <c r="Q137" s="7">
        <f>YEAR(transaksi[[#This Row],[TANGGAL]])</f>
        <v>2021</v>
      </c>
      <c r="R137" s="9"/>
    </row>
    <row r="138" spans="1:18" ht="15" x14ac:dyDescent="0.25">
      <c r="A138" s="6">
        <v>44333</v>
      </c>
      <c r="B138" s="9" t="s">
        <v>13</v>
      </c>
      <c r="C138" s="7">
        <v>67</v>
      </c>
      <c r="D138" s="7" t="s">
        <v>97</v>
      </c>
      <c r="E138" s="7" t="s">
        <v>96</v>
      </c>
      <c r="F138" s="8">
        <v>0</v>
      </c>
      <c r="G138" s="9" t="str">
        <f>VLOOKUP(B138, 'Data Produk'!$A$2:$F$40, 2, FALSE)</f>
        <v>Oreo Wafer Sandwich</v>
      </c>
      <c r="H138" s="9" t="str">
        <f>VLOOKUP(B138, 'Data Produk'!$A$2:$F$40, 3, FALSE)</f>
        <v>Makanan</v>
      </c>
      <c r="I138" s="7" t="str">
        <f>VLOOKUP(B138, 'Data Produk'!$A$2:$F$40, 4, FALSE)</f>
        <v>Pcs</v>
      </c>
      <c r="J138" s="10">
        <f>VLOOKUP(B138, 'Data Produk'!$A$2:$F$40, 5, FALSE)</f>
        <v>2350</v>
      </c>
      <c r="K138" s="10">
        <f>VLOOKUP(B138, 'Data Produk'!$A$2:$F$40, 6, FALSE)</f>
        <v>3500</v>
      </c>
      <c r="L138" s="10">
        <f t="shared" si="6"/>
        <v>157450</v>
      </c>
      <c r="M138" s="10">
        <f t="shared" si="7"/>
        <v>234500</v>
      </c>
      <c r="N138" s="10">
        <f t="shared" si="8"/>
        <v>77050</v>
      </c>
      <c r="O138" s="9">
        <f>DAY(transaksi[[#This Row],[TANGGAL]])</f>
        <v>17</v>
      </c>
      <c r="P138" s="7" t="str">
        <f>TEXT(transaksi[[#This Row],[TANGGAL]], "mmm")</f>
        <v>Mei</v>
      </c>
      <c r="Q138" s="7">
        <f>YEAR(transaksi[[#This Row],[TANGGAL]])</f>
        <v>2021</v>
      </c>
      <c r="R138" s="9"/>
    </row>
    <row r="139" spans="1:18" ht="15" x14ac:dyDescent="0.25">
      <c r="A139" s="6">
        <v>44334</v>
      </c>
      <c r="B139" s="9" t="s">
        <v>42</v>
      </c>
      <c r="C139" s="7">
        <v>71</v>
      </c>
      <c r="D139" s="7" t="s">
        <v>97</v>
      </c>
      <c r="E139" s="7" t="s">
        <v>96</v>
      </c>
      <c r="F139" s="8">
        <v>0</v>
      </c>
      <c r="G139" s="9" t="str">
        <f>VLOOKUP(B139, 'Data Produk'!$A$2:$F$40, 2, FALSE)</f>
        <v>Fruit Tea Poch</v>
      </c>
      <c r="H139" s="9" t="str">
        <f>VLOOKUP(B139, 'Data Produk'!$A$2:$F$40, 3, FALSE)</f>
        <v>Minuman</v>
      </c>
      <c r="I139" s="7" t="str">
        <f>VLOOKUP(B139, 'Data Produk'!$A$2:$F$40, 4, FALSE)</f>
        <v>Pcs</v>
      </c>
      <c r="J139" s="10">
        <f>VLOOKUP(B139, 'Data Produk'!$A$2:$F$40, 5, FALSE)</f>
        <v>2250</v>
      </c>
      <c r="K139" s="10">
        <f>VLOOKUP(B139, 'Data Produk'!$A$2:$F$40, 6, FALSE)</f>
        <v>4700</v>
      </c>
      <c r="L139" s="10">
        <f t="shared" si="6"/>
        <v>159750</v>
      </c>
      <c r="M139" s="10">
        <f t="shared" si="7"/>
        <v>333700</v>
      </c>
      <c r="N139" s="10">
        <f t="shared" si="8"/>
        <v>173950</v>
      </c>
      <c r="O139" s="9">
        <f>DAY(transaksi[[#This Row],[TANGGAL]])</f>
        <v>18</v>
      </c>
      <c r="P139" s="7" t="str">
        <f>TEXT(transaksi[[#This Row],[TANGGAL]], "mmm")</f>
        <v>Mei</v>
      </c>
      <c r="Q139" s="7">
        <f>YEAR(transaksi[[#This Row],[TANGGAL]])</f>
        <v>2021</v>
      </c>
      <c r="R139" s="9"/>
    </row>
    <row r="140" spans="1:18" ht="15" x14ac:dyDescent="0.25">
      <c r="A140" s="6">
        <v>44335</v>
      </c>
      <c r="B140" s="9" t="s">
        <v>42</v>
      </c>
      <c r="C140" s="7">
        <v>68</v>
      </c>
      <c r="D140" s="7" t="s">
        <v>99</v>
      </c>
      <c r="E140" s="7" t="s">
        <v>96</v>
      </c>
      <c r="F140" s="8">
        <v>0</v>
      </c>
      <c r="G140" s="9" t="str">
        <f>VLOOKUP(B140, 'Data Produk'!$A$2:$F$40, 2, FALSE)</f>
        <v>Fruit Tea Poch</v>
      </c>
      <c r="H140" s="9" t="str">
        <f>VLOOKUP(B140, 'Data Produk'!$A$2:$F$40, 3, FALSE)</f>
        <v>Minuman</v>
      </c>
      <c r="I140" s="7" t="str">
        <f>VLOOKUP(B140, 'Data Produk'!$A$2:$F$40, 4, FALSE)</f>
        <v>Pcs</v>
      </c>
      <c r="J140" s="10">
        <f>VLOOKUP(B140, 'Data Produk'!$A$2:$F$40, 5, FALSE)</f>
        <v>2250</v>
      </c>
      <c r="K140" s="10">
        <f>VLOOKUP(B140, 'Data Produk'!$A$2:$F$40, 6, FALSE)</f>
        <v>4700</v>
      </c>
      <c r="L140" s="10">
        <f t="shared" si="6"/>
        <v>153000</v>
      </c>
      <c r="M140" s="10">
        <f t="shared" si="7"/>
        <v>319600</v>
      </c>
      <c r="N140" s="10">
        <f t="shared" si="8"/>
        <v>166600</v>
      </c>
      <c r="O140" s="9">
        <f>DAY(transaksi[[#This Row],[TANGGAL]])</f>
        <v>19</v>
      </c>
      <c r="P140" s="7" t="str">
        <f>TEXT(transaksi[[#This Row],[TANGGAL]], "mmm")</f>
        <v>Mei</v>
      </c>
      <c r="Q140" s="7">
        <f>YEAR(transaksi[[#This Row],[TANGGAL]])</f>
        <v>2021</v>
      </c>
      <c r="R140" s="9"/>
    </row>
    <row r="141" spans="1:18" ht="15" x14ac:dyDescent="0.25">
      <c r="A141" s="6">
        <v>44336</v>
      </c>
      <c r="B141" s="9" t="s">
        <v>11</v>
      </c>
      <c r="C141" s="7">
        <v>74</v>
      </c>
      <c r="D141" s="7" t="s">
        <v>97</v>
      </c>
      <c r="E141" s="7" t="s">
        <v>96</v>
      </c>
      <c r="F141" s="8">
        <v>0</v>
      </c>
      <c r="G141" s="9" t="str">
        <f>VLOOKUP(B141, 'Data Produk'!$A$2:$F$40, 2, FALSE)</f>
        <v>Lotte Chocopie</v>
      </c>
      <c r="H141" s="9" t="str">
        <f>VLOOKUP(B141, 'Data Produk'!$A$2:$F$40, 3, FALSE)</f>
        <v>Makanan</v>
      </c>
      <c r="I141" s="7" t="str">
        <f>VLOOKUP(B141, 'Data Produk'!$A$2:$F$40, 4, FALSE)</f>
        <v>Pcs</v>
      </c>
      <c r="J141" s="10">
        <f>VLOOKUP(B141, 'Data Produk'!$A$2:$F$40, 5, FALSE)</f>
        <v>4850</v>
      </c>
      <c r="K141" s="10">
        <f>VLOOKUP(B141, 'Data Produk'!$A$2:$F$40, 6, FALSE)</f>
        <v>6100</v>
      </c>
      <c r="L141" s="10">
        <f t="shared" si="6"/>
        <v>358900</v>
      </c>
      <c r="M141" s="10">
        <f t="shared" si="7"/>
        <v>451400</v>
      </c>
      <c r="N141" s="10">
        <f t="shared" si="8"/>
        <v>92500</v>
      </c>
      <c r="O141" s="9">
        <f>DAY(transaksi[[#This Row],[TANGGAL]])</f>
        <v>20</v>
      </c>
      <c r="P141" s="7" t="str">
        <f>TEXT(transaksi[[#This Row],[TANGGAL]], "mmm")</f>
        <v>Mei</v>
      </c>
      <c r="Q141" s="7">
        <f>YEAR(transaksi[[#This Row],[TANGGAL]])</f>
        <v>2021</v>
      </c>
      <c r="R141" s="9"/>
    </row>
    <row r="142" spans="1:18" ht="15" x14ac:dyDescent="0.25">
      <c r="A142" s="6">
        <v>44337</v>
      </c>
      <c r="B142" s="9" t="s">
        <v>15</v>
      </c>
      <c r="C142" s="7">
        <v>73</v>
      </c>
      <c r="D142" s="7" t="s">
        <v>97</v>
      </c>
      <c r="E142" s="7" t="s">
        <v>96</v>
      </c>
      <c r="F142" s="8">
        <v>0</v>
      </c>
      <c r="G142" s="9" t="str">
        <f>VLOOKUP(B142, 'Data Produk'!$A$2:$F$40, 2, FALSE)</f>
        <v>Nyam-nyam</v>
      </c>
      <c r="H142" s="9" t="str">
        <f>VLOOKUP(B142, 'Data Produk'!$A$2:$F$40, 3, FALSE)</f>
        <v>Makanan</v>
      </c>
      <c r="I142" s="7" t="str">
        <f>VLOOKUP(B142, 'Data Produk'!$A$2:$F$40, 4, FALSE)</f>
        <v>Pcs</v>
      </c>
      <c r="J142" s="10">
        <f>VLOOKUP(B142, 'Data Produk'!$A$2:$F$40, 5, FALSE)</f>
        <v>3550</v>
      </c>
      <c r="K142" s="10">
        <f>VLOOKUP(B142, 'Data Produk'!$A$2:$F$40, 6, FALSE)</f>
        <v>4800</v>
      </c>
      <c r="L142" s="10">
        <f t="shared" si="6"/>
        <v>259150</v>
      </c>
      <c r="M142" s="10">
        <f t="shared" si="7"/>
        <v>350400</v>
      </c>
      <c r="N142" s="10">
        <f t="shared" si="8"/>
        <v>91250</v>
      </c>
      <c r="O142" s="9">
        <f>DAY(transaksi[[#This Row],[TANGGAL]])</f>
        <v>21</v>
      </c>
      <c r="P142" s="7" t="str">
        <f>TEXT(transaksi[[#This Row],[TANGGAL]], "mmm")</f>
        <v>Mei</v>
      </c>
      <c r="Q142" s="7">
        <f>YEAR(transaksi[[#This Row],[TANGGAL]])</f>
        <v>2021</v>
      </c>
      <c r="R142" s="9"/>
    </row>
    <row r="143" spans="1:18" ht="15" x14ac:dyDescent="0.25">
      <c r="A143" s="6">
        <v>44338</v>
      </c>
      <c r="B143" s="9" t="s">
        <v>7</v>
      </c>
      <c r="C143" s="7">
        <v>72</v>
      </c>
      <c r="D143" s="7" t="s">
        <v>99</v>
      </c>
      <c r="E143" s="7" t="s">
        <v>96</v>
      </c>
      <c r="F143" s="8">
        <v>0</v>
      </c>
      <c r="G143" s="9" t="str">
        <f>VLOOKUP(B143, 'Data Produk'!$A$2:$F$40, 2, FALSE)</f>
        <v>Pocky</v>
      </c>
      <c r="H143" s="9" t="str">
        <f>VLOOKUP(B143, 'Data Produk'!$A$2:$F$40, 3, FALSE)</f>
        <v>Makanan</v>
      </c>
      <c r="I143" s="7" t="str">
        <f>VLOOKUP(B143, 'Data Produk'!$A$2:$F$40, 4, FALSE)</f>
        <v>Pcs</v>
      </c>
      <c r="J143" s="10">
        <f>VLOOKUP(B143, 'Data Produk'!$A$2:$F$40, 5, FALSE)</f>
        <v>7250</v>
      </c>
      <c r="K143" s="10">
        <f>VLOOKUP(B143, 'Data Produk'!$A$2:$F$40, 6, FALSE)</f>
        <v>8200</v>
      </c>
      <c r="L143" s="10">
        <f t="shared" si="6"/>
        <v>522000</v>
      </c>
      <c r="M143" s="10">
        <f t="shared" si="7"/>
        <v>590400</v>
      </c>
      <c r="N143" s="10">
        <f t="shared" si="8"/>
        <v>68400</v>
      </c>
      <c r="O143" s="9">
        <f>DAY(transaksi[[#This Row],[TANGGAL]])</f>
        <v>22</v>
      </c>
      <c r="P143" s="7" t="str">
        <f>TEXT(transaksi[[#This Row],[TANGGAL]], "mmm")</f>
        <v>Mei</v>
      </c>
      <c r="Q143" s="7">
        <f>YEAR(transaksi[[#This Row],[TANGGAL]])</f>
        <v>2021</v>
      </c>
      <c r="R143" s="9"/>
    </row>
    <row r="144" spans="1:18" ht="15" x14ac:dyDescent="0.25">
      <c r="A144" s="6">
        <v>44339</v>
      </c>
      <c r="B144" s="9" t="s">
        <v>38</v>
      </c>
      <c r="C144" s="7">
        <v>67</v>
      </c>
      <c r="D144" s="7" t="s">
        <v>97</v>
      </c>
      <c r="E144" s="7" t="s">
        <v>96</v>
      </c>
      <c r="F144" s="8">
        <v>0</v>
      </c>
      <c r="G144" s="9" t="str">
        <f>VLOOKUP(B144, 'Data Produk'!$A$2:$F$40, 2, FALSE)</f>
        <v>Yoyic Bluebery</v>
      </c>
      <c r="H144" s="9" t="str">
        <f>VLOOKUP(B144, 'Data Produk'!$A$2:$F$40, 3, FALSE)</f>
        <v>Minuman</v>
      </c>
      <c r="I144" s="7" t="str">
        <f>VLOOKUP(B144, 'Data Produk'!$A$2:$F$40, 4, FALSE)</f>
        <v>Pcs</v>
      </c>
      <c r="J144" s="10">
        <f>VLOOKUP(B144, 'Data Produk'!$A$2:$F$40, 5, FALSE)</f>
        <v>4775</v>
      </c>
      <c r="K144" s="10">
        <f>VLOOKUP(B144, 'Data Produk'!$A$2:$F$40, 6, FALSE)</f>
        <v>7700</v>
      </c>
      <c r="L144" s="10">
        <f t="shared" si="6"/>
        <v>319925</v>
      </c>
      <c r="M144" s="10">
        <f t="shared" si="7"/>
        <v>515900</v>
      </c>
      <c r="N144" s="10">
        <f t="shared" si="8"/>
        <v>195975</v>
      </c>
      <c r="O144" s="9">
        <f>DAY(transaksi[[#This Row],[TANGGAL]])</f>
        <v>23</v>
      </c>
      <c r="P144" s="7" t="str">
        <f>TEXT(transaksi[[#This Row],[TANGGAL]], "mmm")</f>
        <v>Mei</v>
      </c>
      <c r="Q144" s="7">
        <f>YEAR(transaksi[[#This Row],[TANGGAL]])</f>
        <v>2021</v>
      </c>
      <c r="R144" s="9"/>
    </row>
    <row r="145" spans="1:18" ht="15" x14ac:dyDescent="0.25">
      <c r="A145" s="6">
        <v>44340</v>
      </c>
      <c r="B145" s="9" t="s">
        <v>48</v>
      </c>
      <c r="C145" s="7">
        <v>70</v>
      </c>
      <c r="D145" s="7" t="s">
        <v>97</v>
      </c>
      <c r="E145" s="7" t="s">
        <v>96</v>
      </c>
      <c r="F145" s="8">
        <v>0</v>
      </c>
      <c r="G145" s="9" t="str">
        <f>VLOOKUP(B145, 'Data Produk'!$A$2:$F$40, 2, FALSE)</f>
        <v>Golda Coffee</v>
      </c>
      <c r="H145" s="9" t="str">
        <f>VLOOKUP(B145, 'Data Produk'!$A$2:$F$40, 3, FALSE)</f>
        <v>Minuman</v>
      </c>
      <c r="I145" s="7" t="str">
        <f>VLOOKUP(B145, 'Data Produk'!$A$2:$F$40, 4, FALSE)</f>
        <v>Pcs</v>
      </c>
      <c r="J145" s="10">
        <f>VLOOKUP(B145, 'Data Produk'!$A$2:$F$40, 5, FALSE)</f>
        <v>11950</v>
      </c>
      <c r="K145" s="10">
        <f>VLOOKUP(B145, 'Data Produk'!$A$2:$F$40, 6, FALSE)</f>
        <v>16200</v>
      </c>
      <c r="L145" s="10">
        <f t="shared" si="6"/>
        <v>836500</v>
      </c>
      <c r="M145" s="10">
        <f t="shared" si="7"/>
        <v>1134000</v>
      </c>
      <c r="N145" s="10">
        <f t="shared" si="8"/>
        <v>297500</v>
      </c>
      <c r="O145" s="9">
        <f>DAY(transaksi[[#This Row],[TANGGAL]])</f>
        <v>24</v>
      </c>
      <c r="P145" s="7" t="str">
        <f>TEXT(transaksi[[#This Row],[TANGGAL]], "mmm")</f>
        <v>Mei</v>
      </c>
      <c r="Q145" s="7">
        <f>YEAR(transaksi[[#This Row],[TANGGAL]])</f>
        <v>2021</v>
      </c>
      <c r="R145" s="9"/>
    </row>
    <row r="146" spans="1:18" ht="15" x14ac:dyDescent="0.25">
      <c r="A146" s="6">
        <v>44341</v>
      </c>
      <c r="B146" s="9" t="s">
        <v>82</v>
      </c>
      <c r="C146" s="7">
        <v>85</v>
      </c>
      <c r="D146" s="7" t="s">
        <v>95</v>
      </c>
      <c r="E146" s="7" t="s">
        <v>96</v>
      </c>
      <c r="F146" s="8">
        <v>0</v>
      </c>
      <c r="G146" s="9" t="str">
        <f>VLOOKUP(B146, 'Data Produk'!$A$2:$F$40, 2, FALSE)</f>
        <v>Pulpen Gel</v>
      </c>
      <c r="H146" s="9" t="str">
        <f>VLOOKUP(B146, 'Data Produk'!$A$2:$F$40, 3, FALSE)</f>
        <v>Alat Tulis</v>
      </c>
      <c r="I146" s="7" t="str">
        <f>VLOOKUP(B146, 'Data Produk'!$A$2:$F$40, 4, FALSE)</f>
        <v>Pcs</v>
      </c>
      <c r="J146" s="10">
        <f>VLOOKUP(B146, 'Data Produk'!$A$2:$F$40, 5, FALSE)</f>
        <v>7500</v>
      </c>
      <c r="K146" s="10">
        <f>VLOOKUP(B146, 'Data Produk'!$A$2:$F$40, 6, FALSE)</f>
        <v>8000</v>
      </c>
      <c r="L146" s="10">
        <f t="shared" si="6"/>
        <v>637500</v>
      </c>
      <c r="M146" s="10">
        <f t="shared" si="7"/>
        <v>680000</v>
      </c>
      <c r="N146" s="10">
        <f t="shared" si="8"/>
        <v>42500</v>
      </c>
      <c r="O146" s="9">
        <f>DAY(transaksi[[#This Row],[TANGGAL]])</f>
        <v>25</v>
      </c>
      <c r="P146" s="7" t="str">
        <f>TEXT(transaksi[[#This Row],[TANGGAL]], "mmm")</f>
        <v>Mei</v>
      </c>
      <c r="Q146" s="7">
        <f>YEAR(transaksi[[#This Row],[TANGGAL]])</f>
        <v>2021</v>
      </c>
      <c r="R146" s="9"/>
    </row>
    <row r="147" spans="1:18" ht="15" x14ac:dyDescent="0.25">
      <c r="A147" s="6">
        <v>44342</v>
      </c>
      <c r="B147" s="9" t="s">
        <v>84</v>
      </c>
      <c r="C147" s="7">
        <v>80</v>
      </c>
      <c r="D147" s="7" t="s">
        <v>95</v>
      </c>
      <c r="E147" s="7" t="s">
        <v>96</v>
      </c>
      <c r="F147" s="8">
        <v>0</v>
      </c>
      <c r="G147" s="9" t="str">
        <f>VLOOKUP(B147, 'Data Produk'!$A$2:$F$40, 2, FALSE)</f>
        <v>Tipe X Joyko</v>
      </c>
      <c r="H147" s="9" t="str">
        <f>VLOOKUP(B147, 'Data Produk'!$A$2:$F$40, 3, FALSE)</f>
        <v>Alat Tulis</v>
      </c>
      <c r="I147" s="7" t="str">
        <f>VLOOKUP(B147, 'Data Produk'!$A$2:$F$40, 4, FALSE)</f>
        <v>Pcs</v>
      </c>
      <c r="J147" s="10">
        <f>VLOOKUP(B147, 'Data Produk'!$A$2:$F$40, 5, FALSE)</f>
        <v>1500</v>
      </c>
      <c r="K147" s="10">
        <f>VLOOKUP(B147, 'Data Produk'!$A$2:$F$40, 6, FALSE)</f>
        <v>2500</v>
      </c>
      <c r="L147" s="10">
        <f t="shared" si="6"/>
        <v>120000</v>
      </c>
      <c r="M147" s="10">
        <f t="shared" si="7"/>
        <v>200000</v>
      </c>
      <c r="N147" s="10">
        <f t="shared" si="8"/>
        <v>80000</v>
      </c>
      <c r="O147" s="9">
        <f>DAY(transaksi[[#This Row],[TANGGAL]])</f>
        <v>26</v>
      </c>
      <c r="P147" s="7" t="str">
        <f>TEXT(transaksi[[#This Row],[TANGGAL]], "mmm")</f>
        <v>Mei</v>
      </c>
      <c r="Q147" s="7">
        <f>YEAR(transaksi[[#This Row],[TANGGAL]])</f>
        <v>2021</v>
      </c>
      <c r="R147" s="9"/>
    </row>
    <row r="148" spans="1:18" ht="15" x14ac:dyDescent="0.25">
      <c r="A148" s="6">
        <v>44343</v>
      </c>
      <c r="B148" s="9" t="s">
        <v>42</v>
      </c>
      <c r="C148" s="7">
        <v>70</v>
      </c>
      <c r="D148" s="7" t="s">
        <v>95</v>
      </c>
      <c r="E148" s="7" t="s">
        <v>96</v>
      </c>
      <c r="F148" s="8">
        <v>0</v>
      </c>
      <c r="G148" s="9" t="str">
        <f>VLOOKUP(B148, 'Data Produk'!$A$2:$F$40, 2, FALSE)</f>
        <v>Fruit Tea Poch</v>
      </c>
      <c r="H148" s="9" t="str">
        <f>VLOOKUP(B148, 'Data Produk'!$A$2:$F$40, 3, FALSE)</f>
        <v>Minuman</v>
      </c>
      <c r="I148" s="7" t="str">
        <f>VLOOKUP(B148, 'Data Produk'!$A$2:$F$40, 4, FALSE)</f>
        <v>Pcs</v>
      </c>
      <c r="J148" s="10">
        <f>VLOOKUP(B148, 'Data Produk'!$A$2:$F$40, 5, FALSE)</f>
        <v>2250</v>
      </c>
      <c r="K148" s="10">
        <f>VLOOKUP(B148, 'Data Produk'!$A$2:$F$40, 6, FALSE)</f>
        <v>4700</v>
      </c>
      <c r="L148" s="10">
        <f t="shared" si="6"/>
        <v>157500</v>
      </c>
      <c r="M148" s="10">
        <f t="shared" si="7"/>
        <v>329000</v>
      </c>
      <c r="N148" s="10">
        <f t="shared" si="8"/>
        <v>171500</v>
      </c>
      <c r="O148" s="9">
        <f>DAY(transaksi[[#This Row],[TANGGAL]])</f>
        <v>27</v>
      </c>
      <c r="P148" s="7" t="str">
        <f>TEXT(transaksi[[#This Row],[TANGGAL]], "mmm")</f>
        <v>Mei</v>
      </c>
      <c r="Q148" s="7">
        <f>YEAR(transaksi[[#This Row],[TANGGAL]])</f>
        <v>2021</v>
      </c>
      <c r="R148" s="9"/>
    </row>
    <row r="149" spans="1:18" ht="15" x14ac:dyDescent="0.25">
      <c r="A149" s="6">
        <v>44344</v>
      </c>
      <c r="B149" s="9" t="s">
        <v>42</v>
      </c>
      <c r="C149" s="7">
        <v>75</v>
      </c>
      <c r="D149" s="7" t="s">
        <v>95</v>
      </c>
      <c r="E149" s="7" t="s">
        <v>96</v>
      </c>
      <c r="F149" s="8">
        <v>0</v>
      </c>
      <c r="G149" s="9" t="str">
        <f>VLOOKUP(B149, 'Data Produk'!$A$2:$F$40, 2, FALSE)</f>
        <v>Fruit Tea Poch</v>
      </c>
      <c r="H149" s="9" t="str">
        <f>VLOOKUP(B149, 'Data Produk'!$A$2:$F$40, 3, FALSE)</f>
        <v>Minuman</v>
      </c>
      <c r="I149" s="7" t="str">
        <f>VLOOKUP(B149, 'Data Produk'!$A$2:$F$40, 4, FALSE)</f>
        <v>Pcs</v>
      </c>
      <c r="J149" s="10">
        <f>VLOOKUP(B149, 'Data Produk'!$A$2:$F$40, 5, FALSE)</f>
        <v>2250</v>
      </c>
      <c r="K149" s="10">
        <f>VLOOKUP(B149, 'Data Produk'!$A$2:$F$40, 6, FALSE)</f>
        <v>4700</v>
      </c>
      <c r="L149" s="10">
        <f t="shared" si="6"/>
        <v>168750</v>
      </c>
      <c r="M149" s="10">
        <f t="shared" si="7"/>
        <v>352500</v>
      </c>
      <c r="N149" s="10">
        <f t="shared" si="8"/>
        <v>183750</v>
      </c>
      <c r="O149" s="9">
        <f>DAY(transaksi[[#This Row],[TANGGAL]])</f>
        <v>28</v>
      </c>
      <c r="P149" s="7" t="str">
        <f>TEXT(transaksi[[#This Row],[TANGGAL]], "mmm")</f>
        <v>Mei</v>
      </c>
      <c r="Q149" s="7">
        <f>YEAR(transaksi[[#This Row],[TANGGAL]])</f>
        <v>2021</v>
      </c>
      <c r="R149" s="9"/>
    </row>
    <row r="150" spans="1:18" ht="15" x14ac:dyDescent="0.25">
      <c r="A150" s="6">
        <v>44345</v>
      </c>
      <c r="B150" s="9" t="s">
        <v>42</v>
      </c>
      <c r="C150" s="7">
        <v>70</v>
      </c>
      <c r="D150" s="7" t="s">
        <v>95</v>
      </c>
      <c r="E150" s="7" t="s">
        <v>96</v>
      </c>
      <c r="F150" s="8">
        <v>0</v>
      </c>
      <c r="G150" s="9" t="str">
        <f>VLOOKUP(B150, 'Data Produk'!$A$2:$F$40, 2, FALSE)</f>
        <v>Fruit Tea Poch</v>
      </c>
      <c r="H150" s="9" t="str">
        <f>VLOOKUP(B150, 'Data Produk'!$A$2:$F$40, 3, FALSE)</f>
        <v>Minuman</v>
      </c>
      <c r="I150" s="7" t="str">
        <f>VLOOKUP(B150, 'Data Produk'!$A$2:$F$40, 4, FALSE)</f>
        <v>Pcs</v>
      </c>
      <c r="J150" s="10">
        <f>VLOOKUP(B150, 'Data Produk'!$A$2:$F$40, 5, FALSE)</f>
        <v>2250</v>
      </c>
      <c r="K150" s="10">
        <f>VLOOKUP(B150, 'Data Produk'!$A$2:$F$40, 6, FALSE)</f>
        <v>4700</v>
      </c>
      <c r="L150" s="10">
        <f t="shared" si="6"/>
        <v>157500</v>
      </c>
      <c r="M150" s="10">
        <f t="shared" si="7"/>
        <v>329000</v>
      </c>
      <c r="N150" s="10">
        <f t="shared" si="8"/>
        <v>171500</v>
      </c>
      <c r="O150" s="9">
        <f>DAY(transaksi[[#This Row],[TANGGAL]])</f>
        <v>29</v>
      </c>
      <c r="P150" s="7" t="str">
        <f>TEXT(transaksi[[#This Row],[TANGGAL]], "mmm")</f>
        <v>Mei</v>
      </c>
      <c r="Q150" s="7">
        <f>YEAR(transaksi[[#This Row],[TANGGAL]])</f>
        <v>2021</v>
      </c>
      <c r="R150" s="9"/>
    </row>
    <row r="151" spans="1:18" ht="15" x14ac:dyDescent="0.25">
      <c r="A151" s="6">
        <v>44346</v>
      </c>
      <c r="B151" s="9" t="s">
        <v>42</v>
      </c>
      <c r="C151" s="7">
        <v>73</v>
      </c>
      <c r="D151" s="7" t="s">
        <v>95</v>
      </c>
      <c r="E151" s="7" t="s">
        <v>96</v>
      </c>
      <c r="F151" s="8">
        <v>0</v>
      </c>
      <c r="G151" s="9" t="str">
        <f>VLOOKUP(B151, 'Data Produk'!$A$2:$F$40, 2, FALSE)</f>
        <v>Fruit Tea Poch</v>
      </c>
      <c r="H151" s="9" t="str">
        <f>VLOOKUP(B151, 'Data Produk'!$A$2:$F$40, 3, FALSE)</f>
        <v>Minuman</v>
      </c>
      <c r="I151" s="7" t="str">
        <f>VLOOKUP(B151, 'Data Produk'!$A$2:$F$40, 4, FALSE)</f>
        <v>Pcs</v>
      </c>
      <c r="J151" s="10">
        <f>VLOOKUP(B151, 'Data Produk'!$A$2:$F$40, 5, FALSE)</f>
        <v>2250</v>
      </c>
      <c r="K151" s="10">
        <f>VLOOKUP(B151, 'Data Produk'!$A$2:$F$40, 6, FALSE)</f>
        <v>4700</v>
      </c>
      <c r="L151" s="10">
        <f t="shared" si="6"/>
        <v>164250</v>
      </c>
      <c r="M151" s="10">
        <f t="shared" si="7"/>
        <v>343100</v>
      </c>
      <c r="N151" s="10">
        <f t="shared" si="8"/>
        <v>178850</v>
      </c>
      <c r="O151" s="9">
        <f>DAY(transaksi[[#This Row],[TANGGAL]])</f>
        <v>30</v>
      </c>
      <c r="P151" s="7" t="str">
        <f>TEXT(transaksi[[#This Row],[TANGGAL]], "mmm")</f>
        <v>Mei</v>
      </c>
      <c r="Q151" s="7">
        <f>YEAR(transaksi[[#This Row],[TANGGAL]])</f>
        <v>2021</v>
      </c>
      <c r="R151" s="9"/>
    </row>
    <row r="152" spans="1:18" ht="15" x14ac:dyDescent="0.25">
      <c r="A152" s="6">
        <v>44347</v>
      </c>
      <c r="B152" s="9" t="s">
        <v>42</v>
      </c>
      <c r="C152" s="7">
        <v>70</v>
      </c>
      <c r="D152" s="7" t="s">
        <v>95</v>
      </c>
      <c r="E152" s="7" t="s">
        <v>96</v>
      </c>
      <c r="F152" s="8">
        <v>0</v>
      </c>
      <c r="G152" s="9" t="str">
        <f>VLOOKUP(B152, 'Data Produk'!$A$2:$F$40, 2, FALSE)</f>
        <v>Fruit Tea Poch</v>
      </c>
      <c r="H152" s="9" t="str">
        <f>VLOOKUP(B152, 'Data Produk'!$A$2:$F$40, 3, FALSE)</f>
        <v>Minuman</v>
      </c>
      <c r="I152" s="7" t="str">
        <f>VLOOKUP(B152, 'Data Produk'!$A$2:$F$40, 4, FALSE)</f>
        <v>Pcs</v>
      </c>
      <c r="J152" s="10">
        <f>VLOOKUP(B152, 'Data Produk'!$A$2:$F$40, 5, FALSE)</f>
        <v>2250</v>
      </c>
      <c r="K152" s="10">
        <f>VLOOKUP(B152, 'Data Produk'!$A$2:$F$40, 6, FALSE)</f>
        <v>4700</v>
      </c>
      <c r="L152" s="10">
        <f t="shared" si="6"/>
        <v>157500</v>
      </c>
      <c r="M152" s="10">
        <f t="shared" si="7"/>
        <v>329000</v>
      </c>
      <c r="N152" s="10">
        <f t="shared" si="8"/>
        <v>171500</v>
      </c>
      <c r="O152" s="9">
        <f>DAY(transaksi[[#This Row],[TANGGAL]])</f>
        <v>31</v>
      </c>
      <c r="P152" s="7" t="str">
        <f>TEXT(transaksi[[#This Row],[TANGGAL]], "mmm")</f>
        <v>Mei</v>
      </c>
      <c r="Q152" s="7">
        <f>YEAR(transaksi[[#This Row],[TANGGAL]])</f>
        <v>2021</v>
      </c>
      <c r="R152" s="9"/>
    </row>
    <row r="153" spans="1:18" ht="15" x14ac:dyDescent="0.25">
      <c r="A153" s="6">
        <v>44348</v>
      </c>
      <c r="B153" s="9" t="s">
        <v>38</v>
      </c>
      <c r="C153" s="7">
        <v>72</v>
      </c>
      <c r="D153" s="7" t="s">
        <v>95</v>
      </c>
      <c r="E153" s="7" t="s">
        <v>96</v>
      </c>
      <c r="F153" s="8">
        <v>0</v>
      </c>
      <c r="G153" s="9" t="str">
        <f>VLOOKUP(B153, 'Data Produk'!$A$2:$F$40, 2, FALSE)</f>
        <v>Yoyic Bluebery</v>
      </c>
      <c r="H153" s="9" t="str">
        <f>VLOOKUP(B153, 'Data Produk'!$A$2:$F$40, 3, FALSE)</f>
        <v>Minuman</v>
      </c>
      <c r="I153" s="7" t="str">
        <f>VLOOKUP(B153, 'Data Produk'!$A$2:$F$40, 4, FALSE)</f>
        <v>Pcs</v>
      </c>
      <c r="J153" s="10">
        <f>VLOOKUP(B153, 'Data Produk'!$A$2:$F$40, 5, FALSE)</f>
        <v>4775</v>
      </c>
      <c r="K153" s="10">
        <f>VLOOKUP(B153, 'Data Produk'!$A$2:$F$40, 6, FALSE)</f>
        <v>7700</v>
      </c>
      <c r="L153" s="10">
        <f t="shared" si="6"/>
        <v>343800</v>
      </c>
      <c r="M153" s="10">
        <f t="shared" si="7"/>
        <v>554400</v>
      </c>
      <c r="N153" s="10">
        <f t="shared" si="8"/>
        <v>210600</v>
      </c>
      <c r="O153" s="9">
        <f>DAY(transaksi[[#This Row],[TANGGAL]])</f>
        <v>1</v>
      </c>
      <c r="P153" s="7" t="str">
        <f>TEXT(transaksi[[#This Row],[TANGGAL]], "mmm")</f>
        <v>Jun</v>
      </c>
      <c r="Q153" s="7">
        <f>YEAR(transaksi[[#This Row],[TANGGAL]])</f>
        <v>2021</v>
      </c>
      <c r="R153" s="9"/>
    </row>
    <row r="154" spans="1:18" ht="15" x14ac:dyDescent="0.25">
      <c r="A154" s="6">
        <v>44349</v>
      </c>
      <c r="B154" s="9" t="s">
        <v>11</v>
      </c>
      <c r="C154" s="7">
        <v>69</v>
      </c>
      <c r="D154" s="7" t="s">
        <v>99</v>
      </c>
      <c r="E154" s="7" t="s">
        <v>98</v>
      </c>
      <c r="F154" s="8">
        <v>0</v>
      </c>
      <c r="G154" s="9" t="str">
        <f>VLOOKUP(B154, 'Data Produk'!$A$2:$F$40, 2, FALSE)</f>
        <v>Lotte Chocopie</v>
      </c>
      <c r="H154" s="9" t="str">
        <f>VLOOKUP(B154, 'Data Produk'!$A$2:$F$40, 3, FALSE)</f>
        <v>Makanan</v>
      </c>
      <c r="I154" s="7" t="str">
        <f>VLOOKUP(B154, 'Data Produk'!$A$2:$F$40, 4, FALSE)</f>
        <v>Pcs</v>
      </c>
      <c r="J154" s="10">
        <f>VLOOKUP(B154, 'Data Produk'!$A$2:$F$40, 5, FALSE)</f>
        <v>4850</v>
      </c>
      <c r="K154" s="10">
        <f>VLOOKUP(B154, 'Data Produk'!$A$2:$F$40, 6, FALSE)</f>
        <v>6100</v>
      </c>
      <c r="L154" s="10">
        <f t="shared" si="6"/>
        <v>334650</v>
      </c>
      <c r="M154" s="10">
        <f t="shared" si="7"/>
        <v>420900</v>
      </c>
      <c r="N154" s="10">
        <f t="shared" si="8"/>
        <v>86250</v>
      </c>
      <c r="O154" s="9">
        <f>DAY(transaksi[[#This Row],[TANGGAL]])</f>
        <v>2</v>
      </c>
      <c r="P154" s="7" t="str">
        <f>TEXT(transaksi[[#This Row],[TANGGAL]], "mmm")</f>
        <v>Jun</v>
      </c>
      <c r="Q154" s="7">
        <f>YEAR(transaksi[[#This Row],[TANGGAL]])</f>
        <v>2021</v>
      </c>
      <c r="R154" s="9"/>
    </row>
    <row r="155" spans="1:18" ht="15" x14ac:dyDescent="0.25">
      <c r="A155" s="6">
        <v>44350</v>
      </c>
      <c r="B155" s="9" t="s">
        <v>15</v>
      </c>
      <c r="C155" s="7">
        <v>72</v>
      </c>
      <c r="D155" s="7" t="s">
        <v>99</v>
      </c>
      <c r="E155" s="7" t="s">
        <v>96</v>
      </c>
      <c r="F155" s="8">
        <v>0</v>
      </c>
      <c r="G155" s="9" t="str">
        <f>VLOOKUP(B155, 'Data Produk'!$A$2:$F$40, 2, FALSE)</f>
        <v>Nyam-nyam</v>
      </c>
      <c r="H155" s="9" t="str">
        <f>VLOOKUP(B155, 'Data Produk'!$A$2:$F$40, 3, FALSE)</f>
        <v>Makanan</v>
      </c>
      <c r="I155" s="7" t="str">
        <f>VLOOKUP(B155, 'Data Produk'!$A$2:$F$40, 4, FALSE)</f>
        <v>Pcs</v>
      </c>
      <c r="J155" s="10">
        <f>VLOOKUP(B155, 'Data Produk'!$A$2:$F$40, 5, FALSE)</f>
        <v>3550</v>
      </c>
      <c r="K155" s="10">
        <f>VLOOKUP(B155, 'Data Produk'!$A$2:$F$40, 6, FALSE)</f>
        <v>4800</v>
      </c>
      <c r="L155" s="10">
        <f t="shared" si="6"/>
        <v>255600</v>
      </c>
      <c r="M155" s="10">
        <f t="shared" si="7"/>
        <v>345600</v>
      </c>
      <c r="N155" s="10">
        <f t="shared" si="8"/>
        <v>90000</v>
      </c>
      <c r="O155" s="9">
        <f>DAY(transaksi[[#This Row],[TANGGAL]])</f>
        <v>3</v>
      </c>
      <c r="P155" s="7" t="str">
        <f>TEXT(transaksi[[#This Row],[TANGGAL]], "mmm")</f>
        <v>Jun</v>
      </c>
      <c r="Q155" s="7">
        <f>YEAR(transaksi[[#This Row],[TANGGAL]])</f>
        <v>2021</v>
      </c>
      <c r="R155" s="9"/>
    </row>
    <row r="156" spans="1:18" ht="15" x14ac:dyDescent="0.25">
      <c r="A156" s="6">
        <v>44351</v>
      </c>
      <c r="B156" s="9" t="s">
        <v>7</v>
      </c>
      <c r="C156" s="7">
        <v>73</v>
      </c>
      <c r="D156" s="7" t="s">
        <v>99</v>
      </c>
      <c r="E156" s="7" t="s">
        <v>96</v>
      </c>
      <c r="F156" s="8">
        <v>0</v>
      </c>
      <c r="G156" s="9" t="str">
        <f>VLOOKUP(B156, 'Data Produk'!$A$2:$F$40, 2, FALSE)</f>
        <v>Pocky</v>
      </c>
      <c r="H156" s="9" t="str">
        <f>VLOOKUP(B156, 'Data Produk'!$A$2:$F$40, 3, FALSE)</f>
        <v>Makanan</v>
      </c>
      <c r="I156" s="7" t="str">
        <f>VLOOKUP(B156, 'Data Produk'!$A$2:$F$40, 4, FALSE)</f>
        <v>Pcs</v>
      </c>
      <c r="J156" s="10">
        <f>VLOOKUP(B156, 'Data Produk'!$A$2:$F$40, 5, FALSE)</f>
        <v>7250</v>
      </c>
      <c r="K156" s="10">
        <f>VLOOKUP(B156, 'Data Produk'!$A$2:$F$40, 6, FALSE)</f>
        <v>8200</v>
      </c>
      <c r="L156" s="10">
        <f t="shared" si="6"/>
        <v>529250</v>
      </c>
      <c r="M156" s="10">
        <f t="shared" si="7"/>
        <v>598600</v>
      </c>
      <c r="N156" s="10">
        <f t="shared" si="8"/>
        <v>69350</v>
      </c>
      <c r="O156" s="9">
        <f>DAY(transaksi[[#This Row],[TANGGAL]])</f>
        <v>4</v>
      </c>
      <c r="P156" s="7" t="str">
        <f>TEXT(transaksi[[#This Row],[TANGGAL]], "mmm")</f>
        <v>Jun</v>
      </c>
      <c r="Q156" s="7">
        <f>YEAR(transaksi[[#This Row],[TANGGAL]])</f>
        <v>2021</v>
      </c>
      <c r="R156" s="9"/>
    </row>
    <row r="157" spans="1:18" ht="15" x14ac:dyDescent="0.25">
      <c r="A157" s="6">
        <v>44352</v>
      </c>
      <c r="B157" s="9" t="s">
        <v>38</v>
      </c>
      <c r="C157" s="7">
        <v>75</v>
      </c>
      <c r="D157" s="7" t="s">
        <v>95</v>
      </c>
      <c r="E157" s="7" t="s">
        <v>96</v>
      </c>
      <c r="F157" s="8">
        <v>0</v>
      </c>
      <c r="G157" s="9" t="str">
        <f>VLOOKUP(B157, 'Data Produk'!$A$2:$F$40, 2, FALSE)</f>
        <v>Yoyic Bluebery</v>
      </c>
      <c r="H157" s="9" t="str">
        <f>VLOOKUP(B157, 'Data Produk'!$A$2:$F$40, 3, FALSE)</f>
        <v>Minuman</v>
      </c>
      <c r="I157" s="7" t="str">
        <f>VLOOKUP(B157, 'Data Produk'!$A$2:$F$40, 4, FALSE)</f>
        <v>Pcs</v>
      </c>
      <c r="J157" s="10">
        <f>VLOOKUP(B157, 'Data Produk'!$A$2:$F$40, 5, FALSE)</f>
        <v>4775</v>
      </c>
      <c r="K157" s="10">
        <f>VLOOKUP(B157, 'Data Produk'!$A$2:$F$40, 6, FALSE)</f>
        <v>7700</v>
      </c>
      <c r="L157" s="10">
        <f t="shared" si="6"/>
        <v>358125</v>
      </c>
      <c r="M157" s="10">
        <f t="shared" si="7"/>
        <v>577500</v>
      </c>
      <c r="N157" s="10">
        <f t="shared" si="8"/>
        <v>219375</v>
      </c>
      <c r="O157" s="9">
        <f>DAY(transaksi[[#This Row],[TANGGAL]])</f>
        <v>5</v>
      </c>
      <c r="P157" s="7" t="str">
        <f>TEXT(transaksi[[#This Row],[TANGGAL]], "mmm")</f>
        <v>Jun</v>
      </c>
      <c r="Q157" s="7">
        <f>YEAR(transaksi[[#This Row],[TANGGAL]])</f>
        <v>2021</v>
      </c>
      <c r="R157" s="9"/>
    </row>
    <row r="158" spans="1:18" ht="15" x14ac:dyDescent="0.25">
      <c r="A158" s="6">
        <v>44353</v>
      </c>
      <c r="B158" s="9" t="s">
        <v>48</v>
      </c>
      <c r="C158" s="7">
        <v>70</v>
      </c>
      <c r="D158" s="7" t="s">
        <v>95</v>
      </c>
      <c r="E158" s="7" t="s">
        <v>98</v>
      </c>
      <c r="F158" s="8">
        <v>0</v>
      </c>
      <c r="G158" s="9" t="str">
        <f>VLOOKUP(B158, 'Data Produk'!$A$2:$F$40, 2, FALSE)</f>
        <v>Golda Coffee</v>
      </c>
      <c r="H158" s="9" t="str">
        <f>VLOOKUP(B158, 'Data Produk'!$A$2:$F$40, 3, FALSE)</f>
        <v>Minuman</v>
      </c>
      <c r="I158" s="7" t="str">
        <f>VLOOKUP(B158, 'Data Produk'!$A$2:$F$40, 4, FALSE)</f>
        <v>Pcs</v>
      </c>
      <c r="J158" s="10">
        <f>VLOOKUP(B158, 'Data Produk'!$A$2:$F$40, 5, FALSE)</f>
        <v>11950</v>
      </c>
      <c r="K158" s="10">
        <f>VLOOKUP(B158, 'Data Produk'!$A$2:$F$40, 6, FALSE)</f>
        <v>16200</v>
      </c>
      <c r="L158" s="10">
        <f t="shared" si="6"/>
        <v>836500</v>
      </c>
      <c r="M158" s="10">
        <f t="shared" si="7"/>
        <v>1134000</v>
      </c>
      <c r="N158" s="10">
        <f t="shared" si="8"/>
        <v>297500</v>
      </c>
      <c r="O158" s="9">
        <f>DAY(transaksi[[#This Row],[TANGGAL]])</f>
        <v>6</v>
      </c>
      <c r="P158" s="7" t="str">
        <f>TEXT(transaksi[[#This Row],[TANGGAL]], "mmm")</f>
        <v>Jun</v>
      </c>
      <c r="Q158" s="7">
        <f>YEAR(transaksi[[#This Row],[TANGGAL]])</f>
        <v>2021</v>
      </c>
      <c r="R158" s="9"/>
    </row>
    <row r="159" spans="1:18" ht="15" x14ac:dyDescent="0.25">
      <c r="A159" s="6">
        <v>44354</v>
      </c>
      <c r="B159" s="9" t="s">
        <v>59</v>
      </c>
      <c r="C159" s="7">
        <v>80</v>
      </c>
      <c r="D159" s="7" t="s">
        <v>95</v>
      </c>
      <c r="E159" s="7" t="s">
        <v>96</v>
      </c>
      <c r="F159" s="8">
        <v>0</v>
      </c>
      <c r="G159" s="9" t="str">
        <f>VLOOKUP(B159, 'Data Produk'!$A$2:$F$40, 2, FALSE)</f>
        <v>Lifebuoy Cair 900 Ml</v>
      </c>
      <c r="H159" s="9" t="str">
        <f>VLOOKUP(B159, 'Data Produk'!$A$2:$F$40, 3, FALSE)</f>
        <v>Perawatan Tubuh</v>
      </c>
      <c r="I159" s="7" t="str">
        <f>VLOOKUP(B159, 'Data Produk'!$A$2:$F$40, 4, FALSE)</f>
        <v>Pcs</v>
      </c>
      <c r="J159" s="10">
        <f>VLOOKUP(B159, 'Data Produk'!$A$2:$F$40, 5, FALSE)</f>
        <v>34550</v>
      </c>
      <c r="K159" s="10">
        <f>VLOOKUP(B159, 'Data Produk'!$A$2:$F$40, 6, FALSE)</f>
        <v>36000</v>
      </c>
      <c r="L159" s="10">
        <f t="shared" si="6"/>
        <v>2764000</v>
      </c>
      <c r="M159" s="10">
        <f t="shared" si="7"/>
        <v>2880000</v>
      </c>
      <c r="N159" s="10">
        <f t="shared" si="8"/>
        <v>116000</v>
      </c>
      <c r="O159" s="9">
        <f>DAY(transaksi[[#This Row],[TANGGAL]])</f>
        <v>7</v>
      </c>
      <c r="P159" s="7" t="str">
        <f>TEXT(transaksi[[#This Row],[TANGGAL]], "mmm")</f>
        <v>Jun</v>
      </c>
      <c r="Q159" s="7">
        <f>YEAR(transaksi[[#This Row],[TANGGAL]])</f>
        <v>2021</v>
      </c>
      <c r="R159" s="9"/>
    </row>
    <row r="160" spans="1:18" ht="15" x14ac:dyDescent="0.25">
      <c r="A160" s="6">
        <v>44355</v>
      </c>
      <c r="B160" s="9" t="s">
        <v>13</v>
      </c>
      <c r="C160" s="7">
        <v>72</v>
      </c>
      <c r="D160" s="7" t="s">
        <v>95</v>
      </c>
      <c r="E160" s="7" t="s">
        <v>98</v>
      </c>
      <c r="F160" s="8">
        <v>0</v>
      </c>
      <c r="G160" s="9" t="str">
        <f>VLOOKUP(B160, 'Data Produk'!$A$2:$F$40, 2, FALSE)</f>
        <v>Oreo Wafer Sandwich</v>
      </c>
      <c r="H160" s="9" t="str">
        <f>VLOOKUP(B160, 'Data Produk'!$A$2:$F$40, 3, FALSE)</f>
        <v>Makanan</v>
      </c>
      <c r="I160" s="7" t="str">
        <f>VLOOKUP(B160, 'Data Produk'!$A$2:$F$40, 4, FALSE)</f>
        <v>Pcs</v>
      </c>
      <c r="J160" s="10">
        <f>VLOOKUP(B160, 'Data Produk'!$A$2:$F$40, 5, FALSE)</f>
        <v>2350</v>
      </c>
      <c r="K160" s="10">
        <f>VLOOKUP(B160, 'Data Produk'!$A$2:$F$40, 6, FALSE)</f>
        <v>3500</v>
      </c>
      <c r="L160" s="10">
        <f t="shared" si="6"/>
        <v>169200</v>
      </c>
      <c r="M160" s="10">
        <f t="shared" si="7"/>
        <v>252000</v>
      </c>
      <c r="N160" s="10">
        <f t="shared" si="8"/>
        <v>82800</v>
      </c>
      <c r="O160" s="9">
        <f>DAY(transaksi[[#This Row],[TANGGAL]])</f>
        <v>8</v>
      </c>
      <c r="P160" s="7" t="str">
        <f>TEXT(transaksi[[#This Row],[TANGGAL]], "mmm")</f>
        <v>Jun</v>
      </c>
      <c r="Q160" s="7">
        <f>YEAR(transaksi[[#This Row],[TANGGAL]])</f>
        <v>2021</v>
      </c>
      <c r="R160" s="9"/>
    </row>
    <row r="161" spans="1:18" ht="15" x14ac:dyDescent="0.25">
      <c r="A161" s="6">
        <v>44356</v>
      </c>
      <c r="B161" s="9" t="s">
        <v>38</v>
      </c>
      <c r="C161" s="7">
        <v>69</v>
      </c>
      <c r="D161" s="7" t="s">
        <v>97</v>
      </c>
      <c r="E161" s="7" t="s">
        <v>96</v>
      </c>
      <c r="F161" s="8">
        <v>0</v>
      </c>
      <c r="G161" s="9" t="str">
        <f>VLOOKUP(B161, 'Data Produk'!$A$2:$F$40, 2, FALSE)</f>
        <v>Yoyic Bluebery</v>
      </c>
      <c r="H161" s="9" t="str">
        <f>VLOOKUP(B161, 'Data Produk'!$A$2:$F$40, 3, FALSE)</f>
        <v>Minuman</v>
      </c>
      <c r="I161" s="7" t="str">
        <f>VLOOKUP(B161, 'Data Produk'!$A$2:$F$40, 4, FALSE)</f>
        <v>Pcs</v>
      </c>
      <c r="J161" s="10">
        <f>VLOOKUP(B161, 'Data Produk'!$A$2:$F$40, 5, FALSE)</f>
        <v>4775</v>
      </c>
      <c r="K161" s="10">
        <f>VLOOKUP(B161, 'Data Produk'!$A$2:$F$40, 6, FALSE)</f>
        <v>7700</v>
      </c>
      <c r="L161" s="10">
        <f t="shared" si="6"/>
        <v>329475</v>
      </c>
      <c r="M161" s="10">
        <f t="shared" si="7"/>
        <v>531300</v>
      </c>
      <c r="N161" s="10">
        <f t="shared" si="8"/>
        <v>201825</v>
      </c>
      <c r="O161" s="9">
        <f>DAY(transaksi[[#This Row],[TANGGAL]])</f>
        <v>9</v>
      </c>
      <c r="P161" s="7" t="str">
        <f>TEXT(transaksi[[#This Row],[TANGGAL]], "mmm")</f>
        <v>Jun</v>
      </c>
      <c r="Q161" s="7">
        <f>YEAR(transaksi[[#This Row],[TANGGAL]])</f>
        <v>2021</v>
      </c>
      <c r="R161" s="9"/>
    </row>
    <row r="162" spans="1:18" ht="15" x14ac:dyDescent="0.25">
      <c r="A162" s="6">
        <v>44357</v>
      </c>
      <c r="B162" s="9" t="s">
        <v>82</v>
      </c>
      <c r="C162" s="7">
        <v>68</v>
      </c>
      <c r="D162" s="7" t="s">
        <v>99</v>
      </c>
      <c r="E162" s="7" t="s">
        <v>96</v>
      </c>
      <c r="F162" s="8">
        <v>0</v>
      </c>
      <c r="G162" s="9" t="str">
        <f>VLOOKUP(B162, 'Data Produk'!$A$2:$F$40, 2, FALSE)</f>
        <v>Pulpen Gel</v>
      </c>
      <c r="H162" s="9" t="str">
        <f>VLOOKUP(B162, 'Data Produk'!$A$2:$F$40, 3, FALSE)</f>
        <v>Alat Tulis</v>
      </c>
      <c r="I162" s="7" t="str">
        <f>VLOOKUP(B162, 'Data Produk'!$A$2:$F$40, 4, FALSE)</f>
        <v>Pcs</v>
      </c>
      <c r="J162" s="10">
        <f>VLOOKUP(B162, 'Data Produk'!$A$2:$F$40, 5, FALSE)</f>
        <v>7500</v>
      </c>
      <c r="K162" s="10">
        <f>VLOOKUP(B162, 'Data Produk'!$A$2:$F$40, 6, FALSE)</f>
        <v>8000</v>
      </c>
      <c r="L162" s="10">
        <f t="shared" si="6"/>
        <v>510000</v>
      </c>
      <c r="M162" s="10">
        <f t="shared" si="7"/>
        <v>544000</v>
      </c>
      <c r="N162" s="10">
        <f t="shared" si="8"/>
        <v>34000</v>
      </c>
      <c r="O162" s="9">
        <f>DAY(transaksi[[#This Row],[TANGGAL]])</f>
        <v>10</v>
      </c>
      <c r="P162" s="7" t="str">
        <f>TEXT(transaksi[[#This Row],[TANGGAL]], "mmm")</f>
        <v>Jun</v>
      </c>
      <c r="Q162" s="7">
        <f>YEAR(transaksi[[#This Row],[TANGGAL]])</f>
        <v>2021</v>
      </c>
      <c r="R162" s="9"/>
    </row>
    <row r="163" spans="1:18" ht="15" x14ac:dyDescent="0.25">
      <c r="A163" s="6">
        <v>44358</v>
      </c>
      <c r="B163" s="9" t="s">
        <v>84</v>
      </c>
      <c r="C163" s="7">
        <v>69</v>
      </c>
      <c r="D163" s="7" t="s">
        <v>97</v>
      </c>
      <c r="E163" s="7" t="s">
        <v>96</v>
      </c>
      <c r="F163" s="8">
        <v>0</v>
      </c>
      <c r="G163" s="9" t="str">
        <f>VLOOKUP(B163, 'Data Produk'!$A$2:$F$40, 2, FALSE)</f>
        <v>Tipe X Joyko</v>
      </c>
      <c r="H163" s="9" t="str">
        <f>VLOOKUP(B163, 'Data Produk'!$A$2:$F$40, 3, FALSE)</f>
        <v>Alat Tulis</v>
      </c>
      <c r="I163" s="7" t="str">
        <f>VLOOKUP(B163, 'Data Produk'!$A$2:$F$40, 4, FALSE)</f>
        <v>Pcs</v>
      </c>
      <c r="J163" s="10">
        <f>VLOOKUP(B163, 'Data Produk'!$A$2:$F$40, 5, FALSE)</f>
        <v>1500</v>
      </c>
      <c r="K163" s="10">
        <f>VLOOKUP(B163, 'Data Produk'!$A$2:$F$40, 6, FALSE)</f>
        <v>2500</v>
      </c>
      <c r="L163" s="10">
        <f t="shared" si="6"/>
        <v>103500</v>
      </c>
      <c r="M163" s="10">
        <f t="shared" si="7"/>
        <v>172500</v>
      </c>
      <c r="N163" s="10">
        <f t="shared" si="8"/>
        <v>69000</v>
      </c>
      <c r="O163" s="9">
        <f>DAY(transaksi[[#This Row],[TANGGAL]])</f>
        <v>11</v>
      </c>
      <c r="P163" s="7" t="str">
        <f>TEXT(transaksi[[#This Row],[TANGGAL]], "mmm")</f>
        <v>Jun</v>
      </c>
      <c r="Q163" s="7">
        <f>YEAR(transaksi[[#This Row],[TANGGAL]])</f>
        <v>2021</v>
      </c>
      <c r="R163" s="9"/>
    </row>
    <row r="164" spans="1:18" ht="15" x14ac:dyDescent="0.25">
      <c r="A164" s="6">
        <v>44359</v>
      </c>
      <c r="B164" s="9" t="s">
        <v>15</v>
      </c>
      <c r="C164" s="7">
        <v>70</v>
      </c>
      <c r="D164" s="7" t="s">
        <v>97</v>
      </c>
      <c r="E164" s="7" t="s">
        <v>96</v>
      </c>
      <c r="F164" s="8">
        <v>0</v>
      </c>
      <c r="G164" s="9" t="str">
        <f>VLOOKUP(B164, 'Data Produk'!$A$2:$F$40, 2, FALSE)</f>
        <v>Nyam-nyam</v>
      </c>
      <c r="H164" s="9" t="str">
        <f>VLOOKUP(B164, 'Data Produk'!$A$2:$F$40, 3, FALSE)</f>
        <v>Makanan</v>
      </c>
      <c r="I164" s="7" t="str">
        <f>VLOOKUP(B164, 'Data Produk'!$A$2:$F$40, 4, FALSE)</f>
        <v>Pcs</v>
      </c>
      <c r="J164" s="10">
        <f>VLOOKUP(B164, 'Data Produk'!$A$2:$F$40, 5, FALSE)</f>
        <v>3550</v>
      </c>
      <c r="K164" s="10">
        <f>VLOOKUP(B164, 'Data Produk'!$A$2:$F$40, 6, FALSE)</f>
        <v>4800</v>
      </c>
      <c r="L164" s="10">
        <f t="shared" si="6"/>
        <v>248500</v>
      </c>
      <c r="M164" s="10">
        <f t="shared" si="7"/>
        <v>336000</v>
      </c>
      <c r="N164" s="10">
        <f t="shared" si="8"/>
        <v>87500</v>
      </c>
      <c r="O164" s="9">
        <f>DAY(transaksi[[#This Row],[TANGGAL]])</f>
        <v>12</v>
      </c>
      <c r="P164" s="7" t="str">
        <f>TEXT(transaksi[[#This Row],[TANGGAL]], "mmm")</f>
        <v>Jun</v>
      </c>
      <c r="Q164" s="7">
        <f>YEAR(transaksi[[#This Row],[TANGGAL]])</f>
        <v>2021</v>
      </c>
      <c r="R164" s="9"/>
    </row>
    <row r="165" spans="1:18" ht="15" x14ac:dyDescent="0.25">
      <c r="A165" s="6">
        <v>44360</v>
      </c>
      <c r="B165" s="9" t="s">
        <v>7</v>
      </c>
      <c r="C165" s="7">
        <v>71</v>
      </c>
      <c r="D165" s="7" t="s">
        <v>99</v>
      </c>
      <c r="E165" s="7" t="s">
        <v>96</v>
      </c>
      <c r="F165" s="8">
        <v>0</v>
      </c>
      <c r="G165" s="9" t="str">
        <f>VLOOKUP(B165, 'Data Produk'!$A$2:$F$40, 2, FALSE)</f>
        <v>Pocky</v>
      </c>
      <c r="H165" s="9" t="str">
        <f>VLOOKUP(B165, 'Data Produk'!$A$2:$F$40, 3, FALSE)</f>
        <v>Makanan</v>
      </c>
      <c r="I165" s="7" t="str">
        <f>VLOOKUP(B165, 'Data Produk'!$A$2:$F$40, 4, FALSE)</f>
        <v>Pcs</v>
      </c>
      <c r="J165" s="10">
        <f>VLOOKUP(B165, 'Data Produk'!$A$2:$F$40, 5, FALSE)</f>
        <v>7250</v>
      </c>
      <c r="K165" s="10">
        <f>VLOOKUP(B165, 'Data Produk'!$A$2:$F$40, 6, FALSE)</f>
        <v>8200</v>
      </c>
      <c r="L165" s="10">
        <f t="shared" si="6"/>
        <v>514750</v>
      </c>
      <c r="M165" s="10">
        <f t="shared" si="7"/>
        <v>582200</v>
      </c>
      <c r="N165" s="10">
        <f t="shared" si="8"/>
        <v>67450</v>
      </c>
      <c r="O165" s="9">
        <f>DAY(transaksi[[#This Row],[TANGGAL]])</f>
        <v>13</v>
      </c>
      <c r="P165" s="7" t="str">
        <f>TEXT(transaksi[[#This Row],[TANGGAL]], "mmm")</f>
        <v>Jun</v>
      </c>
      <c r="Q165" s="7">
        <f>YEAR(transaksi[[#This Row],[TANGGAL]])</f>
        <v>2021</v>
      </c>
      <c r="R165" s="9"/>
    </row>
    <row r="166" spans="1:18" ht="15" x14ac:dyDescent="0.25">
      <c r="A166" s="6">
        <v>44361</v>
      </c>
      <c r="B166" s="9" t="s">
        <v>38</v>
      </c>
      <c r="C166" s="7">
        <v>73</v>
      </c>
      <c r="D166" s="7" t="s">
        <v>97</v>
      </c>
      <c r="E166" s="7" t="s">
        <v>96</v>
      </c>
      <c r="F166" s="8">
        <v>0</v>
      </c>
      <c r="G166" s="9" t="str">
        <f>VLOOKUP(B166, 'Data Produk'!$A$2:$F$40, 2, FALSE)</f>
        <v>Yoyic Bluebery</v>
      </c>
      <c r="H166" s="9" t="str">
        <f>VLOOKUP(B166, 'Data Produk'!$A$2:$F$40, 3, FALSE)</f>
        <v>Minuman</v>
      </c>
      <c r="I166" s="7" t="str">
        <f>VLOOKUP(B166, 'Data Produk'!$A$2:$F$40, 4, FALSE)</f>
        <v>Pcs</v>
      </c>
      <c r="J166" s="10">
        <f>VLOOKUP(B166, 'Data Produk'!$A$2:$F$40, 5, FALSE)</f>
        <v>4775</v>
      </c>
      <c r="K166" s="10">
        <f>VLOOKUP(B166, 'Data Produk'!$A$2:$F$40, 6, FALSE)</f>
        <v>7700</v>
      </c>
      <c r="L166" s="10">
        <f t="shared" si="6"/>
        <v>348575</v>
      </c>
      <c r="M166" s="10">
        <f t="shared" si="7"/>
        <v>562100</v>
      </c>
      <c r="N166" s="10">
        <f t="shared" si="8"/>
        <v>213525</v>
      </c>
      <c r="O166" s="9">
        <f>DAY(transaksi[[#This Row],[TANGGAL]])</f>
        <v>14</v>
      </c>
      <c r="P166" s="7" t="str">
        <f>TEXT(transaksi[[#This Row],[TANGGAL]], "mmm")</f>
        <v>Jun</v>
      </c>
      <c r="Q166" s="7">
        <f>YEAR(transaksi[[#This Row],[TANGGAL]])</f>
        <v>2021</v>
      </c>
      <c r="R166" s="9"/>
    </row>
    <row r="167" spans="1:18" ht="15" x14ac:dyDescent="0.25">
      <c r="A167" s="6">
        <v>44362</v>
      </c>
      <c r="B167" s="9" t="s">
        <v>48</v>
      </c>
      <c r="C167" s="7">
        <v>75</v>
      </c>
      <c r="D167" s="7" t="s">
        <v>97</v>
      </c>
      <c r="E167" s="7" t="s">
        <v>96</v>
      </c>
      <c r="F167" s="8">
        <v>0</v>
      </c>
      <c r="G167" s="9" t="str">
        <f>VLOOKUP(B167, 'Data Produk'!$A$2:$F$40, 2, FALSE)</f>
        <v>Golda Coffee</v>
      </c>
      <c r="H167" s="9" t="str">
        <f>VLOOKUP(B167, 'Data Produk'!$A$2:$F$40, 3, FALSE)</f>
        <v>Minuman</v>
      </c>
      <c r="I167" s="7" t="str">
        <f>VLOOKUP(B167, 'Data Produk'!$A$2:$F$40, 4, FALSE)</f>
        <v>Pcs</v>
      </c>
      <c r="J167" s="10">
        <f>VLOOKUP(B167, 'Data Produk'!$A$2:$F$40, 5, FALSE)</f>
        <v>11950</v>
      </c>
      <c r="K167" s="10">
        <f>VLOOKUP(B167, 'Data Produk'!$A$2:$F$40, 6, FALSE)</f>
        <v>16200</v>
      </c>
      <c r="L167" s="10">
        <f t="shared" si="6"/>
        <v>896250</v>
      </c>
      <c r="M167" s="10">
        <f t="shared" si="7"/>
        <v>1215000</v>
      </c>
      <c r="N167" s="10">
        <f t="shared" si="8"/>
        <v>318750</v>
      </c>
      <c r="O167" s="9">
        <f>DAY(transaksi[[#This Row],[TANGGAL]])</f>
        <v>15</v>
      </c>
      <c r="P167" s="7" t="str">
        <f>TEXT(transaksi[[#This Row],[TANGGAL]], "mmm")</f>
        <v>Jun</v>
      </c>
      <c r="Q167" s="7">
        <f>YEAR(transaksi[[#This Row],[TANGGAL]])</f>
        <v>2021</v>
      </c>
      <c r="R167" s="9"/>
    </row>
    <row r="168" spans="1:18" ht="15" x14ac:dyDescent="0.25">
      <c r="A168" s="6">
        <v>44363</v>
      </c>
      <c r="B168" s="9" t="s">
        <v>59</v>
      </c>
      <c r="C168" s="7">
        <v>70</v>
      </c>
      <c r="D168" s="7" t="s">
        <v>99</v>
      </c>
      <c r="E168" s="7" t="s">
        <v>96</v>
      </c>
      <c r="F168" s="8">
        <v>0</v>
      </c>
      <c r="G168" s="9" t="str">
        <f>VLOOKUP(B168, 'Data Produk'!$A$2:$F$40, 2, FALSE)</f>
        <v>Lifebuoy Cair 900 Ml</v>
      </c>
      <c r="H168" s="9" t="str">
        <f>VLOOKUP(B168, 'Data Produk'!$A$2:$F$40, 3, FALSE)</f>
        <v>Perawatan Tubuh</v>
      </c>
      <c r="I168" s="7" t="str">
        <f>VLOOKUP(B168, 'Data Produk'!$A$2:$F$40, 4, FALSE)</f>
        <v>Pcs</v>
      </c>
      <c r="J168" s="10">
        <f>VLOOKUP(B168, 'Data Produk'!$A$2:$F$40, 5, FALSE)</f>
        <v>34550</v>
      </c>
      <c r="K168" s="10">
        <f>VLOOKUP(B168, 'Data Produk'!$A$2:$F$40, 6, FALSE)</f>
        <v>36000</v>
      </c>
      <c r="L168" s="10">
        <f t="shared" si="6"/>
        <v>2418500</v>
      </c>
      <c r="M168" s="10">
        <f t="shared" si="7"/>
        <v>2520000</v>
      </c>
      <c r="N168" s="10">
        <f t="shared" si="8"/>
        <v>101500</v>
      </c>
      <c r="O168" s="9">
        <f>DAY(transaksi[[#This Row],[TANGGAL]])</f>
        <v>16</v>
      </c>
      <c r="P168" s="7" t="str">
        <f>TEXT(transaksi[[#This Row],[TANGGAL]], "mmm")</f>
        <v>Jun</v>
      </c>
      <c r="Q168" s="7">
        <f>YEAR(transaksi[[#This Row],[TANGGAL]])</f>
        <v>2021</v>
      </c>
      <c r="R168" s="9"/>
    </row>
    <row r="169" spans="1:18" ht="15" x14ac:dyDescent="0.25">
      <c r="A169" s="6">
        <v>44364</v>
      </c>
      <c r="B169" s="9" t="s">
        <v>13</v>
      </c>
      <c r="C169" s="7">
        <v>67</v>
      </c>
      <c r="D169" s="7" t="s">
        <v>97</v>
      </c>
      <c r="E169" s="7" t="s">
        <v>96</v>
      </c>
      <c r="F169" s="8">
        <v>0</v>
      </c>
      <c r="G169" s="9" t="str">
        <f>VLOOKUP(B169, 'Data Produk'!$A$2:$F$40, 2, FALSE)</f>
        <v>Oreo Wafer Sandwich</v>
      </c>
      <c r="H169" s="9" t="str">
        <f>VLOOKUP(B169, 'Data Produk'!$A$2:$F$40, 3, FALSE)</f>
        <v>Makanan</v>
      </c>
      <c r="I169" s="7" t="str">
        <f>VLOOKUP(B169, 'Data Produk'!$A$2:$F$40, 4, FALSE)</f>
        <v>Pcs</v>
      </c>
      <c r="J169" s="10">
        <f>VLOOKUP(B169, 'Data Produk'!$A$2:$F$40, 5, FALSE)</f>
        <v>2350</v>
      </c>
      <c r="K169" s="10">
        <f>VLOOKUP(B169, 'Data Produk'!$A$2:$F$40, 6, FALSE)</f>
        <v>3500</v>
      </c>
      <c r="L169" s="10">
        <f t="shared" si="6"/>
        <v>157450</v>
      </c>
      <c r="M169" s="10">
        <f t="shared" si="7"/>
        <v>234500</v>
      </c>
      <c r="N169" s="10">
        <f t="shared" si="8"/>
        <v>77050</v>
      </c>
      <c r="O169" s="9">
        <f>DAY(transaksi[[#This Row],[TANGGAL]])</f>
        <v>17</v>
      </c>
      <c r="P169" s="7" t="str">
        <f>TEXT(transaksi[[#This Row],[TANGGAL]], "mmm")</f>
        <v>Jun</v>
      </c>
      <c r="Q169" s="7">
        <f>YEAR(transaksi[[#This Row],[TANGGAL]])</f>
        <v>2021</v>
      </c>
      <c r="R169" s="9"/>
    </row>
    <row r="170" spans="1:18" ht="15" x14ac:dyDescent="0.25">
      <c r="A170" s="6">
        <v>44365</v>
      </c>
      <c r="B170" s="9" t="s">
        <v>38</v>
      </c>
      <c r="C170" s="7">
        <v>71</v>
      </c>
      <c r="D170" s="7" t="s">
        <v>97</v>
      </c>
      <c r="E170" s="7" t="s">
        <v>96</v>
      </c>
      <c r="F170" s="8">
        <v>0</v>
      </c>
      <c r="G170" s="9" t="str">
        <f>VLOOKUP(B170, 'Data Produk'!$A$2:$F$40, 2, FALSE)</f>
        <v>Yoyic Bluebery</v>
      </c>
      <c r="H170" s="9" t="str">
        <f>VLOOKUP(B170, 'Data Produk'!$A$2:$F$40, 3, FALSE)</f>
        <v>Minuman</v>
      </c>
      <c r="I170" s="7" t="str">
        <f>VLOOKUP(B170, 'Data Produk'!$A$2:$F$40, 4, FALSE)</f>
        <v>Pcs</v>
      </c>
      <c r="J170" s="10">
        <f>VLOOKUP(B170, 'Data Produk'!$A$2:$F$40, 5, FALSE)</f>
        <v>4775</v>
      </c>
      <c r="K170" s="10">
        <f>VLOOKUP(B170, 'Data Produk'!$A$2:$F$40, 6, FALSE)</f>
        <v>7700</v>
      </c>
      <c r="L170" s="10">
        <f t="shared" si="6"/>
        <v>339025</v>
      </c>
      <c r="M170" s="10">
        <f t="shared" si="7"/>
        <v>546700</v>
      </c>
      <c r="N170" s="10">
        <f t="shared" si="8"/>
        <v>207675</v>
      </c>
      <c r="O170" s="9">
        <f>DAY(transaksi[[#This Row],[TANGGAL]])</f>
        <v>18</v>
      </c>
      <c r="P170" s="7" t="str">
        <f>TEXT(transaksi[[#This Row],[TANGGAL]], "mmm")</f>
        <v>Jun</v>
      </c>
      <c r="Q170" s="7">
        <f>YEAR(transaksi[[#This Row],[TANGGAL]])</f>
        <v>2021</v>
      </c>
      <c r="R170" s="9"/>
    </row>
    <row r="171" spans="1:18" ht="15" x14ac:dyDescent="0.25">
      <c r="A171" s="6">
        <v>44366</v>
      </c>
      <c r="B171" s="9" t="s">
        <v>38</v>
      </c>
      <c r="C171" s="7">
        <v>68</v>
      </c>
      <c r="D171" s="7" t="s">
        <v>99</v>
      </c>
      <c r="E171" s="7" t="s">
        <v>96</v>
      </c>
      <c r="F171" s="8">
        <v>0</v>
      </c>
      <c r="G171" s="9" t="str">
        <f>VLOOKUP(B171, 'Data Produk'!$A$2:$F$40, 2, FALSE)</f>
        <v>Yoyic Bluebery</v>
      </c>
      <c r="H171" s="9" t="str">
        <f>VLOOKUP(B171, 'Data Produk'!$A$2:$F$40, 3, FALSE)</f>
        <v>Minuman</v>
      </c>
      <c r="I171" s="7" t="str">
        <f>VLOOKUP(B171, 'Data Produk'!$A$2:$F$40, 4, FALSE)</f>
        <v>Pcs</v>
      </c>
      <c r="J171" s="10">
        <f>VLOOKUP(B171, 'Data Produk'!$A$2:$F$40, 5, FALSE)</f>
        <v>4775</v>
      </c>
      <c r="K171" s="10">
        <f>VLOOKUP(B171, 'Data Produk'!$A$2:$F$40, 6, FALSE)</f>
        <v>7700</v>
      </c>
      <c r="L171" s="10">
        <f t="shared" si="6"/>
        <v>324700</v>
      </c>
      <c r="M171" s="10">
        <f t="shared" si="7"/>
        <v>523600</v>
      </c>
      <c r="N171" s="10">
        <f t="shared" si="8"/>
        <v>198900</v>
      </c>
      <c r="O171" s="9">
        <f>DAY(transaksi[[#This Row],[TANGGAL]])</f>
        <v>19</v>
      </c>
      <c r="P171" s="7" t="str">
        <f>TEXT(transaksi[[#This Row],[TANGGAL]], "mmm")</f>
        <v>Jun</v>
      </c>
      <c r="Q171" s="7">
        <f>YEAR(transaksi[[#This Row],[TANGGAL]])</f>
        <v>2021</v>
      </c>
      <c r="R171" s="9"/>
    </row>
    <row r="172" spans="1:18" ht="15" x14ac:dyDescent="0.25">
      <c r="A172" s="6">
        <v>44367</v>
      </c>
      <c r="B172" s="9" t="s">
        <v>11</v>
      </c>
      <c r="C172" s="7">
        <v>74</v>
      </c>
      <c r="D172" s="7" t="s">
        <v>97</v>
      </c>
      <c r="E172" s="7" t="s">
        <v>96</v>
      </c>
      <c r="F172" s="8">
        <v>0</v>
      </c>
      <c r="G172" s="9" t="str">
        <f>VLOOKUP(B172, 'Data Produk'!$A$2:$F$40, 2, FALSE)</f>
        <v>Lotte Chocopie</v>
      </c>
      <c r="H172" s="9" t="str">
        <f>VLOOKUP(B172, 'Data Produk'!$A$2:$F$40, 3, FALSE)</f>
        <v>Makanan</v>
      </c>
      <c r="I172" s="7" t="str">
        <f>VLOOKUP(B172, 'Data Produk'!$A$2:$F$40, 4, FALSE)</f>
        <v>Pcs</v>
      </c>
      <c r="J172" s="10">
        <f>VLOOKUP(B172, 'Data Produk'!$A$2:$F$40, 5, FALSE)</f>
        <v>4850</v>
      </c>
      <c r="K172" s="10">
        <f>VLOOKUP(B172, 'Data Produk'!$A$2:$F$40, 6, FALSE)</f>
        <v>6100</v>
      </c>
      <c r="L172" s="10">
        <f t="shared" si="6"/>
        <v>358900</v>
      </c>
      <c r="M172" s="10">
        <f t="shared" si="7"/>
        <v>451400</v>
      </c>
      <c r="N172" s="10">
        <f t="shared" si="8"/>
        <v>92500</v>
      </c>
      <c r="O172" s="9">
        <f>DAY(transaksi[[#This Row],[TANGGAL]])</f>
        <v>20</v>
      </c>
      <c r="P172" s="7" t="str">
        <f>TEXT(transaksi[[#This Row],[TANGGAL]], "mmm")</f>
        <v>Jun</v>
      </c>
      <c r="Q172" s="7">
        <f>YEAR(transaksi[[#This Row],[TANGGAL]])</f>
        <v>2021</v>
      </c>
      <c r="R172" s="9"/>
    </row>
    <row r="173" spans="1:18" ht="15" x14ac:dyDescent="0.25">
      <c r="A173" s="6">
        <v>44368</v>
      </c>
      <c r="B173" s="9" t="s">
        <v>15</v>
      </c>
      <c r="C173" s="7">
        <v>73</v>
      </c>
      <c r="D173" s="7" t="s">
        <v>97</v>
      </c>
      <c r="E173" s="7" t="s">
        <v>96</v>
      </c>
      <c r="F173" s="8">
        <v>0</v>
      </c>
      <c r="G173" s="9" t="str">
        <f>VLOOKUP(B173, 'Data Produk'!$A$2:$F$40, 2, FALSE)</f>
        <v>Nyam-nyam</v>
      </c>
      <c r="H173" s="9" t="str">
        <f>VLOOKUP(B173, 'Data Produk'!$A$2:$F$40, 3, FALSE)</f>
        <v>Makanan</v>
      </c>
      <c r="I173" s="7" t="str">
        <f>VLOOKUP(B173, 'Data Produk'!$A$2:$F$40, 4, FALSE)</f>
        <v>Pcs</v>
      </c>
      <c r="J173" s="10">
        <f>VLOOKUP(B173, 'Data Produk'!$A$2:$F$40, 5, FALSE)</f>
        <v>3550</v>
      </c>
      <c r="K173" s="10">
        <f>VLOOKUP(B173, 'Data Produk'!$A$2:$F$40, 6, FALSE)</f>
        <v>4800</v>
      </c>
      <c r="L173" s="10">
        <f t="shared" si="6"/>
        <v>259150</v>
      </c>
      <c r="M173" s="10">
        <f t="shared" si="7"/>
        <v>350400</v>
      </c>
      <c r="N173" s="10">
        <f t="shared" si="8"/>
        <v>91250</v>
      </c>
      <c r="O173" s="9">
        <f>DAY(transaksi[[#This Row],[TANGGAL]])</f>
        <v>21</v>
      </c>
      <c r="P173" s="7" t="str">
        <f>TEXT(transaksi[[#This Row],[TANGGAL]], "mmm")</f>
        <v>Jun</v>
      </c>
      <c r="Q173" s="7">
        <f>YEAR(transaksi[[#This Row],[TANGGAL]])</f>
        <v>2021</v>
      </c>
      <c r="R173" s="9"/>
    </row>
    <row r="174" spans="1:18" ht="15" x14ac:dyDescent="0.25">
      <c r="A174" s="6">
        <v>44369</v>
      </c>
      <c r="B174" s="9" t="s">
        <v>7</v>
      </c>
      <c r="C174" s="7">
        <v>72</v>
      </c>
      <c r="D174" s="7" t="s">
        <v>99</v>
      </c>
      <c r="E174" s="7" t="s">
        <v>96</v>
      </c>
      <c r="F174" s="8">
        <v>0</v>
      </c>
      <c r="G174" s="9" t="str">
        <f>VLOOKUP(B174, 'Data Produk'!$A$2:$F$40, 2, FALSE)</f>
        <v>Pocky</v>
      </c>
      <c r="H174" s="9" t="str">
        <f>VLOOKUP(B174, 'Data Produk'!$A$2:$F$40, 3, FALSE)</f>
        <v>Makanan</v>
      </c>
      <c r="I174" s="7" t="str">
        <f>VLOOKUP(B174, 'Data Produk'!$A$2:$F$40, 4, FALSE)</f>
        <v>Pcs</v>
      </c>
      <c r="J174" s="10">
        <f>VLOOKUP(B174, 'Data Produk'!$A$2:$F$40, 5, FALSE)</f>
        <v>7250</v>
      </c>
      <c r="K174" s="10">
        <f>VLOOKUP(B174, 'Data Produk'!$A$2:$F$40, 6, FALSE)</f>
        <v>8200</v>
      </c>
      <c r="L174" s="10">
        <f t="shared" si="6"/>
        <v>522000</v>
      </c>
      <c r="M174" s="10">
        <f t="shared" si="7"/>
        <v>590400</v>
      </c>
      <c r="N174" s="10">
        <f t="shared" si="8"/>
        <v>68400</v>
      </c>
      <c r="O174" s="9">
        <f>DAY(transaksi[[#This Row],[TANGGAL]])</f>
        <v>22</v>
      </c>
      <c r="P174" s="7" t="str">
        <f>TEXT(transaksi[[#This Row],[TANGGAL]], "mmm")</f>
        <v>Jun</v>
      </c>
      <c r="Q174" s="7">
        <f>YEAR(transaksi[[#This Row],[TANGGAL]])</f>
        <v>2021</v>
      </c>
      <c r="R174" s="9"/>
    </row>
    <row r="175" spans="1:18" ht="15" x14ac:dyDescent="0.25">
      <c r="A175" s="6">
        <v>44370</v>
      </c>
      <c r="B175" s="9" t="s">
        <v>38</v>
      </c>
      <c r="C175" s="7">
        <v>70</v>
      </c>
      <c r="D175" s="7" t="s">
        <v>97</v>
      </c>
      <c r="E175" s="7" t="s">
        <v>96</v>
      </c>
      <c r="F175" s="8">
        <v>0</v>
      </c>
      <c r="G175" s="9" t="str">
        <f>VLOOKUP(B175, 'Data Produk'!$A$2:$F$40, 2, FALSE)</f>
        <v>Yoyic Bluebery</v>
      </c>
      <c r="H175" s="9" t="str">
        <f>VLOOKUP(B175, 'Data Produk'!$A$2:$F$40, 3, FALSE)</f>
        <v>Minuman</v>
      </c>
      <c r="I175" s="7" t="str">
        <f>VLOOKUP(B175, 'Data Produk'!$A$2:$F$40, 4, FALSE)</f>
        <v>Pcs</v>
      </c>
      <c r="J175" s="10">
        <f>VLOOKUP(B175, 'Data Produk'!$A$2:$F$40, 5, FALSE)</f>
        <v>4775</v>
      </c>
      <c r="K175" s="10">
        <f>VLOOKUP(B175, 'Data Produk'!$A$2:$F$40, 6, FALSE)</f>
        <v>7700</v>
      </c>
      <c r="L175" s="10">
        <f t="shared" si="6"/>
        <v>334250</v>
      </c>
      <c r="M175" s="10">
        <f t="shared" si="7"/>
        <v>539000</v>
      </c>
      <c r="N175" s="10">
        <f t="shared" si="8"/>
        <v>204750</v>
      </c>
      <c r="O175" s="9">
        <f>DAY(transaksi[[#This Row],[TANGGAL]])</f>
        <v>23</v>
      </c>
      <c r="P175" s="7" t="str">
        <f>TEXT(transaksi[[#This Row],[TANGGAL]], "mmm")</f>
        <v>Jun</v>
      </c>
      <c r="Q175" s="7">
        <f>YEAR(transaksi[[#This Row],[TANGGAL]])</f>
        <v>2021</v>
      </c>
      <c r="R175" s="9"/>
    </row>
    <row r="176" spans="1:18" ht="15" x14ac:dyDescent="0.25">
      <c r="A176" s="6">
        <v>44371</v>
      </c>
      <c r="B176" s="9" t="s">
        <v>48</v>
      </c>
      <c r="C176" s="7">
        <v>72</v>
      </c>
      <c r="D176" s="7" t="s">
        <v>97</v>
      </c>
      <c r="E176" s="7" t="s">
        <v>96</v>
      </c>
      <c r="F176" s="8">
        <v>0</v>
      </c>
      <c r="G176" s="9" t="str">
        <f>VLOOKUP(B176, 'Data Produk'!$A$2:$F$40, 2, FALSE)</f>
        <v>Golda Coffee</v>
      </c>
      <c r="H176" s="9" t="str">
        <f>VLOOKUP(B176, 'Data Produk'!$A$2:$F$40, 3, FALSE)</f>
        <v>Minuman</v>
      </c>
      <c r="I176" s="7" t="str">
        <f>VLOOKUP(B176, 'Data Produk'!$A$2:$F$40, 4, FALSE)</f>
        <v>Pcs</v>
      </c>
      <c r="J176" s="10">
        <f>VLOOKUP(B176, 'Data Produk'!$A$2:$F$40, 5, FALSE)</f>
        <v>11950</v>
      </c>
      <c r="K176" s="10">
        <f>VLOOKUP(B176, 'Data Produk'!$A$2:$F$40, 6, FALSE)</f>
        <v>16200</v>
      </c>
      <c r="L176" s="10">
        <f t="shared" si="6"/>
        <v>860400</v>
      </c>
      <c r="M176" s="10">
        <f t="shared" si="7"/>
        <v>1166400</v>
      </c>
      <c r="N176" s="10">
        <f t="shared" si="8"/>
        <v>306000</v>
      </c>
      <c r="O176" s="9">
        <f>DAY(transaksi[[#This Row],[TANGGAL]])</f>
        <v>24</v>
      </c>
      <c r="P176" s="7" t="str">
        <f>TEXT(transaksi[[#This Row],[TANGGAL]], "mmm")</f>
        <v>Jun</v>
      </c>
      <c r="Q176" s="7">
        <f>YEAR(transaksi[[#This Row],[TANGGAL]])</f>
        <v>2021</v>
      </c>
      <c r="R176" s="9"/>
    </row>
    <row r="177" spans="1:18" ht="15" x14ac:dyDescent="0.25">
      <c r="A177" s="6">
        <v>44372</v>
      </c>
      <c r="B177" s="9" t="s">
        <v>38</v>
      </c>
      <c r="C177" s="7">
        <v>69</v>
      </c>
      <c r="D177" s="7" t="s">
        <v>95</v>
      </c>
      <c r="E177" s="7" t="s">
        <v>96</v>
      </c>
      <c r="F177" s="8">
        <v>0</v>
      </c>
      <c r="G177" s="9" t="str">
        <f>VLOOKUP(B177, 'Data Produk'!$A$2:$F$40, 2, FALSE)</f>
        <v>Yoyic Bluebery</v>
      </c>
      <c r="H177" s="9" t="str">
        <f>VLOOKUP(B177, 'Data Produk'!$A$2:$F$40, 3, FALSE)</f>
        <v>Minuman</v>
      </c>
      <c r="I177" s="7" t="str">
        <f>VLOOKUP(B177, 'Data Produk'!$A$2:$F$40, 4, FALSE)</f>
        <v>Pcs</v>
      </c>
      <c r="J177" s="10">
        <f>VLOOKUP(B177, 'Data Produk'!$A$2:$F$40, 5, FALSE)</f>
        <v>4775</v>
      </c>
      <c r="K177" s="10">
        <f>VLOOKUP(B177, 'Data Produk'!$A$2:$F$40, 6, FALSE)</f>
        <v>7700</v>
      </c>
      <c r="L177" s="10">
        <f t="shared" si="6"/>
        <v>329475</v>
      </c>
      <c r="M177" s="10">
        <f t="shared" si="7"/>
        <v>531300</v>
      </c>
      <c r="N177" s="10">
        <f t="shared" si="8"/>
        <v>201825</v>
      </c>
      <c r="O177" s="9">
        <f>DAY(transaksi[[#This Row],[TANGGAL]])</f>
        <v>25</v>
      </c>
      <c r="P177" s="7" t="str">
        <f>TEXT(transaksi[[#This Row],[TANGGAL]], "mmm")</f>
        <v>Jun</v>
      </c>
      <c r="Q177" s="7">
        <f>YEAR(transaksi[[#This Row],[TANGGAL]])</f>
        <v>2021</v>
      </c>
      <c r="R177" s="9"/>
    </row>
    <row r="178" spans="1:18" ht="15" x14ac:dyDescent="0.25">
      <c r="A178" s="6">
        <v>44373</v>
      </c>
      <c r="B178" s="9" t="s">
        <v>38</v>
      </c>
      <c r="C178" s="7">
        <v>68</v>
      </c>
      <c r="D178" s="7" t="s">
        <v>95</v>
      </c>
      <c r="E178" s="7" t="s">
        <v>96</v>
      </c>
      <c r="F178" s="8">
        <v>0</v>
      </c>
      <c r="G178" s="9" t="str">
        <f>VLOOKUP(B178, 'Data Produk'!$A$2:$F$40, 2, FALSE)</f>
        <v>Yoyic Bluebery</v>
      </c>
      <c r="H178" s="9" t="str">
        <f>VLOOKUP(B178, 'Data Produk'!$A$2:$F$40, 3, FALSE)</f>
        <v>Minuman</v>
      </c>
      <c r="I178" s="7" t="str">
        <f>VLOOKUP(B178, 'Data Produk'!$A$2:$F$40, 4, FALSE)</f>
        <v>Pcs</v>
      </c>
      <c r="J178" s="10">
        <f>VLOOKUP(B178, 'Data Produk'!$A$2:$F$40, 5, FALSE)</f>
        <v>4775</v>
      </c>
      <c r="K178" s="10">
        <f>VLOOKUP(B178, 'Data Produk'!$A$2:$F$40, 6, FALSE)</f>
        <v>7700</v>
      </c>
      <c r="L178" s="10">
        <f t="shared" si="6"/>
        <v>324700</v>
      </c>
      <c r="M178" s="10">
        <f t="shared" si="7"/>
        <v>523600</v>
      </c>
      <c r="N178" s="10">
        <f t="shared" si="8"/>
        <v>198900</v>
      </c>
      <c r="O178" s="9">
        <f>DAY(transaksi[[#This Row],[TANGGAL]])</f>
        <v>26</v>
      </c>
      <c r="P178" s="7" t="str">
        <f>TEXT(transaksi[[#This Row],[TANGGAL]], "mmm")</f>
        <v>Jun</v>
      </c>
      <c r="Q178" s="7">
        <f>YEAR(transaksi[[#This Row],[TANGGAL]])</f>
        <v>2021</v>
      </c>
      <c r="R178" s="9"/>
    </row>
    <row r="179" spans="1:18" ht="15" x14ac:dyDescent="0.25">
      <c r="A179" s="6">
        <v>44374</v>
      </c>
      <c r="B179" s="9" t="s">
        <v>38</v>
      </c>
      <c r="C179" s="7">
        <v>85</v>
      </c>
      <c r="D179" s="7" t="s">
        <v>95</v>
      </c>
      <c r="E179" s="7" t="s">
        <v>96</v>
      </c>
      <c r="F179" s="8">
        <v>0</v>
      </c>
      <c r="G179" s="9" t="str">
        <f>VLOOKUP(B179, 'Data Produk'!$A$2:$F$40, 2, FALSE)</f>
        <v>Yoyic Bluebery</v>
      </c>
      <c r="H179" s="9" t="str">
        <f>VLOOKUP(B179, 'Data Produk'!$A$2:$F$40, 3, FALSE)</f>
        <v>Minuman</v>
      </c>
      <c r="I179" s="7" t="str">
        <f>VLOOKUP(B179, 'Data Produk'!$A$2:$F$40, 4, FALSE)</f>
        <v>Pcs</v>
      </c>
      <c r="J179" s="10">
        <f>VLOOKUP(B179, 'Data Produk'!$A$2:$F$40, 5, FALSE)</f>
        <v>4775</v>
      </c>
      <c r="K179" s="10">
        <f>VLOOKUP(B179, 'Data Produk'!$A$2:$F$40, 6, FALSE)</f>
        <v>7700</v>
      </c>
      <c r="L179" s="10">
        <f t="shared" si="6"/>
        <v>405875</v>
      </c>
      <c r="M179" s="10">
        <f t="shared" si="7"/>
        <v>654500</v>
      </c>
      <c r="N179" s="10">
        <f t="shared" si="8"/>
        <v>248625</v>
      </c>
      <c r="O179" s="9">
        <f>DAY(transaksi[[#This Row],[TANGGAL]])</f>
        <v>27</v>
      </c>
      <c r="P179" s="7" t="str">
        <f>TEXT(transaksi[[#This Row],[TANGGAL]], "mmm")</f>
        <v>Jun</v>
      </c>
      <c r="Q179" s="7">
        <f>YEAR(transaksi[[#This Row],[TANGGAL]])</f>
        <v>2021</v>
      </c>
      <c r="R179" s="9"/>
    </row>
    <row r="180" spans="1:18" ht="15" x14ac:dyDescent="0.25">
      <c r="A180" s="6">
        <v>44375</v>
      </c>
      <c r="B180" s="9" t="s">
        <v>38</v>
      </c>
      <c r="C180" s="7">
        <v>80</v>
      </c>
      <c r="D180" s="7" t="s">
        <v>95</v>
      </c>
      <c r="E180" s="7" t="s">
        <v>96</v>
      </c>
      <c r="F180" s="8">
        <v>0</v>
      </c>
      <c r="G180" s="9" t="str">
        <f>VLOOKUP(B180, 'Data Produk'!$A$2:$F$40, 2, FALSE)</f>
        <v>Yoyic Bluebery</v>
      </c>
      <c r="H180" s="9" t="str">
        <f>VLOOKUP(B180, 'Data Produk'!$A$2:$F$40, 3, FALSE)</f>
        <v>Minuman</v>
      </c>
      <c r="I180" s="7" t="str">
        <f>VLOOKUP(B180, 'Data Produk'!$A$2:$F$40, 4, FALSE)</f>
        <v>Pcs</v>
      </c>
      <c r="J180" s="10">
        <f>VLOOKUP(B180, 'Data Produk'!$A$2:$F$40, 5, FALSE)</f>
        <v>4775</v>
      </c>
      <c r="K180" s="10">
        <f>VLOOKUP(B180, 'Data Produk'!$A$2:$F$40, 6, FALSE)</f>
        <v>7700</v>
      </c>
      <c r="L180" s="10">
        <f t="shared" si="6"/>
        <v>382000</v>
      </c>
      <c r="M180" s="10">
        <f t="shared" si="7"/>
        <v>616000</v>
      </c>
      <c r="N180" s="10">
        <f t="shared" si="8"/>
        <v>234000</v>
      </c>
      <c r="O180" s="9">
        <f>DAY(transaksi[[#This Row],[TANGGAL]])</f>
        <v>28</v>
      </c>
      <c r="P180" s="7" t="str">
        <f>TEXT(transaksi[[#This Row],[TANGGAL]], "mmm")</f>
        <v>Jun</v>
      </c>
      <c r="Q180" s="7">
        <f>YEAR(transaksi[[#This Row],[TANGGAL]])</f>
        <v>2021</v>
      </c>
      <c r="R180" s="9"/>
    </row>
    <row r="181" spans="1:18" ht="15" x14ac:dyDescent="0.25">
      <c r="A181" s="6">
        <v>44376</v>
      </c>
      <c r="B181" s="9" t="s">
        <v>38</v>
      </c>
      <c r="C181" s="7">
        <v>75</v>
      </c>
      <c r="D181" s="7" t="s">
        <v>95</v>
      </c>
      <c r="E181" s="7" t="s">
        <v>96</v>
      </c>
      <c r="F181" s="8">
        <v>0</v>
      </c>
      <c r="G181" s="9" t="str">
        <f>VLOOKUP(B181, 'Data Produk'!$A$2:$F$40, 2, FALSE)</f>
        <v>Yoyic Bluebery</v>
      </c>
      <c r="H181" s="9" t="str">
        <f>VLOOKUP(B181, 'Data Produk'!$A$2:$F$40, 3, FALSE)</f>
        <v>Minuman</v>
      </c>
      <c r="I181" s="7" t="str">
        <f>VLOOKUP(B181, 'Data Produk'!$A$2:$F$40, 4, FALSE)</f>
        <v>Pcs</v>
      </c>
      <c r="J181" s="10">
        <f>VLOOKUP(B181, 'Data Produk'!$A$2:$F$40, 5, FALSE)</f>
        <v>4775</v>
      </c>
      <c r="K181" s="10">
        <f>VLOOKUP(B181, 'Data Produk'!$A$2:$F$40, 6, FALSE)</f>
        <v>7700</v>
      </c>
      <c r="L181" s="10">
        <f t="shared" si="6"/>
        <v>358125</v>
      </c>
      <c r="M181" s="10">
        <f t="shared" si="7"/>
        <v>577500</v>
      </c>
      <c r="N181" s="10">
        <f t="shared" si="8"/>
        <v>219375</v>
      </c>
      <c r="O181" s="9">
        <f>DAY(transaksi[[#This Row],[TANGGAL]])</f>
        <v>29</v>
      </c>
      <c r="P181" s="7" t="str">
        <f>TEXT(transaksi[[#This Row],[TANGGAL]], "mmm")</f>
        <v>Jun</v>
      </c>
      <c r="Q181" s="7">
        <f>YEAR(transaksi[[#This Row],[TANGGAL]])</f>
        <v>2021</v>
      </c>
      <c r="R181" s="9"/>
    </row>
    <row r="182" spans="1:18" ht="15" x14ac:dyDescent="0.25">
      <c r="A182" s="6">
        <v>44377</v>
      </c>
      <c r="B182" s="9" t="s">
        <v>38</v>
      </c>
      <c r="C182" s="7">
        <v>67</v>
      </c>
      <c r="D182" s="7" t="s">
        <v>95</v>
      </c>
      <c r="E182" s="7" t="s">
        <v>96</v>
      </c>
      <c r="F182" s="8">
        <v>0</v>
      </c>
      <c r="G182" s="9" t="str">
        <f>VLOOKUP(B182, 'Data Produk'!$A$2:$F$40, 2, FALSE)</f>
        <v>Yoyic Bluebery</v>
      </c>
      <c r="H182" s="9" t="str">
        <f>VLOOKUP(B182, 'Data Produk'!$A$2:$F$40, 3, FALSE)</f>
        <v>Minuman</v>
      </c>
      <c r="I182" s="7" t="str">
        <f>VLOOKUP(B182, 'Data Produk'!$A$2:$F$40, 4, FALSE)</f>
        <v>Pcs</v>
      </c>
      <c r="J182" s="10">
        <f>VLOOKUP(B182, 'Data Produk'!$A$2:$F$40, 5, FALSE)</f>
        <v>4775</v>
      </c>
      <c r="K182" s="10">
        <f>VLOOKUP(B182, 'Data Produk'!$A$2:$F$40, 6, FALSE)</f>
        <v>7700</v>
      </c>
      <c r="L182" s="10">
        <f t="shared" si="6"/>
        <v>319925</v>
      </c>
      <c r="M182" s="10">
        <f t="shared" si="7"/>
        <v>515900</v>
      </c>
      <c r="N182" s="10">
        <f t="shared" si="8"/>
        <v>195975</v>
      </c>
      <c r="O182" s="9">
        <f>DAY(transaksi[[#This Row],[TANGGAL]])</f>
        <v>30</v>
      </c>
      <c r="P182" s="7" t="str">
        <f>TEXT(transaksi[[#This Row],[TANGGAL]], "mmm")</f>
        <v>Jun</v>
      </c>
      <c r="Q182" s="7">
        <f>YEAR(transaksi[[#This Row],[TANGGAL]])</f>
        <v>2021</v>
      </c>
      <c r="R182" s="9"/>
    </row>
    <row r="183" spans="1:18" ht="15" x14ac:dyDescent="0.25">
      <c r="A183" s="6">
        <v>44378</v>
      </c>
      <c r="B183" s="9" t="s">
        <v>50</v>
      </c>
      <c r="C183" s="7">
        <v>70</v>
      </c>
      <c r="D183" s="7" t="s">
        <v>95</v>
      </c>
      <c r="E183" s="7" t="s">
        <v>96</v>
      </c>
      <c r="F183" s="8">
        <v>0</v>
      </c>
      <c r="G183" s="9" t="str">
        <f>VLOOKUP(B183, 'Data Produk'!$A$2:$F$40, 2, FALSE)</f>
        <v>Milku Cokelat</v>
      </c>
      <c r="H183" s="9" t="str">
        <f>VLOOKUP(B183, 'Data Produk'!$A$2:$F$40, 3, FALSE)</f>
        <v>Minuman</v>
      </c>
      <c r="I183" s="7" t="str">
        <f>VLOOKUP(B183, 'Data Produk'!$A$2:$F$40, 4, FALSE)</f>
        <v>Pcs</v>
      </c>
      <c r="J183" s="10">
        <f>VLOOKUP(B183, 'Data Produk'!$A$2:$F$40, 5, FALSE)</f>
        <v>2500</v>
      </c>
      <c r="K183" s="10">
        <f>VLOOKUP(B183, 'Data Produk'!$A$2:$F$40, 6, FALSE)</f>
        <v>5400</v>
      </c>
      <c r="L183" s="10">
        <f t="shared" si="6"/>
        <v>175000</v>
      </c>
      <c r="M183" s="10">
        <f t="shared" si="7"/>
        <v>378000</v>
      </c>
      <c r="N183" s="10">
        <f t="shared" si="8"/>
        <v>203000</v>
      </c>
      <c r="O183" s="9">
        <f>DAY(transaksi[[#This Row],[TANGGAL]])</f>
        <v>1</v>
      </c>
      <c r="P183" s="7" t="str">
        <f>TEXT(transaksi[[#This Row],[TANGGAL]], "mmm")</f>
        <v>Jul</v>
      </c>
      <c r="Q183" s="7">
        <f>YEAR(transaksi[[#This Row],[TANGGAL]])</f>
        <v>2021</v>
      </c>
      <c r="R183" s="9"/>
    </row>
    <row r="184" spans="1:18" ht="15" x14ac:dyDescent="0.25">
      <c r="A184" s="6">
        <v>44379</v>
      </c>
      <c r="B184" s="9" t="s">
        <v>82</v>
      </c>
      <c r="C184" s="7">
        <v>69</v>
      </c>
      <c r="D184" s="7" t="s">
        <v>99</v>
      </c>
      <c r="E184" s="7" t="s">
        <v>98</v>
      </c>
      <c r="F184" s="8">
        <v>0</v>
      </c>
      <c r="G184" s="9" t="str">
        <f>VLOOKUP(B184, 'Data Produk'!$A$2:$F$40, 2, FALSE)</f>
        <v>Pulpen Gel</v>
      </c>
      <c r="H184" s="9" t="str">
        <f>VLOOKUP(B184, 'Data Produk'!$A$2:$F$40, 3, FALSE)</f>
        <v>Alat Tulis</v>
      </c>
      <c r="I184" s="7" t="str">
        <f>VLOOKUP(B184, 'Data Produk'!$A$2:$F$40, 4, FALSE)</f>
        <v>Pcs</v>
      </c>
      <c r="J184" s="10">
        <f>VLOOKUP(B184, 'Data Produk'!$A$2:$F$40, 5, FALSE)</f>
        <v>7500</v>
      </c>
      <c r="K184" s="10">
        <f>VLOOKUP(B184, 'Data Produk'!$A$2:$F$40, 6, FALSE)</f>
        <v>8000</v>
      </c>
      <c r="L184" s="10">
        <f t="shared" si="6"/>
        <v>517500</v>
      </c>
      <c r="M184" s="10">
        <f t="shared" si="7"/>
        <v>552000</v>
      </c>
      <c r="N184" s="10">
        <f t="shared" si="8"/>
        <v>34500</v>
      </c>
      <c r="O184" s="9">
        <f>DAY(transaksi[[#This Row],[TANGGAL]])</f>
        <v>2</v>
      </c>
      <c r="P184" s="7" t="str">
        <f>TEXT(transaksi[[#This Row],[TANGGAL]], "mmm")</f>
        <v>Jul</v>
      </c>
      <c r="Q184" s="7">
        <f>YEAR(transaksi[[#This Row],[TANGGAL]])</f>
        <v>2021</v>
      </c>
      <c r="R184" s="9"/>
    </row>
    <row r="185" spans="1:18" ht="15" x14ac:dyDescent="0.25">
      <c r="A185" s="6">
        <v>44380</v>
      </c>
      <c r="B185" s="9" t="s">
        <v>84</v>
      </c>
      <c r="C185" s="7">
        <v>72</v>
      </c>
      <c r="D185" s="7" t="s">
        <v>99</v>
      </c>
      <c r="E185" s="7" t="s">
        <v>96</v>
      </c>
      <c r="F185" s="8">
        <v>0</v>
      </c>
      <c r="G185" s="9" t="str">
        <f>VLOOKUP(B185, 'Data Produk'!$A$2:$F$40, 2, FALSE)</f>
        <v>Tipe X Joyko</v>
      </c>
      <c r="H185" s="9" t="str">
        <f>VLOOKUP(B185, 'Data Produk'!$A$2:$F$40, 3, FALSE)</f>
        <v>Alat Tulis</v>
      </c>
      <c r="I185" s="7" t="str">
        <f>VLOOKUP(B185, 'Data Produk'!$A$2:$F$40, 4, FALSE)</f>
        <v>Pcs</v>
      </c>
      <c r="J185" s="10">
        <f>VLOOKUP(B185, 'Data Produk'!$A$2:$F$40, 5, FALSE)</f>
        <v>1500</v>
      </c>
      <c r="K185" s="10">
        <f>VLOOKUP(B185, 'Data Produk'!$A$2:$F$40, 6, FALSE)</f>
        <v>2500</v>
      </c>
      <c r="L185" s="10">
        <f t="shared" si="6"/>
        <v>108000</v>
      </c>
      <c r="M185" s="10">
        <f t="shared" si="7"/>
        <v>180000</v>
      </c>
      <c r="N185" s="10">
        <f t="shared" si="8"/>
        <v>72000</v>
      </c>
      <c r="O185" s="9">
        <f>DAY(transaksi[[#This Row],[TANGGAL]])</f>
        <v>3</v>
      </c>
      <c r="P185" s="7" t="str">
        <f>TEXT(transaksi[[#This Row],[TANGGAL]], "mmm")</f>
        <v>Jul</v>
      </c>
      <c r="Q185" s="7">
        <f>YEAR(transaksi[[#This Row],[TANGGAL]])</f>
        <v>2021</v>
      </c>
      <c r="R185" s="9"/>
    </row>
    <row r="186" spans="1:18" ht="15" x14ac:dyDescent="0.25">
      <c r="A186" s="6">
        <v>44381</v>
      </c>
      <c r="B186" s="9" t="s">
        <v>7</v>
      </c>
      <c r="C186" s="7">
        <v>73</v>
      </c>
      <c r="D186" s="7" t="s">
        <v>99</v>
      </c>
      <c r="E186" s="7" t="s">
        <v>96</v>
      </c>
      <c r="F186" s="8">
        <v>0</v>
      </c>
      <c r="G186" s="9" t="str">
        <f>VLOOKUP(B186, 'Data Produk'!$A$2:$F$40, 2, FALSE)</f>
        <v>Pocky</v>
      </c>
      <c r="H186" s="9" t="str">
        <f>VLOOKUP(B186, 'Data Produk'!$A$2:$F$40, 3, FALSE)</f>
        <v>Makanan</v>
      </c>
      <c r="I186" s="7" t="str">
        <f>VLOOKUP(B186, 'Data Produk'!$A$2:$F$40, 4, FALSE)</f>
        <v>Pcs</v>
      </c>
      <c r="J186" s="10">
        <f>VLOOKUP(B186, 'Data Produk'!$A$2:$F$40, 5, FALSE)</f>
        <v>7250</v>
      </c>
      <c r="K186" s="10">
        <f>VLOOKUP(B186, 'Data Produk'!$A$2:$F$40, 6, FALSE)</f>
        <v>8200</v>
      </c>
      <c r="L186" s="10">
        <f t="shared" si="6"/>
        <v>529250</v>
      </c>
      <c r="M186" s="10">
        <f t="shared" si="7"/>
        <v>598600</v>
      </c>
      <c r="N186" s="10">
        <f t="shared" si="8"/>
        <v>69350</v>
      </c>
      <c r="O186" s="9">
        <f>DAY(transaksi[[#This Row],[TANGGAL]])</f>
        <v>4</v>
      </c>
      <c r="P186" s="7" t="str">
        <f>TEXT(transaksi[[#This Row],[TANGGAL]], "mmm")</f>
        <v>Jul</v>
      </c>
      <c r="Q186" s="7">
        <f>YEAR(transaksi[[#This Row],[TANGGAL]])</f>
        <v>2021</v>
      </c>
      <c r="R186" s="9"/>
    </row>
    <row r="187" spans="1:18" ht="15" x14ac:dyDescent="0.25">
      <c r="A187" s="6">
        <v>44382</v>
      </c>
      <c r="B187" s="9" t="s">
        <v>38</v>
      </c>
      <c r="C187" s="7">
        <v>72</v>
      </c>
      <c r="D187" s="7" t="s">
        <v>95</v>
      </c>
      <c r="E187" s="7" t="s">
        <v>96</v>
      </c>
      <c r="F187" s="8">
        <v>0</v>
      </c>
      <c r="G187" s="9" t="str">
        <f>VLOOKUP(B187, 'Data Produk'!$A$2:$F$40, 2, FALSE)</f>
        <v>Yoyic Bluebery</v>
      </c>
      <c r="H187" s="9" t="str">
        <f>VLOOKUP(B187, 'Data Produk'!$A$2:$F$40, 3, FALSE)</f>
        <v>Minuman</v>
      </c>
      <c r="I187" s="7" t="str">
        <f>VLOOKUP(B187, 'Data Produk'!$A$2:$F$40, 4, FALSE)</f>
        <v>Pcs</v>
      </c>
      <c r="J187" s="10">
        <f>VLOOKUP(B187, 'Data Produk'!$A$2:$F$40, 5, FALSE)</f>
        <v>4775</v>
      </c>
      <c r="K187" s="10">
        <f>VLOOKUP(B187, 'Data Produk'!$A$2:$F$40, 6, FALSE)</f>
        <v>7700</v>
      </c>
      <c r="L187" s="10">
        <f t="shared" si="6"/>
        <v>343800</v>
      </c>
      <c r="M187" s="10">
        <f t="shared" si="7"/>
        <v>554400</v>
      </c>
      <c r="N187" s="10">
        <f t="shared" si="8"/>
        <v>210600</v>
      </c>
      <c r="O187" s="9">
        <f>DAY(transaksi[[#This Row],[TANGGAL]])</f>
        <v>5</v>
      </c>
      <c r="P187" s="7" t="str">
        <f>TEXT(transaksi[[#This Row],[TANGGAL]], "mmm")</f>
        <v>Jul</v>
      </c>
      <c r="Q187" s="7">
        <f>YEAR(transaksi[[#This Row],[TANGGAL]])</f>
        <v>2021</v>
      </c>
      <c r="R187" s="9"/>
    </row>
    <row r="188" spans="1:18" ht="15" x14ac:dyDescent="0.25">
      <c r="A188" s="6">
        <v>44383</v>
      </c>
      <c r="B188" s="9" t="s">
        <v>48</v>
      </c>
      <c r="C188" s="7">
        <v>77</v>
      </c>
      <c r="D188" s="7" t="s">
        <v>95</v>
      </c>
      <c r="E188" s="7" t="s">
        <v>98</v>
      </c>
      <c r="F188" s="8">
        <v>0</v>
      </c>
      <c r="G188" s="9" t="str">
        <f>VLOOKUP(B188, 'Data Produk'!$A$2:$F$40, 2, FALSE)</f>
        <v>Golda Coffee</v>
      </c>
      <c r="H188" s="9" t="str">
        <f>VLOOKUP(B188, 'Data Produk'!$A$2:$F$40, 3, FALSE)</f>
        <v>Minuman</v>
      </c>
      <c r="I188" s="7" t="str">
        <f>VLOOKUP(B188, 'Data Produk'!$A$2:$F$40, 4, FALSE)</f>
        <v>Pcs</v>
      </c>
      <c r="J188" s="10">
        <f>VLOOKUP(B188, 'Data Produk'!$A$2:$F$40, 5, FALSE)</f>
        <v>11950</v>
      </c>
      <c r="K188" s="10">
        <f>VLOOKUP(B188, 'Data Produk'!$A$2:$F$40, 6, FALSE)</f>
        <v>16200</v>
      </c>
      <c r="L188" s="10">
        <f t="shared" si="6"/>
        <v>920150</v>
      </c>
      <c r="M188" s="10">
        <f t="shared" si="7"/>
        <v>1247400</v>
      </c>
      <c r="N188" s="10">
        <f t="shared" si="8"/>
        <v>327250</v>
      </c>
      <c r="O188" s="9">
        <f>DAY(transaksi[[#This Row],[TANGGAL]])</f>
        <v>6</v>
      </c>
      <c r="P188" s="7" t="str">
        <f>TEXT(transaksi[[#This Row],[TANGGAL]], "mmm")</f>
        <v>Jul</v>
      </c>
      <c r="Q188" s="7">
        <f>YEAR(transaksi[[#This Row],[TANGGAL]])</f>
        <v>2021</v>
      </c>
      <c r="R188" s="9"/>
    </row>
    <row r="189" spans="1:18" ht="15" x14ac:dyDescent="0.25">
      <c r="A189" s="6">
        <v>44384</v>
      </c>
      <c r="B189" s="9" t="s">
        <v>59</v>
      </c>
      <c r="C189" s="7">
        <v>70</v>
      </c>
      <c r="D189" s="7" t="s">
        <v>95</v>
      </c>
      <c r="E189" s="7" t="s">
        <v>96</v>
      </c>
      <c r="F189" s="8">
        <v>0</v>
      </c>
      <c r="G189" s="9" t="str">
        <f>VLOOKUP(B189, 'Data Produk'!$A$2:$F$40, 2, FALSE)</f>
        <v>Lifebuoy Cair 900 Ml</v>
      </c>
      <c r="H189" s="9" t="str">
        <f>VLOOKUP(B189, 'Data Produk'!$A$2:$F$40, 3, FALSE)</f>
        <v>Perawatan Tubuh</v>
      </c>
      <c r="I189" s="7" t="str">
        <f>VLOOKUP(B189, 'Data Produk'!$A$2:$F$40, 4, FALSE)</f>
        <v>Pcs</v>
      </c>
      <c r="J189" s="10">
        <f>VLOOKUP(B189, 'Data Produk'!$A$2:$F$40, 5, FALSE)</f>
        <v>34550</v>
      </c>
      <c r="K189" s="10">
        <f>VLOOKUP(B189, 'Data Produk'!$A$2:$F$40, 6, FALSE)</f>
        <v>36000</v>
      </c>
      <c r="L189" s="10">
        <f t="shared" si="6"/>
        <v>2418500</v>
      </c>
      <c r="M189" s="10">
        <f t="shared" si="7"/>
        <v>2520000</v>
      </c>
      <c r="N189" s="10">
        <f t="shared" si="8"/>
        <v>101500</v>
      </c>
      <c r="O189" s="9">
        <f>DAY(transaksi[[#This Row],[TANGGAL]])</f>
        <v>7</v>
      </c>
      <c r="P189" s="7" t="str">
        <f>TEXT(transaksi[[#This Row],[TANGGAL]], "mmm")</f>
        <v>Jul</v>
      </c>
      <c r="Q189" s="7">
        <f>YEAR(transaksi[[#This Row],[TANGGAL]])</f>
        <v>2021</v>
      </c>
      <c r="R189" s="9"/>
    </row>
    <row r="190" spans="1:18" ht="15" x14ac:dyDescent="0.25">
      <c r="A190" s="6">
        <v>44385</v>
      </c>
      <c r="B190" s="9" t="s">
        <v>13</v>
      </c>
      <c r="C190" s="7">
        <v>67</v>
      </c>
      <c r="D190" s="7" t="s">
        <v>95</v>
      </c>
      <c r="E190" s="7" t="s">
        <v>98</v>
      </c>
      <c r="F190" s="8">
        <v>0</v>
      </c>
      <c r="G190" s="9" t="str">
        <f>VLOOKUP(B190, 'Data Produk'!$A$2:$F$40, 2, FALSE)</f>
        <v>Oreo Wafer Sandwich</v>
      </c>
      <c r="H190" s="9" t="str">
        <f>VLOOKUP(B190, 'Data Produk'!$A$2:$F$40, 3, FALSE)</f>
        <v>Makanan</v>
      </c>
      <c r="I190" s="7" t="str">
        <f>VLOOKUP(B190, 'Data Produk'!$A$2:$F$40, 4, FALSE)</f>
        <v>Pcs</v>
      </c>
      <c r="J190" s="10">
        <f>VLOOKUP(B190, 'Data Produk'!$A$2:$F$40, 5, FALSE)</f>
        <v>2350</v>
      </c>
      <c r="K190" s="10">
        <f>VLOOKUP(B190, 'Data Produk'!$A$2:$F$40, 6, FALSE)</f>
        <v>3500</v>
      </c>
      <c r="L190" s="10">
        <f t="shared" si="6"/>
        <v>157450</v>
      </c>
      <c r="M190" s="10">
        <f t="shared" si="7"/>
        <v>234500</v>
      </c>
      <c r="N190" s="10">
        <f t="shared" si="8"/>
        <v>77050</v>
      </c>
      <c r="O190" s="9">
        <f>DAY(transaksi[[#This Row],[TANGGAL]])</f>
        <v>8</v>
      </c>
      <c r="P190" s="7" t="str">
        <f>TEXT(transaksi[[#This Row],[TANGGAL]], "mmm")</f>
        <v>Jul</v>
      </c>
      <c r="Q190" s="7">
        <f>YEAR(transaksi[[#This Row],[TANGGAL]])</f>
        <v>2021</v>
      </c>
      <c r="R190" s="9"/>
    </row>
    <row r="191" spans="1:18" ht="15" x14ac:dyDescent="0.25">
      <c r="A191" s="6">
        <v>44386</v>
      </c>
      <c r="B191" s="9" t="s">
        <v>50</v>
      </c>
      <c r="C191" s="7">
        <v>69</v>
      </c>
      <c r="D191" s="7" t="s">
        <v>97</v>
      </c>
      <c r="E191" s="7" t="s">
        <v>96</v>
      </c>
      <c r="F191" s="8">
        <v>0</v>
      </c>
      <c r="G191" s="9" t="str">
        <f>VLOOKUP(B191, 'Data Produk'!$A$2:$F$40, 2, FALSE)</f>
        <v>Milku Cokelat</v>
      </c>
      <c r="H191" s="9" t="str">
        <f>VLOOKUP(B191, 'Data Produk'!$A$2:$F$40, 3, FALSE)</f>
        <v>Minuman</v>
      </c>
      <c r="I191" s="7" t="str">
        <f>VLOOKUP(B191, 'Data Produk'!$A$2:$F$40, 4, FALSE)</f>
        <v>Pcs</v>
      </c>
      <c r="J191" s="10">
        <f>VLOOKUP(B191, 'Data Produk'!$A$2:$F$40, 5, FALSE)</f>
        <v>2500</v>
      </c>
      <c r="K191" s="10">
        <f>VLOOKUP(B191, 'Data Produk'!$A$2:$F$40, 6, FALSE)</f>
        <v>5400</v>
      </c>
      <c r="L191" s="10">
        <f t="shared" si="6"/>
        <v>172500</v>
      </c>
      <c r="M191" s="10">
        <f t="shared" si="7"/>
        <v>372600</v>
      </c>
      <c r="N191" s="10">
        <f t="shared" si="8"/>
        <v>200100</v>
      </c>
      <c r="O191" s="9">
        <f>DAY(transaksi[[#This Row],[TANGGAL]])</f>
        <v>9</v>
      </c>
      <c r="P191" s="7" t="str">
        <f>TEXT(transaksi[[#This Row],[TANGGAL]], "mmm")</f>
        <v>Jul</v>
      </c>
      <c r="Q191" s="7">
        <f>YEAR(transaksi[[#This Row],[TANGGAL]])</f>
        <v>2021</v>
      </c>
      <c r="R191" s="9"/>
    </row>
    <row r="192" spans="1:18" ht="15" x14ac:dyDescent="0.25">
      <c r="A192" s="6">
        <v>44387</v>
      </c>
      <c r="B192" s="9" t="s">
        <v>50</v>
      </c>
      <c r="C192" s="7">
        <v>68</v>
      </c>
      <c r="D192" s="7" t="s">
        <v>99</v>
      </c>
      <c r="E192" s="7" t="s">
        <v>96</v>
      </c>
      <c r="F192" s="8">
        <v>0</v>
      </c>
      <c r="G192" s="9" t="str">
        <f>VLOOKUP(B192, 'Data Produk'!$A$2:$F$40, 2, FALSE)</f>
        <v>Milku Cokelat</v>
      </c>
      <c r="H192" s="9" t="str">
        <f>VLOOKUP(B192, 'Data Produk'!$A$2:$F$40, 3, FALSE)</f>
        <v>Minuman</v>
      </c>
      <c r="I192" s="7" t="str">
        <f>VLOOKUP(B192, 'Data Produk'!$A$2:$F$40, 4, FALSE)</f>
        <v>Pcs</v>
      </c>
      <c r="J192" s="10">
        <f>VLOOKUP(B192, 'Data Produk'!$A$2:$F$40, 5, FALSE)</f>
        <v>2500</v>
      </c>
      <c r="K192" s="10">
        <f>VLOOKUP(B192, 'Data Produk'!$A$2:$F$40, 6, FALSE)</f>
        <v>5400</v>
      </c>
      <c r="L192" s="10">
        <f t="shared" si="6"/>
        <v>170000</v>
      </c>
      <c r="M192" s="10">
        <f t="shared" si="7"/>
        <v>367200</v>
      </c>
      <c r="N192" s="10">
        <f t="shared" si="8"/>
        <v>197200</v>
      </c>
      <c r="O192" s="9">
        <f>DAY(transaksi[[#This Row],[TANGGAL]])</f>
        <v>10</v>
      </c>
      <c r="P192" s="7" t="str">
        <f>TEXT(transaksi[[#This Row],[TANGGAL]], "mmm")</f>
        <v>Jul</v>
      </c>
      <c r="Q192" s="7">
        <f>YEAR(transaksi[[#This Row],[TANGGAL]])</f>
        <v>2021</v>
      </c>
      <c r="R192" s="9"/>
    </row>
    <row r="193" spans="1:18" ht="15" x14ac:dyDescent="0.25">
      <c r="A193" s="6">
        <v>44388</v>
      </c>
      <c r="B193" s="9" t="s">
        <v>11</v>
      </c>
      <c r="C193" s="7">
        <v>67</v>
      </c>
      <c r="D193" s="7" t="s">
        <v>97</v>
      </c>
      <c r="E193" s="7" t="s">
        <v>96</v>
      </c>
      <c r="F193" s="8">
        <v>0</v>
      </c>
      <c r="G193" s="9" t="str">
        <f>VLOOKUP(B193, 'Data Produk'!$A$2:$F$40, 2, FALSE)</f>
        <v>Lotte Chocopie</v>
      </c>
      <c r="H193" s="9" t="str">
        <f>VLOOKUP(B193, 'Data Produk'!$A$2:$F$40, 3, FALSE)</f>
        <v>Makanan</v>
      </c>
      <c r="I193" s="7" t="str">
        <f>VLOOKUP(B193, 'Data Produk'!$A$2:$F$40, 4, FALSE)</f>
        <v>Pcs</v>
      </c>
      <c r="J193" s="10">
        <f>VLOOKUP(B193, 'Data Produk'!$A$2:$F$40, 5, FALSE)</f>
        <v>4850</v>
      </c>
      <c r="K193" s="10">
        <f>VLOOKUP(B193, 'Data Produk'!$A$2:$F$40, 6, FALSE)</f>
        <v>6100</v>
      </c>
      <c r="L193" s="10">
        <f t="shared" si="6"/>
        <v>324950</v>
      </c>
      <c r="M193" s="10">
        <f t="shared" si="7"/>
        <v>408700</v>
      </c>
      <c r="N193" s="10">
        <f t="shared" si="8"/>
        <v>83750</v>
      </c>
      <c r="O193" s="9">
        <f>DAY(transaksi[[#This Row],[TANGGAL]])</f>
        <v>11</v>
      </c>
      <c r="P193" s="7" t="str">
        <f>TEXT(transaksi[[#This Row],[TANGGAL]], "mmm")</f>
        <v>Jul</v>
      </c>
      <c r="Q193" s="7">
        <f>YEAR(transaksi[[#This Row],[TANGGAL]])</f>
        <v>2021</v>
      </c>
      <c r="R193" s="9"/>
    </row>
    <row r="194" spans="1:18" ht="15" x14ac:dyDescent="0.25">
      <c r="A194" s="6">
        <v>44389</v>
      </c>
      <c r="B194" s="9" t="s">
        <v>15</v>
      </c>
      <c r="C194" s="7">
        <v>70</v>
      </c>
      <c r="D194" s="7" t="s">
        <v>97</v>
      </c>
      <c r="E194" s="7" t="s">
        <v>96</v>
      </c>
      <c r="F194" s="8">
        <v>0</v>
      </c>
      <c r="G194" s="9" t="str">
        <f>VLOOKUP(B194, 'Data Produk'!$A$2:$F$40, 2, FALSE)</f>
        <v>Nyam-nyam</v>
      </c>
      <c r="H194" s="9" t="str">
        <f>VLOOKUP(B194, 'Data Produk'!$A$2:$F$40, 3, FALSE)</f>
        <v>Makanan</v>
      </c>
      <c r="I194" s="7" t="str">
        <f>VLOOKUP(B194, 'Data Produk'!$A$2:$F$40, 4, FALSE)</f>
        <v>Pcs</v>
      </c>
      <c r="J194" s="10">
        <f>VLOOKUP(B194, 'Data Produk'!$A$2:$F$40, 5, FALSE)</f>
        <v>3550</v>
      </c>
      <c r="K194" s="10">
        <f>VLOOKUP(B194, 'Data Produk'!$A$2:$F$40, 6, FALSE)</f>
        <v>4800</v>
      </c>
      <c r="L194" s="10">
        <f t="shared" si="6"/>
        <v>248500</v>
      </c>
      <c r="M194" s="10">
        <f t="shared" si="7"/>
        <v>336000</v>
      </c>
      <c r="N194" s="10">
        <f t="shared" si="8"/>
        <v>87500</v>
      </c>
      <c r="O194" s="9">
        <f>DAY(transaksi[[#This Row],[TANGGAL]])</f>
        <v>12</v>
      </c>
      <c r="P194" s="7" t="str">
        <f>TEXT(transaksi[[#This Row],[TANGGAL]], "mmm")</f>
        <v>Jul</v>
      </c>
      <c r="Q194" s="7">
        <f>YEAR(transaksi[[#This Row],[TANGGAL]])</f>
        <v>2021</v>
      </c>
      <c r="R194" s="9"/>
    </row>
    <row r="195" spans="1:18" ht="15" x14ac:dyDescent="0.25">
      <c r="A195" s="6">
        <v>44390</v>
      </c>
      <c r="B195" s="9" t="s">
        <v>7</v>
      </c>
      <c r="C195" s="7">
        <v>71</v>
      </c>
      <c r="D195" s="7" t="s">
        <v>99</v>
      </c>
      <c r="E195" s="7" t="s">
        <v>96</v>
      </c>
      <c r="F195" s="8">
        <v>0</v>
      </c>
      <c r="G195" s="9" t="str">
        <f>VLOOKUP(B195, 'Data Produk'!$A$2:$F$40, 2, FALSE)</f>
        <v>Pocky</v>
      </c>
      <c r="H195" s="9" t="str">
        <f>VLOOKUP(B195, 'Data Produk'!$A$2:$F$40, 3, FALSE)</f>
        <v>Makanan</v>
      </c>
      <c r="I195" s="7" t="str">
        <f>VLOOKUP(B195, 'Data Produk'!$A$2:$F$40, 4, FALSE)</f>
        <v>Pcs</v>
      </c>
      <c r="J195" s="10">
        <f>VLOOKUP(B195, 'Data Produk'!$A$2:$F$40, 5, FALSE)</f>
        <v>7250</v>
      </c>
      <c r="K195" s="10">
        <f>VLOOKUP(B195, 'Data Produk'!$A$2:$F$40, 6, FALSE)</f>
        <v>8200</v>
      </c>
      <c r="L195" s="10">
        <f t="shared" ref="L195:L258" si="9">C195*J195</f>
        <v>514750</v>
      </c>
      <c r="M195" s="10">
        <f t="shared" ref="M195:M258" si="10">C195*K195</f>
        <v>582200</v>
      </c>
      <c r="N195" s="10">
        <f t="shared" ref="N195:N258" si="11">M195-L195</f>
        <v>67450</v>
      </c>
      <c r="O195" s="9">
        <f>DAY(transaksi[[#This Row],[TANGGAL]])</f>
        <v>13</v>
      </c>
      <c r="P195" s="7" t="str">
        <f>TEXT(transaksi[[#This Row],[TANGGAL]], "mmm")</f>
        <v>Jul</v>
      </c>
      <c r="Q195" s="7">
        <f>YEAR(transaksi[[#This Row],[TANGGAL]])</f>
        <v>2021</v>
      </c>
      <c r="R195" s="9"/>
    </row>
    <row r="196" spans="1:18" ht="15" x14ac:dyDescent="0.25">
      <c r="A196" s="6">
        <v>44391</v>
      </c>
      <c r="B196" s="9" t="s">
        <v>38</v>
      </c>
      <c r="C196" s="7">
        <v>73</v>
      </c>
      <c r="D196" s="7" t="s">
        <v>97</v>
      </c>
      <c r="E196" s="7" t="s">
        <v>96</v>
      </c>
      <c r="F196" s="8">
        <v>0</v>
      </c>
      <c r="G196" s="9" t="str">
        <f>VLOOKUP(B196, 'Data Produk'!$A$2:$F$40, 2, FALSE)</f>
        <v>Yoyic Bluebery</v>
      </c>
      <c r="H196" s="9" t="str">
        <f>VLOOKUP(B196, 'Data Produk'!$A$2:$F$40, 3, FALSE)</f>
        <v>Minuman</v>
      </c>
      <c r="I196" s="7" t="str">
        <f>VLOOKUP(B196, 'Data Produk'!$A$2:$F$40, 4, FALSE)</f>
        <v>Pcs</v>
      </c>
      <c r="J196" s="10">
        <f>VLOOKUP(B196, 'Data Produk'!$A$2:$F$40, 5, FALSE)</f>
        <v>4775</v>
      </c>
      <c r="K196" s="10">
        <f>VLOOKUP(B196, 'Data Produk'!$A$2:$F$40, 6, FALSE)</f>
        <v>7700</v>
      </c>
      <c r="L196" s="10">
        <f t="shared" si="9"/>
        <v>348575</v>
      </c>
      <c r="M196" s="10">
        <f t="shared" si="10"/>
        <v>562100</v>
      </c>
      <c r="N196" s="10">
        <f t="shared" si="11"/>
        <v>213525</v>
      </c>
      <c r="O196" s="9">
        <f>DAY(transaksi[[#This Row],[TANGGAL]])</f>
        <v>14</v>
      </c>
      <c r="P196" s="7" t="str">
        <f>TEXT(transaksi[[#This Row],[TANGGAL]], "mmm")</f>
        <v>Jul</v>
      </c>
      <c r="Q196" s="7">
        <f>YEAR(transaksi[[#This Row],[TANGGAL]])</f>
        <v>2021</v>
      </c>
      <c r="R196" s="9"/>
    </row>
    <row r="197" spans="1:18" ht="15" x14ac:dyDescent="0.25">
      <c r="A197" s="6">
        <v>44392</v>
      </c>
      <c r="B197" s="9" t="s">
        <v>48</v>
      </c>
      <c r="C197" s="7">
        <v>69</v>
      </c>
      <c r="D197" s="7" t="s">
        <v>97</v>
      </c>
      <c r="E197" s="7" t="s">
        <v>96</v>
      </c>
      <c r="F197" s="8">
        <v>0</v>
      </c>
      <c r="G197" s="9" t="str">
        <f>VLOOKUP(B197, 'Data Produk'!$A$2:$F$40, 2, FALSE)</f>
        <v>Golda Coffee</v>
      </c>
      <c r="H197" s="9" t="str">
        <f>VLOOKUP(B197, 'Data Produk'!$A$2:$F$40, 3, FALSE)</f>
        <v>Minuman</v>
      </c>
      <c r="I197" s="7" t="str">
        <f>VLOOKUP(B197, 'Data Produk'!$A$2:$F$40, 4, FALSE)</f>
        <v>Pcs</v>
      </c>
      <c r="J197" s="10">
        <f>VLOOKUP(B197, 'Data Produk'!$A$2:$F$40, 5, FALSE)</f>
        <v>11950</v>
      </c>
      <c r="K197" s="10">
        <f>VLOOKUP(B197, 'Data Produk'!$A$2:$F$40, 6, FALSE)</f>
        <v>16200</v>
      </c>
      <c r="L197" s="10">
        <f t="shared" si="9"/>
        <v>824550</v>
      </c>
      <c r="M197" s="10">
        <f t="shared" si="10"/>
        <v>1117800</v>
      </c>
      <c r="N197" s="10">
        <f t="shared" si="11"/>
        <v>293250</v>
      </c>
      <c r="O197" s="9">
        <f>DAY(transaksi[[#This Row],[TANGGAL]])</f>
        <v>15</v>
      </c>
      <c r="P197" s="7" t="str">
        <f>TEXT(transaksi[[#This Row],[TANGGAL]], "mmm")</f>
        <v>Jul</v>
      </c>
      <c r="Q197" s="7">
        <f>YEAR(transaksi[[#This Row],[TANGGAL]])</f>
        <v>2021</v>
      </c>
      <c r="R197" s="9"/>
    </row>
    <row r="198" spans="1:18" ht="15" x14ac:dyDescent="0.25">
      <c r="A198" s="6">
        <v>44393</v>
      </c>
      <c r="B198" s="9" t="s">
        <v>59</v>
      </c>
      <c r="C198" s="7">
        <v>70</v>
      </c>
      <c r="D198" s="7" t="s">
        <v>99</v>
      </c>
      <c r="E198" s="7" t="s">
        <v>96</v>
      </c>
      <c r="F198" s="8">
        <v>0</v>
      </c>
      <c r="G198" s="9" t="str">
        <f>VLOOKUP(B198, 'Data Produk'!$A$2:$F$40, 2, FALSE)</f>
        <v>Lifebuoy Cair 900 Ml</v>
      </c>
      <c r="H198" s="9" t="str">
        <f>VLOOKUP(B198, 'Data Produk'!$A$2:$F$40, 3, FALSE)</f>
        <v>Perawatan Tubuh</v>
      </c>
      <c r="I198" s="7" t="str">
        <f>VLOOKUP(B198, 'Data Produk'!$A$2:$F$40, 4, FALSE)</f>
        <v>Pcs</v>
      </c>
      <c r="J198" s="10">
        <f>VLOOKUP(B198, 'Data Produk'!$A$2:$F$40, 5, FALSE)</f>
        <v>34550</v>
      </c>
      <c r="K198" s="10">
        <f>VLOOKUP(B198, 'Data Produk'!$A$2:$F$40, 6, FALSE)</f>
        <v>36000</v>
      </c>
      <c r="L198" s="10">
        <f t="shared" si="9"/>
        <v>2418500</v>
      </c>
      <c r="M198" s="10">
        <f t="shared" si="10"/>
        <v>2520000</v>
      </c>
      <c r="N198" s="10">
        <f t="shared" si="11"/>
        <v>101500</v>
      </c>
      <c r="O198" s="9">
        <f>DAY(transaksi[[#This Row],[TANGGAL]])</f>
        <v>16</v>
      </c>
      <c r="P198" s="7" t="str">
        <f>TEXT(transaksi[[#This Row],[TANGGAL]], "mmm")</f>
        <v>Jul</v>
      </c>
      <c r="Q198" s="7">
        <f>YEAR(transaksi[[#This Row],[TANGGAL]])</f>
        <v>2021</v>
      </c>
      <c r="R198" s="9"/>
    </row>
    <row r="199" spans="1:18" ht="15" x14ac:dyDescent="0.25">
      <c r="A199" s="6">
        <v>44394</v>
      </c>
      <c r="B199" s="9" t="s">
        <v>13</v>
      </c>
      <c r="C199" s="7">
        <v>67</v>
      </c>
      <c r="D199" s="7" t="s">
        <v>97</v>
      </c>
      <c r="E199" s="7" t="s">
        <v>96</v>
      </c>
      <c r="F199" s="8">
        <v>0</v>
      </c>
      <c r="G199" s="9" t="str">
        <f>VLOOKUP(B199, 'Data Produk'!$A$2:$F$40, 2, FALSE)</f>
        <v>Oreo Wafer Sandwich</v>
      </c>
      <c r="H199" s="9" t="str">
        <f>VLOOKUP(B199, 'Data Produk'!$A$2:$F$40, 3, FALSE)</f>
        <v>Makanan</v>
      </c>
      <c r="I199" s="7" t="str">
        <f>VLOOKUP(B199, 'Data Produk'!$A$2:$F$40, 4, FALSE)</f>
        <v>Pcs</v>
      </c>
      <c r="J199" s="10">
        <f>VLOOKUP(B199, 'Data Produk'!$A$2:$F$40, 5, FALSE)</f>
        <v>2350</v>
      </c>
      <c r="K199" s="10">
        <f>VLOOKUP(B199, 'Data Produk'!$A$2:$F$40, 6, FALSE)</f>
        <v>3500</v>
      </c>
      <c r="L199" s="10">
        <f t="shared" si="9"/>
        <v>157450</v>
      </c>
      <c r="M199" s="10">
        <f t="shared" si="10"/>
        <v>234500</v>
      </c>
      <c r="N199" s="10">
        <f t="shared" si="11"/>
        <v>77050</v>
      </c>
      <c r="O199" s="9">
        <f>DAY(transaksi[[#This Row],[TANGGAL]])</f>
        <v>17</v>
      </c>
      <c r="P199" s="7" t="str">
        <f>TEXT(transaksi[[#This Row],[TANGGAL]], "mmm")</f>
        <v>Jul</v>
      </c>
      <c r="Q199" s="7">
        <f>YEAR(transaksi[[#This Row],[TANGGAL]])</f>
        <v>2021</v>
      </c>
      <c r="R199" s="9"/>
    </row>
    <row r="200" spans="1:18" ht="15" x14ac:dyDescent="0.25">
      <c r="A200" s="6">
        <v>44395</v>
      </c>
      <c r="B200" s="9" t="s">
        <v>50</v>
      </c>
      <c r="C200" s="7">
        <v>71</v>
      </c>
      <c r="D200" s="7" t="s">
        <v>97</v>
      </c>
      <c r="E200" s="7" t="s">
        <v>96</v>
      </c>
      <c r="F200" s="8">
        <v>0</v>
      </c>
      <c r="G200" s="9" t="str">
        <f>VLOOKUP(B200, 'Data Produk'!$A$2:$F$40, 2, FALSE)</f>
        <v>Milku Cokelat</v>
      </c>
      <c r="H200" s="9" t="str">
        <f>VLOOKUP(B200, 'Data Produk'!$A$2:$F$40, 3, FALSE)</f>
        <v>Minuman</v>
      </c>
      <c r="I200" s="7" t="str">
        <f>VLOOKUP(B200, 'Data Produk'!$A$2:$F$40, 4, FALSE)</f>
        <v>Pcs</v>
      </c>
      <c r="J200" s="10">
        <f>VLOOKUP(B200, 'Data Produk'!$A$2:$F$40, 5, FALSE)</f>
        <v>2500</v>
      </c>
      <c r="K200" s="10">
        <f>VLOOKUP(B200, 'Data Produk'!$A$2:$F$40, 6, FALSE)</f>
        <v>5400</v>
      </c>
      <c r="L200" s="10">
        <f t="shared" si="9"/>
        <v>177500</v>
      </c>
      <c r="M200" s="10">
        <f t="shared" si="10"/>
        <v>383400</v>
      </c>
      <c r="N200" s="10">
        <f t="shared" si="11"/>
        <v>205900</v>
      </c>
      <c r="O200" s="9">
        <f>DAY(transaksi[[#This Row],[TANGGAL]])</f>
        <v>18</v>
      </c>
      <c r="P200" s="7" t="str">
        <f>TEXT(transaksi[[#This Row],[TANGGAL]], "mmm")</f>
        <v>Jul</v>
      </c>
      <c r="Q200" s="7">
        <f>YEAR(transaksi[[#This Row],[TANGGAL]])</f>
        <v>2021</v>
      </c>
      <c r="R200" s="9"/>
    </row>
    <row r="201" spans="1:18" ht="15" x14ac:dyDescent="0.25">
      <c r="A201" s="6">
        <v>44396</v>
      </c>
      <c r="B201" s="9" t="s">
        <v>50</v>
      </c>
      <c r="C201" s="7">
        <v>68</v>
      </c>
      <c r="D201" s="7" t="s">
        <v>99</v>
      </c>
      <c r="E201" s="7" t="s">
        <v>96</v>
      </c>
      <c r="F201" s="8">
        <v>0</v>
      </c>
      <c r="G201" s="9" t="str">
        <f>VLOOKUP(B201, 'Data Produk'!$A$2:$F$40, 2, FALSE)</f>
        <v>Milku Cokelat</v>
      </c>
      <c r="H201" s="9" t="str">
        <f>VLOOKUP(B201, 'Data Produk'!$A$2:$F$40, 3, FALSE)</f>
        <v>Minuman</v>
      </c>
      <c r="I201" s="7" t="str">
        <f>VLOOKUP(B201, 'Data Produk'!$A$2:$F$40, 4, FALSE)</f>
        <v>Pcs</v>
      </c>
      <c r="J201" s="10">
        <f>VLOOKUP(B201, 'Data Produk'!$A$2:$F$40, 5, FALSE)</f>
        <v>2500</v>
      </c>
      <c r="K201" s="10">
        <f>VLOOKUP(B201, 'Data Produk'!$A$2:$F$40, 6, FALSE)</f>
        <v>5400</v>
      </c>
      <c r="L201" s="10">
        <f t="shared" si="9"/>
        <v>170000</v>
      </c>
      <c r="M201" s="10">
        <f t="shared" si="10"/>
        <v>367200</v>
      </c>
      <c r="N201" s="10">
        <f t="shared" si="11"/>
        <v>197200</v>
      </c>
      <c r="O201" s="9">
        <f>DAY(transaksi[[#This Row],[TANGGAL]])</f>
        <v>19</v>
      </c>
      <c r="P201" s="7" t="str">
        <f>TEXT(transaksi[[#This Row],[TANGGAL]], "mmm")</f>
        <v>Jul</v>
      </c>
      <c r="Q201" s="7">
        <f>YEAR(transaksi[[#This Row],[TANGGAL]])</f>
        <v>2021</v>
      </c>
      <c r="R201" s="9"/>
    </row>
    <row r="202" spans="1:18" ht="15" x14ac:dyDescent="0.25">
      <c r="A202" s="6">
        <v>44397</v>
      </c>
      <c r="B202" s="9" t="s">
        <v>11</v>
      </c>
      <c r="C202" s="7">
        <v>74</v>
      </c>
      <c r="D202" s="7" t="s">
        <v>97</v>
      </c>
      <c r="E202" s="7" t="s">
        <v>96</v>
      </c>
      <c r="F202" s="8">
        <v>0</v>
      </c>
      <c r="G202" s="9" t="str">
        <f>VLOOKUP(B202, 'Data Produk'!$A$2:$F$40, 2, FALSE)</f>
        <v>Lotte Chocopie</v>
      </c>
      <c r="H202" s="9" t="str">
        <f>VLOOKUP(B202, 'Data Produk'!$A$2:$F$40, 3, FALSE)</f>
        <v>Makanan</v>
      </c>
      <c r="I202" s="7" t="str">
        <f>VLOOKUP(B202, 'Data Produk'!$A$2:$F$40, 4, FALSE)</f>
        <v>Pcs</v>
      </c>
      <c r="J202" s="10">
        <f>VLOOKUP(B202, 'Data Produk'!$A$2:$F$40, 5, FALSE)</f>
        <v>4850</v>
      </c>
      <c r="K202" s="10">
        <f>VLOOKUP(B202, 'Data Produk'!$A$2:$F$40, 6, FALSE)</f>
        <v>6100</v>
      </c>
      <c r="L202" s="10">
        <f t="shared" si="9"/>
        <v>358900</v>
      </c>
      <c r="M202" s="10">
        <f t="shared" si="10"/>
        <v>451400</v>
      </c>
      <c r="N202" s="10">
        <f t="shared" si="11"/>
        <v>92500</v>
      </c>
      <c r="O202" s="9">
        <f>DAY(transaksi[[#This Row],[TANGGAL]])</f>
        <v>20</v>
      </c>
      <c r="P202" s="7" t="str">
        <f>TEXT(transaksi[[#This Row],[TANGGAL]], "mmm")</f>
        <v>Jul</v>
      </c>
      <c r="Q202" s="7">
        <f>YEAR(transaksi[[#This Row],[TANGGAL]])</f>
        <v>2021</v>
      </c>
      <c r="R202" s="9"/>
    </row>
    <row r="203" spans="1:18" ht="15" x14ac:dyDescent="0.25">
      <c r="A203" s="6">
        <v>44398</v>
      </c>
      <c r="B203" s="9" t="s">
        <v>15</v>
      </c>
      <c r="C203" s="7">
        <v>73</v>
      </c>
      <c r="D203" s="7" t="s">
        <v>97</v>
      </c>
      <c r="E203" s="7" t="s">
        <v>96</v>
      </c>
      <c r="F203" s="8">
        <v>0</v>
      </c>
      <c r="G203" s="9" t="str">
        <f>VLOOKUP(B203, 'Data Produk'!$A$2:$F$40, 2, FALSE)</f>
        <v>Nyam-nyam</v>
      </c>
      <c r="H203" s="9" t="str">
        <f>VLOOKUP(B203, 'Data Produk'!$A$2:$F$40, 3, FALSE)</f>
        <v>Makanan</v>
      </c>
      <c r="I203" s="7" t="str">
        <f>VLOOKUP(B203, 'Data Produk'!$A$2:$F$40, 4, FALSE)</f>
        <v>Pcs</v>
      </c>
      <c r="J203" s="10">
        <f>VLOOKUP(B203, 'Data Produk'!$A$2:$F$40, 5, FALSE)</f>
        <v>3550</v>
      </c>
      <c r="K203" s="10">
        <f>VLOOKUP(B203, 'Data Produk'!$A$2:$F$40, 6, FALSE)</f>
        <v>4800</v>
      </c>
      <c r="L203" s="10">
        <f t="shared" si="9"/>
        <v>259150</v>
      </c>
      <c r="M203" s="10">
        <f t="shared" si="10"/>
        <v>350400</v>
      </c>
      <c r="N203" s="10">
        <f t="shared" si="11"/>
        <v>91250</v>
      </c>
      <c r="O203" s="9">
        <f>DAY(transaksi[[#This Row],[TANGGAL]])</f>
        <v>21</v>
      </c>
      <c r="P203" s="7" t="str">
        <f>TEXT(transaksi[[#This Row],[TANGGAL]], "mmm")</f>
        <v>Jul</v>
      </c>
      <c r="Q203" s="7">
        <f>YEAR(transaksi[[#This Row],[TANGGAL]])</f>
        <v>2021</v>
      </c>
      <c r="R203" s="9"/>
    </row>
    <row r="204" spans="1:18" ht="15" x14ac:dyDescent="0.25">
      <c r="A204" s="6">
        <v>44399</v>
      </c>
      <c r="B204" s="9" t="s">
        <v>7</v>
      </c>
      <c r="C204" s="7">
        <v>72</v>
      </c>
      <c r="D204" s="7" t="s">
        <v>99</v>
      </c>
      <c r="E204" s="7" t="s">
        <v>96</v>
      </c>
      <c r="F204" s="8">
        <v>0</v>
      </c>
      <c r="G204" s="9" t="str">
        <f>VLOOKUP(B204, 'Data Produk'!$A$2:$F$40, 2, FALSE)</f>
        <v>Pocky</v>
      </c>
      <c r="H204" s="9" t="str">
        <f>VLOOKUP(B204, 'Data Produk'!$A$2:$F$40, 3, FALSE)</f>
        <v>Makanan</v>
      </c>
      <c r="I204" s="7" t="str">
        <f>VLOOKUP(B204, 'Data Produk'!$A$2:$F$40, 4, FALSE)</f>
        <v>Pcs</v>
      </c>
      <c r="J204" s="10">
        <f>VLOOKUP(B204, 'Data Produk'!$A$2:$F$40, 5, FALSE)</f>
        <v>7250</v>
      </c>
      <c r="K204" s="10">
        <f>VLOOKUP(B204, 'Data Produk'!$A$2:$F$40, 6, FALSE)</f>
        <v>8200</v>
      </c>
      <c r="L204" s="10">
        <f t="shared" si="9"/>
        <v>522000</v>
      </c>
      <c r="M204" s="10">
        <f t="shared" si="10"/>
        <v>590400</v>
      </c>
      <c r="N204" s="10">
        <f t="shared" si="11"/>
        <v>68400</v>
      </c>
      <c r="O204" s="9">
        <f>DAY(transaksi[[#This Row],[TANGGAL]])</f>
        <v>22</v>
      </c>
      <c r="P204" s="7" t="str">
        <f>TEXT(transaksi[[#This Row],[TANGGAL]], "mmm")</f>
        <v>Jul</v>
      </c>
      <c r="Q204" s="7">
        <f>YEAR(transaksi[[#This Row],[TANGGAL]])</f>
        <v>2021</v>
      </c>
      <c r="R204" s="9"/>
    </row>
    <row r="205" spans="1:18" ht="15" x14ac:dyDescent="0.25">
      <c r="A205" s="6">
        <v>44400</v>
      </c>
      <c r="B205" s="9" t="s">
        <v>38</v>
      </c>
      <c r="C205" s="7">
        <v>70</v>
      </c>
      <c r="D205" s="7" t="s">
        <v>97</v>
      </c>
      <c r="E205" s="7" t="s">
        <v>96</v>
      </c>
      <c r="F205" s="8">
        <v>0</v>
      </c>
      <c r="G205" s="9" t="str">
        <f>VLOOKUP(B205, 'Data Produk'!$A$2:$F$40, 2, FALSE)</f>
        <v>Yoyic Bluebery</v>
      </c>
      <c r="H205" s="9" t="str">
        <f>VLOOKUP(B205, 'Data Produk'!$A$2:$F$40, 3, FALSE)</f>
        <v>Minuman</v>
      </c>
      <c r="I205" s="7" t="str">
        <f>VLOOKUP(B205, 'Data Produk'!$A$2:$F$40, 4, FALSE)</f>
        <v>Pcs</v>
      </c>
      <c r="J205" s="10">
        <f>VLOOKUP(B205, 'Data Produk'!$A$2:$F$40, 5, FALSE)</f>
        <v>4775</v>
      </c>
      <c r="K205" s="10">
        <f>VLOOKUP(B205, 'Data Produk'!$A$2:$F$40, 6, FALSE)</f>
        <v>7700</v>
      </c>
      <c r="L205" s="10">
        <f t="shared" si="9"/>
        <v>334250</v>
      </c>
      <c r="M205" s="10">
        <f t="shared" si="10"/>
        <v>539000</v>
      </c>
      <c r="N205" s="10">
        <f t="shared" si="11"/>
        <v>204750</v>
      </c>
      <c r="O205" s="9">
        <f>DAY(transaksi[[#This Row],[TANGGAL]])</f>
        <v>23</v>
      </c>
      <c r="P205" s="7" t="str">
        <f>TEXT(transaksi[[#This Row],[TANGGAL]], "mmm")</f>
        <v>Jul</v>
      </c>
      <c r="Q205" s="7">
        <f>YEAR(transaksi[[#This Row],[TANGGAL]])</f>
        <v>2021</v>
      </c>
      <c r="R205" s="9"/>
    </row>
    <row r="206" spans="1:18" ht="15" x14ac:dyDescent="0.25">
      <c r="A206" s="6">
        <v>44401</v>
      </c>
      <c r="B206" s="9" t="s">
        <v>48</v>
      </c>
      <c r="C206" s="7">
        <v>74</v>
      </c>
      <c r="D206" s="7" t="s">
        <v>97</v>
      </c>
      <c r="E206" s="7" t="s">
        <v>96</v>
      </c>
      <c r="F206" s="8">
        <v>0</v>
      </c>
      <c r="G206" s="9" t="str">
        <f>VLOOKUP(B206, 'Data Produk'!$A$2:$F$40, 2, FALSE)</f>
        <v>Golda Coffee</v>
      </c>
      <c r="H206" s="9" t="str">
        <f>VLOOKUP(B206, 'Data Produk'!$A$2:$F$40, 3, FALSE)</f>
        <v>Minuman</v>
      </c>
      <c r="I206" s="7" t="str">
        <f>VLOOKUP(B206, 'Data Produk'!$A$2:$F$40, 4, FALSE)</f>
        <v>Pcs</v>
      </c>
      <c r="J206" s="10">
        <f>VLOOKUP(B206, 'Data Produk'!$A$2:$F$40, 5, FALSE)</f>
        <v>11950</v>
      </c>
      <c r="K206" s="10">
        <f>VLOOKUP(B206, 'Data Produk'!$A$2:$F$40, 6, FALSE)</f>
        <v>16200</v>
      </c>
      <c r="L206" s="10">
        <f t="shared" si="9"/>
        <v>884300</v>
      </c>
      <c r="M206" s="10">
        <f t="shared" si="10"/>
        <v>1198800</v>
      </c>
      <c r="N206" s="10">
        <f t="shared" si="11"/>
        <v>314500</v>
      </c>
      <c r="O206" s="9">
        <f>DAY(transaksi[[#This Row],[TANGGAL]])</f>
        <v>24</v>
      </c>
      <c r="P206" s="7" t="str">
        <f>TEXT(transaksi[[#This Row],[TANGGAL]], "mmm")</f>
        <v>Jul</v>
      </c>
      <c r="Q206" s="7">
        <f>YEAR(transaksi[[#This Row],[TANGGAL]])</f>
        <v>2021</v>
      </c>
      <c r="R206" s="9"/>
    </row>
    <row r="207" spans="1:18" ht="15" x14ac:dyDescent="0.25">
      <c r="A207" s="6">
        <v>44402</v>
      </c>
      <c r="B207" s="9" t="s">
        <v>50</v>
      </c>
      <c r="C207" s="7">
        <v>70</v>
      </c>
      <c r="D207" s="7" t="s">
        <v>95</v>
      </c>
      <c r="E207" s="7" t="s">
        <v>96</v>
      </c>
      <c r="F207" s="8">
        <v>0</v>
      </c>
      <c r="G207" s="9" t="str">
        <f>VLOOKUP(B207, 'Data Produk'!$A$2:$F$40, 2, FALSE)</f>
        <v>Milku Cokelat</v>
      </c>
      <c r="H207" s="9" t="str">
        <f>VLOOKUP(B207, 'Data Produk'!$A$2:$F$40, 3, FALSE)</f>
        <v>Minuman</v>
      </c>
      <c r="I207" s="7" t="str">
        <f>VLOOKUP(B207, 'Data Produk'!$A$2:$F$40, 4, FALSE)</f>
        <v>Pcs</v>
      </c>
      <c r="J207" s="10">
        <f>VLOOKUP(B207, 'Data Produk'!$A$2:$F$40, 5, FALSE)</f>
        <v>2500</v>
      </c>
      <c r="K207" s="10">
        <f>VLOOKUP(B207, 'Data Produk'!$A$2:$F$40, 6, FALSE)</f>
        <v>5400</v>
      </c>
      <c r="L207" s="10">
        <f t="shared" si="9"/>
        <v>175000</v>
      </c>
      <c r="M207" s="10">
        <f t="shared" si="10"/>
        <v>378000</v>
      </c>
      <c r="N207" s="10">
        <f t="shared" si="11"/>
        <v>203000</v>
      </c>
      <c r="O207" s="9">
        <f>DAY(transaksi[[#This Row],[TANGGAL]])</f>
        <v>25</v>
      </c>
      <c r="P207" s="7" t="str">
        <f>TEXT(transaksi[[#This Row],[TANGGAL]], "mmm")</f>
        <v>Jul</v>
      </c>
      <c r="Q207" s="7">
        <f>YEAR(transaksi[[#This Row],[TANGGAL]])</f>
        <v>2021</v>
      </c>
      <c r="R207" s="9"/>
    </row>
    <row r="208" spans="1:18" ht="15" x14ac:dyDescent="0.25">
      <c r="A208" s="6">
        <v>44403</v>
      </c>
      <c r="B208" s="9" t="s">
        <v>50</v>
      </c>
      <c r="C208" s="7">
        <v>67</v>
      </c>
      <c r="D208" s="7" t="s">
        <v>95</v>
      </c>
      <c r="E208" s="7" t="s">
        <v>96</v>
      </c>
      <c r="F208" s="8">
        <v>0</v>
      </c>
      <c r="G208" s="9" t="str">
        <f>VLOOKUP(B208, 'Data Produk'!$A$2:$F$40, 2, FALSE)</f>
        <v>Milku Cokelat</v>
      </c>
      <c r="H208" s="9" t="str">
        <f>VLOOKUP(B208, 'Data Produk'!$A$2:$F$40, 3, FALSE)</f>
        <v>Minuman</v>
      </c>
      <c r="I208" s="7" t="str">
        <f>VLOOKUP(B208, 'Data Produk'!$A$2:$F$40, 4, FALSE)</f>
        <v>Pcs</v>
      </c>
      <c r="J208" s="10">
        <f>VLOOKUP(B208, 'Data Produk'!$A$2:$F$40, 5, FALSE)</f>
        <v>2500</v>
      </c>
      <c r="K208" s="10">
        <f>VLOOKUP(B208, 'Data Produk'!$A$2:$F$40, 6, FALSE)</f>
        <v>5400</v>
      </c>
      <c r="L208" s="10">
        <f t="shared" si="9"/>
        <v>167500</v>
      </c>
      <c r="M208" s="10">
        <f t="shared" si="10"/>
        <v>361800</v>
      </c>
      <c r="N208" s="10">
        <f t="shared" si="11"/>
        <v>194300</v>
      </c>
      <c r="O208" s="9">
        <f>DAY(transaksi[[#This Row],[TANGGAL]])</f>
        <v>26</v>
      </c>
      <c r="P208" s="7" t="str">
        <f>TEXT(transaksi[[#This Row],[TANGGAL]], "mmm")</f>
        <v>Jul</v>
      </c>
      <c r="Q208" s="7">
        <f>YEAR(transaksi[[#This Row],[TANGGAL]])</f>
        <v>2021</v>
      </c>
      <c r="R208" s="9"/>
    </row>
    <row r="209" spans="1:18" ht="15" x14ac:dyDescent="0.25">
      <c r="A209" s="6">
        <v>44404</v>
      </c>
      <c r="B209" s="9" t="s">
        <v>50</v>
      </c>
      <c r="C209" s="7">
        <v>72</v>
      </c>
      <c r="D209" s="7" t="s">
        <v>95</v>
      </c>
      <c r="E209" s="7" t="s">
        <v>96</v>
      </c>
      <c r="F209" s="8">
        <v>0</v>
      </c>
      <c r="G209" s="9" t="str">
        <f>VLOOKUP(B209, 'Data Produk'!$A$2:$F$40, 2, FALSE)</f>
        <v>Milku Cokelat</v>
      </c>
      <c r="H209" s="9" t="str">
        <f>VLOOKUP(B209, 'Data Produk'!$A$2:$F$40, 3, FALSE)</f>
        <v>Minuman</v>
      </c>
      <c r="I209" s="7" t="str">
        <f>VLOOKUP(B209, 'Data Produk'!$A$2:$F$40, 4, FALSE)</f>
        <v>Pcs</v>
      </c>
      <c r="J209" s="10">
        <f>VLOOKUP(B209, 'Data Produk'!$A$2:$F$40, 5, FALSE)</f>
        <v>2500</v>
      </c>
      <c r="K209" s="10">
        <f>VLOOKUP(B209, 'Data Produk'!$A$2:$F$40, 6, FALSE)</f>
        <v>5400</v>
      </c>
      <c r="L209" s="10">
        <f t="shared" si="9"/>
        <v>180000</v>
      </c>
      <c r="M209" s="10">
        <f t="shared" si="10"/>
        <v>388800</v>
      </c>
      <c r="N209" s="10">
        <f t="shared" si="11"/>
        <v>208800</v>
      </c>
      <c r="O209" s="9">
        <f>DAY(transaksi[[#This Row],[TANGGAL]])</f>
        <v>27</v>
      </c>
      <c r="P209" s="7" t="str">
        <f>TEXT(transaksi[[#This Row],[TANGGAL]], "mmm")</f>
        <v>Jul</v>
      </c>
      <c r="Q209" s="7">
        <f>YEAR(transaksi[[#This Row],[TANGGAL]])</f>
        <v>2021</v>
      </c>
      <c r="R209" s="9"/>
    </row>
    <row r="210" spans="1:18" ht="15" x14ac:dyDescent="0.25">
      <c r="A210" s="6">
        <v>44405</v>
      </c>
      <c r="B210" s="9" t="s">
        <v>50</v>
      </c>
      <c r="C210" s="7">
        <v>75</v>
      </c>
      <c r="D210" s="7" t="s">
        <v>95</v>
      </c>
      <c r="E210" s="7" t="s">
        <v>96</v>
      </c>
      <c r="F210" s="8">
        <v>0</v>
      </c>
      <c r="G210" s="9" t="str">
        <f>VLOOKUP(B210, 'Data Produk'!$A$2:$F$40, 2, FALSE)</f>
        <v>Milku Cokelat</v>
      </c>
      <c r="H210" s="9" t="str">
        <f>VLOOKUP(B210, 'Data Produk'!$A$2:$F$40, 3, FALSE)</f>
        <v>Minuman</v>
      </c>
      <c r="I210" s="7" t="str">
        <f>VLOOKUP(B210, 'Data Produk'!$A$2:$F$40, 4, FALSE)</f>
        <v>Pcs</v>
      </c>
      <c r="J210" s="10">
        <f>VLOOKUP(B210, 'Data Produk'!$A$2:$F$40, 5, FALSE)</f>
        <v>2500</v>
      </c>
      <c r="K210" s="10">
        <f>VLOOKUP(B210, 'Data Produk'!$A$2:$F$40, 6, FALSE)</f>
        <v>5400</v>
      </c>
      <c r="L210" s="10">
        <f t="shared" si="9"/>
        <v>187500</v>
      </c>
      <c r="M210" s="10">
        <f t="shared" si="10"/>
        <v>405000</v>
      </c>
      <c r="N210" s="10">
        <f t="shared" si="11"/>
        <v>217500</v>
      </c>
      <c r="O210" s="9">
        <f>DAY(transaksi[[#This Row],[TANGGAL]])</f>
        <v>28</v>
      </c>
      <c r="P210" s="7" t="str">
        <f>TEXT(transaksi[[#This Row],[TANGGAL]], "mmm")</f>
        <v>Jul</v>
      </c>
      <c r="Q210" s="7">
        <f>YEAR(transaksi[[#This Row],[TANGGAL]])</f>
        <v>2021</v>
      </c>
      <c r="R210" s="9"/>
    </row>
    <row r="211" spans="1:18" ht="15" x14ac:dyDescent="0.25">
      <c r="A211" s="6">
        <v>44406</v>
      </c>
      <c r="B211" s="9" t="s">
        <v>50</v>
      </c>
      <c r="C211" s="7">
        <v>67</v>
      </c>
      <c r="D211" s="7" t="s">
        <v>95</v>
      </c>
      <c r="E211" s="7" t="s">
        <v>96</v>
      </c>
      <c r="F211" s="8">
        <v>0</v>
      </c>
      <c r="G211" s="9" t="str">
        <f>VLOOKUP(B211, 'Data Produk'!$A$2:$F$40, 2, FALSE)</f>
        <v>Milku Cokelat</v>
      </c>
      <c r="H211" s="9" t="str">
        <f>VLOOKUP(B211, 'Data Produk'!$A$2:$F$40, 3, FALSE)</f>
        <v>Minuman</v>
      </c>
      <c r="I211" s="7" t="str">
        <f>VLOOKUP(B211, 'Data Produk'!$A$2:$F$40, 4, FALSE)</f>
        <v>Pcs</v>
      </c>
      <c r="J211" s="10">
        <f>VLOOKUP(B211, 'Data Produk'!$A$2:$F$40, 5, FALSE)</f>
        <v>2500</v>
      </c>
      <c r="K211" s="10">
        <f>VLOOKUP(B211, 'Data Produk'!$A$2:$F$40, 6, FALSE)</f>
        <v>5400</v>
      </c>
      <c r="L211" s="10">
        <f t="shared" si="9"/>
        <v>167500</v>
      </c>
      <c r="M211" s="10">
        <f t="shared" si="10"/>
        <v>361800</v>
      </c>
      <c r="N211" s="10">
        <f t="shared" si="11"/>
        <v>194300</v>
      </c>
      <c r="O211" s="9">
        <f>DAY(transaksi[[#This Row],[TANGGAL]])</f>
        <v>29</v>
      </c>
      <c r="P211" s="7" t="str">
        <f>TEXT(transaksi[[#This Row],[TANGGAL]], "mmm")</f>
        <v>Jul</v>
      </c>
      <c r="Q211" s="7">
        <f>YEAR(transaksi[[#This Row],[TANGGAL]])</f>
        <v>2021</v>
      </c>
      <c r="R211" s="9"/>
    </row>
    <row r="212" spans="1:18" ht="15" x14ac:dyDescent="0.25">
      <c r="A212" s="6">
        <v>44407</v>
      </c>
      <c r="B212" s="9" t="s">
        <v>50</v>
      </c>
      <c r="C212" s="7">
        <v>83</v>
      </c>
      <c r="D212" s="7" t="s">
        <v>95</v>
      </c>
      <c r="E212" s="7" t="s">
        <v>96</v>
      </c>
      <c r="F212" s="8">
        <v>0</v>
      </c>
      <c r="G212" s="9" t="str">
        <f>VLOOKUP(B212, 'Data Produk'!$A$2:$F$40, 2, FALSE)</f>
        <v>Milku Cokelat</v>
      </c>
      <c r="H212" s="9" t="str">
        <f>VLOOKUP(B212, 'Data Produk'!$A$2:$F$40, 3, FALSE)</f>
        <v>Minuman</v>
      </c>
      <c r="I212" s="7" t="str">
        <f>VLOOKUP(B212, 'Data Produk'!$A$2:$F$40, 4, FALSE)</f>
        <v>Pcs</v>
      </c>
      <c r="J212" s="10">
        <f>VLOOKUP(B212, 'Data Produk'!$A$2:$F$40, 5, FALSE)</f>
        <v>2500</v>
      </c>
      <c r="K212" s="10">
        <f>VLOOKUP(B212, 'Data Produk'!$A$2:$F$40, 6, FALSE)</f>
        <v>5400</v>
      </c>
      <c r="L212" s="10">
        <f t="shared" si="9"/>
        <v>207500</v>
      </c>
      <c r="M212" s="10">
        <f t="shared" si="10"/>
        <v>448200</v>
      </c>
      <c r="N212" s="10">
        <f t="shared" si="11"/>
        <v>240700</v>
      </c>
      <c r="O212" s="9">
        <f>DAY(transaksi[[#This Row],[TANGGAL]])</f>
        <v>30</v>
      </c>
      <c r="P212" s="7" t="str">
        <f>TEXT(transaksi[[#This Row],[TANGGAL]], "mmm")</f>
        <v>Jul</v>
      </c>
      <c r="Q212" s="7">
        <f>YEAR(transaksi[[#This Row],[TANGGAL]])</f>
        <v>2021</v>
      </c>
      <c r="R212" s="9"/>
    </row>
    <row r="213" spans="1:18" ht="15" x14ac:dyDescent="0.25">
      <c r="A213" s="6">
        <v>44408</v>
      </c>
      <c r="B213" s="9" t="s">
        <v>50</v>
      </c>
      <c r="C213" s="7">
        <v>72</v>
      </c>
      <c r="D213" s="7" t="s">
        <v>95</v>
      </c>
      <c r="E213" s="7" t="s">
        <v>96</v>
      </c>
      <c r="F213" s="8">
        <v>0</v>
      </c>
      <c r="G213" s="9" t="str">
        <f>VLOOKUP(B213, 'Data Produk'!$A$2:$F$40, 2, FALSE)</f>
        <v>Milku Cokelat</v>
      </c>
      <c r="H213" s="9" t="str">
        <f>VLOOKUP(B213, 'Data Produk'!$A$2:$F$40, 3, FALSE)</f>
        <v>Minuman</v>
      </c>
      <c r="I213" s="7" t="str">
        <f>VLOOKUP(B213, 'Data Produk'!$A$2:$F$40, 4, FALSE)</f>
        <v>Pcs</v>
      </c>
      <c r="J213" s="10">
        <f>VLOOKUP(B213, 'Data Produk'!$A$2:$F$40, 5, FALSE)</f>
        <v>2500</v>
      </c>
      <c r="K213" s="10">
        <f>VLOOKUP(B213, 'Data Produk'!$A$2:$F$40, 6, FALSE)</f>
        <v>5400</v>
      </c>
      <c r="L213" s="10">
        <f t="shared" si="9"/>
        <v>180000</v>
      </c>
      <c r="M213" s="10">
        <f t="shared" si="10"/>
        <v>388800</v>
      </c>
      <c r="N213" s="10">
        <f t="shared" si="11"/>
        <v>208800</v>
      </c>
      <c r="O213" s="9">
        <f>DAY(transaksi[[#This Row],[TANGGAL]])</f>
        <v>31</v>
      </c>
      <c r="P213" s="7" t="str">
        <f>TEXT(transaksi[[#This Row],[TANGGAL]], "mmm")</f>
        <v>Jul</v>
      </c>
      <c r="Q213" s="7">
        <f>YEAR(transaksi[[#This Row],[TANGGAL]])</f>
        <v>2021</v>
      </c>
      <c r="R213" s="9"/>
    </row>
    <row r="214" spans="1:18" ht="15" x14ac:dyDescent="0.25">
      <c r="A214" s="6">
        <v>44409</v>
      </c>
      <c r="B214" s="9" t="s">
        <v>63</v>
      </c>
      <c r="C214" s="7">
        <v>80</v>
      </c>
      <c r="D214" s="7" t="s">
        <v>95</v>
      </c>
      <c r="E214" s="7" t="s">
        <v>96</v>
      </c>
      <c r="F214" s="8">
        <v>0</v>
      </c>
      <c r="G214" s="9" t="str">
        <f>VLOOKUP(B214, 'Data Produk'!$A$2:$F$40, 2, FALSE)</f>
        <v>Pepsodent 120 gr</v>
      </c>
      <c r="H214" s="9" t="str">
        <f>VLOOKUP(B214, 'Data Produk'!$A$2:$F$40, 3, FALSE)</f>
        <v>Perawatan Tubuh</v>
      </c>
      <c r="I214" s="7" t="str">
        <f>VLOOKUP(B214, 'Data Produk'!$A$2:$F$40, 4, FALSE)</f>
        <v>Pcs</v>
      </c>
      <c r="J214" s="10">
        <f>VLOOKUP(B214, 'Data Produk'!$A$2:$F$40, 5, FALSE)</f>
        <v>5750</v>
      </c>
      <c r="K214" s="10">
        <f>VLOOKUP(B214, 'Data Produk'!$A$2:$F$40, 6, FALSE)</f>
        <v>10300</v>
      </c>
      <c r="L214" s="10">
        <f t="shared" si="9"/>
        <v>460000</v>
      </c>
      <c r="M214" s="10">
        <f t="shared" si="10"/>
        <v>824000</v>
      </c>
      <c r="N214" s="10">
        <f t="shared" si="11"/>
        <v>364000</v>
      </c>
      <c r="O214" s="9">
        <f>DAY(transaksi[[#This Row],[TANGGAL]])</f>
        <v>1</v>
      </c>
      <c r="P214" s="7" t="str">
        <f>TEXT(transaksi[[#This Row],[TANGGAL]], "mmm")</f>
        <v>Agu</v>
      </c>
      <c r="Q214" s="7">
        <f>YEAR(transaksi[[#This Row],[TANGGAL]])</f>
        <v>2021</v>
      </c>
      <c r="R214" s="9"/>
    </row>
    <row r="215" spans="1:18" ht="15" x14ac:dyDescent="0.25">
      <c r="A215" s="6">
        <v>44410</v>
      </c>
      <c r="B215" s="9" t="s">
        <v>11</v>
      </c>
      <c r="C215" s="7">
        <v>69</v>
      </c>
      <c r="D215" s="7" t="s">
        <v>99</v>
      </c>
      <c r="E215" s="7" t="s">
        <v>98</v>
      </c>
      <c r="F215" s="8">
        <v>0</v>
      </c>
      <c r="G215" s="9" t="str">
        <f>VLOOKUP(B215, 'Data Produk'!$A$2:$F$40, 2, FALSE)</f>
        <v>Lotte Chocopie</v>
      </c>
      <c r="H215" s="9" t="str">
        <f>VLOOKUP(B215, 'Data Produk'!$A$2:$F$40, 3, FALSE)</f>
        <v>Makanan</v>
      </c>
      <c r="I215" s="7" t="str">
        <f>VLOOKUP(B215, 'Data Produk'!$A$2:$F$40, 4, FALSE)</f>
        <v>Pcs</v>
      </c>
      <c r="J215" s="10">
        <f>VLOOKUP(B215, 'Data Produk'!$A$2:$F$40, 5, FALSE)</f>
        <v>4850</v>
      </c>
      <c r="K215" s="10">
        <f>VLOOKUP(B215, 'Data Produk'!$A$2:$F$40, 6, FALSE)</f>
        <v>6100</v>
      </c>
      <c r="L215" s="10">
        <f t="shared" si="9"/>
        <v>334650</v>
      </c>
      <c r="M215" s="10">
        <f t="shared" si="10"/>
        <v>420900</v>
      </c>
      <c r="N215" s="10">
        <f t="shared" si="11"/>
        <v>86250</v>
      </c>
      <c r="O215" s="9">
        <f>DAY(transaksi[[#This Row],[TANGGAL]])</f>
        <v>2</v>
      </c>
      <c r="P215" s="7" t="str">
        <f>TEXT(transaksi[[#This Row],[TANGGAL]], "mmm")</f>
        <v>Agu</v>
      </c>
      <c r="Q215" s="7">
        <f>YEAR(transaksi[[#This Row],[TANGGAL]])</f>
        <v>2021</v>
      </c>
      <c r="R215" s="9"/>
    </row>
    <row r="216" spans="1:18" ht="15" x14ac:dyDescent="0.25">
      <c r="A216" s="6">
        <v>44411</v>
      </c>
      <c r="B216" s="9" t="s">
        <v>15</v>
      </c>
      <c r="C216" s="7">
        <v>72</v>
      </c>
      <c r="D216" s="7" t="s">
        <v>99</v>
      </c>
      <c r="E216" s="7" t="s">
        <v>96</v>
      </c>
      <c r="F216" s="8">
        <v>0</v>
      </c>
      <c r="G216" s="9" t="str">
        <f>VLOOKUP(B216, 'Data Produk'!$A$2:$F$40, 2, FALSE)</f>
        <v>Nyam-nyam</v>
      </c>
      <c r="H216" s="9" t="str">
        <f>VLOOKUP(B216, 'Data Produk'!$A$2:$F$40, 3, FALSE)</f>
        <v>Makanan</v>
      </c>
      <c r="I216" s="7" t="str">
        <f>VLOOKUP(B216, 'Data Produk'!$A$2:$F$40, 4, FALSE)</f>
        <v>Pcs</v>
      </c>
      <c r="J216" s="10">
        <f>VLOOKUP(B216, 'Data Produk'!$A$2:$F$40, 5, FALSE)</f>
        <v>3550</v>
      </c>
      <c r="K216" s="10">
        <f>VLOOKUP(B216, 'Data Produk'!$A$2:$F$40, 6, FALSE)</f>
        <v>4800</v>
      </c>
      <c r="L216" s="10">
        <f t="shared" si="9"/>
        <v>255600</v>
      </c>
      <c r="M216" s="10">
        <f t="shared" si="10"/>
        <v>345600</v>
      </c>
      <c r="N216" s="10">
        <f t="shared" si="11"/>
        <v>90000</v>
      </c>
      <c r="O216" s="9">
        <f>DAY(transaksi[[#This Row],[TANGGAL]])</f>
        <v>3</v>
      </c>
      <c r="P216" s="7" t="str">
        <f>TEXT(transaksi[[#This Row],[TANGGAL]], "mmm")</f>
        <v>Agu</v>
      </c>
      <c r="Q216" s="7">
        <f>YEAR(transaksi[[#This Row],[TANGGAL]])</f>
        <v>2021</v>
      </c>
      <c r="R216" s="9"/>
    </row>
    <row r="217" spans="1:18" ht="15" x14ac:dyDescent="0.25">
      <c r="A217" s="6">
        <v>44412</v>
      </c>
      <c r="B217" s="9" t="s">
        <v>7</v>
      </c>
      <c r="C217" s="7">
        <v>73</v>
      </c>
      <c r="D217" s="7" t="s">
        <v>99</v>
      </c>
      <c r="E217" s="7" t="s">
        <v>96</v>
      </c>
      <c r="F217" s="8">
        <v>0</v>
      </c>
      <c r="G217" s="9" t="str">
        <f>VLOOKUP(B217, 'Data Produk'!$A$2:$F$40, 2, FALSE)</f>
        <v>Pocky</v>
      </c>
      <c r="H217" s="9" t="str">
        <f>VLOOKUP(B217, 'Data Produk'!$A$2:$F$40, 3, FALSE)</f>
        <v>Makanan</v>
      </c>
      <c r="I217" s="7" t="str">
        <f>VLOOKUP(B217, 'Data Produk'!$A$2:$F$40, 4, FALSE)</f>
        <v>Pcs</v>
      </c>
      <c r="J217" s="10">
        <f>VLOOKUP(B217, 'Data Produk'!$A$2:$F$40, 5, FALSE)</f>
        <v>7250</v>
      </c>
      <c r="K217" s="10">
        <f>VLOOKUP(B217, 'Data Produk'!$A$2:$F$40, 6, FALSE)</f>
        <v>8200</v>
      </c>
      <c r="L217" s="10">
        <f t="shared" si="9"/>
        <v>529250</v>
      </c>
      <c r="M217" s="10">
        <f t="shared" si="10"/>
        <v>598600</v>
      </c>
      <c r="N217" s="10">
        <f t="shared" si="11"/>
        <v>69350</v>
      </c>
      <c r="O217" s="9">
        <f>DAY(transaksi[[#This Row],[TANGGAL]])</f>
        <v>4</v>
      </c>
      <c r="P217" s="7" t="str">
        <f>TEXT(transaksi[[#This Row],[TANGGAL]], "mmm")</f>
        <v>Agu</v>
      </c>
      <c r="Q217" s="7">
        <f>YEAR(transaksi[[#This Row],[TANGGAL]])</f>
        <v>2021</v>
      </c>
      <c r="R217" s="9"/>
    </row>
    <row r="218" spans="1:18" ht="15" x14ac:dyDescent="0.25">
      <c r="A218" s="6">
        <v>44413</v>
      </c>
      <c r="B218" s="9" t="s">
        <v>82</v>
      </c>
      <c r="C218" s="7">
        <v>73</v>
      </c>
      <c r="D218" s="7" t="s">
        <v>95</v>
      </c>
      <c r="E218" s="7" t="s">
        <v>96</v>
      </c>
      <c r="F218" s="8">
        <v>0</v>
      </c>
      <c r="G218" s="9" t="str">
        <f>VLOOKUP(B218, 'Data Produk'!$A$2:$F$40, 2, FALSE)</f>
        <v>Pulpen Gel</v>
      </c>
      <c r="H218" s="9" t="str">
        <f>VLOOKUP(B218, 'Data Produk'!$A$2:$F$40, 3, FALSE)</f>
        <v>Alat Tulis</v>
      </c>
      <c r="I218" s="7" t="str">
        <f>VLOOKUP(B218, 'Data Produk'!$A$2:$F$40, 4, FALSE)</f>
        <v>Pcs</v>
      </c>
      <c r="J218" s="10">
        <f>VLOOKUP(B218, 'Data Produk'!$A$2:$F$40, 5, FALSE)</f>
        <v>7500</v>
      </c>
      <c r="K218" s="10">
        <f>VLOOKUP(B218, 'Data Produk'!$A$2:$F$40, 6, FALSE)</f>
        <v>8000</v>
      </c>
      <c r="L218" s="10">
        <f t="shared" si="9"/>
        <v>547500</v>
      </c>
      <c r="M218" s="10">
        <f t="shared" si="10"/>
        <v>584000</v>
      </c>
      <c r="N218" s="10">
        <f t="shared" si="11"/>
        <v>36500</v>
      </c>
      <c r="O218" s="9">
        <f>DAY(transaksi[[#This Row],[TANGGAL]])</f>
        <v>5</v>
      </c>
      <c r="P218" s="7" t="str">
        <f>TEXT(transaksi[[#This Row],[TANGGAL]], "mmm")</f>
        <v>Agu</v>
      </c>
      <c r="Q218" s="7">
        <f>YEAR(transaksi[[#This Row],[TANGGAL]])</f>
        <v>2021</v>
      </c>
      <c r="R218" s="9"/>
    </row>
    <row r="219" spans="1:18" ht="15" x14ac:dyDescent="0.25">
      <c r="A219" s="6">
        <v>44414</v>
      </c>
      <c r="B219" s="9" t="s">
        <v>84</v>
      </c>
      <c r="C219" s="7">
        <v>75</v>
      </c>
      <c r="D219" s="7" t="s">
        <v>95</v>
      </c>
      <c r="E219" s="7" t="s">
        <v>98</v>
      </c>
      <c r="F219" s="8">
        <v>0</v>
      </c>
      <c r="G219" s="9" t="str">
        <f>VLOOKUP(B219, 'Data Produk'!$A$2:$F$40, 2, FALSE)</f>
        <v>Tipe X Joyko</v>
      </c>
      <c r="H219" s="9" t="str">
        <f>VLOOKUP(B219, 'Data Produk'!$A$2:$F$40, 3, FALSE)</f>
        <v>Alat Tulis</v>
      </c>
      <c r="I219" s="7" t="str">
        <f>VLOOKUP(B219, 'Data Produk'!$A$2:$F$40, 4, FALSE)</f>
        <v>Pcs</v>
      </c>
      <c r="J219" s="10">
        <f>VLOOKUP(B219, 'Data Produk'!$A$2:$F$40, 5, FALSE)</f>
        <v>1500</v>
      </c>
      <c r="K219" s="10">
        <f>VLOOKUP(B219, 'Data Produk'!$A$2:$F$40, 6, FALSE)</f>
        <v>2500</v>
      </c>
      <c r="L219" s="10">
        <f t="shared" si="9"/>
        <v>112500</v>
      </c>
      <c r="M219" s="10">
        <f t="shared" si="10"/>
        <v>187500</v>
      </c>
      <c r="N219" s="10">
        <f t="shared" si="11"/>
        <v>75000</v>
      </c>
      <c r="O219" s="9">
        <f>DAY(transaksi[[#This Row],[TANGGAL]])</f>
        <v>6</v>
      </c>
      <c r="P219" s="7" t="str">
        <f>TEXT(transaksi[[#This Row],[TANGGAL]], "mmm")</f>
        <v>Agu</v>
      </c>
      <c r="Q219" s="7">
        <f>YEAR(transaksi[[#This Row],[TANGGAL]])</f>
        <v>2021</v>
      </c>
      <c r="R219" s="9"/>
    </row>
    <row r="220" spans="1:18" ht="15" x14ac:dyDescent="0.25">
      <c r="A220" s="6">
        <v>44415</v>
      </c>
      <c r="B220" s="9" t="s">
        <v>59</v>
      </c>
      <c r="C220" s="7">
        <v>72</v>
      </c>
      <c r="D220" s="7" t="s">
        <v>95</v>
      </c>
      <c r="E220" s="7" t="s">
        <v>96</v>
      </c>
      <c r="F220" s="8">
        <v>0</v>
      </c>
      <c r="G220" s="9" t="str">
        <f>VLOOKUP(B220, 'Data Produk'!$A$2:$F$40, 2, FALSE)</f>
        <v>Lifebuoy Cair 900 Ml</v>
      </c>
      <c r="H220" s="9" t="str">
        <f>VLOOKUP(B220, 'Data Produk'!$A$2:$F$40, 3, FALSE)</f>
        <v>Perawatan Tubuh</v>
      </c>
      <c r="I220" s="7" t="str">
        <f>VLOOKUP(B220, 'Data Produk'!$A$2:$F$40, 4, FALSE)</f>
        <v>Pcs</v>
      </c>
      <c r="J220" s="10">
        <f>VLOOKUP(B220, 'Data Produk'!$A$2:$F$40, 5, FALSE)</f>
        <v>34550</v>
      </c>
      <c r="K220" s="10">
        <f>VLOOKUP(B220, 'Data Produk'!$A$2:$F$40, 6, FALSE)</f>
        <v>36000</v>
      </c>
      <c r="L220" s="10">
        <f t="shared" si="9"/>
        <v>2487600</v>
      </c>
      <c r="M220" s="10">
        <f t="shared" si="10"/>
        <v>2592000</v>
      </c>
      <c r="N220" s="10">
        <f t="shared" si="11"/>
        <v>104400</v>
      </c>
      <c r="O220" s="9">
        <f>DAY(transaksi[[#This Row],[TANGGAL]])</f>
        <v>7</v>
      </c>
      <c r="P220" s="7" t="str">
        <f>TEXT(transaksi[[#This Row],[TANGGAL]], "mmm")</f>
        <v>Agu</v>
      </c>
      <c r="Q220" s="7">
        <f>YEAR(transaksi[[#This Row],[TANGGAL]])</f>
        <v>2021</v>
      </c>
      <c r="R220" s="9"/>
    </row>
    <row r="221" spans="1:18" ht="15" x14ac:dyDescent="0.25">
      <c r="A221" s="6">
        <v>44416</v>
      </c>
      <c r="B221" s="9" t="s">
        <v>13</v>
      </c>
      <c r="C221" s="7">
        <v>68</v>
      </c>
      <c r="D221" s="7" t="s">
        <v>95</v>
      </c>
      <c r="E221" s="7" t="s">
        <v>98</v>
      </c>
      <c r="F221" s="8">
        <v>0</v>
      </c>
      <c r="G221" s="9" t="str">
        <f>VLOOKUP(B221, 'Data Produk'!$A$2:$F$40, 2, FALSE)</f>
        <v>Oreo Wafer Sandwich</v>
      </c>
      <c r="H221" s="9" t="str">
        <f>VLOOKUP(B221, 'Data Produk'!$A$2:$F$40, 3, FALSE)</f>
        <v>Makanan</v>
      </c>
      <c r="I221" s="7" t="str">
        <f>VLOOKUP(B221, 'Data Produk'!$A$2:$F$40, 4, FALSE)</f>
        <v>Pcs</v>
      </c>
      <c r="J221" s="10">
        <f>VLOOKUP(B221, 'Data Produk'!$A$2:$F$40, 5, FALSE)</f>
        <v>2350</v>
      </c>
      <c r="K221" s="10">
        <f>VLOOKUP(B221, 'Data Produk'!$A$2:$F$40, 6, FALSE)</f>
        <v>3500</v>
      </c>
      <c r="L221" s="10">
        <f t="shared" si="9"/>
        <v>159800</v>
      </c>
      <c r="M221" s="10">
        <f t="shared" si="10"/>
        <v>238000</v>
      </c>
      <c r="N221" s="10">
        <f t="shared" si="11"/>
        <v>78200</v>
      </c>
      <c r="O221" s="9">
        <f>DAY(transaksi[[#This Row],[TANGGAL]])</f>
        <v>8</v>
      </c>
      <c r="P221" s="7" t="str">
        <f>TEXT(transaksi[[#This Row],[TANGGAL]], "mmm")</f>
        <v>Agu</v>
      </c>
      <c r="Q221" s="7">
        <f>YEAR(transaksi[[#This Row],[TANGGAL]])</f>
        <v>2021</v>
      </c>
      <c r="R221" s="9"/>
    </row>
    <row r="222" spans="1:18" ht="15" x14ac:dyDescent="0.25">
      <c r="A222" s="6">
        <v>44417</v>
      </c>
      <c r="B222" s="9" t="s">
        <v>63</v>
      </c>
      <c r="C222" s="7">
        <v>69</v>
      </c>
      <c r="D222" s="7" t="s">
        <v>97</v>
      </c>
      <c r="E222" s="7" t="s">
        <v>96</v>
      </c>
      <c r="F222" s="8">
        <v>0</v>
      </c>
      <c r="G222" s="9" t="str">
        <f>VLOOKUP(B222, 'Data Produk'!$A$2:$F$40, 2, FALSE)</f>
        <v>Pepsodent 120 gr</v>
      </c>
      <c r="H222" s="9" t="str">
        <f>VLOOKUP(B222, 'Data Produk'!$A$2:$F$40, 3, FALSE)</f>
        <v>Perawatan Tubuh</v>
      </c>
      <c r="I222" s="7" t="str">
        <f>VLOOKUP(B222, 'Data Produk'!$A$2:$F$40, 4, FALSE)</f>
        <v>Pcs</v>
      </c>
      <c r="J222" s="10">
        <f>VLOOKUP(B222, 'Data Produk'!$A$2:$F$40, 5, FALSE)</f>
        <v>5750</v>
      </c>
      <c r="K222" s="10">
        <f>VLOOKUP(B222, 'Data Produk'!$A$2:$F$40, 6, FALSE)</f>
        <v>10300</v>
      </c>
      <c r="L222" s="10">
        <f t="shared" si="9"/>
        <v>396750</v>
      </c>
      <c r="M222" s="10">
        <f t="shared" si="10"/>
        <v>710700</v>
      </c>
      <c r="N222" s="10">
        <f t="shared" si="11"/>
        <v>313950</v>
      </c>
      <c r="O222" s="9">
        <f>DAY(transaksi[[#This Row],[TANGGAL]])</f>
        <v>9</v>
      </c>
      <c r="P222" s="7" t="str">
        <f>TEXT(transaksi[[#This Row],[TANGGAL]], "mmm")</f>
        <v>Agu</v>
      </c>
      <c r="Q222" s="7">
        <f>YEAR(transaksi[[#This Row],[TANGGAL]])</f>
        <v>2021</v>
      </c>
      <c r="R222" s="9"/>
    </row>
    <row r="223" spans="1:18" ht="15" x14ac:dyDescent="0.25">
      <c r="A223" s="6">
        <v>44418</v>
      </c>
      <c r="B223" s="9" t="s">
        <v>63</v>
      </c>
      <c r="C223" s="7">
        <v>68</v>
      </c>
      <c r="D223" s="7" t="s">
        <v>99</v>
      </c>
      <c r="E223" s="7" t="s">
        <v>96</v>
      </c>
      <c r="F223" s="8">
        <v>0</v>
      </c>
      <c r="G223" s="9" t="str">
        <f>VLOOKUP(B223, 'Data Produk'!$A$2:$F$40, 2, FALSE)</f>
        <v>Pepsodent 120 gr</v>
      </c>
      <c r="H223" s="9" t="str">
        <f>VLOOKUP(B223, 'Data Produk'!$A$2:$F$40, 3, FALSE)</f>
        <v>Perawatan Tubuh</v>
      </c>
      <c r="I223" s="7" t="str">
        <f>VLOOKUP(B223, 'Data Produk'!$A$2:$F$40, 4, FALSE)</f>
        <v>Pcs</v>
      </c>
      <c r="J223" s="10">
        <f>VLOOKUP(B223, 'Data Produk'!$A$2:$F$40, 5, FALSE)</f>
        <v>5750</v>
      </c>
      <c r="K223" s="10">
        <f>VLOOKUP(B223, 'Data Produk'!$A$2:$F$40, 6, FALSE)</f>
        <v>10300</v>
      </c>
      <c r="L223" s="10">
        <f t="shared" si="9"/>
        <v>391000</v>
      </c>
      <c r="M223" s="10">
        <f t="shared" si="10"/>
        <v>700400</v>
      </c>
      <c r="N223" s="10">
        <f t="shared" si="11"/>
        <v>309400</v>
      </c>
      <c r="O223" s="9">
        <f>DAY(transaksi[[#This Row],[TANGGAL]])</f>
        <v>10</v>
      </c>
      <c r="P223" s="7" t="str">
        <f>TEXT(transaksi[[#This Row],[TANGGAL]], "mmm")</f>
        <v>Agu</v>
      </c>
      <c r="Q223" s="7">
        <f>YEAR(transaksi[[#This Row],[TANGGAL]])</f>
        <v>2021</v>
      </c>
      <c r="R223" s="9"/>
    </row>
    <row r="224" spans="1:18" ht="15" x14ac:dyDescent="0.25">
      <c r="A224" s="6">
        <v>44419</v>
      </c>
      <c r="B224" s="9" t="s">
        <v>11</v>
      </c>
      <c r="C224" s="7">
        <v>67</v>
      </c>
      <c r="D224" s="7" t="s">
        <v>97</v>
      </c>
      <c r="E224" s="7" t="s">
        <v>96</v>
      </c>
      <c r="F224" s="8">
        <v>0</v>
      </c>
      <c r="G224" s="9" t="str">
        <f>VLOOKUP(B224, 'Data Produk'!$A$2:$F$40, 2, FALSE)</f>
        <v>Lotte Chocopie</v>
      </c>
      <c r="H224" s="9" t="str">
        <f>VLOOKUP(B224, 'Data Produk'!$A$2:$F$40, 3, FALSE)</f>
        <v>Makanan</v>
      </c>
      <c r="I224" s="7" t="str">
        <f>VLOOKUP(B224, 'Data Produk'!$A$2:$F$40, 4, FALSE)</f>
        <v>Pcs</v>
      </c>
      <c r="J224" s="10">
        <f>VLOOKUP(B224, 'Data Produk'!$A$2:$F$40, 5, FALSE)</f>
        <v>4850</v>
      </c>
      <c r="K224" s="10">
        <f>VLOOKUP(B224, 'Data Produk'!$A$2:$F$40, 6, FALSE)</f>
        <v>6100</v>
      </c>
      <c r="L224" s="10">
        <f t="shared" si="9"/>
        <v>324950</v>
      </c>
      <c r="M224" s="10">
        <f t="shared" si="10"/>
        <v>408700</v>
      </c>
      <c r="N224" s="10">
        <f t="shared" si="11"/>
        <v>83750</v>
      </c>
      <c r="O224" s="9">
        <f>DAY(transaksi[[#This Row],[TANGGAL]])</f>
        <v>11</v>
      </c>
      <c r="P224" s="7" t="str">
        <f>TEXT(transaksi[[#This Row],[TANGGAL]], "mmm")</f>
        <v>Agu</v>
      </c>
      <c r="Q224" s="7">
        <f>YEAR(transaksi[[#This Row],[TANGGAL]])</f>
        <v>2021</v>
      </c>
      <c r="R224" s="9"/>
    </row>
    <row r="225" spans="1:18" ht="15" x14ac:dyDescent="0.25">
      <c r="A225" s="6">
        <v>44420</v>
      </c>
      <c r="B225" s="9" t="s">
        <v>15</v>
      </c>
      <c r="C225" s="7">
        <v>70</v>
      </c>
      <c r="D225" s="7" t="s">
        <v>97</v>
      </c>
      <c r="E225" s="7" t="s">
        <v>96</v>
      </c>
      <c r="F225" s="8">
        <v>0</v>
      </c>
      <c r="G225" s="9" t="str">
        <f>VLOOKUP(B225, 'Data Produk'!$A$2:$F$40, 2, FALSE)</f>
        <v>Nyam-nyam</v>
      </c>
      <c r="H225" s="9" t="str">
        <f>VLOOKUP(B225, 'Data Produk'!$A$2:$F$40, 3, FALSE)</f>
        <v>Makanan</v>
      </c>
      <c r="I225" s="7" t="str">
        <f>VLOOKUP(B225, 'Data Produk'!$A$2:$F$40, 4, FALSE)</f>
        <v>Pcs</v>
      </c>
      <c r="J225" s="10">
        <f>VLOOKUP(B225, 'Data Produk'!$A$2:$F$40, 5, FALSE)</f>
        <v>3550</v>
      </c>
      <c r="K225" s="10">
        <f>VLOOKUP(B225, 'Data Produk'!$A$2:$F$40, 6, FALSE)</f>
        <v>4800</v>
      </c>
      <c r="L225" s="10">
        <f t="shared" si="9"/>
        <v>248500</v>
      </c>
      <c r="M225" s="10">
        <f t="shared" si="10"/>
        <v>336000</v>
      </c>
      <c r="N225" s="10">
        <f t="shared" si="11"/>
        <v>87500</v>
      </c>
      <c r="O225" s="9">
        <f>DAY(transaksi[[#This Row],[TANGGAL]])</f>
        <v>12</v>
      </c>
      <c r="P225" s="7" t="str">
        <f>TEXT(transaksi[[#This Row],[TANGGAL]], "mmm")</f>
        <v>Agu</v>
      </c>
      <c r="Q225" s="7">
        <f>YEAR(transaksi[[#This Row],[TANGGAL]])</f>
        <v>2021</v>
      </c>
      <c r="R225" s="9"/>
    </row>
    <row r="226" spans="1:18" ht="15" x14ac:dyDescent="0.25">
      <c r="A226" s="6">
        <v>44421</v>
      </c>
      <c r="B226" s="9" t="s">
        <v>7</v>
      </c>
      <c r="C226" s="7">
        <v>71</v>
      </c>
      <c r="D226" s="7" t="s">
        <v>99</v>
      </c>
      <c r="E226" s="7" t="s">
        <v>96</v>
      </c>
      <c r="F226" s="8">
        <v>0</v>
      </c>
      <c r="G226" s="9" t="str">
        <f>VLOOKUP(B226, 'Data Produk'!$A$2:$F$40, 2, FALSE)</f>
        <v>Pocky</v>
      </c>
      <c r="H226" s="9" t="str">
        <f>VLOOKUP(B226, 'Data Produk'!$A$2:$F$40, 3, FALSE)</f>
        <v>Makanan</v>
      </c>
      <c r="I226" s="7" t="str">
        <f>VLOOKUP(B226, 'Data Produk'!$A$2:$F$40, 4, FALSE)</f>
        <v>Pcs</v>
      </c>
      <c r="J226" s="10">
        <f>VLOOKUP(B226, 'Data Produk'!$A$2:$F$40, 5, FALSE)</f>
        <v>7250</v>
      </c>
      <c r="K226" s="10">
        <f>VLOOKUP(B226, 'Data Produk'!$A$2:$F$40, 6, FALSE)</f>
        <v>8200</v>
      </c>
      <c r="L226" s="10">
        <f t="shared" si="9"/>
        <v>514750</v>
      </c>
      <c r="M226" s="10">
        <f t="shared" si="10"/>
        <v>582200</v>
      </c>
      <c r="N226" s="10">
        <f t="shared" si="11"/>
        <v>67450</v>
      </c>
      <c r="O226" s="9">
        <f>DAY(transaksi[[#This Row],[TANGGAL]])</f>
        <v>13</v>
      </c>
      <c r="P226" s="7" t="str">
        <f>TEXT(transaksi[[#This Row],[TANGGAL]], "mmm")</f>
        <v>Agu</v>
      </c>
      <c r="Q226" s="7">
        <f>YEAR(transaksi[[#This Row],[TANGGAL]])</f>
        <v>2021</v>
      </c>
      <c r="R226" s="9"/>
    </row>
    <row r="227" spans="1:18" ht="15" x14ac:dyDescent="0.25">
      <c r="A227" s="6">
        <v>44422</v>
      </c>
      <c r="B227" s="9" t="s">
        <v>38</v>
      </c>
      <c r="C227" s="7">
        <v>73</v>
      </c>
      <c r="D227" s="7" t="s">
        <v>97</v>
      </c>
      <c r="E227" s="7" t="s">
        <v>96</v>
      </c>
      <c r="F227" s="8">
        <v>0</v>
      </c>
      <c r="G227" s="9" t="str">
        <f>VLOOKUP(B227, 'Data Produk'!$A$2:$F$40, 2, FALSE)</f>
        <v>Yoyic Bluebery</v>
      </c>
      <c r="H227" s="9" t="str">
        <f>VLOOKUP(B227, 'Data Produk'!$A$2:$F$40, 3, FALSE)</f>
        <v>Minuman</v>
      </c>
      <c r="I227" s="7" t="str">
        <f>VLOOKUP(B227, 'Data Produk'!$A$2:$F$40, 4, FALSE)</f>
        <v>Pcs</v>
      </c>
      <c r="J227" s="10">
        <f>VLOOKUP(B227, 'Data Produk'!$A$2:$F$40, 5, FALSE)</f>
        <v>4775</v>
      </c>
      <c r="K227" s="10">
        <f>VLOOKUP(B227, 'Data Produk'!$A$2:$F$40, 6, FALSE)</f>
        <v>7700</v>
      </c>
      <c r="L227" s="10">
        <f t="shared" si="9"/>
        <v>348575</v>
      </c>
      <c r="M227" s="10">
        <f t="shared" si="10"/>
        <v>562100</v>
      </c>
      <c r="N227" s="10">
        <f t="shared" si="11"/>
        <v>213525</v>
      </c>
      <c r="O227" s="9">
        <f>DAY(transaksi[[#This Row],[TANGGAL]])</f>
        <v>14</v>
      </c>
      <c r="P227" s="7" t="str">
        <f>TEXT(transaksi[[#This Row],[TANGGAL]], "mmm")</f>
        <v>Agu</v>
      </c>
      <c r="Q227" s="7">
        <f>YEAR(transaksi[[#This Row],[TANGGAL]])</f>
        <v>2021</v>
      </c>
      <c r="R227" s="9"/>
    </row>
    <row r="228" spans="1:18" ht="15" x14ac:dyDescent="0.25">
      <c r="A228" s="6">
        <v>44423</v>
      </c>
      <c r="B228" s="9" t="s">
        <v>48</v>
      </c>
      <c r="C228" s="7">
        <v>69</v>
      </c>
      <c r="D228" s="7" t="s">
        <v>97</v>
      </c>
      <c r="E228" s="7" t="s">
        <v>96</v>
      </c>
      <c r="F228" s="8">
        <v>0</v>
      </c>
      <c r="G228" s="9" t="str">
        <f>VLOOKUP(B228, 'Data Produk'!$A$2:$F$40, 2, FALSE)</f>
        <v>Golda Coffee</v>
      </c>
      <c r="H228" s="9" t="str">
        <f>VLOOKUP(B228, 'Data Produk'!$A$2:$F$40, 3, FALSE)</f>
        <v>Minuman</v>
      </c>
      <c r="I228" s="7" t="str">
        <f>VLOOKUP(B228, 'Data Produk'!$A$2:$F$40, 4, FALSE)</f>
        <v>Pcs</v>
      </c>
      <c r="J228" s="10">
        <f>VLOOKUP(B228, 'Data Produk'!$A$2:$F$40, 5, FALSE)</f>
        <v>11950</v>
      </c>
      <c r="K228" s="10">
        <f>VLOOKUP(B228, 'Data Produk'!$A$2:$F$40, 6, FALSE)</f>
        <v>16200</v>
      </c>
      <c r="L228" s="10">
        <f t="shared" si="9"/>
        <v>824550</v>
      </c>
      <c r="M228" s="10">
        <f t="shared" si="10"/>
        <v>1117800</v>
      </c>
      <c r="N228" s="10">
        <f t="shared" si="11"/>
        <v>293250</v>
      </c>
      <c r="O228" s="9">
        <f>DAY(transaksi[[#This Row],[TANGGAL]])</f>
        <v>15</v>
      </c>
      <c r="P228" s="7" t="str">
        <f>TEXT(transaksi[[#This Row],[TANGGAL]], "mmm")</f>
        <v>Agu</v>
      </c>
      <c r="Q228" s="7">
        <f>YEAR(transaksi[[#This Row],[TANGGAL]])</f>
        <v>2021</v>
      </c>
      <c r="R228" s="9"/>
    </row>
    <row r="229" spans="1:18" ht="15" x14ac:dyDescent="0.25">
      <c r="A229" s="6">
        <v>44424</v>
      </c>
      <c r="B229" s="9" t="s">
        <v>59</v>
      </c>
      <c r="C229" s="7">
        <v>70</v>
      </c>
      <c r="D229" s="7" t="s">
        <v>99</v>
      </c>
      <c r="E229" s="7" t="s">
        <v>96</v>
      </c>
      <c r="F229" s="8">
        <v>0</v>
      </c>
      <c r="G229" s="9" t="str">
        <f>VLOOKUP(B229, 'Data Produk'!$A$2:$F$40, 2, FALSE)</f>
        <v>Lifebuoy Cair 900 Ml</v>
      </c>
      <c r="H229" s="9" t="str">
        <f>VLOOKUP(B229, 'Data Produk'!$A$2:$F$40, 3, FALSE)</f>
        <v>Perawatan Tubuh</v>
      </c>
      <c r="I229" s="7" t="str">
        <f>VLOOKUP(B229, 'Data Produk'!$A$2:$F$40, 4, FALSE)</f>
        <v>Pcs</v>
      </c>
      <c r="J229" s="10">
        <f>VLOOKUP(B229, 'Data Produk'!$A$2:$F$40, 5, FALSE)</f>
        <v>34550</v>
      </c>
      <c r="K229" s="10">
        <f>VLOOKUP(B229, 'Data Produk'!$A$2:$F$40, 6, FALSE)</f>
        <v>36000</v>
      </c>
      <c r="L229" s="10">
        <f t="shared" si="9"/>
        <v>2418500</v>
      </c>
      <c r="M229" s="10">
        <f t="shared" si="10"/>
        <v>2520000</v>
      </c>
      <c r="N229" s="10">
        <f t="shared" si="11"/>
        <v>101500</v>
      </c>
      <c r="O229" s="9">
        <f>DAY(transaksi[[#This Row],[TANGGAL]])</f>
        <v>16</v>
      </c>
      <c r="P229" s="7" t="str">
        <f>TEXT(transaksi[[#This Row],[TANGGAL]], "mmm")</f>
        <v>Agu</v>
      </c>
      <c r="Q229" s="7">
        <f>YEAR(transaksi[[#This Row],[TANGGAL]])</f>
        <v>2021</v>
      </c>
      <c r="R229" s="9"/>
    </row>
    <row r="230" spans="1:18" ht="15" x14ac:dyDescent="0.25">
      <c r="A230" s="6">
        <v>44425</v>
      </c>
      <c r="B230" s="9" t="s">
        <v>13</v>
      </c>
      <c r="C230" s="7">
        <v>67</v>
      </c>
      <c r="D230" s="7" t="s">
        <v>97</v>
      </c>
      <c r="E230" s="7" t="s">
        <v>96</v>
      </c>
      <c r="F230" s="8">
        <v>0</v>
      </c>
      <c r="G230" s="9" t="str">
        <f>VLOOKUP(B230, 'Data Produk'!$A$2:$F$40, 2, FALSE)</f>
        <v>Oreo Wafer Sandwich</v>
      </c>
      <c r="H230" s="9" t="str">
        <f>VLOOKUP(B230, 'Data Produk'!$A$2:$F$40, 3, FALSE)</f>
        <v>Makanan</v>
      </c>
      <c r="I230" s="7" t="str">
        <f>VLOOKUP(B230, 'Data Produk'!$A$2:$F$40, 4, FALSE)</f>
        <v>Pcs</v>
      </c>
      <c r="J230" s="10">
        <f>VLOOKUP(B230, 'Data Produk'!$A$2:$F$40, 5, FALSE)</f>
        <v>2350</v>
      </c>
      <c r="K230" s="10">
        <f>VLOOKUP(B230, 'Data Produk'!$A$2:$F$40, 6, FALSE)</f>
        <v>3500</v>
      </c>
      <c r="L230" s="10">
        <f t="shared" si="9"/>
        <v>157450</v>
      </c>
      <c r="M230" s="10">
        <f t="shared" si="10"/>
        <v>234500</v>
      </c>
      <c r="N230" s="10">
        <f t="shared" si="11"/>
        <v>77050</v>
      </c>
      <c r="O230" s="9">
        <f>DAY(transaksi[[#This Row],[TANGGAL]])</f>
        <v>17</v>
      </c>
      <c r="P230" s="7" t="str">
        <f>TEXT(transaksi[[#This Row],[TANGGAL]], "mmm")</f>
        <v>Agu</v>
      </c>
      <c r="Q230" s="7">
        <f>YEAR(transaksi[[#This Row],[TANGGAL]])</f>
        <v>2021</v>
      </c>
      <c r="R230" s="9"/>
    </row>
    <row r="231" spans="1:18" ht="15" x14ac:dyDescent="0.25">
      <c r="A231" s="6">
        <v>44426</v>
      </c>
      <c r="B231" s="9" t="s">
        <v>63</v>
      </c>
      <c r="C231" s="7">
        <v>71</v>
      </c>
      <c r="D231" s="7" t="s">
        <v>97</v>
      </c>
      <c r="E231" s="7" t="s">
        <v>96</v>
      </c>
      <c r="F231" s="8">
        <v>0</v>
      </c>
      <c r="G231" s="9" t="str">
        <f>VLOOKUP(B231, 'Data Produk'!$A$2:$F$40, 2, FALSE)</f>
        <v>Pepsodent 120 gr</v>
      </c>
      <c r="H231" s="9" t="str">
        <f>VLOOKUP(B231, 'Data Produk'!$A$2:$F$40, 3, FALSE)</f>
        <v>Perawatan Tubuh</v>
      </c>
      <c r="I231" s="7" t="str">
        <f>VLOOKUP(B231, 'Data Produk'!$A$2:$F$40, 4, FALSE)</f>
        <v>Pcs</v>
      </c>
      <c r="J231" s="10">
        <f>VLOOKUP(B231, 'Data Produk'!$A$2:$F$40, 5, FALSE)</f>
        <v>5750</v>
      </c>
      <c r="K231" s="10">
        <f>VLOOKUP(B231, 'Data Produk'!$A$2:$F$40, 6, FALSE)</f>
        <v>10300</v>
      </c>
      <c r="L231" s="10">
        <f t="shared" si="9"/>
        <v>408250</v>
      </c>
      <c r="M231" s="10">
        <f t="shared" si="10"/>
        <v>731300</v>
      </c>
      <c r="N231" s="10">
        <f t="shared" si="11"/>
        <v>323050</v>
      </c>
      <c r="O231" s="9">
        <f>DAY(transaksi[[#This Row],[TANGGAL]])</f>
        <v>18</v>
      </c>
      <c r="P231" s="7" t="str">
        <f>TEXT(transaksi[[#This Row],[TANGGAL]], "mmm")</f>
        <v>Agu</v>
      </c>
      <c r="Q231" s="7">
        <f>YEAR(transaksi[[#This Row],[TANGGAL]])</f>
        <v>2021</v>
      </c>
      <c r="R231" s="9"/>
    </row>
    <row r="232" spans="1:18" ht="15" x14ac:dyDescent="0.25">
      <c r="A232" s="6">
        <v>44427</v>
      </c>
      <c r="B232" s="9" t="s">
        <v>63</v>
      </c>
      <c r="C232" s="7">
        <v>68</v>
      </c>
      <c r="D232" s="7" t="s">
        <v>99</v>
      </c>
      <c r="E232" s="7" t="s">
        <v>96</v>
      </c>
      <c r="F232" s="8">
        <v>0</v>
      </c>
      <c r="G232" s="9" t="str">
        <f>VLOOKUP(B232, 'Data Produk'!$A$2:$F$40, 2, FALSE)</f>
        <v>Pepsodent 120 gr</v>
      </c>
      <c r="H232" s="9" t="str">
        <f>VLOOKUP(B232, 'Data Produk'!$A$2:$F$40, 3, FALSE)</f>
        <v>Perawatan Tubuh</v>
      </c>
      <c r="I232" s="7" t="str">
        <f>VLOOKUP(B232, 'Data Produk'!$A$2:$F$40, 4, FALSE)</f>
        <v>Pcs</v>
      </c>
      <c r="J232" s="10">
        <f>VLOOKUP(B232, 'Data Produk'!$A$2:$F$40, 5, FALSE)</f>
        <v>5750</v>
      </c>
      <c r="K232" s="10">
        <f>VLOOKUP(B232, 'Data Produk'!$A$2:$F$40, 6, FALSE)</f>
        <v>10300</v>
      </c>
      <c r="L232" s="10">
        <f t="shared" si="9"/>
        <v>391000</v>
      </c>
      <c r="M232" s="10">
        <f t="shared" si="10"/>
        <v>700400</v>
      </c>
      <c r="N232" s="10">
        <f t="shared" si="11"/>
        <v>309400</v>
      </c>
      <c r="O232" s="9">
        <f>DAY(transaksi[[#This Row],[TANGGAL]])</f>
        <v>19</v>
      </c>
      <c r="P232" s="7" t="str">
        <f>TEXT(transaksi[[#This Row],[TANGGAL]], "mmm")</f>
        <v>Agu</v>
      </c>
      <c r="Q232" s="7">
        <f>YEAR(transaksi[[#This Row],[TANGGAL]])</f>
        <v>2021</v>
      </c>
      <c r="R232" s="9"/>
    </row>
    <row r="233" spans="1:18" ht="15" x14ac:dyDescent="0.25">
      <c r="A233" s="6">
        <v>44428</v>
      </c>
      <c r="B233" s="9" t="s">
        <v>11</v>
      </c>
      <c r="C233" s="7">
        <v>74</v>
      </c>
      <c r="D233" s="7" t="s">
        <v>97</v>
      </c>
      <c r="E233" s="7" t="s">
        <v>96</v>
      </c>
      <c r="F233" s="8">
        <v>0</v>
      </c>
      <c r="G233" s="9" t="str">
        <f>VLOOKUP(B233, 'Data Produk'!$A$2:$F$40, 2, FALSE)</f>
        <v>Lotte Chocopie</v>
      </c>
      <c r="H233" s="9" t="str">
        <f>VLOOKUP(B233, 'Data Produk'!$A$2:$F$40, 3, FALSE)</f>
        <v>Makanan</v>
      </c>
      <c r="I233" s="7" t="str">
        <f>VLOOKUP(B233, 'Data Produk'!$A$2:$F$40, 4, FALSE)</f>
        <v>Pcs</v>
      </c>
      <c r="J233" s="10">
        <f>VLOOKUP(B233, 'Data Produk'!$A$2:$F$40, 5, FALSE)</f>
        <v>4850</v>
      </c>
      <c r="K233" s="10">
        <f>VLOOKUP(B233, 'Data Produk'!$A$2:$F$40, 6, FALSE)</f>
        <v>6100</v>
      </c>
      <c r="L233" s="10">
        <f t="shared" si="9"/>
        <v>358900</v>
      </c>
      <c r="M233" s="10">
        <f t="shared" si="10"/>
        <v>451400</v>
      </c>
      <c r="N233" s="10">
        <f t="shared" si="11"/>
        <v>92500</v>
      </c>
      <c r="O233" s="9">
        <f>DAY(transaksi[[#This Row],[TANGGAL]])</f>
        <v>20</v>
      </c>
      <c r="P233" s="7" t="str">
        <f>TEXT(transaksi[[#This Row],[TANGGAL]], "mmm")</f>
        <v>Agu</v>
      </c>
      <c r="Q233" s="7">
        <f>YEAR(transaksi[[#This Row],[TANGGAL]])</f>
        <v>2021</v>
      </c>
      <c r="R233" s="9"/>
    </row>
    <row r="234" spans="1:18" ht="15" x14ac:dyDescent="0.25">
      <c r="A234" s="6">
        <v>44429</v>
      </c>
      <c r="B234" s="9" t="s">
        <v>15</v>
      </c>
      <c r="C234" s="7">
        <v>73</v>
      </c>
      <c r="D234" s="7" t="s">
        <v>97</v>
      </c>
      <c r="E234" s="7" t="s">
        <v>96</v>
      </c>
      <c r="F234" s="8">
        <v>0</v>
      </c>
      <c r="G234" s="9" t="str">
        <f>VLOOKUP(B234, 'Data Produk'!$A$2:$F$40, 2, FALSE)</f>
        <v>Nyam-nyam</v>
      </c>
      <c r="H234" s="9" t="str">
        <f>VLOOKUP(B234, 'Data Produk'!$A$2:$F$40, 3, FALSE)</f>
        <v>Makanan</v>
      </c>
      <c r="I234" s="7" t="str">
        <f>VLOOKUP(B234, 'Data Produk'!$A$2:$F$40, 4, FALSE)</f>
        <v>Pcs</v>
      </c>
      <c r="J234" s="10">
        <f>VLOOKUP(B234, 'Data Produk'!$A$2:$F$40, 5, FALSE)</f>
        <v>3550</v>
      </c>
      <c r="K234" s="10">
        <f>VLOOKUP(B234, 'Data Produk'!$A$2:$F$40, 6, FALSE)</f>
        <v>4800</v>
      </c>
      <c r="L234" s="10">
        <f t="shared" si="9"/>
        <v>259150</v>
      </c>
      <c r="M234" s="10">
        <f t="shared" si="10"/>
        <v>350400</v>
      </c>
      <c r="N234" s="10">
        <f t="shared" si="11"/>
        <v>91250</v>
      </c>
      <c r="O234" s="9">
        <f>DAY(transaksi[[#This Row],[TANGGAL]])</f>
        <v>21</v>
      </c>
      <c r="P234" s="7" t="str">
        <f>TEXT(transaksi[[#This Row],[TANGGAL]], "mmm")</f>
        <v>Agu</v>
      </c>
      <c r="Q234" s="7">
        <f>YEAR(transaksi[[#This Row],[TANGGAL]])</f>
        <v>2021</v>
      </c>
      <c r="R234" s="9"/>
    </row>
    <row r="235" spans="1:18" ht="15" x14ac:dyDescent="0.25">
      <c r="A235" s="6">
        <v>44430</v>
      </c>
      <c r="B235" s="9" t="s">
        <v>7</v>
      </c>
      <c r="C235" s="7">
        <v>72</v>
      </c>
      <c r="D235" s="7" t="s">
        <v>99</v>
      </c>
      <c r="E235" s="7" t="s">
        <v>96</v>
      </c>
      <c r="F235" s="8">
        <v>0</v>
      </c>
      <c r="G235" s="9" t="str">
        <f>VLOOKUP(B235, 'Data Produk'!$A$2:$F$40, 2, FALSE)</f>
        <v>Pocky</v>
      </c>
      <c r="H235" s="9" t="str">
        <f>VLOOKUP(B235, 'Data Produk'!$A$2:$F$40, 3, FALSE)</f>
        <v>Makanan</v>
      </c>
      <c r="I235" s="7" t="str">
        <f>VLOOKUP(B235, 'Data Produk'!$A$2:$F$40, 4, FALSE)</f>
        <v>Pcs</v>
      </c>
      <c r="J235" s="10">
        <f>VLOOKUP(B235, 'Data Produk'!$A$2:$F$40, 5, FALSE)</f>
        <v>7250</v>
      </c>
      <c r="K235" s="10">
        <f>VLOOKUP(B235, 'Data Produk'!$A$2:$F$40, 6, FALSE)</f>
        <v>8200</v>
      </c>
      <c r="L235" s="10">
        <f t="shared" si="9"/>
        <v>522000</v>
      </c>
      <c r="M235" s="10">
        <f t="shared" si="10"/>
        <v>590400</v>
      </c>
      <c r="N235" s="10">
        <f t="shared" si="11"/>
        <v>68400</v>
      </c>
      <c r="O235" s="9">
        <f>DAY(transaksi[[#This Row],[TANGGAL]])</f>
        <v>22</v>
      </c>
      <c r="P235" s="7" t="str">
        <f>TEXT(transaksi[[#This Row],[TANGGAL]], "mmm")</f>
        <v>Agu</v>
      </c>
      <c r="Q235" s="7">
        <f>YEAR(transaksi[[#This Row],[TANGGAL]])</f>
        <v>2021</v>
      </c>
      <c r="R235" s="9"/>
    </row>
    <row r="236" spans="1:18" ht="15" x14ac:dyDescent="0.25">
      <c r="A236" s="6">
        <v>44431</v>
      </c>
      <c r="B236" s="9" t="s">
        <v>38</v>
      </c>
      <c r="C236" s="7">
        <v>67</v>
      </c>
      <c r="D236" s="7" t="s">
        <v>97</v>
      </c>
      <c r="E236" s="7" t="s">
        <v>96</v>
      </c>
      <c r="F236" s="8">
        <v>0</v>
      </c>
      <c r="G236" s="9" t="str">
        <f>VLOOKUP(B236, 'Data Produk'!$A$2:$F$40, 2, FALSE)</f>
        <v>Yoyic Bluebery</v>
      </c>
      <c r="H236" s="9" t="str">
        <f>VLOOKUP(B236, 'Data Produk'!$A$2:$F$40, 3, FALSE)</f>
        <v>Minuman</v>
      </c>
      <c r="I236" s="7" t="str">
        <f>VLOOKUP(B236, 'Data Produk'!$A$2:$F$40, 4, FALSE)</f>
        <v>Pcs</v>
      </c>
      <c r="J236" s="10">
        <f>VLOOKUP(B236, 'Data Produk'!$A$2:$F$40, 5, FALSE)</f>
        <v>4775</v>
      </c>
      <c r="K236" s="10">
        <f>VLOOKUP(B236, 'Data Produk'!$A$2:$F$40, 6, FALSE)</f>
        <v>7700</v>
      </c>
      <c r="L236" s="10">
        <f t="shared" si="9"/>
        <v>319925</v>
      </c>
      <c r="M236" s="10">
        <f t="shared" si="10"/>
        <v>515900</v>
      </c>
      <c r="N236" s="10">
        <f t="shared" si="11"/>
        <v>195975</v>
      </c>
      <c r="O236" s="9">
        <f>DAY(transaksi[[#This Row],[TANGGAL]])</f>
        <v>23</v>
      </c>
      <c r="P236" s="7" t="str">
        <f>TEXT(transaksi[[#This Row],[TANGGAL]], "mmm")</f>
        <v>Agu</v>
      </c>
      <c r="Q236" s="7">
        <f>YEAR(transaksi[[#This Row],[TANGGAL]])</f>
        <v>2021</v>
      </c>
      <c r="R236" s="9"/>
    </row>
    <row r="237" spans="1:18" ht="15" x14ac:dyDescent="0.25">
      <c r="A237" s="6">
        <v>44432</v>
      </c>
      <c r="B237" s="9" t="s">
        <v>48</v>
      </c>
      <c r="C237" s="7">
        <v>70</v>
      </c>
      <c r="D237" s="7" t="s">
        <v>97</v>
      </c>
      <c r="E237" s="7" t="s">
        <v>96</v>
      </c>
      <c r="F237" s="8">
        <v>0</v>
      </c>
      <c r="G237" s="9" t="str">
        <f>VLOOKUP(B237, 'Data Produk'!$A$2:$F$40, 2, FALSE)</f>
        <v>Golda Coffee</v>
      </c>
      <c r="H237" s="9" t="str">
        <f>VLOOKUP(B237, 'Data Produk'!$A$2:$F$40, 3, FALSE)</f>
        <v>Minuman</v>
      </c>
      <c r="I237" s="7" t="str">
        <f>VLOOKUP(B237, 'Data Produk'!$A$2:$F$40, 4, FALSE)</f>
        <v>Pcs</v>
      </c>
      <c r="J237" s="10">
        <f>VLOOKUP(B237, 'Data Produk'!$A$2:$F$40, 5, FALSE)</f>
        <v>11950</v>
      </c>
      <c r="K237" s="10">
        <f>VLOOKUP(B237, 'Data Produk'!$A$2:$F$40, 6, FALSE)</f>
        <v>16200</v>
      </c>
      <c r="L237" s="10">
        <f t="shared" si="9"/>
        <v>836500</v>
      </c>
      <c r="M237" s="10">
        <f t="shared" si="10"/>
        <v>1134000</v>
      </c>
      <c r="N237" s="10">
        <f t="shared" si="11"/>
        <v>297500</v>
      </c>
      <c r="O237" s="9">
        <f>DAY(transaksi[[#This Row],[TANGGAL]])</f>
        <v>24</v>
      </c>
      <c r="P237" s="7" t="str">
        <f>TEXT(transaksi[[#This Row],[TANGGAL]], "mmm")</f>
        <v>Agu</v>
      </c>
      <c r="Q237" s="7">
        <f>YEAR(transaksi[[#This Row],[TANGGAL]])</f>
        <v>2021</v>
      </c>
      <c r="R237" s="9"/>
    </row>
    <row r="238" spans="1:18" ht="15" x14ac:dyDescent="0.25">
      <c r="A238" s="6">
        <v>44433</v>
      </c>
      <c r="B238" s="9" t="s">
        <v>63</v>
      </c>
      <c r="C238" s="7">
        <v>68</v>
      </c>
      <c r="D238" s="7" t="s">
        <v>95</v>
      </c>
      <c r="E238" s="7" t="s">
        <v>96</v>
      </c>
      <c r="F238" s="8">
        <v>0</v>
      </c>
      <c r="G238" s="9" t="str">
        <f>VLOOKUP(B238, 'Data Produk'!$A$2:$F$40, 2, FALSE)</f>
        <v>Pepsodent 120 gr</v>
      </c>
      <c r="H238" s="9" t="str">
        <f>VLOOKUP(B238, 'Data Produk'!$A$2:$F$40, 3, FALSE)</f>
        <v>Perawatan Tubuh</v>
      </c>
      <c r="I238" s="7" t="str">
        <f>VLOOKUP(B238, 'Data Produk'!$A$2:$F$40, 4, FALSE)</f>
        <v>Pcs</v>
      </c>
      <c r="J238" s="10">
        <f>VLOOKUP(B238, 'Data Produk'!$A$2:$F$40, 5, FALSE)</f>
        <v>5750</v>
      </c>
      <c r="K238" s="10">
        <f>VLOOKUP(B238, 'Data Produk'!$A$2:$F$40, 6, FALSE)</f>
        <v>10300</v>
      </c>
      <c r="L238" s="10">
        <f t="shared" si="9"/>
        <v>391000</v>
      </c>
      <c r="M238" s="10">
        <f t="shared" si="10"/>
        <v>700400</v>
      </c>
      <c r="N238" s="10">
        <f t="shared" si="11"/>
        <v>309400</v>
      </c>
      <c r="O238" s="9">
        <f>DAY(transaksi[[#This Row],[TANGGAL]])</f>
        <v>25</v>
      </c>
      <c r="P238" s="7" t="str">
        <f>TEXT(transaksi[[#This Row],[TANGGAL]], "mmm")</f>
        <v>Agu</v>
      </c>
      <c r="Q238" s="7">
        <f>YEAR(transaksi[[#This Row],[TANGGAL]])</f>
        <v>2021</v>
      </c>
      <c r="R238" s="9"/>
    </row>
    <row r="239" spans="1:18" ht="15" x14ac:dyDescent="0.25">
      <c r="A239" s="6">
        <v>44434</v>
      </c>
      <c r="B239" s="9" t="s">
        <v>63</v>
      </c>
      <c r="C239" s="7">
        <v>72</v>
      </c>
      <c r="D239" s="7" t="s">
        <v>95</v>
      </c>
      <c r="E239" s="7" t="s">
        <v>96</v>
      </c>
      <c r="F239" s="8">
        <v>0</v>
      </c>
      <c r="G239" s="9" t="str">
        <f>VLOOKUP(B239, 'Data Produk'!$A$2:$F$40, 2, FALSE)</f>
        <v>Pepsodent 120 gr</v>
      </c>
      <c r="H239" s="9" t="str">
        <f>VLOOKUP(B239, 'Data Produk'!$A$2:$F$40, 3, FALSE)</f>
        <v>Perawatan Tubuh</v>
      </c>
      <c r="I239" s="7" t="str">
        <f>VLOOKUP(B239, 'Data Produk'!$A$2:$F$40, 4, FALSE)</f>
        <v>Pcs</v>
      </c>
      <c r="J239" s="10">
        <f>VLOOKUP(B239, 'Data Produk'!$A$2:$F$40, 5, FALSE)</f>
        <v>5750</v>
      </c>
      <c r="K239" s="10">
        <f>VLOOKUP(B239, 'Data Produk'!$A$2:$F$40, 6, FALSE)</f>
        <v>10300</v>
      </c>
      <c r="L239" s="10">
        <f t="shared" si="9"/>
        <v>414000</v>
      </c>
      <c r="M239" s="10">
        <f t="shared" si="10"/>
        <v>741600</v>
      </c>
      <c r="N239" s="10">
        <f t="shared" si="11"/>
        <v>327600</v>
      </c>
      <c r="O239" s="9">
        <f>DAY(transaksi[[#This Row],[TANGGAL]])</f>
        <v>26</v>
      </c>
      <c r="P239" s="7" t="str">
        <f>TEXT(transaksi[[#This Row],[TANGGAL]], "mmm")</f>
        <v>Agu</v>
      </c>
      <c r="Q239" s="7">
        <f>YEAR(transaksi[[#This Row],[TANGGAL]])</f>
        <v>2021</v>
      </c>
      <c r="R239" s="9"/>
    </row>
    <row r="240" spans="1:18" ht="15" x14ac:dyDescent="0.25">
      <c r="A240" s="6">
        <v>44435</v>
      </c>
      <c r="B240" s="9" t="s">
        <v>63</v>
      </c>
      <c r="C240" s="7">
        <v>70</v>
      </c>
      <c r="D240" s="7" t="s">
        <v>95</v>
      </c>
      <c r="E240" s="7" t="s">
        <v>96</v>
      </c>
      <c r="F240" s="8">
        <v>0</v>
      </c>
      <c r="G240" s="9" t="str">
        <f>VLOOKUP(B240, 'Data Produk'!$A$2:$F$40, 2, FALSE)</f>
        <v>Pepsodent 120 gr</v>
      </c>
      <c r="H240" s="9" t="str">
        <f>VLOOKUP(B240, 'Data Produk'!$A$2:$F$40, 3, FALSE)</f>
        <v>Perawatan Tubuh</v>
      </c>
      <c r="I240" s="7" t="str">
        <f>VLOOKUP(B240, 'Data Produk'!$A$2:$F$40, 4, FALSE)</f>
        <v>Pcs</v>
      </c>
      <c r="J240" s="10">
        <f>VLOOKUP(B240, 'Data Produk'!$A$2:$F$40, 5, FALSE)</f>
        <v>5750</v>
      </c>
      <c r="K240" s="10">
        <f>VLOOKUP(B240, 'Data Produk'!$A$2:$F$40, 6, FALSE)</f>
        <v>10300</v>
      </c>
      <c r="L240" s="10">
        <f t="shared" si="9"/>
        <v>402500</v>
      </c>
      <c r="M240" s="10">
        <f t="shared" si="10"/>
        <v>721000</v>
      </c>
      <c r="N240" s="10">
        <f t="shared" si="11"/>
        <v>318500</v>
      </c>
      <c r="O240" s="9">
        <f>DAY(transaksi[[#This Row],[TANGGAL]])</f>
        <v>27</v>
      </c>
      <c r="P240" s="7" t="str">
        <f>TEXT(transaksi[[#This Row],[TANGGAL]], "mmm")</f>
        <v>Agu</v>
      </c>
      <c r="Q240" s="7">
        <f>YEAR(transaksi[[#This Row],[TANGGAL]])</f>
        <v>2021</v>
      </c>
      <c r="R240" s="9"/>
    </row>
    <row r="241" spans="1:18" ht="15" x14ac:dyDescent="0.25">
      <c r="A241" s="6">
        <v>44436</v>
      </c>
      <c r="B241" s="9" t="s">
        <v>63</v>
      </c>
      <c r="C241" s="7">
        <v>67</v>
      </c>
      <c r="D241" s="7" t="s">
        <v>95</v>
      </c>
      <c r="E241" s="7" t="s">
        <v>96</v>
      </c>
      <c r="F241" s="8">
        <v>0</v>
      </c>
      <c r="G241" s="9" t="str">
        <f>VLOOKUP(B241, 'Data Produk'!$A$2:$F$40, 2, FALSE)</f>
        <v>Pepsodent 120 gr</v>
      </c>
      <c r="H241" s="9" t="str">
        <f>VLOOKUP(B241, 'Data Produk'!$A$2:$F$40, 3, FALSE)</f>
        <v>Perawatan Tubuh</v>
      </c>
      <c r="I241" s="7" t="str">
        <f>VLOOKUP(B241, 'Data Produk'!$A$2:$F$40, 4, FALSE)</f>
        <v>Pcs</v>
      </c>
      <c r="J241" s="10">
        <f>VLOOKUP(B241, 'Data Produk'!$A$2:$F$40, 5, FALSE)</f>
        <v>5750</v>
      </c>
      <c r="K241" s="10">
        <f>VLOOKUP(B241, 'Data Produk'!$A$2:$F$40, 6, FALSE)</f>
        <v>10300</v>
      </c>
      <c r="L241" s="10">
        <f t="shared" si="9"/>
        <v>385250</v>
      </c>
      <c r="M241" s="10">
        <f t="shared" si="10"/>
        <v>690100</v>
      </c>
      <c r="N241" s="10">
        <f t="shared" si="11"/>
        <v>304850</v>
      </c>
      <c r="O241" s="9">
        <f>DAY(transaksi[[#This Row],[TANGGAL]])</f>
        <v>28</v>
      </c>
      <c r="P241" s="7" t="str">
        <f>TEXT(transaksi[[#This Row],[TANGGAL]], "mmm")</f>
        <v>Agu</v>
      </c>
      <c r="Q241" s="7">
        <f>YEAR(transaksi[[#This Row],[TANGGAL]])</f>
        <v>2021</v>
      </c>
      <c r="R241" s="9"/>
    </row>
    <row r="242" spans="1:18" ht="15" x14ac:dyDescent="0.25">
      <c r="A242" s="6">
        <v>44437</v>
      </c>
      <c r="B242" s="9" t="s">
        <v>63</v>
      </c>
      <c r="C242" s="7">
        <v>77</v>
      </c>
      <c r="D242" s="7" t="s">
        <v>95</v>
      </c>
      <c r="E242" s="7" t="s">
        <v>96</v>
      </c>
      <c r="F242" s="8">
        <v>0</v>
      </c>
      <c r="G242" s="9" t="str">
        <f>VLOOKUP(B242, 'Data Produk'!$A$2:$F$40, 2, FALSE)</f>
        <v>Pepsodent 120 gr</v>
      </c>
      <c r="H242" s="9" t="str">
        <f>VLOOKUP(B242, 'Data Produk'!$A$2:$F$40, 3, FALSE)</f>
        <v>Perawatan Tubuh</v>
      </c>
      <c r="I242" s="7" t="str">
        <f>VLOOKUP(B242, 'Data Produk'!$A$2:$F$40, 4, FALSE)</f>
        <v>Pcs</v>
      </c>
      <c r="J242" s="10">
        <f>VLOOKUP(B242, 'Data Produk'!$A$2:$F$40, 5, FALSE)</f>
        <v>5750</v>
      </c>
      <c r="K242" s="10">
        <f>VLOOKUP(B242, 'Data Produk'!$A$2:$F$40, 6, FALSE)</f>
        <v>10300</v>
      </c>
      <c r="L242" s="10">
        <f t="shared" si="9"/>
        <v>442750</v>
      </c>
      <c r="M242" s="10">
        <f t="shared" si="10"/>
        <v>793100</v>
      </c>
      <c r="N242" s="10">
        <f t="shared" si="11"/>
        <v>350350</v>
      </c>
      <c r="O242" s="9">
        <f>DAY(transaksi[[#This Row],[TANGGAL]])</f>
        <v>29</v>
      </c>
      <c r="P242" s="7" t="str">
        <f>TEXT(transaksi[[#This Row],[TANGGAL]], "mmm")</f>
        <v>Agu</v>
      </c>
      <c r="Q242" s="7">
        <f>YEAR(transaksi[[#This Row],[TANGGAL]])</f>
        <v>2021</v>
      </c>
      <c r="R242" s="9"/>
    </row>
    <row r="243" spans="1:18" ht="15" x14ac:dyDescent="0.25">
      <c r="A243" s="6">
        <v>44438</v>
      </c>
      <c r="B243" s="9" t="s">
        <v>63</v>
      </c>
      <c r="C243" s="7">
        <v>75</v>
      </c>
      <c r="D243" s="7" t="s">
        <v>95</v>
      </c>
      <c r="E243" s="7" t="s">
        <v>96</v>
      </c>
      <c r="F243" s="8">
        <v>0</v>
      </c>
      <c r="G243" s="9" t="str">
        <f>VLOOKUP(B243, 'Data Produk'!$A$2:$F$40, 2, FALSE)</f>
        <v>Pepsodent 120 gr</v>
      </c>
      <c r="H243" s="9" t="str">
        <f>VLOOKUP(B243, 'Data Produk'!$A$2:$F$40, 3, FALSE)</f>
        <v>Perawatan Tubuh</v>
      </c>
      <c r="I243" s="7" t="str">
        <f>VLOOKUP(B243, 'Data Produk'!$A$2:$F$40, 4, FALSE)</f>
        <v>Pcs</v>
      </c>
      <c r="J243" s="10">
        <f>VLOOKUP(B243, 'Data Produk'!$A$2:$F$40, 5, FALSE)</f>
        <v>5750</v>
      </c>
      <c r="K243" s="10">
        <f>VLOOKUP(B243, 'Data Produk'!$A$2:$F$40, 6, FALSE)</f>
        <v>10300</v>
      </c>
      <c r="L243" s="10">
        <f t="shared" si="9"/>
        <v>431250</v>
      </c>
      <c r="M243" s="10">
        <f t="shared" si="10"/>
        <v>772500</v>
      </c>
      <c r="N243" s="10">
        <f t="shared" si="11"/>
        <v>341250</v>
      </c>
      <c r="O243" s="9">
        <f>DAY(transaksi[[#This Row],[TANGGAL]])</f>
        <v>30</v>
      </c>
      <c r="P243" s="7" t="str">
        <f>TEXT(transaksi[[#This Row],[TANGGAL]], "mmm")</f>
        <v>Agu</v>
      </c>
      <c r="Q243" s="7">
        <f>YEAR(transaksi[[#This Row],[TANGGAL]])</f>
        <v>2021</v>
      </c>
      <c r="R243" s="9"/>
    </row>
    <row r="244" spans="1:18" ht="15" x14ac:dyDescent="0.25">
      <c r="A244" s="6">
        <v>44439</v>
      </c>
      <c r="B244" s="9" t="s">
        <v>63</v>
      </c>
      <c r="C244" s="7">
        <v>70</v>
      </c>
      <c r="D244" s="7" t="s">
        <v>95</v>
      </c>
      <c r="E244" s="7" t="s">
        <v>96</v>
      </c>
      <c r="F244" s="8">
        <v>0</v>
      </c>
      <c r="G244" s="9" t="str">
        <f>VLOOKUP(B244, 'Data Produk'!$A$2:$F$40, 2, FALSE)</f>
        <v>Pepsodent 120 gr</v>
      </c>
      <c r="H244" s="9" t="str">
        <f>VLOOKUP(B244, 'Data Produk'!$A$2:$F$40, 3, FALSE)</f>
        <v>Perawatan Tubuh</v>
      </c>
      <c r="I244" s="7" t="str">
        <f>VLOOKUP(B244, 'Data Produk'!$A$2:$F$40, 4, FALSE)</f>
        <v>Pcs</v>
      </c>
      <c r="J244" s="10">
        <f>VLOOKUP(B244, 'Data Produk'!$A$2:$F$40, 5, FALSE)</f>
        <v>5750</v>
      </c>
      <c r="K244" s="10">
        <f>VLOOKUP(B244, 'Data Produk'!$A$2:$F$40, 6, FALSE)</f>
        <v>10300</v>
      </c>
      <c r="L244" s="10">
        <f t="shared" si="9"/>
        <v>402500</v>
      </c>
      <c r="M244" s="10">
        <f t="shared" si="10"/>
        <v>721000</v>
      </c>
      <c r="N244" s="10">
        <f t="shared" si="11"/>
        <v>318500</v>
      </c>
      <c r="O244" s="9">
        <f>DAY(transaksi[[#This Row],[TANGGAL]])</f>
        <v>31</v>
      </c>
      <c r="P244" s="7" t="str">
        <f>TEXT(transaksi[[#This Row],[TANGGAL]], "mmm")</f>
        <v>Agu</v>
      </c>
      <c r="Q244" s="7">
        <f>YEAR(transaksi[[#This Row],[TANGGAL]])</f>
        <v>2021</v>
      </c>
      <c r="R244" s="9"/>
    </row>
    <row r="245" spans="1:18" ht="15" x14ac:dyDescent="0.25">
      <c r="A245" s="6">
        <v>44440</v>
      </c>
      <c r="B245" s="9" t="s">
        <v>67</v>
      </c>
      <c r="C245" s="7">
        <v>70</v>
      </c>
      <c r="D245" s="7" t="s">
        <v>95</v>
      </c>
      <c r="E245" s="7" t="s">
        <v>96</v>
      </c>
      <c r="F245" s="8">
        <v>0</v>
      </c>
      <c r="G245" s="9" t="str">
        <f>VLOOKUP(B245, 'Data Produk'!$A$2:$F$40, 2, FALSE)</f>
        <v>Pond's Bright Beauty</v>
      </c>
      <c r="H245" s="9" t="str">
        <f>VLOOKUP(B245, 'Data Produk'!$A$2:$F$40, 3, FALSE)</f>
        <v>Perawatan Tubuh</v>
      </c>
      <c r="I245" s="7" t="str">
        <f>VLOOKUP(B245, 'Data Produk'!$A$2:$F$40, 4, FALSE)</f>
        <v>Pcs</v>
      </c>
      <c r="J245" s="10">
        <f>VLOOKUP(B245, 'Data Produk'!$A$2:$F$40, 5, FALSE)</f>
        <v>17750</v>
      </c>
      <c r="K245" s="10">
        <f>VLOOKUP(B245, 'Data Produk'!$A$2:$F$40, 6, FALSE)</f>
        <v>21000</v>
      </c>
      <c r="L245" s="10">
        <f t="shared" si="9"/>
        <v>1242500</v>
      </c>
      <c r="M245" s="10">
        <f t="shared" si="10"/>
        <v>1470000</v>
      </c>
      <c r="N245" s="10">
        <f t="shared" si="11"/>
        <v>227500</v>
      </c>
      <c r="O245" s="9">
        <f>DAY(transaksi[[#This Row],[TANGGAL]])</f>
        <v>1</v>
      </c>
      <c r="P245" s="7" t="str">
        <f>TEXT(transaksi[[#This Row],[TANGGAL]], "mmm")</f>
        <v>Sep</v>
      </c>
      <c r="Q245" s="7">
        <f>YEAR(transaksi[[#This Row],[TANGGAL]])</f>
        <v>2021</v>
      </c>
      <c r="R245" s="9"/>
    </row>
    <row r="246" spans="1:18" ht="15" x14ac:dyDescent="0.25">
      <c r="A246" s="6">
        <v>44441</v>
      </c>
      <c r="B246" s="9" t="s">
        <v>11</v>
      </c>
      <c r="C246" s="7">
        <v>69</v>
      </c>
      <c r="D246" s="7" t="s">
        <v>99</v>
      </c>
      <c r="E246" s="7" t="s">
        <v>98</v>
      </c>
      <c r="F246" s="8">
        <v>0</v>
      </c>
      <c r="G246" s="9" t="str">
        <f>VLOOKUP(B246, 'Data Produk'!$A$2:$F$40, 2, FALSE)</f>
        <v>Lotte Chocopie</v>
      </c>
      <c r="H246" s="9" t="str">
        <f>VLOOKUP(B246, 'Data Produk'!$A$2:$F$40, 3, FALSE)</f>
        <v>Makanan</v>
      </c>
      <c r="I246" s="7" t="str">
        <f>VLOOKUP(B246, 'Data Produk'!$A$2:$F$40, 4, FALSE)</f>
        <v>Pcs</v>
      </c>
      <c r="J246" s="10">
        <f>VLOOKUP(B246, 'Data Produk'!$A$2:$F$40, 5, FALSE)</f>
        <v>4850</v>
      </c>
      <c r="K246" s="10">
        <f>VLOOKUP(B246, 'Data Produk'!$A$2:$F$40, 6, FALSE)</f>
        <v>6100</v>
      </c>
      <c r="L246" s="10">
        <f t="shared" si="9"/>
        <v>334650</v>
      </c>
      <c r="M246" s="10">
        <f t="shared" si="10"/>
        <v>420900</v>
      </c>
      <c r="N246" s="10">
        <f t="shared" si="11"/>
        <v>86250</v>
      </c>
      <c r="O246" s="9">
        <f>DAY(transaksi[[#This Row],[TANGGAL]])</f>
        <v>2</v>
      </c>
      <c r="P246" s="7" t="str">
        <f>TEXT(transaksi[[#This Row],[TANGGAL]], "mmm")</f>
        <v>Sep</v>
      </c>
      <c r="Q246" s="7">
        <f>YEAR(transaksi[[#This Row],[TANGGAL]])</f>
        <v>2021</v>
      </c>
      <c r="R246" s="9"/>
    </row>
    <row r="247" spans="1:18" ht="15" x14ac:dyDescent="0.25">
      <c r="A247" s="6">
        <v>44442</v>
      </c>
      <c r="B247" s="9" t="s">
        <v>15</v>
      </c>
      <c r="C247" s="7">
        <v>72</v>
      </c>
      <c r="D247" s="7" t="s">
        <v>99</v>
      </c>
      <c r="E247" s="7" t="s">
        <v>96</v>
      </c>
      <c r="F247" s="8">
        <v>0</v>
      </c>
      <c r="G247" s="9" t="str">
        <f>VLOOKUP(B247, 'Data Produk'!$A$2:$F$40, 2, FALSE)</f>
        <v>Nyam-nyam</v>
      </c>
      <c r="H247" s="9" t="str">
        <f>VLOOKUP(B247, 'Data Produk'!$A$2:$F$40, 3, FALSE)</f>
        <v>Makanan</v>
      </c>
      <c r="I247" s="7" t="str">
        <f>VLOOKUP(B247, 'Data Produk'!$A$2:$F$40, 4, FALSE)</f>
        <v>Pcs</v>
      </c>
      <c r="J247" s="10">
        <f>VLOOKUP(B247, 'Data Produk'!$A$2:$F$40, 5, FALSE)</f>
        <v>3550</v>
      </c>
      <c r="K247" s="10">
        <f>VLOOKUP(B247, 'Data Produk'!$A$2:$F$40, 6, FALSE)</f>
        <v>4800</v>
      </c>
      <c r="L247" s="10">
        <f t="shared" si="9"/>
        <v>255600</v>
      </c>
      <c r="M247" s="10">
        <f t="shared" si="10"/>
        <v>345600</v>
      </c>
      <c r="N247" s="10">
        <f t="shared" si="11"/>
        <v>90000</v>
      </c>
      <c r="O247" s="9">
        <f>DAY(transaksi[[#This Row],[TANGGAL]])</f>
        <v>3</v>
      </c>
      <c r="P247" s="7" t="str">
        <f>TEXT(transaksi[[#This Row],[TANGGAL]], "mmm")</f>
        <v>Sep</v>
      </c>
      <c r="Q247" s="7">
        <f>YEAR(transaksi[[#This Row],[TANGGAL]])</f>
        <v>2021</v>
      </c>
      <c r="R247" s="9"/>
    </row>
    <row r="248" spans="1:18" ht="15" x14ac:dyDescent="0.25">
      <c r="A248" s="6">
        <v>44443</v>
      </c>
      <c r="B248" s="9" t="s">
        <v>82</v>
      </c>
      <c r="C248" s="7">
        <v>73</v>
      </c>
      <c r="D248" s="7" t="s">
        <v>99</v>
      </c>
      <c r="E248" s="7" t="s">
        <v>96</v>
      </c>
      <c r="F248" s="8">
        <v>0</v>
      </c>
      <c r="G248" s="9" t="str">
        <f>VLOOKUP(B248, 'Data Produk'!$A$2:$F$40, 2, FALSE)</f>
        <v>Pulpen Gel</v>
      </c>
      <c r="H248" s="9" t="str">
        <f>VLOOKUP(B248, 'Data Produk'!$A$2:$F$40, 3, FALSE)</f>
        <v>Alat Tulis</v>
      </c>
      <c r="I248" s="7" t="str">
        <f>VLOOKUP(B248, 'Data Produk'!$A$2:$F$40, 4, FALSE)</f>
        <v>Pcs</v>
      </c>
      <c r="J248" s="10">
        <f>VLOOKUP(B248, 'Data Produk'!$A$2:$F$40, 5, FALSE)</f>
        <v>7500</v>
      </c>
      <c r="K248" s="10">
        <f>VLOOKUP(B248, 'Data Produk'!$A$2:$F$40, 6, FALSE)</f>
        <v>8000</v>
      </c>
      <c r="L248" s="10">
        <f t="shared" si="9"/>
        <v>547500</v>
      </c>
      <c r="M248" s="10">
        <f t="shared" si="10"/>
        <v>584000</v>
      </c>
      <c r="N248" s="10">
        <f t="shared" si="11"/>
        <v>36500</v>
      </c>
      <c r="O248" s="9">
        <f>DAY(transaksi[[#This Row],[TANGGAL]])</f>
        <v>4</v>
      </c>
      <c r="P248" s="7" t="str">
        <f>TEXT(transaksi[[#This Row],[TANGGAL]], "mmm")</f>
        <v>Sep</v>
      </c>
      <c r="Q248" s="7">
        <f>YEAR(transaksi[[#This Row],[TANGGAL]])</f>
        <v>2021</v>
      </c>
      <c r="R248" s="9"/>
    </row>
    <row r="249" spans="1:18" ht="15" x14ac:dyDescent="0.25">
      <c r="A249" s="6">
        <v>44444</v>
      </c>
      <c r="B249" s="9" t="s">
        <v>84</v>
      </c>
      <c r="C249" s="7">
        <v>75</v>
      </c>
      <c r="D249" s="7" t="s">
        <v>95</v>
      </c>
      <c r="E249" s="7" t="s">
        <v>96</v>
      </c>
      <c r="F249" s="8">
        <v>0</v>
      </c>
      <c r="G249" s="9" t="str">
        <f>VLOOKUP(B249, 'Data Produk'!$A$2:$F$40, 2, FALSE)</f>
        <v>Tipe X Joyko</v>
      </c>
      <c r="H249" s="9" t="str">
        <f>VLOOKUP(B249, 'Data Produk'!$A$2:$F$40, 3, FALSE)</f>
        <v>Alat Tulis</v>
      </c>
      <c r="I249" s="7" t="str">
        <f>VLOOKUP(B249, 'Data Produk'!$A$2:$F$40, 4, FALSE)</f>
        <v>Pcs</v>
      </c>
      <c r="J249" s="10">
        <f>VLOOKUP(B249, 'Data Produk'!$A$2:$F$40, 5, FALSE)</f>
        <v>1500</v>
      </c>
      <c r="K249" s="10">
        <f>VLOOKUP(B249, 'Data Produk'!$A$2:$F$40, 6, FALSE)</f>
        <v>2500</v>
      </c>
      <c r="L249" s="10">
        <f t="shared" si="9"/>
        <v>112500</v>
      </c>
      <c r="M249" s="10">
        <f t="shared" si="10"/>
        <v>187500</v>
      </c>
      <c r="N249" s="10">
        <f t="shared" si="11"/>
        <v>75000</v>
      </c>
      <c r="O249" s="9">
        <f>DAY(transaksi[[#This Row],[TANGGAL]])</f>
        <v>5</v>
      </c>
      <c r="P249" s="7" t="str">
        <f>TEXT(transaksi[[#This Row],[TANGGAL]], "mmm")</f>
        <v>Sep</v>
      </c>
      <c r="Q249" s="7">
        <f>YEAR(transaksi[[#This Row],[TANGGAL]])</f>
        <v>2021</v>
      </c>
      <c r="R249" s="9"/>
    </row>
    <row r="250" spans="1:18" ht="15" x14ac:dyDescent="0.25">
      <c r="A250" s="6">
        <v>44445</v>
      </c>
      <c r="B250" s="9" t="s">
        <v>48</v>
      </c>
      <c r="C250" s="7">
        <v>70</v>
      </c>
      <c r="D250" s="7" t="s">
        <v>95</v>
      </c>
      <c r="E250" s="7" t="s">
        <v>98</v>
      </c>
      <c r="F250" s="8">
        <v>0</v>
      </c>
      <c r="G250" s="9" t="str">
        <f>VLOOKUP(B250, 'Data Produk'!$A$2:$F$40, 2, FALSE)</f>
        <v>Golda Coffee</v>
      </c>
      <c r="H250" s="9" t="str">
        <f>VLOOKUP(B250, 'Data Produk'!$A$2:$F$40, 3, FALSE)</f>
        <v>Minuman</v>
      </c>
      <c r="I250" s="7" t="str">
        <f>VLOOKUP(B250, 'Data Produk'!$A$2:$F$40, 4, FALSE)</f>
        <v>Pcs</v>
      </c>
      <c r="J250" s="10">
        <f>VLOOKUP(B250, 'Data Produk'!$A$2:$F$40, 5, FALSE)</f>
        <v>11950</v>
      </c>
      <c r="K250" s="10">
        <f>VLOOKUP(B250, 'Data Produk'!$A$2:$F$40, 6, FALSE)</f>
        <v>16200</v>
      </c>
      <c r="L250" s="10">
        <f t="shared" si="9"/>
        <v>836500</v>
      </c>
      <c r="M250" s="10">
        <f t="shared" si="10"/>
        <v>1134000</v>
      </c>
      <c r="N250" s="10">
        <f t="shared" si="11"/>
        <v>297500</v>
      </c>
      <c r="O250" s="9">
        <f>DAY(transaksi[[#This Row],[TANGGAL]])</f>
        <v>6</v>
      </c>
      <c r="P250" s="7" t="str">
        <f>TEXT(transaksi[[#This Row],[TANGGAL]], "mmm")</f>
        <v>Sep</v>
      </c>
      <c r="Q250" s="7">
        <f>YEAR(transaksi[[#This Row],[TANGGAL]])</f>
        <v>2021</v>
      </c>
      <c r="R250" s="9"/>
    </row>
    <row r="251" spans="1:18" ht="15" x14ac:dyDescent="0.25">
      <c r="A251" s="6">
        <v>44446</v>
      </c>
      <c r="B251" s="9" t="s">
        <v>59</v>
      </c>
      <c r="C251" s="7">
        <v>75</v>
      </c>
      <c r="D251" s="7" t="s">
        <v>95</v>
      </c>
      <c r="E251" s="7" t="s">
        <v>96</v>
      </c>
      <c r="F251" s="8">
        <v>0</v>
      </c>
      <c r="G251" s="9" t="str">
        <f>VLOOKUP(B251, 'Data Produk'!$A$2:$F$40, 2, FALSE)</f>
        <v>Lifebuoy Cair 900 Ml</v>
      </c>
      <c r="H251" s="9" t="str">
        <f>VLOOKUP(B251, 'Data Produk'!$A$2:$F$40, 3, FALSE)</f>
        <v>Perawatan Tubuh</v>
      </c>
      <c r="I251" s="7" t="str">
        <f>VLOOKUP(B251, 'Data Produk'!$A$2:$F$40, 4, FALSE)</f>
        <v>Pcs</v>
      </c>
      <c r="J251" s="10">
        <f>VLOOKUP(B251, 'Data Produk'!$A$2:$F$40, 5, FALSE)</f>
        <v>34550</v>
      </c>
      <c r="K251" s="10">
        <f>VLOOKUP(B251, 'Data Produk'!$A$2:$F$40, 6, FALSE)</f>
        <v>36000</v>
      </c>
      <c r="L251" s="10">
        <f t="shared" si="9"/>
        <v>2591250</v>
      </c>
      <c r="M251" s="10">
        <f t="shared" si="10"/>
        <v>2700000</v>
      </c>
      <c r="N251" s="10">
        <f t="shared" si="11"/>
        <v>108750</v>
      </c>
      <c r="O251" s="9">
        <f>DAY(transaksi[[#This Row],[TANGGAL]])</f>
        <v>7</v>
      </c>
      <c r="P251" s="7" t="str">
        <f>TEXT(transaksi[[#This Row],[TANGGAL]], "mmm")</f>
        <v>Sep</v>
      </c>
      <c r="Q251" s="7">
        <f>YEAR(transaksi[[#This Row],[TANGGAL]])</f>
        <v>2021</v>
      </c>
      <c r="R251" s="9"/>
    </row>
    <row r="252" spans="1:18" ht="15" x14ac:dyDescent="0.25">
      <c r="A252" s="6">
        <v>44447</v>
      </c>
      <c r="B252" s="9" t="s">
        <v>13</v>
      </c>
      <c r="C252" s="7">
        <v>70</v>
      </c>
      <c r="D252" s="7" t="s">
        <v>95</v>
      </c>
      <c r="E252" s="7" t="s">
        <v>98</v>
      </c>
      <c r="F252" s="8">
        <v>0</v>
      </c>
      <c r="G252" s="9" t="str">
        <f>VLOOKUP(B252, 'Data Produk'!$A$2:$F$40, 2, FALSE)</f>
        <v>Oreo Wafer Sandwich</v>
      </c>
      <c r="H252" s="9" t="str">
        <f>VLOOKUP(B252, 'Data Produk'!$A$2:$F$40, 3, FALSE)</f>
        <v>Makanan</v>
      </c>
      <c r="I252" s="7" t="str">
        <f>VLOOKUP(B252, 'Data Produk'!$A$2:$F$40, 4, FALSE)</f>
        <v>Pcs</v>
      </c>
      <c r="J252" s="10">
        <f>VLOOKUP(B252, 'Data Produk'!$A$2:$F$40, 5, FALSE)</f>
        <v>2350</v>
      </c>
      <c r="K252" s="10">
        <f>VLOOKUP(B252, 'Data Produk'!$A$2:$F$40, 6, FALSE)</f>
        <v>3500</v>
      </c>
      <c r="L252" s="10">
        <f t="shared" si="9"/>
        <v>164500</v>
      </c>
      <c r="M252" s="10">
        <f t="shared" si="10"/>
        <v>245000</v>
      </c>
      <c r="N252" s="10">
        <f t="shared" si="11"/>
        <v>80500</v>
      </c>
      <c r="O252" s="9">
        <f>DAY(transaksi[[#This Row],[TANGGAL]])</f>
        <v>8</v>
      </c>
      <c r="P252" s="7" t="str">
        <f>TEXT(transaksi[[#This Row],[TANGGAL]], "mmm")</f>
        <v>Sep</v>
      </c>
      <c r="Q252" s="7">
        <f>YEAR(transaksi[[#This Row],[TANGGAL]])</f>
        <v>2021</v>
      </c>
      <c r="R252" s="9"/>
    </row>
    <row r="253" spans="1:18" ht="15" x14ac:dyDescent="0.25">
      <c r="A253" s="6">
        <v>44448</v>
      </c>
      <c r="B253" s="9" t="s">
        <v>67</v>
      </c>
      <c r="C253" s="7">
        <v>69</v>
      </c>
      <c r="D253" s="7" t="s">
        <v>97</v>
      </c>
      <c r="E253" s="7" t="s">
        <v>96</v>
      </c>
      <c r="F253" s="8">
        <v>0</v>
      </c>
      <c r="G253" s="9" t="str">
        <f>VLOOKUP(B253, 'Data Produk'!$A$2:$F$40, 2, FALSE)</f>
        <v>Pond's Bright Beauty</v>
      </c>
      <c r="H253" s="9" t="str">
        <f>VLOOKUP(B253, 'Data Produk'!$A$2:$F$40, 3, FALSE)</f>
        <v>Perawatan Tubuh</v>
      </c>
      <c r="I253" s="7" t="str">
        <f>VLOOKUP(B253, 'Data Produk'!$A$2:$F$40, 4, FALSE)</f>
        <v>Pcs</v>
      </c>
      <c r="J253" s="10">
        <f>VLOOKUP(B253, 'Data Produk'!$A$2:$F$40, 5, FALSE)</f>
        <v>17750</v>
      </c>
      <c r="K253" s="10">
        <f>VLOOKUP(B253, 'Data Produk'!$A$2:$F$40, 6, FALSE)</f>
        <v>21000</v>
      </c>
      <c r="L253" s="10">
        <f t="shared" si="9"/>
        <v>1224750</v>
      </c>
      <c r="M253" s="10">
        <f t="shared" si="10"/>
        <v>1449000</v>
      </c>
      <c r="N253" s="10">
        <f t="shared" si="11"/>
        <v>224250</v>
      </c>
      <c r="O253" s="9">
        <f>DAY(transaksi[[#This Row],[TANGGAL]])</f>
        <v>9</v>
      </c>
      <c r="P253" s="7" t="str">
        <f>TEXT(transaksi[[#This Row],[TANGGAL]], "mmm")</f>
        <v>Sep</v>
      </c>
      <c r="Q253" s="7">
        <f>YEAR(transaksi[[#This Row],[TANGGAL]])</f>
        <v>2021</v>
      </c>
      <c r="R253" s="9"/>
    </row>
    <row r="254" spans="1:18" ht="15" x14ac:dyDescent="0.25">
      <c r="A254" s="6">
        <v>44449</v>
      </c>
      <c r="B254" s="9" t="s">
        <v>67</v>
      </c>
      <c r="C254" s="7">
        <v>68</v>
      </c>
      <c r="D254" s="7" t="s">
        <v>99</v>
      </c>
      <c r="E254" s="7" t="s">
        <v>96</v>
      </c>
      <c r="F254" s="8">
        <v>0</v>
      </c>
      <c r="G254" s="9" t="str">
        <f>VLOOKUP(B254, 'Data Produk'!$A$2:$F$40, 2, FALSE)</f>
        <v>Pond's Bright Beauty</v>
      </c>
      <c r="H254" s="9" t="str">
        <f>VLOOKUP(B254, 'Data Produk'!$A$2:$F$40, 3, FALSE)</f>
        <v>Perawatan Tubuh</v>
      </c>
      <c r="I254" s="7" t="str">
        <f>VLOOKUP(B254, 'Data Produk'!$A$2:$F$40, 4, FALSE)</f>
        <v>Pcs</v>
      </c>
      <c r="J254" s="10">
        <f>VLOOKUP(B254, 'Data Produk'!$A$2:$F$40, 5, FALSE)</f>
        <v>17750</v>
      </c>
      <c r="K254" s="10">
        <f>VLOOKUP(B254, 'Data Produk'!$A$2:$F$40, 6, FALSE)</f>
        <v>21000</v>
      </c>
      <c r="L254" s="10">
        <f t="shared" si="9"/>
        <v>1207000</v>
      </c>
      <c r="M254" s="10">
        <f t="shared" si="10"/>
        <v>1428000</v>
      </c>
      <c r="N254" s="10">
        <f t="shared" si="11"/>
        <v>221000</v>
      </c>
      <c r="O254" s="9">
        <f>DAY(transaksi[[#This Row],[TANGGAL]])</f>
        <v>10</v>
      </c>
      <c r="P254" s="7" t="str">
        <f>TEXT(transaksi[[#This Row],[TANGGAL]], "mmm")</f>
        <v>Sep</v>
      </c>
      <c r="Q254" s="7">
        <f>YEAR(transaksi[[#This Row],[TANGGAL]])</f>
        <v>2021</v>
      </c>
      <c r="R254" s="9"/>
    </row>
    <row r="255" spans="1:18" ht="15" x14ac:dyDescent="0.25">
      <c r="A255" s="6">
        <v>44450</v>
      </c>
      <c r="B255" s="9" t="s">
        <v>11</v>
      </c>
      <c r="C255" s="7">
        <v>67</v>
      </c>
      <c r="D255" s="7" t="s">
        <v>97</v>
      </c>
      <c r="E255" s="7" t="s">
        <v>96</v>
      </c>
      <c r="F255" s="8">
        <v>0</v>
      </c>
      <c r="G255" s="9" t="str">
        <f>VLOOKUP(B255, 'Data Produk'!$A$2:$F$40, 2, FALSE)</f>
        <v>Lotte Chocopie</v>
      </c>
      <c r="H255" s="9" t="str">
        <f>VLOOKUP(B255, 'Data Produk'!$A$2:$F$40, 3, FALSE)</f>
        <v>Makanan</v>
      </c>
      <c r="I255" s="7" t="str">
        <f>VLOOKUP(B255, 'Data Produk'!$A$2:$F$40, 4, FALSE)</f>
        <v>Pcs</v>
      </c>
      <c r="J255" s="10">
        <f>VLOOKUP(B255, 'Data Produk'!$A$2:$F$40, 5, FALSE)</f>
        <v>4850</v>
      </c>
      <c r="K255" s="10">
        <f>VLOOKUP(B255, 'Data Produk'!$A$2:$F$40, 6, FALSE)</f>
        <v>6100</v>
      </c>
      <c r="L255" s="10">
        <f t="shared" si="9"/>
        <v>324950</v>
      </c>
      <c r="M255" s="10">
        <f t="shared" si="10"/>
        <v>408700</v>
      </c>
      <c r="N255" s="10">
        <f t="shared" si="11"/>
        <v>83750</v>
      </c>
      <c r="O255" s="9">
        <f>DAY(transaksi[[#This Row],[TANGGAL]])</f>
        <v>11</v>
      </c>
      <c r="P255" s="7" t="str">
        <f>TEXT(transaksi[[#This Row],[TANGGAL]], "mmm")</f>
        <v>Sep</v>
      </c>
      <c r="Q255" s="7">
        <f>YEAR(transaksi[[#This Row],[TANGGAL]])</f>
        <v>2021</v>
      </c>
      <c r="R255" s="9"/>
    </row>
    <row r="256" spans="1:18" ht="15" x14ac:dyDescent="0.25">
      <c r="A256" s="6">
        <v>44451</v>
      </c>
      <c r="B256" s="9" t="s">
        <v>15</v>
      </c>
      <c r="C256" s="7">
        <v>70</v>
      </c>
      <c r="D256" s="7" t="s">
        <v>97</v>
      </c>
      <c r="E256" s="7" t="s">
        <v>96</v>
      </c>
      <c r="F256" s="8">
        <v>0</v>
      </c>
      <c r="G256" s="9" t="str">
        <f>VLOOKUP(B256, 'Data Produk'!$A$2:$F$40, 2, FALSE)</f>
        <v>Nyam-nyam</v>
      </c>
      <c r="H256" s="9" t="str">
        <f>VLOOKUP(B256, 'Data Produk'!$A$2:$F$40, 3, FALSE)</f>
        <v>Makanan</v>
      </c>
      <c r="I256" s="7" t="str">
        <f>VLOOKUP(B256, 'Data Produk'!$A$2:$F$40, 4, FALSE)</f>
        <v>Pcs</v>
      </c>
      <c r="J256" s="10">
        <f>VLOOKUP(B256, 'Data Produk'!$A$2:$F$40, 5, FALSE)</f>
        <v>3550</v>
      </c>
      <c r="K256" s="10">
        <f>VLOOKUP(B256, 'Data Produk'!$A$2:$F$40, 6, FALSE)</f>
        <v>4800</v>
      </c>
      <c r="L256" s="10">
        <f t="shared" si="9"/>
        <v>248500</v>
      </c>
      <c r="M256" s="10">
        <f t="shared" si="10"/>
        <v>336000</v>
      </c>
      <c r="N256" s="10">
        <f t="shared" si="11"/>
        <v>87500</v>
      </c>
      <c r="O256" s="9">
        <f>DAY(transaksi[[#This Row],[TANGGAL]])</f>
        <v>12</v>
      </c>
      <c r="P256" s="7" t="str">
        <f>TEXT(transaksi[[#This Row],[TANGGAL]], "mmm")</f>
        <v>Sep</v>
      </c>
      <c r="Q256" s="7">
        <f>YEAR(transaksi[[#This Row],[TANGGAL]])</f>
        <v>2021</v>
      </c>
      <c r="R256" s="9"/>
    </row>
    <row r="257" spans="1:18" ht="15" x14ac:dyDescent="0.25">
      <c r="A257" s="6">
        <v>44452</v>
      </c>
      <c r="B257" s="9" t="s">
        <v>7</v>
      </c>
      <c r="C257" s="7">
        <v>71</v>
      </c>
      <c r="D257" s="7" t="s">
        <v>99</v>
      </c>
      <c r="E257" s="7" t="s">
        <v>96</v>
      </c>
      <c r="F257" s="8">
        <v>0</v>
      </c>
      <c r="G257" s="9" t="str">
        <f>VLOOKUP(B257, 'Data Produk'!$A$2:$F$40, 2, FALSE)</f>
        <v>Pocky</v>
      </c>
      <c r="H257" s="9" t="str">
        <f>VLOOKUP(B257, 'Data Produk'!$A$2:$F$40, 3, FALSE)</f>
        <v>Makanan</v>
      </c>
      <c r="I257" s="7" t="str">
        <f>VLOOKUP(B257, 'Data Produk'!$A$2:$F$40, 4, FALSE)</f>
        <v>Pcs</v>
      </c>
      <c r="J257" s="10">
        <f>VLOOKUP(B257, 'Data Produk'!$A$2:$F$40, 5, FALSE)</f>
        <v>7250</v>
      </c>
      <c r="K257" s="10">
        <f>VLOOKUP(B257, 'Data Produk'!$A$2:$F$40, 6, FALSE)</f>
        <v>8200</v>
      </c>
      <c r="L257" s="10">
        <f t="shared" si="9"/>
        <v>514750</v>
      </c>
      <c r="M257" s="10">
        <f t="shared" si="10"/>
        <v>582200</v>
      </c>
      <c r="N257" s="10">
        <f t="shared" si="11"/>
        <v>67450</v>
      </c>
      <c r="O257" s="9">
        <f>DAY(transaksi[[#This Row],[TANGGAL]])</f>
        <v>13</v>
      </c>
      <c r="P257" s="7" t="str">
        <f>TEXT(transaksi[[#This Row],[TANGGAL]], "mmm")</f>
        <v>Sep</v>
      </c>
      <c r="Q257" s="7">
        <f>YEAR(transaksi[[#This Row],[TANGGAL]])</f>
        <v>2021</v>
      </c>
      <c r="R257" s="9"/>
    </row>
    <row r="258" spans="1:18" ht="15" x14ac:dyDescent="0.25">
      <c r="A258" s="6">
        <v>44453</v>
      </c>
      <c r="B258" s="9" t="s">
        <v>38</v>
      </c>
      <c r="C258" s="7">
        <v>73</v>
      </c>
      <c r="D258" s="7" t="s">
        <v>97</v>
      </c>
      <c r="E258" s="7" t="s">
        <v>96</v>
      </c>
      <c r="F258" s="8">
        <v>0</v>
      </c>
      <c r="G258" s="9" t="str">
        <f>VLOOKUP(B258, 'Data Produk'!$A$2:$F$40, 2, FALSE)</f>
        <v>Yoyic Bluebery</v>
      </c>
      <c r="H258" s="9" t="str">
        <f>VLOOKUP(B258, 'Data Produk'!$A$2:$F$40, 3, FALSE)</f>
        <v>Minuman</v>
      </c>
      <c r="I258" s="7" t="str">
        <f>VLOOKUP(B258, 'Data Produk'!$A$2:$F$40, 4, FALSE)</f>
        <v>Pcs</v>
      </c>
      <c r="J258" s="10">
        <f>VLOOKUP(B258, 'Data Produk'!$A$2:$F$40, 5, FALSE)</f>
        <v>4775</v>
      </c>
      <c r="K258" s="10">
        <f>VLOOKUP(B258, 'Data Produk'!$A$2:$F$40, 6, FALSE)</f>
        <v>7700</v>
      </c>
      <c r="L258" s="10">
        <f t="shared" si="9"/>
        <v>348575</v>
      </c>
      <c r="M258" s="10">
        <f t="shared" si="10"/>
        <v>562100</v>
      </c>
      <c r="N258" s="10">
        <f t="shared" si="11"/>
        <v>213525</v>
      </c>
      <c r="O258" s="9">
        <f>DAY(transaksi[[#This Row],[TANGGAL]])</f>
        <v>14</v>
      </c>
      <c r="P258" s="7" t="str">
        <f>TEXT(transaksi[[#This Row],[TANGGAL]], "mmm")</f>
        <v>Sep</v>
      </c>
      <c r="Q258" s="7">
        <f>YEAR(transaksi[[#This Row],[TANGGAL]])</f>
        <v>2021</v>
      </c>
      <c r="R258" s="9"/>
    </row>
    <row r="259" spans="1:18" ht="15" x14ac:dyDescent="0.25">
      <c r="A259" s="6">
        <v>44454</v>
      </c>
      <c r="B259" s="9" t="s">
        <v>48</v>
      </c>
      <c r="C259" s="7">
        <v>69</v>
      </c>
      <c r="D259" s="7" t="s">
        <v>97</v>
      </c>
      <c r="E259" s="7" t="s">
        <v>96</v>
      </c>
      <c r="F259" s="8">
        <v>0</v>
      </c>
      <c r="G259" s="9" t="str">
        <f>VLOOKUP(B259, 'Data Produk'!$A$2:$F$40, 2, FALSE)</f>
        <v>Golda Coffee</v>
      </c>
      <c r="H259" s="9" t="str">
        <f>VLOOKUP(B259, 'Data Produk'!$A$2:$F$40, 3, FALSE)</f>
        <v>Minuman</v>
      </c>
      <c r="I259" s="7" t="str">
        <f>VLOOKUP(B259, 'Data Produk'!$A$2:$F$40, 4, FALSE)</f>
        <v>Pcs</v>
      </c>
      <c r="J259" s="10">
        <f>VLOOKUP(B259, 'Data Produk'!$A$2:$F$40, 5, FALSE)</f>
        <v>11950</v>
      </c>
      <c r="K259" s="10">
        <f>VLOOKUP(B259, 'Data Produk'!$A$2:$F$40, 6, FALSE)</f>
        <v>16200</v>
      </c>
      <c r="L259" s="10">
        <f t="shared" ref="L259:L322" si="12">C259*J259</f>
        <v>824550</v>
      </c>
      <c r="M259" s="10">
        <f t="shared" ref="M259:M322" si="13">C259*K259</f>
        <v>1117800</v>
      </c>
      <c r="N259" s="10">
        <f t="shared" ref="N259:N322" si="14">M259-L259</f>
        <v>293250</v>
      </c>
      <c r="O259" s="9">
        <f>DAY(transaksi[[#This Row],[TANGGAL]])</f>
        <v>15</v>
      </c>
      <c r="P259" s="7" t="str">
        <f>TEXT(transaksi[[#This Row],[TANGGAL]], "mmm")</f>
        <v>Sep</v>
      </c>
      <c r="Q259" s="7">
        <f>YEAR(transaksi[[#This Row],[TANGGAL]])</f>
        <v>2021</v>
      </c>
      <c r="R259" s="9"/>
    </row>
    <row r="260" spans="1:18" ht="15" x14ac:dyDescent="0.25">
      <c r="A260" s="6">
        <v>44455</v>
      </c>
      <c r="B260" s="9" t="s">
        <v>59</v>
      </c>
      <c r="C260" s="7">
        <v>70</v>
      </c>
      <c r="D260" s="7" t="s">
        <v>99</v>
      </c>
      <c r="E260" s="7" t="s">
        <v>96</v>
      </c>
      <c r="F260" s="8">
        <v>0</v>
      </c>
      <c r="G260" s="9" t="str">
        <f>VLOOKUP(B260, 'Data Produk'!$A$2:$F$40, 2, FALSE)</f>
        <v>Lifebuoy Cair 900 Ml</v>
      </c>
      <c r="H260" s="9" t="str">
        <f>VLOOKUP(B260, 'Data Produk'!$A$2:$F$40, 3, FALSE)</f>
        <v>Perawatan Tubuh</v>
      </c>
      <c r="I260" s="7" t="str">
        <f>VLOOKUP(B260, 'Data Produk'!$A$2:$F$40, 4, FALSE)</f>
        <v>Pcs</v>
      </c>
      <c r="J260" s="10">
        <f>VLOOKUP(B260, 'Data Produk'!$A$2:$F$40, 5, FALSE)</f>
        <v>34550</v>
      </c>
      <c r="K260" s="10">
        <f>VLOOKUP(B260, 'Data Produk'!$A$2:$F$40, 6, FALSE)</f>
        <v>36000</v>
      </c>
      <c r="L260" s="10">
        <f t="shared" si="12"/>
        <v>2418500</v>
      </c>
      <c r="M260" s="10">
        <f t="shared" si="13"/>
        <v>2520000</v>
      </c>
      <c r="N260" s="10">
        <f t="shared" si="14"/>
        <v>101500</v>
      </c>
      <c r="O260" s="9">
        <f>DAY(transaksi[[#This Row],[TANGGAL]])</f>
        <v>16</v>
      </c>
      <c r="P260" s="7" t="str">
        <f>TEXT(transaksi[[#This Row],[TANGGAL]], "mmm")</f>
        <v>Sep</v>
      </c>
      <c r="Q260" s="7">
        <f>YEAR(transaksi[[#This Row],[TANGGAL]])</f>
        <v>2021</v>
      </c>
      <c r="R260" s="9"/>
    </row>
    <row r="261" spans="1:18" ht="15" x14ac:dyDescent="0.25">
      <c r="A261" s="6">
        <v>44456</v>
      </c>
      <c r="B261" s="9" t="s">
        <v>13</v>
      </c>
      <c r="C261" s="7">
        <v>67</v>
      </c>
      <c r="D261" s="7" t="s">
        <v>97</v>
      </c>
      <c r="E261" s="7" t="s">
        <v>96</v>
      </c>
      <c r="F261" s="8">
        <v>0</v>
      </c>
      <c r="G261" s="9" t="str">
        <f>VLOOKUP(B261, 'Data Produk'!$A$2:$F$40, 2, FALSE)</f>
        <v>Oreo Wafer Sandwich</v>
      </c>
      <c r="H261" s="9" t="str">
        <f>VLOOKUP(B261, 'Data Produk'!$A$2:$F$40, 3, FALSE)</f>
        <v>Makanan</v>
      </c>
      <c r="I261" s="7" t="str">
        <f>VLOOKUP(B261, 'Data Produk'!$A$2:$F$40, 4, FALSE)</f>
        <v>Pcs</v>
      </c>
      <c r="J261" s="10">
        <f>VLOOKUP(B261, 'Data Produk'!$A$2:$F$40, 5, FALSE)</f>
        <v>2350</v>
      </c>
      <c r="K261" s="10">
        <f>VLOOKUP(B261, 'Data Produk'!$A$2:$F$40, 6, FALSE)</f>
        <v>3500</v>
      </c>
      <c r="L261" s="10">
        <f t="shared" si="12"/>
        <v>157450</v>
      </c>
      <c r="M261" s="10">
        <f t="shared" si="13"/>
        <v>234500</v>
      </c>
      <c r="N261" s="10">
        <f t="shared" si="14"/>
        <v>77050</v>
      </c>
      <c r="O261" s="9">
        <f>DAY(transaksi[[#This Row],[TANGGAL]])</f>
        <v>17</v>
      </c>
      <c r="P261" s="7" t="str">
        <f>TEXT(transaksi[[#This Row],[TANGGAL]], "mmm")</f>
        <v>Sep</v>
      </c>
      <c r="Q261" s="7">
        <f>YEAR(transaksi[[#This Row],[TANGGAL]])</f>
        <v>2021</v>
      </c>
      <c r="R261" s="9"/>
    </row>
    <row r="262" spans="1:18" ht="15" x14ac:dyDescent="0.25">
      <c r="A262" s="6">
        <v>44457</v>
      </c>
      <c r="B262" s="9" t="s">
        <v>67</v>
      </c>
      <c r="C262" s="7">
        <v>71</v>
      </c>
      <c r="D262" s="7" t="s">
        <v>97</v>
      </c>
      <c r="E262" s="7" t="s">
        <v>96</v>
      </c>
      <c r="F262" s="8">
        <v>0</v>
      </c>
      <c r="G262" s="9" t="str">
        <f>VLOOKUP(B262, 'Data Produk'!$A$2:$F$40, 2, FALSE)</f>
        <v>Pond's Bright Beauty</v>
      </c>
      <c r="H262" s="9" t="str">
        <f>VLOOKUP(B262, 'Data Produk'!$A$2:$F$40, 3, FALSE)</f>
        <v>Perawatan Tubuh</v>
      </c>
      <c r="I262" s="7" t="str">
        <f>VLOOKUP(B262, 'Data Produk'!$A$2:$F$40, 4, FALSE)</f>
        <v>Pcs</v>
      </c>
      <c r="J262" s="10">
        <f>VLOOKUP(B262, 'Data Produk'!$A$2:$F$40, 5, FALSE)</f>
        <v>17750</v>
      </c>
      <c r="K262" s="10">
        <f>VLOOKUP(B262, 'Data Produk'!$A$2:$F$40, 6, FALSE)</f>
        <v>21000</v>
      </c>
      <c r="L262" s="10">
        <f t="shared" si="12"/>
        <v>1260250</v>
      </c>
      <c r="M262" s="10">
        <f t="shared" si="13"/>
        <v>1491000</v>
      </c>
      <c r="N262" s="10">
        <f t="shared" si="14"/>
        <v>230750</v>
      </c>
      <c r="O262" s="9">
        <f>DAY(transaksi[[#This Row],[TANGGAL]])</f>
        <v>18</v>
      </c>
      <c r="P262" s="7" t="str">
        <f>TEXT(transaksi[[#This Row],[TANGGAL]], "mmm")</f>
        <v>Sep</v>
      </c>
      <c r="Q262" s="7">
        <f>YEAR(transaksi[[#This Row],[TANGGAL]])</f>
        <v>2021</v>
      </c>
      <c r="R262" s="9"/>
    </row>
    <row r="263" spans="1:18" ht="15" x14ac:dyDescent="0.25">
      <c r="A263" s="6">
        <v>44458</v>
      </c>
      <c r="B263" s="9" t="s">
        <v>67</v>
      </c>
      <c r="C263" s="7">
        <v>68</v>
      </c>
      <c r="D263" s="7" t="s">
        <v>99</v>
      </c>
      <c r="E263" s="7" t="s">
        <v>96</v>
      </c>
      <c r="F263" s="8">
        <v>0</v>
      </c>
      <c r="G263" s="9" t="str">
        <f>VLOOKUP(B263, 'Data Produk'!$A$2:$F$40, 2, FALSE)</f>
        <v>Pond's Bright Beauty</v>
      </c>
      <c r="H263" s="9" t="str">
        <f>VLOOKUP(B263, 'Data Produk'!$A$2:$F$40, 3, FALSE)</f>
        <v>Perawatan Tubuh</v>
      </c>
      <c r="I263" s="7" t="str">
        <f>VLOOKUP(B263, 'Data Produk'!$A$2:$F$40, 4, FALSE)</f>
        <v>Pcs</v>
      </c>
      <c r="J263" s="10">
        <f>VLOOKUP(B263, 'Data Produk'!$A$2:$F$40, 5, FALSE)</f>
        <v>17750</v>
      </c>
      <c r="K263" s="10">
        <f>VLOOKUP(B263, 'Data Produk'!$A$2:$F$40, 6, FALSE)</f>
        <v>21000</v>
      </c>
      <c r="L263" s="10">
        <f t="shared" si="12"/>
        <v>1207000</v>
      </c>
      <c r="M263" s="10">
        <f t="shared" si="13"/>
        <v>1428000</v>
      </c>
      <c r="N263" s="10">
        <f t="shared" si="14"/>
        <v>221000</v>
      </c>
      <c r="O263" s="9">
        <f>DAY(transaksi[[#This Row],[TANGGAL]])</f>
        <v>19</v>
      </c>
      <c r="P263" s="7" t="str">
        <f>TEXT(transaksi[[#This Row],[TANGGAL]], "mmm")</f>
        <v>Sep</v>
      </c>
      <c r="Q263" s="7">
        <f>YEAR(transaksi[[#This Row],[TANGGAL]])</f>
        <v>2021</v>
      </c>
      <c r="R263" s="9"/>
    </row>
    <row r="264" spans="1:18" ht="15" x14ac:dyDescent="0.25">
      <c r="A264" s="6">
        <v>44459</v>
      </c>
      <c r="B264" s="9" t="s">
        <v>11</v>
      </c>
      <c r="C264" s="7">
        <v>74</v>
      </c>
      <c r="D264" s="7" t="s">
        <v>97</v>
      </c>
      <c r="E264" s="7" t="s">
        <v>96</v>
      </c>
      <c r="F264" s="8">
        <v>0</v>
      </c>
      <c r="G264" s="9" t="str">
        <f>VLOOKUP(B264, 'Data Produk'!$A$2:$F$40, 2, FALSE)</f>
        <v>Lotte Chocopie</v>
      </c>
      <c r="H264" s="9" t="str">
        <f>VLOOKUP(B264, 'Data Produk'!$A$2:$F$40, 3, FALSE)</f>
        <v>Makanan</v>
      </c>
      <c r="I264" s="7" t="str">
        <f>VLOOKUP(B264, 'Data Produk'!$A$2:$F$40, 4, FALSE)</f>
        <v>Pcs</v>
      </c>
      <c r="J264" s="10">
        <f>VLOOKUP(B264, 'Data Produk'!$A$2:$F$40, 5, FALSE)</f>
        <v>4850</v>
      </c>
      <c r="K264" s="10">
        <f>VLOOKUP(B264, 'Data Produk'!$A$2:$F$40, 6, FALSE)</f>
        <v>6100</v>
      </c>
      <c r="L264" s="10">
        <f t="shared" si="12"/>
        <v>358900</v>
      </c>
      <c r="M264" s="10">
        <f t="shared" si="13"/>
        <v>451400</v>
      </c>
      <c r="N264" s="10">
        <f t="shared" si="14"/>
        <v>92500</v>
      </c>
      <c r="O264" s="9">
        <f>DAY(transaksi[[#This Row],[TANGGAL]])</f>
        <v>20</v>
      </c>
      <c r="P264" s="7" t="str">
        <f>TEXT(transaksi[[#This Row],[TANGGAL]], "mmm")</f>
        <v>Sep</v>
      </c>
      <c r="Q264" s="7">
        <f>YEAR(transaksi[[#This Row],[TANGGAL]])</f>
        <v>2021</v>
      </c>
      <c r="R264" s="9"/>
    </row>
    <row r="265" spans="1:18" ht="15" x14ac:dyDescent="0.25">
      <c r="A265" s="6">
        <v>44460</v>
      </c>
      <c r="B265" s="9" t="s">
        <v>15</v>
      </c>
      <c r="C265" s="7">
        <v>73</v>
      </c>
      <c r="D265" s="7" t="s">
        <v>97</v>
      </c>
      <c r="E265" s="7" t="s">
        <v>96</v>
      </c>
      <c r="F265" s="8">
        <v>0</v>
      </c>
      <c r="G265" s="9" t="str">
        <f>VLOOKUP(B265, 'Data Produk'!$A$2:$F$40, 2, FALSE)</f>
        <v>Nyam-nyam</v>
      </c>
      <c r="H265" s="9" t="str">
        <f>VLOOKUP(B265, 'Data Produk'!$A$2:$F$40, 3, FALSE)</f>
        <v>Makanan</v>
      </c>
      <c r="I265" s="7" t="str">
        <f>VLOOKUP(B265, 'Data Produk'!$A$2:$F$40, 4, FALSE)</f>
        <v>Pcs</v>
      </c>
      <c r="J265" s="10">
        <f>VLOOKUP(B265, 'Data Produk'!$A$2:$F$40, 5, FALSE)</f>
        <v>3550</v>
      </c>
      <c r="K265" s="10">
        <f>VLOOKUP(B265, 'Data Produk'!$A$2:$F$40, 6, FALSE)</f>
        <v>4800</v>
      </c>
      <c r="L265" s="10">
        <f t="shared" si="12"/>
        <v>259150</v>
      </c>
      <c r="M265" s="10">
        <f t="shared" si="13"/>
        <v>350400</v>
      </c>
      <c r="N265" s="10">
        <f t="shared" si="14"/>
        <v>91250</v>
      </c>
      <c r="O265" s="9">
        <f>DAY(transaksi[[#This Row],[TANGGAL]])</f>
        <v>21</v>
      </c>
      <c r="P265" s="7" t="str">
        <f>TEXT(transaksi[[#This Row],[TANGGAL]], "mmm")</f>
        <v>Sep</v>
      </c>
      <c r="Q265" s="7">
        <f>YEAR(transaksi[[#This Row],[TANGGAL]])</f>
        <v>2021</v>
      </c>
      <c r="R265" s="9"/>
    </row>
    <row r="266" spans="1:18" ht="15" x14ac:dyDescent="0.25">
      <c r="A266" s="6">
        <v>44461</v>
      </c>
      <c r="B266" s="9" t="s">
        <v>7</v>
      </c>
      <c r="C266" s="7">
        <v>72</v>
      </c>
      <c r="D266" s="7" t="s">
        <v>99</v>
      </c>
      <c r="E266" s="7" t="s">
        <v>96</v>
      </c>
      <c r="F266" s="8">
        <v>0</v>
      </c>
      <c r="G266" s="9" t="str">
        <f>VLOOKUP(B266, 'Data Produk'!$A$2:$F$40, 2, FALSE)</f>
        <v>Pocky</v>
      </c>
      <c r="H266" s="9" t="str">
        <f>VLOOKUP(B266, 'Data Produk'!$A$2:$F$40, 3, FALSE)</f>
        <v>Makanan</v>
      </c>
      <c r="I266" s="7" t="str">
        <f>VLOOKUP(B266, 'Data Produk'!$A$2:$F$40, 4, FALSE)</f>
        <v>Pcs</v>
      </c>
      <c r="J266" s="10">
        <f>VLOOKUP(B266, 'Data Produk'!$A$2:$F$40, 5, FALSE)</f>
        <v>7250</v>
      </c>
      <c r="K266" s="10">
        <f>VLOOKUP(B266, 'Data Produk'!$A$2:$F$40, 6, FALSE)</f>
        <v>8200</v>
      </c>
      <c r="L266" s="10">
        <f t="shared" si="12"/>
        <v>522000</v>
      </c>
      <c r="M266" s="10">
        <f t="shared" si="13"/>
        <v>590400</v>
      </c>
      <c r="N266" s="10">
        <f t="shared" si="14"/>
        <v>68400</v>
      </c>
      <c r="O266" s="9">
        <f>DAY(transaksi[[#This Row],[TANGGAL]])</f>
        <v>22</v>
      </c>
      <c r="P266" s="7" t="str">
        <f>TEXT(transaksi[[#This Row],[TANGGAL]], "mmm")</f>
        <v>Sep</v>
      </c>
      <c r="Q266" s="7">
        <f>YEAR(transaksi[[#This Row],[TANGGAL]])</f>
        <v>2021</v>
      </c>
      <c r="R266" s="9"/>
    </row>
    <row r="267" spans="1:18" ht="15" x14ac:dyDescent="0.25">
      <c r="A267" s="6">
        <v>44462</v>
      </c>
      <c r="B267" s="9" t="s">
        <v>38</v>
      </c>
      <c r="C267" s="7">
        <v>69</v>
      </c>
      <c r="D267" s="7" t="s">
        <v>97</v>
      </c>
      <c r="E267" s="7" t="s">
        <v>96</v>
      </c>
      <c r="F267" s="8">
        <v>0</v>
      </c>
      <c r="G267" s="9" t="str">
        <f>VLOOKUP(B267, 'Data Produk'!$A$2:$F$40, 2, FALSE)</f>
        <v>Yoyic Bluebery</v>
      </c>
      <c r="H267" s="9" t="str">
        <f>VLOOKUP(B267, 'Data Produk'!$A$2:$F$40, 3, FALSE)</f>
        <v>Minuman</v>
      </c>
      <c r="I267" s="7" t="str">
        <f>VLOOKUP(B267, 'Data Produk'!$A$2:$F$40, 4, FALSE)</f>
        <v>Pcs</v>
      </c>
      <c r="J267" s="10">
        <f>VLOOKUP(B267, 'Data Produk'!$A$2:$F$40, 5, FALSE)</f>
        <v>4775</v>
      </c>
      <c r="K267" s="10">
        <f>VLOOKUP(B267, 'Data Produk'!$A$2:$F$40, 6, FALSE)</f>
        <v>7700</v>
      </c>
      <c r="L267" s="10">
        <f t="shared" si="12"/>
        <v>329475</v>
      </c>
      <c r="M267" s="10">
        <f t="shared" si="13"/>
        <v>531300</v>
      </c>
      <c r="N267" s="10">
        <f t="shared" si="14"/>
        <v>201825</v>
      </c>
      <c r="O267" s="9">
        <f>DAY(transaksi[[#This Row],[TANGGAL]])</f>
        <v>23</v>
      </c>
      <c r="P267" s="7" t="str">
        <f>TEXT(transaksi[[#This Row],[TANGGAL]], "mmm")</f>
        <v>Sep</v>
      </c>
      <c r="Q267" s="7">
        <f>YEAR(transaksi[[#This Row],[TANGGAL]])</f>
        <v>2021</v>
      </c>
      <c r="R267" s="9"/>
    </row>
    <row r="268" spans="1:18" ht="15" x14ac:dyDescent="0.25">
      <c r="A268" s="6">
        <v>44463</v>
      </c>
      <c r="B268" s="9" t="s">
        <v>48</v>
      </c>
      <c r="C268" s="7">
        <v>68</v>
      </c>
      <c r="D268" s="7" t="s">
        <v>97</v>
      </c>
      <c r="E268" s="7" t="s">
        <v>96</v>
      </c>
      <c r="F268" s="8">
        <v>0</v>
      </c>
      <c r="G268" s="9" t="str">
        <f>VLOOKUP(B268, 'Data Produk'!$A$2:$F$40, 2, FALSE)</f>
        <v>Golda Coffee</v>
      </c>
      <c r="H268" s="9" t="str">
        <f>VLOOKUP(B268, 'Data Produk'!$A$2:$F$40, 3, FALSE)</f>
        <v>Minuman</v>
      </c>
      <c r="I268" s="7" t="str">
        <f>VLOOKUP(B268, 'Data Produk'!$A$2:$F$40, 4, FALSE)</f>
        <v>Pcs</v>
      </c>
      <c r="J268" s="10">
        <f>VLOOKUP(B268, 'Data Produk'!$A$2:$F$40, 5, FALSE)</f>
        <v>11950</v>
      </c>
      <c r="K268" s="10">
        <f>VLOOKUP(B268, 'Data Produk'!$A$2:$F$40, 6, FALSE)</f>
        <v>16200</v>
      </c>
      <c r="L268" s="10">
        <f t="shared" si="12"/>
        <v>812600</v>
      </c>
      <c r="M268" s="10">
        <f t="shared" si="13"/>
        <v>1101600</v>
      </c>
      <c r="N268" s="10">
        <f t="shared" si="14"/>
        <v>289000</v>
      </c>
      <c r="O268" s="9">
        <f>DAY(transaksi[[#This Row],[TANGGAL]])</f>
        <v>24</v>
      </c>
      <c r="P268" s="7" t="str">
        <f>TEXT(transaksi[[#This Row],[TANGGAL]], "mmm")</f>
        <v>Sep</v>
      </c>
      <c r="Q268" s="7">
        <f>YEAR(transaksi[[#This Row],[TANGGAL]])</f>
        <v>2021</v>
      </c>
      <c r="R268" s="9"/>
    </row>
    <row r="269" spans="1:18" ht="15" x14ac:dyDescent="0.25">
      <c r="A269" s="6">
        <v>44464</v>
      </c>
      <c r="B269" s="9" t="s">
        <v>67</v>
      </c>
      <c r="C269" s="7">
        <v>77</v>
      </c>
      <c r="D269" s="7" t="s">
        <v>95</v>
      </c>
      <c r="E269" s="7" t="s">
        <v>96</v>
      </c>
      <c r="F269" s="8">
        <v>0</v>
      </c>
      <c r="G269" s="9" t="str">
        <f>VLOOKUP(B269, 'Data Produk'!$A$2:$F$40, 2, FALSE)</f>
        <v>Pond's Bright Beauty</v>
      </c>
      <c r="H269" s="9" t="str">
        <f>VLOOKUP(B269, 'Data Produk'!$A$2:$F$40, 3, FALSE)</f>
        <v>Perawatan Tubuh</v>
      </c>
      <c r="I269" s="7" t="str">
        <f>VLOOKUP(B269, 'Data Produk'!$A$2:$F$40, 4, FALSE)</f>
        <v>Pcs</v>
      </c>
      <c r="J269" s="10">
        <f>VLOOKUP(B269, 'Data Produk'!$A$2:$F$40, 5, FALSE)</f>
        <v>17750</v>
      </c>
      <c r="K269" s="10">
        <f>VLOOKUP(B269, 'Data Produk'!$A$2:$F$40, 6, FALSE)</f>
        <v>21000</v>
      </c>
      <c r="L269" s="10">
        <f t="shared" si="12"/>
        <v>1366750</v>
      </c>
      <c r="M269" s="10">
        <f t="shared" si="13"/>
        <v>1617000</v>
      </c>
      <c r="N269" s="10">
        <f t="shared" si="14"/>
        <v>250250</v>
      </c>
      <c r="O269" s="9">
        <f>DAY(transaksi[[#This Row],[TANGGAL]])</f>
        <v>25</v>
      </c>
      <c r="P269" s="7" t="str">
        <f>TEXT(transaksi[[#This Row],[TANGGAL]], "mmm")</f>
        <v>Sep</v>
      </c>
      <c r="Q269" s="7">
        <f>YEAR(transaksi[[#This Row],[TANGGAL]])</f>
        <v>2021</v>
      </c>
      <c r="R269" s="9"/>
    </row>
    <row r="270" spans="1:18" ht="15" x14ac:dyDescent="0.25">
      <c r="A270" s="6">
        <v>44465</v>
      </c>
      <c r="B270" s="9" t="s">
        <v>67</v>
      </c>
      <c r="C270" s="7">
        <v>75</v>
      </c>
      <c r="D270" s="7" t="s">
        <v>95</v>
      </c>
      <c r="E270" s="7" t="s">
        <v>96</v>
      </c>
      <c r="F270" s="8">
        <v>0</v>
      </c>
      <c r="G270" s="9" t="str">
        <f>VLOOKUP(B270, 'Data Produk'!$A$2:$F$40, 2, FALSE)</f>
        <v>Pond's Bright Beauty</v>
      </c>
      <c r="H270" s="9" t="str">
        <f>VLOOKUP(B270, 'Data Produk'!$A$2:$F$40, 3, FALSE)</f>
        <v>Perawatan Tubuh</v>
      </c>
      <c r="I270" s="7" t="str">
        <f>VLOOKUP(B270, 'Data Produk'!$A$2:$F$40, 4, FALSE)</f>
        <v>Pcs</v>
      </c>
      <c r="J270" s="10">
        <f>VLOOKUP(B270, 'Data Produk'!$A$2:$F$40, 5, FALSE)</f>
        <v>17750</v>
      </c>
      <c r="K270" s="10">
        <f>VLOOKUP(B270, 'Data Produk'!$A$2:$F$40, 6, FALSE)</f>
        <v>21000</v>
      </c>
      <c r="L270" s="10">
        <f t="shared" si="12"/>
        <v>1331250</v>
      </c>
      <c r="M270" s="10">
        <f t="shared" si="13"/>
        <v>1575000</v>
      </c>
      <c r="N270" s="10">
        <f t="shared" si="14"/>
        <v>243750</v>
      </c>
      <c r="O270" s="9">
        <f>DAY(transaksi[[#This Row],[TANGGAL]])</f>
        <v>26</v>
      </c>
      <c r="P270" s="7" t="str">
        <f>TEXT(transaksi[[#This Row],[TANGGAL]], "mmm")</f>
        <v>Sep</v>
      </c>
      <c r="Q270" s="7">
        <f>YEAR(transaksi[[#This Row],[TANGGAL]])</f>
        <v>2021</v>
      </c>
      <c r="R270" s="9"/>
    </row>
    <row r="271" spans="1:18" ht="15" x14ac:dyDescent="0.25">
      <c r="A271" s="6">
        <v>44466</v>
      </c>
      <c r="B271" s="9" t="s">
        <v>67</v>
      </c>
      <c r="C271" s="7">
        <v>73</v>
      </c>
      <c r="D271" s="7" t="s">
        <v>95</v>
      </c>
      <c r="E271" s="7" t="s">
        <v>96</v>
      </c>
      <c r="F271" s="8">
        <v>0</v>
      </c>
      <c r="G271" s="9" t="str">
        <f>VLOOKUP(B271, 'Data Produk'!$A$2:$F$40, 2, FALSE)</f>
        <v>Pond's Bright Beauty</v>
      </c>
      <c r="H271" s="9" t="str">
        <f>VLOOKUP(B271, 'Data Produk'!$A$2:$F$40, 3, FALSE)</f>
        <v>Perawatan Tubuh</v>
      </c>
      <c r="I271" s="7" t="str">
        <f>VLOOKUP(B271, 'Data Produk'!$A$2:$F$40, 4, FALSE)</f>
        <v>Pcs</v>
      </c>
      <c r="J271" s="10">
        <f>VLOOKUP(B271, 'Data Produk'!$A$2:$F$40, 5, FALSE)</f>
        <v>17750</v>
      </c>
      <c r="K271" s="10">
        <f>VLOOKUP(B271, 'Data Produk'!$A$2:$F$40, 6, FALSE)</f>
        <v>21000</v>
      </c>
      <c r="L271" s="10">
        <f t="shared" si="12"/>
        <v>1295750</v>
      </c>
      <c r="M271" s="10">
        <f t="shared" si="13"/>
        <v>1533000</v>
      </c>
      <c r="N271" s="10">
        <f t="shared" si="14"/>
        <v>237250</v>
      </c>
      <c r="O271" s="9">
        <f>DAY(transaksi[[#This Row],[TANGGAL]])</f>
        <v>27</v>
      </c>
      <c r="P271" s="7" t="str">
        <f>TEXT(transaksi[[#This Row],[TANGGAL]], "mmm")</f>
        <v>Sep</v>
      </c>
      <c r="Q271" s="7">
        <f>YEAR(transaksi[[#This Row],[TANGGAL]])</f>
        <v>2021</v>
      </c>
      <c r="R271" s="9"/>
    </row>
    <row r="272" spans="1:18" ht="15" x14ac:dyDescent="0.25">
      <c r="A272" s="6">
        <v>44467</v>
      </c>
      <c r="B272" s="9" t="s">
        <v>67</v>
      </c>
      <c r="C272" s="7">
        <v>72</v>
      </c>
      <c r="D272" s="7" t="s">
        <v>95</v>
      </c>
      <c r="E272" s="7" t="s">
        <v>96</v>
      </c>
      <c r="F272" s="8">
        <v>0</v>
      </c>
      <c r="G272" s="9" t="str">
        <f>VLOOKUP(B272, 'Data Produk'!$A$2:$F$40, 2, FALSE)</f>
        <v>Pond's Bright Beauty</v>
      </c>
      <c r="H272" s="9" t="str">
        <f>VLOOKUP(B272, 'Data Produk'!$A$2:$F$40, 3, FALSE)</f>
        <v>Perawatan Tubuh</v>
      </c>
      <c r="I272" s="7" t="str">
        <f>VLOOKUP(B272, 'Data Produk'!$A$2:$F$40, 4, FALSE)</f>
        <v>Pcs</v>
      </c>
      <c r="J272" s="10">
        <f>VLOOKUP(B272, 'Data Produk'!$A$2:$F$40, 5, FALSE)</f>
        <v>17750</v>
      </c>
      <c r="K272" s="10">
        <f>VLOOKUP(B272, 'Data Produk'!$A$2:$F$40, 6, FALSE)</f>
        <v>21000</v>
      </c>
      <c r="L272" s="10">
        <f t="shared" si="12"/>
        <v>1278000</v>
      </c>
      <c r="M272" s="10">
        <f t="shared" si="13"/>
        <v>1512000</v>
      </c>
      <c r="N272" s="10">
        <f t="shared" si="14"/>
        <v>234000</v>
      </c>
      <c r="O272" s="9">
        <f>DAY(transaksi[[#This Row],[TANGGAL]])</f>
        <v>28</v>
      </c>
      <c r="P272" s="7" t="str">
        <f>TEXT(transaksi[[#This Row],[TANGGAL]], "mmm")</f>
        <v>Sep</v>
      </c>
      <c r="Q272" s="7">
        <f>YEAR(transaksi[[#This Row],[TANGGAL]])</f>
        <v>2021</v>
      </c>
      <c r="R272" s="9"/>
    </row>
    <row r="273" spans="1:18" ht="15" x14ac:dyDescent="0.25">
      <c r="A273" s="6">
        <v>44468</v>
      </c>
      <c r="B273" s="9" t="s">
        <v>67</v>
      </c>
      <c r="C273" s="7">
        <v>85</v>
      </c>
      <c r="D273" s="7" t="s">
        <v>95</v>
      </c>
      <c r="E273" s="7" t="s">
        <v>96</v>
      </c>
      <c r="F273" s="8">
        <v>0</v>
      </c>
      <c r="G273" s="9" t="str">
        <f>VLOOKUP(B273, 'Data Produk'!$A$2:$F$40, 2, FALSE)</f>
        <v>Pond's Bright Beauty</v>
      </c>
      <c r="H273" s="9" t="str">
        <f>VLOOKUP(B273, 'Data Produk'!$A$2:$F$40, 3, FALSE)</f>
        <v>Perawatan Tubuh</v>
      </c>
      <c r="I273" s="7" t="str">
        <f>VLOOKUP(B273, 'Data Produk'!$A$2:$F$40, 4, FALSE)</f>
        <v>Pcs</v>
      </c>
      <c r="J273" s="10">
        <f>VLOOKUP(B273, 'Data Produk'!$A$2:$F$40, 5, FALSE)</f>
        <v>17750</v>
      </c>
      <c r="K273" s="10">
        <f>VLOOKUP(B273, 'Data Produk'!$A$2:$F$40, 6, FALSE)</f>
        <v>21000</v>
      </c>
      <c r="L273" s="10">
        <f t="shared" si="12"/>
        <v>1508750</v>
      </c>
      <c r="M273" s="10">
        <f t="shared" si="13"/>
        <v>1785000</v>
      </c>
      <c r="N273" s="10">
        <f t="shared" si="14"/>
        <v>276250</v>
      </c>
      <c r="O273" s="9">
        <f>DAY(transaksi[[#This Row],[TANGGAL]])</f>
        <v>29</v>
      </c>
      <c r="P273" s="7" t="str">
        <f>TEXT(transaksi[[#This Row],[TANGGAL]], "mmm")</f>
        <v>Sep</v>
      </c>
      <c r="Q273" s="7">
        <f>YEAR(transaksi[[#This Row],[TANGGAL]])</f>
        <v>2021</v>
      </c>
      <c r="R273" s="9"/>
    </row>
    <row r="274" spans="1:18" ht="15" x14ac:dyDescent="0.25">
      <c r="A274" s="6">
        <v>44469</v>
      </c>
      <c r="B274" s="9" t="s">
        <v>67</v>
      </c>
      <c r="C274" s="7">
        <v>70</v>
      </c>
      <c r="D274" s="7" t="s">
        <v>95</v>
      </c>
      <c r="E274" s="7" t="s">
        <v>96</v>
      </c>
      <c r="F274" s="8">
        <v>0</v>
      </c>
      <c r="G274" s="9" t="str">
        <f>VLOOKUP(B274, 'Data Produk'!$A$2:$F$40, 2, FALSE)</f>
        <v>Pond's Bright Beauty</v>
      </c>
      <c r="H274" s="9" t="str">
        <f>VLOOKUP(B274, 'Data Produk'!$A$2:$F$40, 3, FALSE)</f>
        <v>Perawatan Tubuh</v>
      </c>
      <c r="I274" s="7" t="str">
        <f>VLOOKUP(B274, 'Data Produk'!$A$2:$F$40, 4, FALSE)</f>
        <v>Pcs</v>
      </c>
      <c r="J274" s="10">
        <f>VLOOKUP(B274, 'Data Produk'!$A$2:$F$40, 5, FALSE)</f>
        <v>17750</v>
      </c>
      <c r="K274" s="10">
        <f>VLOOKUP(B274, 'Data Produk'!$A$2:$F$40, 6, FALSE)</f>
        <v>21000</v>
      </c>
      <c r="L274" s="10">
        <f t="shared" si="12"/>
        <v>1242500</v>
      </c>
      <c r="M274" s="10">
        <f t="shared" si="13"/>
        <v>1470000</v>
      </c>
      <c r="N274" s="10">
        <f t="shared" si="14"/>
        <v>227500</v>
      </c>
      <c r="O274" s="9">
        <f>DAY(transaksi[[#This Row],[TANGGAL]])</f>
        <v>30</v>
      </c>
      <c r="P274" s="7" t="str">
        <f>TEXT(transaksi[[#This Row],[TANGGAL]], "mmm")</f>
        <v>Sep</v>
      </c>
      <c r="Q274" s="7">
        <f>YEAR(transaksi[[#This Row],[TANGGAL]])</f>
        <v>2021</v>
      </c>
      <c r="R274" s="9"/>
    </row>
    <row r="275" spans="1:18" ht="15" x14ac:dyDescent="0.25">
      <c r="A275" s="6">
        <v>44470</v>
      </c>
      <c r="B275" s="9" t="s">
        <v>69</v>
      </c>
      <c r="C275" s="7">
        <v>70</v>
      </c>
      <c r="D275" s="7" t="s">
        <v>95</v>
      </c>
      <c r="E275" s="7" t="s">
        <v>96</v>
      </c>
      <c r="F275" s="8">
        <v>0</v>
      </c>
      <c r="G275" s="9" t="str">
        <f>VLOOKUP(B275, 'Data Produk'!$A$2:$F$40, 2, FALSE)</f>
        <v>Pond's Men Facial</v>
      </c>
      <c r="H275" s="9" t="str">
        <f>VLOOKUP(B275, 'Data Produk'!$A$2:$F$40, 3, FALSE)</f>
        <v>Perawatan Tubuh</v>
      </c>
      <c r="I275" s="7" t="str">
        <f>VLOOKUP(B275, 'Data Produk'!$A$2:$F$40, 4, FALSE)</f>
        <v>Pcs</v>
      </c>
      <c r="J275" s="10">
        <f>VLOOKUP(B275, 'Data Produk'!$A$2:$F$40, 5, FALSE)</f>
        <v>15000</v>
      </c>
      <c r="K275" s="10">
        <f>VLOOKUP(B275, 'Data Produk'!$A$2:$F$40, 6, FALSE)</f>
        <v>18550</v>
      </c>
      <c r="L275" s="10">
        <f t="shared" si="12"/>
        <v>1050000</v>
      </c>
      <c r="M275" s="10">
        <f t="shared" si="13"/>
        <v>1298500</v>
      </c>
      <c r="N275" s="10">
        <f t="shared" si="14"/>
        <v>248500</v>
      </c>
      <c r="O275" s="9">
        <f>DAY(transaksi[[#This Row],[TANGGAL]])</f>
        <v>1</v>
      </c>
      <c r="P275" s="7" t="str">
        <f>TEXT(transaksi[[#This Row],[TANGGAL]], "mmm")</f>
        <v>Okt</v>
      </c>
      <c r="Q275" s="7">
        <f>YEAR(transaksi[[#This Row],[TANGGAL]])</f>
        <v>2021</v>
      </c>
      <c r="R275" s="9"/>
    </row>
    <row r="276" spans="1:18" ht="15" x14ac:dyDescent="0.25">
      <c r="A276" s="6">
        <v>44471</v>
      </c>
      <c r="B276" s="9" t="s">
        <v>11</v>
      </c>
      <c r="C276" s="7">
        <v>69</v>
      </c>
      <c r="D276" s="7" t="s">
        <v>99</v>
      </c>
      <c r="E276" s="7" t="s">
        <v>98</v>
      </c>
      <c r="F276" s="8">
        <v>0</v>
      </c>
      <c r="G276" s="9" t="str">
        <f>VLOOKUP(B276, 'Data Produk'!$A$2:$F$40, 2, FALSE)</f>
        <v>Lotte Chocopie</v>
      </c>
      <c r="H276" s="9" t="str">
        <f>VLOOKUP(B276, 'Data Produk'!$A$2:$F$40, 3, FALSE)</f>
        <v>Makanan</v>
      </c>
      <c r="I276" s="7" t="str">
        <f>VLOOKUP(B276, 'Data Produk'!$A$2:$F$40, 4, FALSE)</f>
        <v>Pcs</v>
      </c>
      <c r="J276" s="10">
        <f>VLOOKUP(B276, 'Data Produk'!$A$2:$F$40, 5, FALSE)</f>
        <v>4850</v>
      </c>
      <c r="K276" s="10">
        <f>VLOOKUP(B276, 'Data Produk'!$A$2:$F$40, 6, FALSE)</f>
        <v>6100</v>
      </c>
      <c r="L276" s="10">
        <f t="shared" si="12"/>
        <v>334650</v>
      </c>
      <c r="M276" s="10">
        <f t="shared" si="13"/>
        <v>420900</v>
      </c>
      <c r="N276" s="10">
        <f t="shared" si="14"/>
        <v>86250</v>
      </c>
      <c r="O276" s="9">
        <f>DAY(transaksi[[#This Row],[TANGGAL]])</f>
        <v>2</v>
      </c>
      <c r="P276" s="7" t="str">
        <f>TEXT(transaksi[[#This Row],[TANGGAL]], "mmm")</f>
        <v>Okt</v>
      </c>
      <c r="Q276" s="7">
        <f>YEAR(transaksi[[#This Row],[TANGGAL]])</f>
        <v>2021</v>
      </c>
      <c r="R276" s="9"/>
    </row>
    <row r="277" spans="1:18" ht="15" x14ac:dyDescent="0.25">
      <c r="A277" s="6">
        <v>44472</v>
      </c>
      <c r="B277" s="9" t="s">
        <v>15</v>
      </c>
      <c r="C277" s="7">
        <v>72</v>
      </c>
      <c r="D277" s="7" t="s">
        <v>99</v>
      </c>
      <c r="E277" s="7" t="s">
        <v>96</v>
      </c>
      <c r="F277" s="8">
        <v>0</v>
      </c>
      <c r="G277" s="9" t="str">
        <f>VLOOKUP(B277, 'Data Produk'!$A$2:$F$40, 2, FALSE)</f>
        <v>Nyam-nyam</v>
      </c>
      <c r="H277" s="9" t="str">
        <f>VLOOKUP(B277, 'Data Produk'!$A$2:$F$40, 3, FALSE)</f>
        <v>Makanan</v>
      </c>
      <c r="I277" s="7" t="str">
        <f>VLOOKUP(B277, 'Data Produk'!$A$2:$F$40, 4, FALSE)</f>
        <v>Pcs</v>
      </c>
      <c r="J277" s="10">
        <f>VLOOKUP(B277, 'Data Produk'!$A$2:$F$40, 5, FALSE)</f>
        <v>3550</v>
      </c>
      <c r="K277" s="10">
        <f>VLOOKUP(B277, 'Data Produk'!$A$2:$F$40, 6, FALSE)</f>
        <v>4800</v>
      </c>
      <c r="L277" s="10">
        <f t="shared" si="12"/>
        <v>255600</v>
      </c>
      <c r="M277" s="10">
        <f t="shared" si="13"/>
        <v>345600</v>
      </c>
      <c r="N277" s="10">
        <f t="shared" si="14"/>
        <v>90000</v>
      </c>
      <c r="O277" s="9">
        <f>DAY(transaksi[[#This Row],[TANGGAL]])</f>
        <v>3</v>
      </c>
      <c r="P277" s="7" t="str">
        <f>TEXT(transaksi[[#This Row],[TANGGAL]], "mmm")</f>
        <v>Okt</v>
      </c>
      <c r="Q277" s="7">
        <f>YEAR(transaksi[[#This Row],[TANGGAL]])</f>
        <v>2021</v>
      </c>
      <c r="R277" s="9"/>
    </row>
    <row r="278" spans="1:18" ht="15" x14ac:dyDescent="0.25">
      <c r="A278" s="6">
        <v>44473</v>
      </c>
      <c r="B278" s="9" t="s">
        <v>7</v>
      </c>
      <c r="C278" s="7">
        <v>73</v>
      </c>
      <c r="D278" s="7" t="s">
        <v>99</v>
      </c>
      <c r="E278" s="7" t="s">
        <v>96</v>
      </c>
      <c r="F278" s="8">
        <v>0</v>
      </c>
      <c r="G278" s="9" t="str">
        <f>VLOOKUP(B278, 'Data Produk'!$A$2:$F$40, 2, FALSE)</f>
        <v>Pocky</v>
      </c>
      <c r="H278" s="9" t="str">
        <f>VLOOKUP(B278, 'Data Produk'!$A$2:$F$40, 3, FALSE)</f>
        <v>Makanan</v>
      </c>
      <c r="I278" s="7" t="str">
        <f>VLOOKUP(B278, 'Data Produk'!$A$2:$F$40, 4, FALSE)</f>
        <v>Pcs</v>
      </c>
      <c r="J278" s="10">
        <f>VLOOKUP(B278, 'Data Produk'!$A$2:$F$40, 5, FALSE)</f>
        <v>7250</v>
      </c>
      <c r="K278" s="10">
        <f>VLOOKUP(B278, 'Data Produk'!$A$2:$F$40, 6, FALSE)</f>
        <v>8200</v>
      </c>
      <c r="L278" s="10">
        <f t="shared" si="12"/>
        <v>529250</v>
      </c>
      <c r="M278" s="10">
        <f t="shared" si="13"/>
        <v>598600</v>
      </c>
      <c r="N278" s="10">
        <f t="shared" si="14"/>
        <v>69350</v>
      </c>
      <c r="O278" s="9">
        <f>DAY(transaksi[[#This Row],[TANGGAL]])</f>
        <v>4</v>
      </c>
      <c r="P278" s="7" t="str">
        <f>TEXT(transaksi[[#This Row],[TANGGAL]], "mmm")</f>
        <v>Okt</v>
      </c>
      <c r="Q278" s="7">
        <f>YEAR(transaksi[[#This Row],[TANGGAL]])</f>
        <v>2021</v>
      </c>
      <c r="R278" s="9"/>
    </row>
    <row r="279" spans="1:18" ht="15" x14ac:dyDescent="0.25">
      <c r="A279" s="6">
        <v>44474</v>
      </c>
      <c r="B279" s="9" t="s">
        <v>38</v>
      </c>
      <c r="C279" s="7">
        <v>67</v>
      </c>
      <c r="D279" s="7" t="s">
        <v>95</v>
      </c>
      <c r="E279" s="7" t="s">
        <v>96</v>
      </c>
      <c r="F279" s="8">
        <v>0</v>
      </c>
      <c r="G279" s="9" t="str">
        <f>VLOOKUP(B279, 'Data Produk'!$A$2:$F$40, 2, FALSE)</f>
        <v>Yoyic Bluebery</v>
      </c>
      <c r="H279" s="9" t="str">
        <f>VLOOKUP(B279, 'Data Produk'!$A$2:$F$40, 3, FALSE)</f>
        <v>Minuman</v>
      </c>
      <c r="I279" s="7" t="str">
        <f>VLOOKUP(B279, 'Data Produk'!$A$2:$F$40, 4, FALSE)</f>
        <v>Pcs</v>
      </c>
      <c r="J279" s="10">
        <f>VLOOKUP(B279, 'Data Produk'!$A$2:$F$40, 5, FALSE)</f>
        <v>4775</v>
      </c>
      <c r="K279" s="10">
        <f>VLOOKUP(B279, 'Data Produk'!$A$2:$F$40, 6, FALSE)</f>
        <v>7700</v>
      </c>
      <c r="L279" s="10">
        <f t="shared" si="12"/>
        <v>319925</v>
      </c>
      <c r="M279" s="10">
        <f t="shared" si="13"/>
        <v>515900</v>
      </c>
      <c r="N279" s="10">
        <f t="shared" si="14"/>
        <v>195975</v>
      </c>
      <c r="O279" s="9">
        <f>DAY(transaksi[[#This Row],[TANGGAL]])</f>
        <v>5</v>
      </c>
      <c r="P279" s="7" t="str">
        <f>TEXT(transaksi[[#This Row],[TANGGAL]], "mmm")</f>
        <v>Okt</v>
      </c>
      <c r="Q279" s="7">
        <f>YEAR(transaksi[[#This Row],[TANGGAL]])</f>
        <v>2021</v>
      </c>
      <c r="R279" s="9"/>
    </row>
    <row r="280" spans="1:18" ht="15" x14ac:dyDescent="0.25">
      <c r="A280" s="6">
        <v>44475</v>
      </c>
      <c r="B280" s="9" t="s">
        <v>48</v>
      </c>
      <c r="C280" s="7">
        <v>70</v>
      </c>
      <c r="D280" s="7" t="s">
        <v>95</v>
      </c>
      <c r="E280" s="7" t="s">
        <v>98</v>
      </c>
      <c r="F280" s="8">
        <v>0</v>
      </c>
      <c r="G280" s="9" t="str">
        <f>VLOOKUP(B280, 'Data Produk'!$A$2:$F$40, 2, FALSE)</f>
        <v>Golda Coffee</v>
      </c>
      <c r="H280" s="9" t="str">
        <f>VLOOKUP(B280, 'Data Produk'!$A$2:$F$40, 3, FALSE)</f>
        <v>Minuman</v>
      </c>
      <c r="I280" s="7" t="str">
        <f>VLOOKUP(B280, 'Data Produk'!$A$2:$F$40, 4, FALSE)</f>
        <v>Pcs</v>
      </c>
      <c r="J280" s="10">
        <f>VLOOKUP(B280, 'Data Produk'!$A$2:$F$40, 5, FALSE)</f>
        <v>11950</v>
      </c>
      <c r="K280" s="10">
        <f>VLOOKUP(B280, 'Data Produk'!$A$2:$F$40, 6, FALSE)</f>
        <v>16200</v>
      </c>
      <c r="L280" s="10">
        <f t="shared" si="12"/>
        <v>836500</v>
      </c>
      <c r="M280" s="10">
        <f t="shared" si="13"/>
        <v>1134000</v>
      </c>
      <c r="N280" s="10">
        <f t="shared" si="14"/>
        <v>297500</v>
      </c>
      <c r="O280" s="9">
        <f>DAY(transaksi[[#This Row],[TANGGAL]])</f>
        <v>6</v>
      </c>
      <c r="P280" s="7" t="str">
        <f>TEXT(transaksi[[#This Row],[TANGGAL]], "mmm")</f>
        <v>Okt</v>
      </c>
      <c r="Q280" s="7">
        <f>YEAR(transaksi[[#This Row],[TANGGAL]])</f>
        <v>2021</v>
      </c>
      <c r="R280" s="9"/>
    </row>
    <row r="281" spans="1:18" ht="15" x14ac:dyDescent="0.25">
      <c r="A281" s="6">
        <v>44476</v>
      </c>
      <c r="B281" s="9" t="s">
        <v>59</v>
      </c>
      <c r="C281" s="7">
        <v>74</v>
      </c>
      <c r="D281" s="7" t="s">
        <v>95</v>
      </c>
      <c r="E281" s="7" t="s">
        <v>96</v>
      </c>
      <c r="F281" s="8">
        <v>0</v>
      </c>
      <c r="G281" s="9" t="str">
        <f>VLOOKUP(B281, 'Data Produk'!$A$2:$F$40, 2, FALSE)</f>
        <v>Lifebuoy Cair 900 Ml</v>
      </c>
      <c r="H281" s="9" t="str">
        <f>VLOOKUP(B281, 'Data Produk'!$A$2:$F$40, 3, FALSE)</f>
        <v>Perawatan Tubuh</v>
      </c>
      <c r="I281" s="7" t="str">
        <f>VLOOKUP(B281, 'Data Produk'!$A$2:$F$40, 4, FALSE)</f>
        <v>Pcs</v>
      </c>
      <c r="J281" s="10">
        <f>VLOOKUP(B281, 'Data Produk'!$A$2:$F$40, 5, FALSE)</f>
        <v>34550</v>
      </c>
      <c r="K281" s="10">
        <f>VLOOKUP(B281, 'Data Produk'!$A$2:$F$40, 6, FALSE)</f>
        <v>36000</v>
      </c>
      <c r="L281" s="10">
        <f t="shared" si="12"/>
        <v>2556700</v>
      </c>
      <c r="M281" s="10">
        <f t="shared" si="13"/>
        <v>2664000</v>
      </c>
      <c r="N281" s="10">
        <f t="shared" si="14"/>
        <v>107300</v>
      </c>
      <c r="O281" s="9">
        <f>DAY(transaksi[[#This Row],[TANGGAL]])</f>
        <v>7</v>
      </c>
      <c r="P281" s="7" t="str">
        <f>TEXT(transaksi[[#This Row],[TANGGAL]], "mmm")</f>
        <v>Okt</v>
      </c>
      <c r="Q281" s="7">
        <f>YEAR(transaksi[[#This Row],[TANGGAL]])</f>
        <v>2021</v>
      </c>
      <c r="R281" s="9"/>
    </row>
    <row r="282" spans="1:18" ht="15" x14ac:dyDescent="0.25">
      <c r="A282" s="6">
        <v>44477</v>
      </c>
      <c r="B282" s="9" t="s">
        <v>13</v>
      </c>
      <c r="C282" s="7">
        <v>67</v>
      </c>
      <c r="D282" s="7" t="s">
        <v>95</v>
      </c>
      <c r="E282" s="7" t="s">
        <v>98</v>
      </c>
      <c r="F282" s="8">
        <v>0</v>
      </c>
      <c r="G282" s="9" t="str">
        <f>VLOOKUP(B282, 'Data Produk'!$A$2:$F$40, 2, FALSE)</f>
        <v>Oreo Wafer Sandwich</v>
      </c>
      <c r="H282" s="9" t="str">
        <f>VLOOKUP(B282, 'Data Produk'!$A$2:$F$40, 3, FALSE)</f>
        <v>Makanan</v>
      </c>
      <c r="I282" s="7" t="str">
        <f>VLOOKUP(B282, 'Data Produk'!$A$2:$F$40, 4, FALSE)</f>
        <v>Pcs</v>
      </c>
      <c r="J282" s="10">
        <f>VLOOKUP(B282, 'Data Produk'!$A$2:$F$40, 5, FALSE)</f>
        <v>2350</v>
      </c>
      <c r="K282" s="10">
        <f>VLOOKUP(B282, 'Data Produk'!$A$2:$F$40, 6, FALSE)</f>
        <v>3500</v>
      </c>
      <c r="L282" s="10">
        <f t="shared" si="12"/>
        <v>157450</v>
      </c>
      <c r="M282" s="10">
        <f t="shared" si="13"/>
        <v>234500</v>
      </c>
      <c r="N282" s="10">
        <f t="shared" si="14"/>
        <v>77050</v>
      </c>
      <c r="O282" s="9">
        <f>DAY(transaksi[[#This Row],[TANGGAL]])</f>
        <v>8</v>
      </c>
      <c r="P282" s="7" t="str">
        <f>TEXT(transaksi[[#This Row],[TANGGAL]], "mmm")</f>
        <v>Okt</v>
      </c>
      <c r="Q282" s="7">
        <f>YEAR(transaksi[[#This Row],[TANGGAL]])</f>
        <v>2021</v>
      </c>
      <c r="R282" s="9"/>
    </row>
    <row r="283" spans="1:18" ht="15" x14ac:dyDescent="0.25">
      <c r="A283" s="6">
        <v>44478</v>
      </c>
      <c r="B283" s="9" t="s">
        <v>69</v>
      </c>
      <c r="C283" s="7">
        <v>69</v>
      </c>
      <c r="D283" s="7" t="s">
        <v>97</v>
      </c>
      <c r="E283" s="7" t="s">
        <v>96</v>
      </c>
      <c r="F283" s="8">
        <v>0</v>
      </c>
      <c r="G283" s="9" t="str">
        <f>VLOOKUP(B283, 'Data Produk'!$A$2:$F$40, 2, FALSE)</f>
        <v>Pond's Men Facial</v>
      </c>
      <c r="H283" s="9" t="str">
        <f>VLOOKUP(B283, 'Data Produk'!$A$2:$F$40, 3, FALSE)</f>
        <v>Perawatan Tubuh</v>
      </c>
      <c r="I283" s="7" t="str">
        <f>VLOOKUP(B283, 'Data Produk'!$A$2:$F$40, 4, FALSE)</f>
        <v>Pcs</v>
      </c>
      <c r="J283" s="10">
        <f>VLOOKUP(B283, 'Data Produk'!$A$2:$F$40, 5, FALSE)</f>
        <v>15000</v>
      </c>
      <c r="K283" s="10">
        <f>VLOOKUP(B283, 'Data Produk'!$A$2:$F$40, 6, FALSE)</f>
        <v>18550</v>
      </c>
      <c r="L283" s="10">
        <f t="shared" si="12"/>
        <v>1035000</v>
      </c>
      <c r="M283" s="10">
        <f t="shared" si="13"/>
        <v>1279950</v>
      </c>
      <c r="N283" s="10">
        <f t="shared" si="14"/>
        <v>244950</v>
      </c>
      <c r="O283" s="9">
        <f>DAY(transaksi[[#This Row],[TANGGAL]])</f>
        <v>9</v>
      </c>
      <c r="P283" s="7" t="str">
        <f>TEXT(transaksi[[#This Row],[TANGGAL]], "mmm")</f>
        <v>Okt</v>
      </c>
      <c r="Q283" s="7">
        <f>YEAR(transaksi[[#This Row],[TANGGAL]])</f>
        <v>2021</v>
      </c>
      <c r="R283" s="9"/>
    </row>
    <row r="284" spans="1:18" ht="15" x14ac:dyDescent="0.25">
      <c r="A284" s="6">
        <v>44479</v>
      </c>
      <c r="B284" s="9" t="s">
        <v>84</v>
      </c>
      <c r="C284" s="7">
        <v>68</v>
      </c>
      <c r="D284" s="7" t="s">
        <v>99</v>
      </c>
      <c r="E284" s="7" t="s">
        <v>96</v>
      </c>
      <c r="F284" s="8">
        <v>0</v>
      </c>
      <c r="G284" s="9" t="str">
        <f>VLOOKUP(B284, 'Data Produk'!$A$2:$F$40, 2, FALSE)</f>
        <v>Tipe X Joyko</v>
      </c>
      <c r="H284" s="9" t="str">
        <f>VLOOKUP(B284, 'Data Produk'!$A$2:$F$40, 3, FALSE)</f>
        <v>Alat Tulis</v>
      </c>
      <c r="I284" s="7" t="str">
        <f>VLOOKUP(B284, 'Data Produk'!$A$2:$F$40, 4, FALSE)</f>
        <v>Pcs</v>
      </c>
      <c r="J284" s="10">
        <f>VLOOKUP(B284, 'Data Produk'!$A$2:$F$40, 5, FALSE)</f>
        <v>1500</v>
      </c>
      <c r="K284" s="10">
        <f>VLOOKUP(B284, 'Data Produk'!$A$2:$F$40, 6, FALSE)</f>
        <v>2500</v>
      </c>
      <c r="L284" s="10">
        <f t="shared" si="12"/>
        <v>102000</v>
      </c>
      <c r="M284" s="10">
        <f t="shared" si="13"/>
        <v>170000</v>
      </c>
      <c r="N284" s="10">
        <f t="shared" si="14"/>
        <v>68000</v>
      </c>
      <c r="O284" s="9">
        <f>DAY(transaksi[[#This Row],[TANGGAL]])</f>
        <v>10</v>
      </c>
      <c r="P284" s="7" t="str">
        <f>TEXT(transaksi[[#This Row],[TANGGAL]], "mmm")</f>
        <v>Okt</v>
      </c>
      <c r="Q284" s="7">
        <f>YEAR(transaksi[[#This Row],[TANGGAL]])</f>
        <v>2021</v>
      </c>
      <c r="R284" s="9"/>
    </row>
    <row r="285" spans="1:18" ht="15" x14ac:dyDescent="0.25">
      <c r="A285" s="6">
        <v>44480</v>
      </c>
      <c r="B285" s="9" t="s">
        <v>86</v>
      </c>
      <c r="C285" s="7">
        <v>67</v>
      </c>
      <c r="D285" s="7" t="s">
        <v>97</v>
      </c>
      <c r="E285" s="7" t="s">
        <v>96</v>
      </c>
      <c r="F285" s="8">
        <v>0</v>
      </c>
      <c r="G285" s="9" t="str">
        <f>VLOOKUP(B285, 'Data Produk'!$A$2:$F$40, 2, FALSE)</f>
        <v>Penggaris Butterfly</v>
      </c>
      <c r="H285" s="9" t="str">
        <f>VLOOKUP(B285, 'Data Produk'!$A$2:$F$40, 3, FALSE)</f>
        <v>Alat Tulis</v>
      </c>
      <c r="I285" s="7" t="str">
        <f>VLOOKUP(B285, 'Data Produk'!$A$2:$F$40, 4, FALSE)</f>
        <v>Pcs</v>
      </c>
      <c r="J285" s="10">
        <f>VLOOKUP(B285, 'Data Produk'!$A$2:$F$40, 5, FALSE)</f>
        <v>1750</v>
      </c>
      <c r="K285" s="10">
        <f>VLOOKUP(B285, 'Data Produk'!$A$2:$F$40, 6, FALSE)</f>
        <v>2750</v>
      </c>
      <c r="L285" s="10">
        <f t="shared" si="12"/>
        <v>117250</v>
      </c>
      <c r="M285" s="10">
        <f t="shared" si="13"/>
        <v>184250</v>
      </c>
      <c r="N285" s="10">
        <f t="shared" si="14"/>
        <v>67000</v>
      </c>
      <c r="O285" s="9">
        <f>DAY(transaksi[[#This Row],[TANGGAL]])</f>
        <v>11</v>
      </c>
      <c r="P285" s="7" t="str">
        <f>TEXT(transaksi[[#This Row],[TANGGAL]], "mmm")</f>
        <v>Okt</v>
      </c>
      <c r="Q285" s="7">
        <f>YEAR(transaksi[[#This Row],[TANGGAL]])</f>
        <v>2021</v>
      </c>
      <c r="R285" s="9"/>
    </row>
    <row r="286" spans="1:18" ht="15" x14ac:dyDescent="0.25">
      <c r="A286" s="6">
        <v>44481</v>
      </c>
      <c r="B286" s="9" t="s">
        <v>88</v>
      </c>
      <c r="C286" s="7">
        <v>70</v>
      </c>
      <c r="D286" s="7" t="s">
        <v>97</v>
      </c>
      <c r="E286" s="7" t="s">
        <v>96</v>
      </c>
      <c r="F286" s="8">
        <v>0</v>
      </c>
      <c r="G286" s="9" t="str">
        <f>VLOOKUP(B286, 'Data Produk'!$A$2:$F$40, 2, FALSE)</f>
        <v>Penggaris Flexibble</v>
      </c>
      <c r="H286" s="9" t="str">
        <f>VLOOKUP(B286, 'Data Produk'!$A$2:$F$40, 3, FALSE)</f>
        <v>Alat Tulis</v>
      </c>
      <c r="I286" s="7" t="str">
        <f>VLOOKUP(B286, 'Data Produk'!$A$2:$F$40, 4, FALSE)</f>
        <v>Pcs</v>
      </c>
      <c r="J286" s="10">
        <f>VLOOKUP(B286, 'Data Produk'!$A$2:$F$40, 5, FALSE)</f>
        <v>13750</v>
      </c>
      <c r="K286" s="10">
        <f>VLOOKUP(B286, 'Data Produk'!$A$2:$F$40, 6, FALSE)</f>
        <v>17500</v>
      </c>
      <c r="L286" s="10">
        <f t="shared" si="12"/>
        <v>962500</v>
      </c>
      <c r="M286" s="10">
        <f t="shared" si="13"/>
        <v>1225000</v>
      </c>
      <c r="N286" s="10">
        <f t="shared" si="14"/>
        <v>262500</v>
      </c>
      <c r="O286" s="9">
        <f>DAY(transaksi[[#This Row],[TANGGAL]])</f>
        <v>12</v>
      </c>
      <c r="P286" s="7" t="str">
        <f>TEXT(transaksi[[#This Row],[TANGGAL]], "mmm")</f>
        <v>Okt</v>
      </c>
      <c r="Q286" s="7">
        <f>YEAR(transaksi[[#This Row],[TANGGAL]])</f>
        <v>2021</v>
      </c>
      <c r="R286" s="9"/>
    </row>
    <row r="287" spans="1:18" ht="15" x14ac:dyDescent="0.25">
      <c r="A287" s="6">
        <v>44482</v>
      </c>
      <c r="B287" s="9" t="s">
        <v>7</v>
      </c>
      <c r="C287" s="7">
        <v>71</v>
      </c>
      <c r="D287" s="7" t="s">
        <v>99</v>
      </c>
      <c r="E287" s="7" t="s">
        <v>96</v>
      </c>
      <c r="F287" s="8">
        <v>0</v>
      </c>
      <c r="G287" s="9" t="str">
        <f>VLOOKUP(B287, 'Data Produk'!$A$2:$F$40, 2, FALSE)</f>
        <v>Pocky</v>
      </c>
      <c r="H287" s="9" t="str">
        <f>VLOOKUP(B287, 'Data Produk'!$A$2:$F$40, 3, FALSE)</f>
        <v>Makanan</v>
      </c>
      <c r="I287" s="7" t="str">
        <f>VLOOKUP(B287, 'Data Produk'!$A$2:$F$40, 4, FALSE)</f>
        <v>Pcs</v>
      </c>
      <c r="J287" s="10">
        <f>VLOOKUP(B287, 'Data Produk'!$A$2:$F$40, 5, FALSE)</f>
        <v>7250</v>
      </c>
      <c r="K287" s="10">
        <f>VLOOKUP(B287, 'Data Produk'!$A$2:$F$40, 6, FALSE)</f>
        <v>8200</v>
      </c>
      <c r="L287" s="10">
        <f t="shared" si="12"/>
        <v>514750</v>
      </c>
      <c r="M287" s="10">
        <f t="shared" si="13"/>
        <v>582200</v>
      </c>
      <c r="N287" s="10">
        <f t="shared" si="14"/>
        <v>67450</v>
      </c>
      <c r="O287" s="9">
        <f>DAY(transaksi[[#This Row],[TANGGAL]])</f>
        <v>13</v>
      </c>
      <c r="P287" s="7" t="str">
        <f>TEXT(transaksi[[#This Row],[TANGGAL]], "mmm")</f>
        <v>Okt</v>
      </c>
      <c r="Q287" s="7">
        <f>YEAR(transaksi[[#This Row],[TANGGAL]])</f>
        <v>2021</v>
      </c>
      <c r="R287" s="9"/>
    </row>
    <row r="288" spans="1:18" ht="15" x14ac:dyDescent="0.25">
      <c r="A288" s="6">
        <v>44483</v>
      </c>
      <c r="B288" s="9" t="s">
        <v>38</v>
      </c>
      <c r="C288" s="7">
        <v>73</v>
      </c>
      <c r="D288" s="7" t="s">
        <v>97</v>
      </c>
      <c r="E288" s="7" t="s">
        <v>96</v>
      </c>
      <c r="F288" s="8">
        <v>0</v>
      </c>
      <c r="G288" s="9" t="str">
        <f>VLOOKUP(B288, 'Data Produk'!$A$2:$F$40, 2, FALSE)</f>
        <v>Yoyic Bluebery</v>
      </c>
      <c r="H288" s="9" t="str">
        <f>VLOOKUP(B288, 'Data Produk'!$A$2:$F$40, 3, FALSE)</f>
        <v>Minuman</v>
      </c>
      <c r="I288" s="7" t="str">
        <f>VLOOKUP(B288, 'Data Produk'!$A$2:$F$40, 4, FALSE)</f>
        <v>Pcs</v>
      </c>
      <c r="J288" s="10">
        <f>VLOOKUP(B288, 'Data Produk'!$A$2:$F$40, 5, FALSE)</f>
        <v>4775</v>
      </c>
      <c r="K288" s="10">
        <f>VLOOKUP(B288, 'Data Produk'!$A$2:$F$40, 6, FALSE)</f>
        <v>7700</v>
      </c>
      <c r="L288" s="10">
        <f t="shared" si="12"/>
        <v>348575</v>
      </c>
      <c r="M288" s="10">
        <f t="shared" si="13"/>
        <v>562100</v>
      </c>
      <c r="N288" s="10">
        <f t="shared" si="14"/>
        <v>213525</v>
      </c>
      <c r="O288" s="9">
        <f>DAY(transaksi[[#This Row],[TANGGAL]])</f>
        <v>14</v>
      </c>
      <c r="P288" s="7" t="str">
        <f>TEXT(transaksi[[#This Row],[TANGGAL]], "mmm")</f>
        <v>Okt</v>
      </c>
      <c r="Q288" s="7">
        <f>YEAR(transaksi[[#This Row],[TANGGAL]])</f>
        <v>2021</v>
      </c>
      <c r="R288" s="9"/>
    </row>
    <row r="289" spans="1:18" ht="15" x14ac:dyDescent="0.25">
      <c r="A289" s="6">
        <v>44484</v>
      </c>
      <c r="B289" s="9" t="s">
        <v>48</v>
      </c>
      <c r="C289" s="7">
        <v>69</v>
      </c>
      <c r="D289" s="7" t="s">
        <v>97</v>
      </c>
      <c r="E289" s="7" t="s">
        <v>96</v>
      </c>
      <c r="F289" s="8">
        <v>0</v>
      </c>
      <c r="G289" s="9" t="str">
        <f>VLOOKUP(B289, 'Data Produk'!$A$2:$F$40, 2, FALSE)</f>
        <v>Golda Coffee</v>
      </c>
      <c r="H289" s="9" t="str">
        <f>VLOOKUP(B289, 'Data Produk'!$A$2:$F$40, 3, FALSE)</f>
        <v>Minuman</v>
      </c>
      <c r="I289" s="7" t="str">
        <f>VLOOKUP(B289, 'Data Produk'!$A$2:$F$40, 4, FALSE)</f>
        <v>Pcs</v>
      </c>
      <c r="J289" s="10">
        <f>VLOOKUP(B289, 'Data Produk'!$A$2:$F$40, 5, FALSE)</f>
        <v>11950</v>
      </c>
      <c r="K289" s="10">
        <f>VLOOKUP(B289, 'Data Produk'!$A$2:$F$40, 6, FALSE)</f>
        <v>16200</v>
      </c>
      <c r="L289" s="10">
        <f t="shared" si="12"/>
        <v>824550</v>
      </c>
      <c r="M289" s="10">
        <f t="shared" si="13"/>
        <v>1117800</v>
      </c>
      <c r="N289" s="10">
        <f t="shared" si="14"/>
        <v>293250</v>
      </c>
      <c r="O289" s="9">
        <f>DAY(transaksi[[#This Row],[TANGGAL]])</f>
        <v>15</v>
      </c>
      <c r="P289" s="7" t="str">
        <f>TEXT(transaksi[[#This Row],[TANGGAL]], "mmm")</f>
        <v>Okt</v>
      </c>
      <c r="Q289" s="7">
        <f>YEAR(transaksi[[#This Row],[TANGGAL]])</f>
        <v>2021</v>
      </c>
      <c r="R289" s="9"/>
    </row>
    <row r="290" spans="1:18" ht="15" x14ac:dyDescent="0.25">
      <c r="A290" s="6">
        <v>44485</v>
      </c>
      <c r="B290" s="9" t="s">
        <v>59</v>
      </c>
      <c r="C290" s="7">
        <v>70</v>
      </c>
      <c r="D290" s="7" t="s">
        <v>99</v>
      </c>
      <c r="E290" s="7" t="s">
        <v>96</v>
      </c>
      <c r="F290" s="8">
        <v>0</v>
      </c>
      <c r="G290" s="9" t="str">
        <f>VLOOKUP(B290, 'Data Produk'!$A$2:$F$40, 2, FALSE)</f>
        <v>Lifebuoy Cair 900 Ml</v>
      </c>
      <c r="H290" s="9" t="str">
        <f>VLOOKUP(B290, 'Data Produk'!$A$2:$F$40, 3, FALSE)</f>
        <v>Perawatan Tubuh</v>
      </c>
      <c r="I290" s="7" t="str">
        <f>VLOOKUP(B290, 'Data Produk'!$A$2:$F$40, 4, FALSE)</f>
        <v>Pcs</v>
      </c>
      <c r="J290" s="10">
        <f>VLOOKUP(B290, 'Data Produk'!$A$2:$F$40, 5, FALSE)</f>
        <v>34550</v>
      </c>
      <c r="K290" s="10">
        <f>VLOOKUP(B290, 'Data Produk'!$A$2:$F$40, 6, FALSE)</f>
        <v>36000</v>
      </c>
      <c r="L290" s="10">
        <f t="shared" si="12"/>
        <v>2418500</v>
      </c>
      <c r="M290" s="10">
        <f t="shared" si="13"/>
        <v>2520000</v>
      </c>
      <c r="N290" s="10">
        <f t="shared" si="14"/>
        <v>101500</v>
      </c>
      <c r="O290" s="9">
        <f>DAY(transaksi[[#This Row],[TANGGAL]])</f>
        <v>16</v>
      </c>
      <c r="P290" s="7" t="str">
        <f>TEXT(transaksi[[#This Row],[TANGGAL]], "mmm")</f>
        <v>Okt</v>
      </c>
      <c r="Q290" s="7">
        <f>YEAR(transaksi[[#This Row],[TANGGAL]])</f>
        <v>2021</v>
      </c>
      <c r="R290" s="9"/>
    </row>
    <row r="291" spans="1:18" ht="15" x14ac:dyDescent="0.25">
      <c r="A291" s="6">
        <v>44486</v>
      </c>
      <c r="B291" s="9" t="s">
        <v>13</v>
      </c>
      <c r="C291" s="7">
        <v>67</v>
      </c>
      <c r="D291" s="7" t="s">
        <v>97</v>
      </c>
      <c r="E291" s="7" t="s">
        <v>96</v>
      </c>
      <c r="F291" s="8">
        <v>0</v>
      </c>
      <c r="G291" s="9" t="str">
        <f>VLOOKUP(B291, 'Data Produk'!$A$2:$F$40, 2, FALSE)</f>
        <v>Oreo Wafer Sandwich</v>
      </c>
      <c r="H291" s="9" t="str">
        <f>VLOOKUP(B291, 'Data Produk'!$A$2:$F$40, 3, FALSE)</f>
        <v>Makanan</v>
      </c>
      <c r="I291" s="7" t="str">
        <f>VLOOKUP(B291, 'Data Produk'!$A$2:$F$40, 4, FALSE)</f>
        <v>Pcs</v>
      </c>
      <c r="J291" s="10">
        <f>VLOOKUP(B291, 'Data Produk'!$A$2:$F$40, 5, FALSE)</f>
        <v>2350</v>
      </c>
      <c r="K291" s="10">
        <f>VLOOKUP(B291, 'Data Produk'!$A$2:$F$40, 6, FALSE)</f>
        <v>3500</v>
      </c>
      <c r="L291" s="10">
        <f t="shared" si="12"/>
        <v>157450</v>
      </c>
      <c r="M291" s="10">
        <f t="shared" si="13"/>
        <v>234500</v>
      </c>
      <c r="N291" s="10">
        <f t="shared" si="14"/>
        <v>77050</v>
      </c>
      <c r="O291" s="9">
        <f>DAY(transaksi[[#This Row],[TANGGAL]])</f>
        <v>17</v>
      </c>
      <c r="P291" s="7" t="str">
        <f>TEXT(transaksi[[#This Row],[TANGGAL]], "mmm")</f>
        <v>Okt</v>
      </c>
      <c r="Q291" s="7">
        <f>YEAR(transaksi[[#This Row],[TANGGAL]])</f>
        <v>2021</v>
      </c>
      <c r="R291" s="9"/>
    </row>
    <row r="292" spans="1:18" ht="15" x14ac:dyDescent="0.25">
      <c r="A292" s="6">
        <v>44487</v>
      </c>
      <c r="B292" s="9" t="s">
        <v>69</v>
      </c>
      <c r="C292" s="7">
        <v>71</v>
      </c>
      <c r="D292" s="7" t="s">
        <v>97</v>
      </c>
      <c r="E292" s="7" t="s">
        <v>96</v>
      </c>
      <c r="F292" s="8">
        <v>0</v>
      </c>
      <c r="G292" s="9" t="str">
        <f>VLOOKUP(B292, 'Data Produk'!$A$2:$F$40, 2, FALSE)</f>
        <v>Pond's Men Facial</v>
      </c>
      <c r="H292" s="9" t="str">
        <f>VLOOKUP(B292, 'Data Produk'!$A$2:$F$40, 3, FALSE)</f>
        <v>Perawatan Tubuh</v>
      </c>
      <c r="I292" s="7" t="str">
        <f>VLOOKUP(B292, 'Data Produk'!$A$2:$F$40, 4, FALSE)</f>
        <v>Pcs</v>
      </c>
      <c r="J292" s="10">
        <f>VLOOKUP(B292, 'Data Produk'!$A$2:$F$40, 5, FALSE)</f>
        <v>15000</v>
      </c>
      <c r="K292" s="10">
        <f>VLOOKUP(B292, 'Data Produk'!$A$2:$F$40, 6, FALSE)</f>
        <v>18550</v>
      </c>
      <c r="L292" s="10">
        <f t="shared" si="12"/>
        <v>1065000</v>
      </c>
      <c r="M292" s="10">
        <f t="shared" si="13"/>
        <v>1317050</v>
      </c>
      <c r="N292" s="10">
        <f t="shared" si="14"/>
        <v>252050</v>
      </c>
      <c r="O292" s="9">
        <f>DAY(transaksi[[#This Row],[TANGGAL]])</f>
        <v>18</v>
      </c>
      <c r="P292" s="7" t="str">
        <f>TEXT(transaksi[[#This Row],[TANGGAL]], "mmm")</f>
        <v>Okt</v>
      </c>
      <c r="Q292" s="7">
        <f>YEAR(transaksi[[#This Row],[TANGGAL]])</f>
        <v>2021</v>
      </c>
      <c r="R292" s="9"/>
    </row>
    <row r="293" spans="1:18" ht="15" x14ac:dyDescent="0.25">
      <c r="A293" s="6">
        <v>44488</v>
      </c>
      <c r="B293" s="9" t="s">
        <v>69</v>
      </c>
      <c r="C293" s="7">
        <v>68</v>
      </c>
      <c r="D293" s="7" t="s">
        <v>99</v>
      </c>
      <c r="E293" s="7" t="s">
        <v>96</v>
      </c>
      <c r="F293" s="8">
        <v>0</v>
      </c>
      <c r="G293" s="9" t="str">
        <f>VLOOKUP(B293, 'Data Produk'!$A$2:$F$40, 2, FALSE)</f>
        <v>Pond's Men Facial</v>
      </c>
      <c r="H293" s="9" t="str">
        <f>VLOOKUP(B293, 'Data Produk'!$A$2:$F$40, 3, FALSE)</f>
        <v>Perawatan Tubuh</v>
      </c>
      <c r="I293" s="7" t="str">
        <f>VLOOKUP(B293, 'Data Produk'!$A$2:$F$40, 4, FALSE)</f>
        <v>Pcs</v>
      </c>
      <c r="J293" s="10">
        <f>VLOOKUP(B293, 'Data Produk'!$A$2:$F$40, 5, FALSE)</f>
        <v>15000</v>
      </c>
      <c r="K293" s="10">
        <f>VLOOKUP(B293, 'Data Produk'!$A$2:$F$40, 6, FALSE)</f>
        <v>18550</v>
      </c>
      <c r="L293" s="10">
        <f t="shared" si="12"/>
        <v>1020000</v>
      </c>
      <c r="M293" s="10">
        <f t="shared" si="13"/>
        <v>1261400</v>
      </c>
      <c r="N293" s="10">
        <f t="shared" si="14"/>
        <v>241400</v>
      </c>
      <c r="O293" s="9">
        <f>DAY(transaksi[[#This Row],[TANGGAL]])</f>
        <v>19</v>
      </c>
      <c r="P293" s="7" t="str">
        <f>TEXT(transaksi[[#This Row],[TANGGAL]], "mmm")</f>
        <v>Okt</v>
      </c>
      <c r="Q293" s="7">
        <f>YEAR(transaksi[[#This Row],[TANGGAL]])</f>
        <v>2021</v>
      </c>
      <c r="R293" s="9"/>
    </row>
    <row r="294" spans="1:18" ht="15" x14ac:dyDescent="0.25">
      <c r="A294" s="6">
        <v>44489</v>
      </c>
      <c r="B294" s="9" t="s">
        <v>11</v>
      </c>
      <c r="C294" s="7">
        <v>74</v>
      </c>
      <c r="D294" s="7" t="s">
        <v>97</v>
      </c>
      <c r="E294" s="7" t="s">
        <v>96</v>
      </c>
      <c r="F294" s="8">
        <v>0</v>
      </c>
      <c r="G294" s="9" t="str">
        <f>VLOOKUP(B294, 'Data Produk'!$A$2:$F$40, 2, FALSE)</f>
        <v>Lotte Chocopie</v>
      </c>
      <c r="H294" s="9" t="str">
        <f>VLOOKUP(B294, 'Data Produk'!$A$2:$F$40, 3, FALSE)</f>
        <v>Makanan</v>
      </c>
      <c r="I294" s="7" t="str">
        <f>VLOOKUP(B294, 'Data Produk'!$A$2:$F$40, 4, FALSE)</f>
        <v>Pcs</v>
      </c>
      <c r="J294" s="10">
        <f>VLOOKUP(B294, 'Data Produk'!$A$2:$F$40, 5, FALSE)</f>
        <v>4850</v>
      </c>
      <c r="K294" s="10">
        <f>VLOOKUP(B294, 'Data Produk'!$A$2:$F$40, 6, FALSE)</f>
        <v>6100</v>
      </c>
      <c r="L294" s="10">
        <f t="shared" si="12"/>
        <v>358900</v>
      </c>
      <c r="M294" s="10">
        <f t="shared" si="13"/>
        <v>451400</v>
      </c>
      <c r="N294" s="10">
        <f t="shared" si="14"/>
        <v>92500</v>
      </c>
      <c r="O294" s="9">
        <f>DAY(transaksi[[#This Row],[TANGGAL]])</f>
        <v>20</v>
      </c>
      <c r="P294" s="7" t="str">
        <f>TEXT(transaksi[[#This Row],[TANGGAL]], "mmm")</f>
        <v>Okt</v>
      </c>
      <c r="Q294" s="7">
        <f>YEAR(transaksi[[#This Row],[TANGGAL]])</f>
        <v>2021</v>
      </c>
      <c r="R294" s="9"/>
    </row>
    <row r="295" spans="1:18" ht="15" x14ac:dyDescent="0.25">
      <c r="A295" s="6">
        <v>44490</v>
      </c>
      <c r="B295" s="9" t="s">
        <v>15</v>
      </c>
      <c r="C295" s="7">
        <v>73</v>
      </c>
      <c r="D295" s="7" t="s">
        <v>97</v>
      </c>
      <c r="E295" s="7" t="s">
        <v>96</v>
      </c>
      <c r="F295" s="8">
        <v>0</v>
      </c>
      <c r="G295" s="9" t="str">
        <f>VLOOKUP(B295, 'Data Produk'!$A$2:$F$40, 2, FALSE)</f>
        <v>Nyam-nyam</v>
      </c>
      <c r="H295" s="9" t="str">
        <f>VLOOKUP(B295, 'Data Produk'!$A$2:$F$40, 3, FALSE)</f>
        <v>Makanan</v>
      </c>
      <c r="I295" s="7" t="str">
        <f>VLOOKUP(B295, 'Data Produk'!$A$2:$F$40, 4, FALSE)</f>
        <v>Pcs</v>
      </c>
      <c r="J295" s="10">
        <f>VLOOKUP(B295, 'Data Produk'!$A$2:$F$40, 5, FALSE)</f>
        <v>3550</v>
      </c>
      <c r="K295" s="10">
        <f>VLOOKUP(B295, 'Data Produk'!$A$2:$F$40, 6, FALSE)</f>
        <v>4800</v>
      </c>
      <c r="L295" s="10">
        <f t="shared" si="12"/>
        <v>259150</v>
      </c>
      <c r="M295" s="10">
        <f t="shared" si="13"/>
        <v>350400</v>
      </c>
      <c r="N295" s="10">
        <f t="shared" si="14"/>
        <v>91250</v>
      </c>
      <c r="O295" s="9">
        <f>DAY(transaksi[[#This Row],[TANGGAL]])</f>
        <v>21</v>
      </c>
      <c r="P295" s="7" t="str">
        <f>TEXT(transaksi[[#This Row],[TANGGAL]], "mmm")</f>
        <v>Okt</v>
      </c>
      <c r="Q295" s="7">
        <f>YEAR(transaksi[[#This Row],[TANGGAL]])</f>
        <v>2021</v>
      </c>
      <c r="R295" s="9"/>
    </row>
    <row r="296" spans="1:18" ht="15" x14ac:dyDescent="0.25">
      <c r="A296" s="6">
        <v>44491</v>
      </c>
      <c r="B296" s="9" t="s">
        <v>7</v>
      </c>
      <c r="C296" s="7">
        <v>72</v>
      </c>
      <c r="D296" s="7" t="s">
        <v>99</v>
      </c>
      <c r="E296" s="7" t="s">
        <v>96</v>
      </c>
      <c r="F296" s="8">
        <v>0</v>
      </c>
      <c r="G296" s="9" t="str">
        <f>VLOOKUP(B296, 'Data Produk'!$A$2:$F$40, 2, FALSE)</f>
        <v>Pocky</v>
      </c>
      <c r="H296" s="9" t="str">
        <f>VLOOKUP(B296, 'Data Produk'!$A$2:$F$40, 3, FALSE)</f>
        <v>Makanan</v>
      </c>
      <c r="I296" s="7" t="str">
        <f>VLOOKUP(B296, 'Data Produk'!$A$2:$F$40, 4, FALSE)</f>
        <v>Pcs</v>
      </c>
      <c r="J296" s="10">
        <f>VLOOKUP(B296, 'Data Produk'!$A$2:$F$40, 5, FALSE)</f>
        <v>7250</v>
      </c>
      <c r="K296" s="10">
        <f>VLOOKUP(B296, 'Data Produk'!$A$2:$F$40, 6, FALSE)</f>
        <v>8200</v>
      </c>
      <c r="L296" s="10">
        <f t="shared" si="12"/>
        <v>522000</v>
      </c>
      <c r="M296" s="10">
        <f t="shared" si="13"/>
        <v>590400</v>
      </c>
      <c r="N296" s="10">
        <f t="shared" si="14"/>
        <v>68400</v>
      </c>
      <c r="O296" s="9">
        <f>DAY(transaksi[[#This Row],[TANGGAL]])</f>
        <v>22</v>
      </c>
      <c r="P296" s="7" t="str">
        <f>TEXT(transaksi[[#This Row],[TANGGAL]], "mmm")</f>
        <v>Okt</v>
      </c>
      <c r="Q296" s="7">
        <f>YEAR(transaksi[[#This Row],[TANGGAL]])</f>
        <v>2021</v>
      </c>
      <c r="R296" s="9"/>
    </row>
    <row r="297" spans="1:18" ht="15" x14ac:dyDescent="0.25">
      <c r="A297" s="6">
        <v>44492</v>
      </c>
      <c r="B297" s="9" t="s">
        <v>38</v>
      </c>
      <c r="C297" s="7">
        <v>70</v>
      </c>
      <c r="D297" s="7" t="s">
        <v>97</v>
      </c>
      <c r="E297" s="7" t="s">
        <v>96</v>
      </c>
      <c r="F297" s="8">
        <v>0</v>
      </c>
      <c r="G297" s="9" t="str">
        <f>VLOOKUP(B297, 'Data Produk'!$A$2:$F$40, 2, FALSE)</f>
        <v>Yoyic Bluebery</v>
      </c>
      <c r="H297" s="9" t="str">
        <f>VLOOKUP(B297, 'Data Produk'!$A$2:$F$40, 3, FALSE)</f>
        <v>Minuman</v>
      </c>
      <c r="I297" s="7" t="str">
        <f>VLOOKUP(B297, 'Data Produk'!$A$2:$F$40, 4, FALSE)</f>
        <v>Pcs</v>
      </c>
      <c r="J297" s="10">
        <f>VLOOKUP(B297, 'Data Produk'!$A$2:$F$40, 5, FALSE)</f>
        <v>4775</v>
      </c>
      <c r="K297" s="10">
        <f>VLOOKUP(B297, 'Data Produk'!$A$2:$F$40, 6, FALSE)</f>
        <v>7700</v>
      </c>
      <c r="L297" s="10">
        <f t="shared" si="12"/>
        <v>334250</v>
      </c>
      <c r="M297" s="10">
        <f t="shared" si="13"/>
        <v>539000</v>
      </c>
      <c r="N297" s="10">
        <f t="shared" si="14"/>
        <v>204750</v>
      </c>
      <c r="O297" s="9">
        <f>DAY(transaksi[[#This Row],[TANGGAL]])</f>
        <v>23</v>
      </c>
      <c r="P297" s="7" t="str">
        <f>TEXT(transaksi[[#This Row],[TANGGAL]], "mmm")</f>
        <v>Okt</v>
      </c>
      <c r="Q297" s="7">
        <f>YEAR(transaksi[[#This Row],[TANGGAL]])</f>
        <v>2021</v>
      </c>
      <c r="R297" s="9"/>
    </row>
    <row r="298" spans="1:18" ht="15" x14ac:dyDescent="0.25">
      <c r="A298" s="6">
        <v>44493</v>
      </c>
      <c r="B298" s="9" t="s">
        <v>48</v>
      </c>
      <c r="C298" s="7">
        <v>72</v>
      </c>
      <c r="D298" s="7" t="s">
        <v>97</v>
      </c>
      <c r="E298" s="7" t="s">
        <v>96</v>
      </c>
      <c r="F298" s="8">
        <v>0</v>
      </c>
      <c r="G298" s="9" t="str">
        <f>VLOOKUP(B298, 'Data Produk'!$A$2:$F$40, 2, FALSE)</f>
        <v>Golda Coffee</v>
      </c>
      <c r="H298" s="9" t="str">
        <f>VLOOKUP(B298, 'Data Produk'!$A$2:$F$40, 3, FALSE)</f>
        <v>Minuman</v>
      </c>
      <c r="I298" s="7" t="str">
        <f>VLOOKUP(B298, 'Data Produk'!$A$2:$F$40, 4, FALSE)</f>
        <v>Pcs</v>
      </c>
      <c r="J298" s="10">
        <f>VLOOKUP(B298, 'Data Produk'!$A$2:$F$40, 5, FALSE)</f>
        <v>11950</v>
      </c>
      <c r="K298" s="10">
        <f>VLOOKUP(B298, 'Data Produk'!$A$2:$F$40, 6, FALSE)</f>
        <v>16200</v>
      </c>
      <c r="L298" s="10">
        <f t="shared" si="12"/>
        <v>860400</v>
      </c>
      <c r="M298" s="10">
        <f t="shared" si="13"/>
        <v>1166400</v>
      </c>
      <c r="N298" s="10">
        <f t="shared" si="14"/>
        <v>306000</v>
      </c>
      <c r="O298" s="9">
        <f>DAY(transaksi[[#This Row],[TANGGAL]])</f>
        <v>24</v>
      </c>
      <c r="P298" s="7" t="str">
        <f>TEXT(transaksi[[#This Row],[TANGGAL]], "mmm")</f>
        <v>Okt</v>
      </c>
      <c r="Q298" s="7">
        <f>YEAR(transaksi[[#This Row],[TANGGAL]])</f>
        <v>2021</v>
      </c>
      <c r="R298" s="9"/>
    </row>
    <row r="299" spans="1:18" ht="15" x14ac:dyDescent="0.25">
      <c r="A299" s="6">
        <v>44494</v>
      </c>
      <c r="B299" s="9" t="s">
        <v>69</v>
      </c>
      <c r="C299" s="7">
        <v>68</v>
      </c>
      <c r="D299" s="7" t="s">
        <v>95</v>
      </c>
      <c r="E299" s="7" t="s">
        <v>96</v>
      </c>
      <c r="F299" s="8">
        <v>0</v>
      </c>
      <c r="G299" s="9" t="str">
        <f>VLOOKUP(B299, 'Data Produk'!$A$2:$F$40, 2, FALSE)</f>
        <v>Pond's Men Facial</v>
      </c>
      <c r="H299" s="9" t="str">
        <f>VLOOKUP(B299, 'Data Produk'!$A$2:$F$40, 3, FALSE)</f>
        <v>Perawatan Tubuh</v>
      </c>
      <c r="I299" s="7" t="str">
        <f>VLOOKUP(B299, 'Data Produk'!$A$2:$F$40, 4, FALSE)</f>
        <v>Pcs</v>
      </c>
      <c r="J299" s="10">
        <f>VLOOKUP(B299, 'Data Produk'!$A$2:$F$40, 5, FALSE)</f>
        <v>15000</v>
      </c>
      <c r="K299" s="10">
        <f>VLOOKUP(B299, 'Data Produk'!$A$2:$F$40, 6, FALSE)</f>
        <v>18550</v>
      </c>
      <c r="L299" s="10">
        <f t="shared" si="12"/>
        <v>1020000</v>
      </c>
      <c r="M299" s="10">
        <f t="shared" si="13"/>
        <v>1261400</v>
      </c>
      <c r="N299" s="10">
        <f t="shared" si="14"/>
        <v>241400</v>
      </c>
      <c r="O299" s="9">
        <f>DAY(transaksi[[#This Row],[TANGGAL]])</f>
        <v>25</v>
      </c>
      <c r="P299" s="7" t="str">
        <f>TEXT(transaksi[[#This Row],[TANGGAL]], "mmm")</f>
        <v>Okt</v>
      </c>
      <c r="Q299" s="7">
        <f>YEAR(transaksi[[#This Row],[TANGGAL]])</f>
        <v>2021</v>
      </c>
      <c r="R299" s="9"/>
    </row>
    <row r="300" spans="1:18" ht="15" x14ac:dyDescent="0.25">
      <c r="A300" s="6">
        <v>44495</v>
      </c>
      <c r="B300" s="9" t="s">
        <v>69</v>
      </c>
      <c r="C300" s="7">
        <v>75</v>
      </c>
      <c r="D300" s="7" t="s">
        <v>95</v>
      </c>
      <c r="E300" s="7" t="s">
        <v>96</v>
      </c>
      <c r="F300" s="8">
        <v>0</v>
      </c>
      <c r="G300" s="9" t="str">
        <f>VLOOKUP(B300, 'Data Produk'!$A$2:$F$40, 2, FALSE)</f>
        <v>Pond's Men Facial</v>
      </c>
      <c r="H300" s="9" t="str">
        <f>VLOOKUP(B300, 'Data Produk'!$A$2:$F$40, 3, FALSE)</f>
        <v>Perawatan Tubuh</v>
      </c>
      <c r="I300" s="7" t="str">
        <f>VLOOKUP(B300, 'Data Produk'!$A$2:$F$40, 4, FALSE)</f>
        <v>Pcs</v>
      </c>
      <c r="J300" s="10">
        <f>VLOOKUP(B300, 'Data Produk'!$A$2:$F$40, 5, FALSE)</f>
        <v>15000</v>
      </c>
      <c r="K300" s="10">
        <f>VLOOKUP(B300, 'Data Produk'!$A$2:$F$40, 6, FALSE)</f>
        <v>18550</v>
      </c>
      <c r="L300" s="10">
        <f t="shared" si="12"/>
        <v>1125000</v>
      </c>
      <c r="M300" s="10">
        <f t="shared" si="13"/>
        <v>1391250</v>
      </c>
      <c r="N300" s="10">
        <f t="shared" si="14"/>
        <v>266250</v>
      </c>
      <c r="O300" s="9">
        <f>DAY(transaksi[[#This Row],[TANGGAL]])</f>
        <v>26</v>
      </c>
      <c r="P300" s="7" t="str">
        <f>TEXT(transaksi[[#This Row],[TANGGAL]], "mmm")</f>
        <v>Okt</v>
      </c>
      <c r="Q300" s="7">
        <f>YEAR(transaksi[[#This Row],[TANGGAL]])</f>
        <v>2021</v>
      </c>
      <c r="R300" s="9"/>
    </row>
    <row r="301" spans="1:18" ht="15" x14ac:dyDescent="0.25">
      <c r="A301" s="6">
        <v>44496</v>
      </c>
      <c r="B301" s="9" t="s">
        <v>69</v>
      </c>
      <c r="C301" s="7">
        <v>70</v>
      </c>
      <c r="D301" s="7" t="s">
        <v>95</v>
      </c>
      <c r="E301" s="7" t="s">
        <v>96</v>
      </c>
      <c r="F301" s="8">
        <v>0</v>
      </c>
      <c r="G301" s="9" t="str">
        <f>VLOOKUP(B301, 'Data Produk'!$A$2:$F$40, 2, FALSE)</f>
        <v>Pond's Men Facial</v>
      </c>
      <c r="H301" s="9" t="str">
        <f>VLOOKUP(B301, 'Data Produk'!$A$2:$F$40, 3, FALSE)</f>
        <v>Perawatan Tubuh</v>
      </c>
      <c r="I301" s="7" t="str">
        <f>VLOOKUP(B301, 'Data Produk'!$A$2:$F$40, 4, FALSE)</f>
        <v>Pcs</v>
      </c>
      <c r="J301" s="10">
        <f>VLOOKUP(B301, 'Data Produk'!$A$2:$F$40, 5, FALSE)</f>
        <v>15000</v>
      </c>
      <c r="K301" s="10">
        <f>VLOOKUP(B301, 'Data Produk'!$A$2:$F$40, 6, FALSE)</f>
        <v>18550</v>
      </c>
      <c r="L301" s="10">
        <f t="shared" si="12"/>
        <v>1050000</v>
      </c>
      <c r="M301" s="10">
        <f t="shared" si="13"/>
        <v>1298500</v>
      </c>
      <c r="N301" s="10">
        <f t="shared" si="14"/>
        <v>248500</v>
      </c>
      <c r="O301" s="9">
        <f>DAY(transaksi[[#This Row],[TANGGAL]])</f>
        <v>27</v>
      </c>
      <c r="P301" s="7" t="str">
        <f>TEXT(transaksi[[#This Row],[TANGGAL]], "mmm")</f>
        <v>Okt</v>
      </c>
      <c r="Q301" s="7">
        <f>YEAR(transaksi[[#This Row],[TANGGAL]])</f>
        <v>2021</v>
      </c>
      <c r="R301" s="9"/>
    </row>
    <row r="302" spans="1:18" ht="15" x14ac:dyDescent="0.25">
      <c r="A302" s="6">
        <v>44497</v>
      </c>
      <c r="B302" s="9" t="s">
        <v>69</v>
      </c>
      <c r="C302" s="7">
        <v>67</v>
      </c>
      <c r="D302" s="7" t="s">
        <v>95</v>
      </c>
      <c r="E302" s="7" t="s">
        <v>96</v>
      </c>
      <c r="F302" s="8">
        <v>0</v>
      </c>
      <c r="G302" s="9" t="str">
        <f>VLOOKUP(B302, 'Data Produk'!$A$2:$F$40, 2, FALSE)</f>
        <v>Pond's Men Facial</v>
      </c>
      <c r="H302" s="9" t="str">
        <f>VLOOKUP(B302, 'Data Produk'!$A$2:$F$40, 3, FALSE)</f>
        <v>Perawatan Tubuh</v>
      </c>
      <c r="I302" s="7" t="str">
        <f>VLOOKUP(B302, 'Data Produk'!$A$2:$F$40, 4, FALSE)</f>
        <v>Pcs</v>
      </c>
      <c r="J302" s="10">
        <f>VLOOKUP(B302, 'Data Produk'!$A$2:$F$40, 5, FALSE)</f>
        <v>15000</v>
      </c>
      <c r="K302" s="10">
        <f>VLOOKUP(B302, 'Data Produk'!$A$2:$F$40, 6, FALSE)</f>
        <v>18550</v>
      </c>
      <c r="L302" s="10">
        <f t="shared" si="12"/>
        <v>1005000</v>
      </c>
      <c r="M302" s="10">
        <f t="shared" si="13"/>
        <v>1242850</v>
      </c>
      <c r="N302" s="10">
        <f t="shared" si="14"/>
        <v>237850</v>
      </c>
      <c r="O302" s="9">
        <f>DAY(transaksi[[#This Row],[TANGGAL]])</f>
        <v>28</v>
      </c>
      <c r="P302" s="7" t="str">
        <f>TEXT(transaksi[[#This Row],[TANGGAL]], "mmm")</f>
        <v>Okt</v>
      </c>
      <c r="Q302" s="7">
        <f>YEAR(transaksi[[#This Row],[TANGGAL]])</f>
        <v>2021</v>
      </c>
      <c r="R302" s="9"/>
    </row>
    <row r="303" spans="1:18" ht="15" x14ac:dyDescent="0.25">
      <c r="A303" s="6">
        <v>44498</v>
      </c>
      <c r="B303" s="9" t="s">
        <v>69</v>
      </c>
      <c r="C303" s="7">
        <v>72</v>
      </c>
      <c r="D303" s="7" t="s">
        <v>95</v>
      </c>
      <c r="E303" s="7" t="s">
        <v>96</v>
      </c>
      <c r="F303" s="8">
        <v>0</v>
      </c>
      <c r="G303" s="9" t="str">
        <f>VLOOKUP(B303, 'Data Produk'!$A$2:$F$40, 2, FALSE)</f>
        <v>Pond's Men Facial</v>
      </c>
      <c r="H303" s="9" t="str">
        <f>VLOOKUP(B303, 'Data Produk'!$A$2:$F$40, 3, FALSE)</f>
        <v>Perawatan Tubuh</v>
      </c>
      <c r="I303" s="7" t="str">
        <f>VLOOKUP(B303, 'Data Produk'!$A$2:$F$40, 4, FALSE)</f>
        <v>Pcs</v>
      </c>
      <c r="J303" s="10">
        <f>VLOOKUP(B303, 'Data Produk'!$A$2:$F$40, 5, FALSE)</f>
        <v>15000</v>
      </c>
      <c r="K303" s="10">
        <f>VLOOKUP(B303, 'Data Produk'!$A$2:$F$40, 6, FALSE)</f>
        <v>18550</v>
      </c>
      <c r="L303" s="10">
        <f t="shared" si="12"/>
        <v>1080000</v>
      </c>
      <c r="M303" s="10">
        <f t="shared" si="13"/>
        <v>1335600</v>
      </c>
      <c r="N303" s="10">
        <f t="shared" si="14"/>
        <v>255600</v>
      </c>
      <c r="O303" s="9">
        <f>DAY(transaksi[[#This Row],[TANGGAL]])</f>
        <v>29</v>
      </c>
      <c r="P303" s="7" t="str">
        <f>TEXT(transaksi[[#This Row],[TANGGAL]], "mmm")</f>
        <v>Okt</v>
      </c>
      <c r="Q303" s="7">
        <f>YEAR(transaksi[[#This Row],[TANGGAL]])</f>
        <v>2021</v>
      </c>
      <c r="R303" s="9"/>
    </row>
    <row r="304" spans="1:18" ht="15" x14ac:dyDescent="0.25">
      <c r="A304" s="6">
        <v>44499</v>
      </c>
      <c r="B304" s="9" t="s">
        <v>69</v>
      </c>
      <c r="C304" s="7">
        <v>69</v>
      </c>
      <c r="D304" s="7" t="s">
        <v>95</v>
      </c>
      <c r="E304" s="7" t="s">
        <v>96</v>
      </c>
      <c r="F304" s="8">
        <v>0</v>
      </c>
      <c r="G304" s="9" t="str">
        <f>VLOOKUP(B304, 'Data Produk'!$A$2:$F$40, 2, FALSE)</f>
        <v>Pond's Men Facial</v>
      </c>
      <c r="H304" s="9" t="str">
        <f>VLOOKUP(B304, 'Data Produk'!$A$2:$F$40, 3, FALSE)</f>
        <v>Perawatan Tubuh</v>
      </c>
      <c r="I304" s="7" t="str">
        <f>VLOOKUP(B304, 'Data Produk'!$A$2:$F$40, 4, FALSE)</f>
        <v>Pcs</v>
      </c>
      <c r="J304" s="10">
        <f>VLOOKUP(B304, 'Data Produk'!$A$2:$F$40, 5, FALSE)</f>
        <v>15000</v>
      </c>
      <c r="K304" s="10">
        <f>VLOOKUP(B304, 'Data Produk'!$A$2:$F$40, 6, FALSE)</f>
        <v>18550</v>
      </c>
      <c r="L304" s="10">
        <f t="shared" si="12"/>
        <v>1035000</v>
      </c>
      <c r="M304" s="10">
        <f t="shared" si="13"/>
        <v>1279950</v>
      </c>
      <c r="N304" s="10">
        <f t="shared" si="14"/>
        <v>244950</v>
      </c>
      <c r="O304" s="9">
        <f>DAY(transaksi[[#This Row],[TANGGAL]])</f>
        <v>30</v>
      </c>
      <c r="P304" s="7" t="str">
        <f>TEXT(transaksi[[#This Row],[TANGGAL]], "mmm")</f>
        <v>Okt</v>
      </c>
      <c r="Q304" s="7">
        <f>YEAR(transaksi[[#This Row],[TANGGAL]])</f>
        <v>2021</v>
      </c>
      <c r="R304" s="9"/>
    </row>
    <row r="305" spans="1:18" ht="15" x14ac:dyDescent="0.25">
      <c r="A305" s="6">
        <v>44500</v>
      </c>
      <c r="B305" s="9" t="s">
        <v>69</v>
      </c>
      <c r="C305" s="7">
        <v>67</v>
      </c>
      <c r="D305" s="7" t="s">
        <v>95</v>
      </c>
      <c r="E305" s="7" t="s">
        <v>96</v>
      </c>
      <c r="F305" s="8">
        <v>0</v>
      </c>
      <c r="G305" s="9" t="str">
        <f>VLOOKUP(B305, 'Data Produk'!$A$2:$F$40, 2, FALSE)</f>
        <v>Pond's Men Facial</v>
      </c>
      <c r="H305" s="9" t="str">
        <f>VLOOKUP(B305, 'Data Produk'!$A$2:$F$40, 3, FALSE)</f>
        <v>Perawatan Tubuh</v>
      </c>
      <c r="I305" s="7" t="str">
        <f>VLOOKUP(B305, 'Data Produk'!$A$2:$F$40, 4, FALSE)</f>
        <v>Pcs</v>
      </c>
      <c r="J305" s="10">
        <f>VLOOKUP(B305, 'Data Produk'!$A$2:$F$40, 5, FALSE)</f>
        <v>15000</v>
      </c>
      <c r="K305" s="10">
        <f>VLOOKUP(B305, 'Data Produk'!$A$2:$F$40, 6, FALSE)</f>
        <v>18550</v>
      </c>
      <c r="L305" s="10">
        <f t="shared" si="12"/>
        <v>1005000</v>
      </c>
      <c r="M305" s="10">
        <f t="shared" si="13"/>
        <v>1242850</v>
      </c>
      <c r="N305" s="10">
        <f t="shared" si="14"/>
        <v>237850</v>
      </c>
      <c r="O305" s="9">
        <f>DAY(transaksi[[#This Row],[TANGGAL]])</f>
        <v>31</v>
      </c>
      <c r="P305" s="7" t="str">
        <f>TEXT(transaksi[[#This Row],[TANGGAL]], "mmm")</f>
        <v>Okt</v>
      </c>
      <c r="Q305" s="7">
        <f>YEAR(transaksi[[#This Row],[TANGGAL]])</f>
        <v>2021</v>
      </c>
      <c r="R305" s="9"/>
    </row>
    <row r="306" spans="1:18" ht="15" x14ac:dyDescent="0.25">
      <c r="A306" s="6">
        <v>44501</v>
      </c>
      <c r="B306" s="9" t="s">
        <v>88</v>
      </c>
      <c r="C306" s="7">
        <v>45</v>
      </c>
      <c r="D306" s="7" t="s">
        <v>95</v>
      </c>
      <c r="E306" s="7" t="s">
        <v>96</v>
      </c>
      <c r="F306" s="8">
        <v>0</v>
      </c>
      <c r="G306" s="9" t="str">
        <f>VLOOKUP(B306, 'Data Produk'!$A$2:$F$40, 2, FALSE)</f>
        <v>Penggaris Flexibble</v>
      </c>
      <c r="H306" s="9" t="str">
        <f>VLOOKUP(B306, 'Data Produk'!$A$2:$F$40, 3, FALSE)</f>
        <v>Alat Tulis</v>
      </c>
      <c r="I306" s="7" t="str">
        <f>VLOOKUP(B306, 'Data Produk'!$A$2:$F$40, 4, FALSE)</f>
        <v>Pcs</v>
      </c>
      <c r="J306" s="10">
        <f>VLOOKUP(B306, 'Data Produk'!$A$2:$F$40, 5, FALSE)</f>
        <v>13750</v>
      </c>
      <c r="K306" s="10">
        <f>VLOOKUP(B306, 'Data Produk'!$A$2:$F$40, 6, FALSE)</f>
        <v>17500</v>
      </c>
      <c r="L306" s="10">
        <f t="shared" si="12"/>
        <v>618750</v>
      </c>
      <c r="M306" s="10">
        <f t="shared" si="13"/>
        <v>787500</v>
      </c>
      <c r="N306" s="10">
        <f t="shared" si="14"/>
        <v>168750</v>
      </c>
      <c r="O306" s="9">
        <f>DAY(transaksi[[#This Row],[TANGGAL]])</f>
        <v>1</v>
      </c>
      <c r="P306" s="7" t="str">
        <f>TEXT(transaksi[[#This Row],[TANGGAL]], "mmm")</f>
        <v>Nov</v>
      </c>
      <c r="Q306" s="7">
        <f>YEAR(transaksi[[#This Row],[TANGGAL]])</f>
        <v>2021</v>
      </c>
      <c r="R306" s="9"/>
    </row>
    <row r="307" spans="1:18" ht="15" x14ac:dyDescent="0.25">
      <c r="A307" s="6">
        <v>44502</v>
      </c>
      <c r="B307" s="9" t="s">
        <v>11</v>
      </c>
      <c r="C307" s="7">
        <v>44</v>
      </c>
      <c r="D307" s="7" t="s">
        <v>99</v>
      </c>
      <c r="E307" s="7" t="s">
        <v>98</v>
      </c>
      <c r="F307" s="8">
        <v>0</v>
      </c>
      <c r="G307" s="9" t="str">
        <f>VLOOKUP(B307, 'Data Produk'!$A$2:$F$40, 2, FALSE)</f>
        <v>Lotte Chocopie</v>
      </c>
      <c r="H307" s="9" t="str">
        <f>VLOOKUP(B307, 'Data Produk'!$A$2:$F$40, 3, FALSE)</f>
        <v>Makanan</v>
      </c>
      <c r="I307" s="7" t="str">
        <f>VLOOKUP(B307, 'Data Produk'!$A$2:$F$40, 4, FALSE)</f>
        <v>Pcs</v>
      </c>
      <c r="J307" s="10">
        <f>VLOOKUP(B307, 'Data Produk'!$A$2:$F$40, 5, FALSE)</f>
        <v>4850</v>
      </c>
      <c r="K307" s="10">
        <f>VLOOKUP(B307, 'Data Produk'!$A$2:$F$40, 6, FALSE)</f>
        <v>6100</v>
      </c>
      <c r="L307" s="10">
        <f t="shared" si="12"/>
        <v>213400</v>
      </c>
      <c r="M307" s="10">
        <f t="shared" si="13"/>
        <v>268400</v>
      </c>
      <c r="N307" s="10">
        <f t="shared" si="14"/>
        <v>55000</v>
      </c>
      <c r="O307" s="9">
        <f>DAY(transaksi[[#This Row],[TANGGAL]])</f>
        <v>2</v>
      </c>
      <c r="P307" s="7" t="str">
        <f>TEXT(transaksi[[#This Row],[TANGGAL]], "mmm")</f>
        <v>Nov</v>
      </c>
      <c r="Q307" s="7">
        <f>YEAR(transaksi[[#This Row],[TANGGAL]])</f>
        <v>2021</v>
      </c>
      <c r="R307" s="9"/>
    </row>
    <row r="308" spans="1:18" ht="15" x14ac:dyDescent="0.25">
      <c r="A308" s="6">
        <v>44503</v>
      </c>
      <c r="B308" s="9" t="s">
        <v>15</v>
      </c>
      <c r="C308" s="7">
        <v>47</v>
      </c>
      <c r="D308" s="7" t="s">
        <v>99</v>
      </c>
      <c r="E308" s="7" t="s">
        <v>96</v>
      </c>
      <c r="F308" s="8">
        <v>0</v>
      </c>
      <c r="G308" s="9" t="str">
        <f>VLOOKUP(B308, 'Data Produk'!$A$2:$F$40, 2, FALSE)</f>
        <v>Nyam-nyam</v>
      </c>
      <c r="H308" s="9" t="str">
        <f>VLOOKUP(B308, 'Data Produk'!$A$2:$F$40, 3, FALSE)</f>
        <v>Makanan</v>
      </c>
      <c r="I308" s="7" t="str">
        <f>VLOOKUP(B308, 'Data Produk'!$A$2:$F$40, 4, FALSE)</f>
        <v>Pcs</v>
      </c>
      <c r="J308" s="10">
        <f>VLOOKUP(B308, 'Data Produk'!$A$2:$F$40, 5, FALSE)</f>
        <v>3550</v>
      </c>
      <c r="K308" s="10">
        <f>VLOOKUP(B308, 'Data Produk'!$A$2:$F$40, 6, FALSE)</f>
        <v>4800</v>
      </c>
      <c r="L308" s="10">
        <f t="shared" si="12"/>
        <v>166850</v>
      </c>
      <c r="M308" s="10">
        <f t="shared" si="13"/>
        <v>225600</v>
      </c>
      <c r="N308" s="10">
        <f t="shared" si="14"/>
        <v>58750</v>
      </c>
      <c r="O308" s="9">
        <f>DAY(transaksi[[#This Row],[TANGGAL]])</f>
        <v>3</v>
      </c>
      <c r="P308" s="7" t="str">
        <f>TEXT(transaksi[[#This Row],[TANGGAL]], "mmm")</f>
        <v>Nov</v>
      </c>
      <c r="Q308" s="7">
        <f>YEAR(transaksi[[#This Row],[TANGGAL]])</f>
        <v>2021</v>
      </c>
      <c r="R308" s="9"/>
    </row>
    <row r="309" spans="1:18" ht="15" x14ac:dyDescent="0.25">
      <c r="A309" s="6">
        <v>44504</v>
      </c>
      <c r="B309" s="9" t="s">
        <v>7</v>
      </c>
      <c r="C309" s="7">
        <v>48</v>
      </c>
      <c r="D309" s="7" t="s">
        <v>99</v>
      </c>
      <c r="E309" s="7" t="s">
        <v>96</v>
      </c>
      <c r="F309" s="8">
        <v>0</v>
      </c>
      <c r="G309" s="9" t="str">
        <f>VLOOKUP(B309, 'Data Produk'!$A$2:$F$40, 2, FALSE)</f>
        <v>Pocky</v>
      </c>
      <c r="H309" s="9" t="str">
        <f>VLOOKUP(B309, 'Data Produk'!$A$2:$F$40, 3, FALSE)</f>
        <v>Makanan</v>
      </c>
      <c r="I309" s="7" t="str">
        <f>VLOOKUP(B309, 'Data Produk'!$A$2:$F$40, 4, FALSE)</f>
        <v>Pcs</v>
      </c>
      <c r="J309" s="10">
        <f>VLOOKUP(B309, 'Data Produk'!$A$2:$F$40, 5, FALSE)</f>
        <v>7250</v>
      </c>
      <c r="K309" s="10">
        <f>VLOOKUP(B309, 'Data Produk'!$A$2:$F$40, 6, FALSE)</f>
        <v>8200</v>
      </c>
      <c r="L309" s="10">
        <f t="shared" si="12"/>
        <v>348000</v>
      </c>
      <c r="M309" s="10">
        <f t="shared" si="13"/>
        <v>393600</v>
      </c>
      <c r="N309" s="10">
        <f t="shared" si="14"/>
        <v>45600</v>
      </c>
      <c r="O309" s="9">
        <f>DAY(transaksi[[#This Row],[TANGGAL]])</f>
        <v>4</v>
      </c>
      <c r="P309" s="7" t="str">
        <f>TEXT(transaksi[[#This Row],[TANGGAL]], "mmm")</f>
        <v>Nov</v>
      </c>
      <c r="Q309" s="7">
        <f>YEAR(transaksi[[#This Row],[TANGGAL]])</f>
        <v>2021</v>
      </c>
      <c r="R309" s="9"/>
    </row>
    <row r="310" spans="1:18" ht="15" x14ac:dyDescent="0.25">
      <c r="A310" s="6">
        <v>44505</v>
      </c>
      <c r="B310" s="9" t="s">
        <v>38</v>
      </c>
      <c r="C310" s="7">
        <v>45</v>
      </c>
      <c r="D310" s="7" t="s">
        <v>95</v>
      </c>
      <c r="E310" s="7" t="s">
        <v>96</v>
      </c>
      <c r="F310" s="8">
        <v>0</v>
      </c>
      <c r="G310" s="9" t="str">
        <f>VLOOKUP(B310, 'Data Produk'!$A$2:$F$40, 2, FALSE)</f>
        <v>Yoyic Bluebery</v>
      </c>
      <c r="H310" s="9" t="str">
        <f>VLOOKUP(B310, 'Data Produk'!$A$2:$F$40, 3, FALSE)</f>
        <v>Minuman</v>
      </c>
      <c r="I310" s="7" t="str">
        <f>VLOOKUP(B310, 'Data Produk'!$A$2:$F$40, 4, FALSE)</f>
        <v>Pcs</v>
      </c>
      <c r="J310" s="10">
        <f>VLOOKUP(B310, 'Data Produk'!$A$2:$F$40, 5, FALSE)</f>
        <v>4775</v>
      </c>
      <c r="K310" s="10">
        <f>VLOOKUP(B310, 'Data Produk'!$A$2:$F$40, 6, FALSE)</f>
        <v>7700</v>
      </c>
      <c r="L310" s="10">
        <f t="shared" si="12"/>
        <v>214875</v>
      </c>
      <c r="M310" s="10">
        <f t="shared" si="13"/>
        <v>346500</v>
      </c>
      <c r="N310" s="10">
        <f t="shared" si="14"/>
        <v>131625</v>
      </c>
      <c r="O310" s="9">
        <f>DAY(transaksi[[#This Row],[TANGGAL]])</f>
        <v>5</v>
      </c>
      <c r="P310" s="7" t="str">
        <f>TEXT(transaksi[[#This Row],[TANGGAL]], "mmm")</f>
        <v>Nov</v>
      </c>
      <c r="Q310" s="7">
        <f>YEAR(transaksi[[#This Row],[TANGGAL]])</f>
        <v>2021</v>
      </c>
      <c r="R310" s="9"/>
    </row>
    <row r="311" spans="1:18" ht="15" x14ac:dyDescent="0.25">
      <c r="A311" s="6">
        <v>44506</v>
      </c>
      <c r="B311" s="9" t="s">
        <v>48</v>
      </c>
      <c r="C311" s="7">
        <v>43</v>
      </c>
      <c r="D311" s="7" t="s">
        <v>95</v>
      </c>
      <c r="E311" s="7" t="s">
        <v>98</v>
      </c>
      <c r="F311" s="8">
        <v>0</v>
      </c>
      <c r="G311" s="9" t="str">
        <f>VLOOKUP(B311, 'Data Produk'!$A$2:$F$40, 2, FALSE)</f>
        <v>Golda Coffee</v>
      </c>
      <c r="H311" s="9" t="str">
        <f>VLOOKUP(B311, 'Data Produk'!$A$2:$F$40, 3, FALSE)</f>
        <v>Minuman</v>
      </c>
      <c r="I311" s="7" t="str">
        <f>VLOOKUP(B311, 'Data Produk'!$A$2:$F$40, 4, FALSE)</f>
        <v>Pcs</v>
      </c>
      <c r="J311" s="10">
        <f>VLOOKUP(B311, 'Data Produk'!$A$2:$F$40, 5, FALSE)</f>
        <v>11950</v>
      </c>
      <c r="K311" s="10">
        <f>VLOOKUP(B311, 'Data Produk'!$A$2:$F$40, 6, FALSE)</f>
        <v>16200</v>
      </c>
      <c r="L311" s="10">
        <f t="shared" si="12"/>
        <v>513850</v>
      </c>
      <c r="M311" s="10">
        <f t="shared" si="13"/>
        <v>696600</v>
      </c>
      <c r="N311" s="10">
        <f t="shared" si="14"/>
        <v>182750</v>
      </c>
      <c r="O311" s="9">
        <f>DAY(transaksi[[#This Row],[TANGGAL]])</f>
        <v>6</v>
      </c>
      <c r="P311" s="7" t="str">
        <f>TEXT(transaksi[[#This Row],[TANGGAL]], "mmm")</f>
        <v>Nov</v>
      </c>
      <c r="Q311" s="7">
        <f>YEAR(transaksi[[#This Row],[TANGGAL]])</f>
        <v>2021</v>
      </c>
      <c r="R311" s="9"/>
    </row>
    <row r="312" spans="1:18" ht="15" x14ac:dyDescent="0.25">
      <c r="A312" s="6">
        <v>44507</v>
      </c>
      <c r="B312" s="9" t="s">
        <v>59</v>
      </c>
      <c r="C312" s="7">
        <v>42</v>
      </c>
      <c r="D312" s="7" t="s">
        <v>95</v>
      </c>
      <c r="E312" s="7" t="s">
        <v>96</v>
      </c>
      <c r="F312" s="8">
        <v>0</v>
      </c>
      <c r="G312" s="9" t="str">
        <f>VLOOKUP(B312, 'Data Produk'!$A$2:$F$40, 2, FALSE)</f>
        <v>Lifebuoy Cair 900 Ml</v>
      </c>
      <c r="H312" s="9" t="str">
        <f>VLOOKUP(B312, 'Data Produk'!$A$2:$F$40, 3, FALSE)</f>
        <v>Perawatan Tubuh</v>
      </c>
      <c r="I312" s="7" t="str">
        <f>VLOOKUP(B312, 'Data Produk'!$A$2:$F$40, 4, FALSE)</f>
        <v>Pcs</v>
      </c>
      <c r="J312" s="10">
        <f>VLOOKUP(B312, 'Data Produk'!$A$2:$F$40, 5, FALSE)</f>
        <v>34550</v>
      </c>
      <c r="K312" s="10">
        <f>VLOOKUP(B312, 'Data Produk'!$A$2:$F$40, 6, FALSE)</f>
        <v>36000</v>
      </c>
      <c r="L312" s="10">
        <f t="shared" si="12"/>
        <v>1451100</v>
      </c>
      <c r="M312" s="10">
        <f t="shared" si="13"/>
        <v>1512000</v>
      </c>
      <c r="N312" s="10">
        <f t="shared" si="14"/>
        <v>60900</v>
      </c>
      <c r="O312" s="9">
        <f>DAY(transaksi[[#This Row],[TANGGAL]])</f>
        <v>7</v>
      </c>
      <c r="P312" s="7" t="str">
        <f>TEXT(transaksi[[#This Row],[TANGGAL]], "mmm")</f>
        <v>Nov</v>
      </c>
      <c r="Q312" s="7">
        <f>YEAR(transaksi[[#This Row],[TANGGAL]])</f>
        <v>2021</v>
      </c>
      <c r="R312" s="9"/>
    </row>
    <row r="313" spans="1:18" ht="15" x14ac:dyDescent="0.25">
      <c r="A313" s="6">
        <v>44508</v>
      </c>
      <c r="B313" s="9" t="s">
        <v>13</v>
      </c>
      <c r="C313" s="7">
        <v>45</v>
      </c>
      <c r="D313" s="7" t="s">
        <v>95</v>
      </c>
      <c r="E313" s="7" t="s">
        <v>98</v>
      </c>
      <c r="F313" s="8">
        <v>0</v>
      </c>
      <c r="G313" s="9" t="str">
        <f>VLOOKUP(B313, 'Data Produk'!$A$2:$F$40, 2, FALSE)</f>
        <v>Oreo Wafer Sandwich</v>
      </c>
      <c r="H313" s="9" t="str">
        <f>VLOOKUP(B313, 'Data Produk'!$A$2:$F$40, 3, FALSE)</f>
        <v>Makanan</v>
      </c>
      <c r="I313" s="7" t="str">
        <f>VLOOKUP(B313, 'Data Produk'!$A$2:$F$40, 4, FALSE)</f>
        <v>Pcs</v>
      </c>
      <c r="J313" s="10">
        <f>VLOOKUP(B313, 'Data Produk'!$A$2:$F$40, 5, FALSE)</f>
        <v>2350</v>
      </c>
      <c r="K313" s="10">
        <f>VLOOKUP(B313, 'Data Produk'!$A$2:$F$40, 6, FALSE)</f>
        <v>3500</v>
      </c>
      <c r="L313" s="10">
        <f t="shared" si="12"/>
        <v>105750</v>
      </c>
      <c r="M313" s="10">
        <f t="shared" si="13"/>
        <v>157500</v>
      </c>
      <c r="N313" s="10">
        <f t="shared" si="14"/>
        <v>51750</v>
      </c>
      <c r="O313" s="9">
        <f>DAY(transaksi[[#This Row],[TANGGAL]])</f>
        <v>8</v>
      </c>
      <c r="P313" s="7" t="str">
        <f>TEXT(transaksi[[#This Row],[TANGGAL]], "mmm")</f>
        <v>Nov</v>
      </c>
      <c r="Q313" s="7">
        <f>YEAR(transaksi[[#This Row],[TANGGAL]])</f>
        <v>2021</v>
      </c>
      <c r="R313" s="9"/>
    </row>
    <row r="314" spans="1:18" ht="15" x14ac:dyDescent="0.25">
      <c r="A314" s="6">
        <v>44509</v>
      </c>
      <c r="B314" s="9" t="s">
        <v>88</v>
      </c>
      <c r="C314" s="7">
        <v>44</v>
      </c>
      <c r="D314" s="7" t="s">
        <v>97</v>
      </c>
      <c r="E314" s="7" t="s">
        <v>96</v>
      </c>
      <c r="F314" s="8">
        <v>0</v>
      </c>
      <c r="G314" s="9" t="str">
        <f>VLOOKUP(B314, 'Data Produk'!$A$2:$F$40, 2, FALSE)</f>
        <v>Penggaris Flexibble</v>
      </c>
      <c r="H314" s="9" t="str">
        <f>VLOOKUP(B314, 'Data Produk'!$A$2:$F$40, 3, FALSE)</f>
        <v>Alat Tulis</v>
      </c>
      <c r="I314" s="7" t="str">
        <f>VLOOKUP(B314, 'Data Produk'!$A$2:$F$40, 4, FALSE)</f>
        <v>Pcs</v>
      </c>
      <c r="J314" s="10">
        <f>VLOOKUP(B314, 'Data Produk'!$A$2:$F$40, 5, FALSE)</f>
        <v>13750</v>
      </c>
      <c r="K314" s="10">
        <f>VLOOKUP(B314, 'Data Produk'!$A$2:$F$40, 6, FALSE)</f>
        <v>17500</v>
      </c>
      <c r="L314" s="10">
        <f t="shared" si="12"/>
        <v>605000</v>
      </c>
      <c r="M314" s="10">
        <f t="shared" si="13"/>
        <v>770000</v>
      </c>
      <c r="N314" s="10">
        <f t="shared" si="14"/>
        <v>165000</v>
      </c>
      <c r="O314" s="9">
        <f>DAY(transaksi[[#This Row],[TANGGAL]])</f>
        <v>9</v>
      </c>
      <c r="P314" s="7" t="str">
        <f>TEXT(transaksi[[#This Row],[TANGGAL]], "mmm")</f>
        <v>Nov</v>
      </c>
      <c r="Q314" s="7">
        <f>YEAR(transaksi[[#This Row],[TANGGAL]])</f>
        <v>2021</v>
      </c>
      <c r="R314" s="9"/>
    </row>
    <row r="315" spans="1:18" ht="15" x14ac:dyDescent="0.25">
      <c r="A315" s="6">
        <v>44510</v>
      </c>
      <c r="B315" s="9" t="s">
        <v>88</v>
      </c>
      <c r="C315" s="7">
        <v>43</v>
      </c>
      <c r="D315" s="7" t="s">
        <v>99</v>
      </c>
      <c r="E315" s="7" t="s">
        <v>96</v>
      </c>
      <c r="F315" s="8">
        <v>0</v>
      </c>
      <c r="G315" s="9" t="str">
        <f>VLOOKUP(B315, 'Data Produk'!$A$2:$F$40, 2, FALSE)</f>
        <v>Penggaris Flexibble</v>
      </c>
      <c r="H315" s="9" t="str">
        <f>VLOOKUP(B315, 'Data Produk'!$A$2:$F$40, 3, FALSE)</f>
        <v>Alat Tulis</v>
      </c>
      <c r="I315" s="7" t="str">
        <f>VLOOKUP(B315, 'Data Produk'!$A$2:$F$40, 4, FALSE)</f>
        <v>Pcs</v>
      </c>
      <c r="J315" s="10">
        <f>VLOOKUP(B315, 'Data Produk'!$A$2:$F$40, 5, FALSE)</f>
        <v>13750</v>
      </c>
      <c r="K315" s="10">
        <f>VLOOKUP(B315, 'Data Produk'!$A$2:$F$40, 6, FALSE)</f>
        <v>17500</v>
      </c>
      <c r="L315" s="10">
        <f t="shared" si="12"/>
        <v>591250</v>
      </c>
      <c r="M315" s="10">
        <f t="shared" si="13"/>
        <v>752500</v>
      </c>
      <c r="N315" s="10">
        <f t="shared" si="14"/>
        <v>161250</v>
      </c>
      <c r="O315" s="9">
        <f>DAY(transaksi[[#This Row],[TANGGAL]])</f>
        <v>10</v>
      </c>
      <c r="P315" s="7" t="str">
        <f>TEXT(transaksi[[#This Row],[TANGGAL]], "mmm")</f>
        <v>Nov</v>
      </c>
      <c r="Q315" s="7">
        <f>YEAR(transaksi[[#This Row],[TANGGAL]])</f>
        <v>2021</v>
      </c>
      <c r="R315" s="9"/>
    </row>
    <row r="316" spans="1:18" ht="15" x14ac:dyDescent="0.25">
      <c r="A316" s="6">
        <v>44511</v>
      </c>
      <c r="B316" s="9" t="s">
        <v>11</v>
      </c>
      <c r="C316" s="7">
        <v>42</v>
      </c>
      <c r="D316" s="7" t="s">
        <v>97</v>
      </c>
      <c r="E316" s="7" t="s">
        <v>96</v>
      </c>
      <c r="F316" s="8">
        <v>0</v>
      </c>
      <c r="G316" s="9" t="str">
        <f>VLOOKUP(B316, 'Data Produk'!$A$2:$F$40, 2, FALSE)</f>
        <v>Lotte Chocopie</v>
      </c>
      <c r="H316" s="9" t="str">
        <f>VLOOKUP(B316, 'Data Produk'!$A$2:$F$40, 3, FALSE)</f>
        <v>Makanan</v>
      </c>
      <c r="I316" s="7" t="str">
        <f>VLOOKUP(B316, 'Data Produk'!$A$2:$F$40, 4, FALSE)</f>
        <v>Pcs</v>
      </c>
      <c r="J316" s="10">
        <f>VLOOKUP(B316, 'Data Produk'!$A$2:$F$40, 5, FALSE)</f>
        <v>4850</v>
      </c>
      <c r="K316" s="10">
        <f>VLOOKUP(B316, 'Data Produk'!$A$2:$F$40, 6, FALSE)</f>
        <v>6100</v>
      </c>
      <c r="L316" s="10">
        <f t="shared" si="12"/>
        <v>203700</v>
      </c>
      <c r="M316" s="10">
        <f t="shared" si="13"/>
        <v>256200</v>
      </c>
      <c r="N316" s="10">
        <f t="shared" si="14"/>
        <v>52500</v>
      </c>
      <c r="O316" s="9">
        <f>DAY(transaksi[[#This Row],[TANGGAL]])</f>
        <v>11</v>
      </c>
      <c r="P316" s="7" t="str">
        <f>TEXT(transaksi[[#This Row],[TANGGAL]], "mmm")</f>
        <v>Nov</v>
      </c>
      <c r="Q316" s="7">
        <f>YEAR(transaksi[[#This Row],[TANGGAL]])</f>
        <v>2021</v>
      </c>
      <c r="R316" s="9"/>
    </row>
    <row r="317" spans="1:18" ht="15" x14ac:dyDescent="0.25">
      <c r="A317" s="6">
        <v>44512</v>
      </c>
      <c r="B317" s="9" t="s">
        <v>15</v>
      </c>
      <c r="C317" s="7">
        <v>45</v>
      </c>
      <c r="D317" s="7" t="s">
        <v>97</v>
      </c>
      <c r="E317" s="7" t="s">
        <v>96</v>
      </c>
      <c r="F317" s="8">
        <v>0</v>
      </c>
      <c r="G317" s="9" t="str">
        <f>VLOOKUP(B317, 'Data Produk'!$A$2:$F$40, 2, FALSE)</f>
        <v>Nyam-nyam</v>
      </c>
      <c r="H317" s="9" t="str">
        <f>VLOOKUP(B317, 'Data Produk'!$A$2:$F$40, 3, FALSE)</f>
        <v>Makanan</v>
      </c>
      <c r="I317" s="7" t="str">
        <f>VLOOKUP(B317, 'Data Produk'!$A$2:$F$40, 4, FALSE)</f>
        <v>Pcs</v>
      </c>
      <c r="J317" s="10">
        <f>VLOOKUP(B317, 'Data Produk'!$A$2:$F$40, 5, FALSE)</f>
        <v>3550</v>
      </c>
      <c r="K317" s="10">
        <f>VLOOKUP(B317, 'Data Produk'!$A$2:$F$40, 6, FALSE)</f>
        <v>4800</v>
      </c>
      <c r="L317" s="10">
        <f t="shared" si="12"/>
        <v>159750</v>
      </c>
      <c r="M317" s="10">
        <f t="shared" si="13"/>
        <v>216000</v>
      </c>
      <c r="N317" s="10">
        <f t="shared" si="14"/>
        <v>56250</v>
      </c>
      <c r="O317" s="9">
        <f>DAY(transaksi[[#This Row],[TANGGAL]])</f>
        <v>12</v>
      </c>
      <c r="P317" s="7" t="str">
        <f>TEXT(transaksi[[#This Row],[TANGGAL]], "mmm")</f>
        <v>Nov</v>
      </c>
      <c r="Q317" s="7">
        <f>YEAR(transaksi[[#This Row],[TANGGAL]])</f>
        <v>2021</v>
      </c>
      <c r="R317" s="9"/>
    </row>
    <row r="318" spans="1:18" ht="15" x14ac:dyDescent="0.25">
      <c r="A318" s="6">
        <v>44513</v>
      </c>
      <c r="B318" s="9" t="s">
        <v>7</v>
      </c>
      <c r="C318" s="7">
        <v>46</v>
      </c>
      <c r="D318" s="7" t="s">
        <v>99</v>
      </c>
      <c r="E318" s="7" t="s">
        <v>96</v>
      </c>
      <c r="F318" s="8">
        <v>0</v>
      </c>
      <c r="G318" s="9" t="str">
        <f>VLOOKUP(B318, 'Data Produk'!$A$2:$F$40, 2, FALSE)</f>
        <v>Pocky</v>
      </c>
      <c r="H318" s="9" t="str">
        <f>VLOOKUP(B318, 'Data Produk'!$A$2:$F$40, 3, FALSE)</f>
        <v>Makanan</v>
      </c>
      <c r="I318" s="7" t="str">
        <f>VLOOKUP(B318, 'Data Produk'!$A$2:$F$40, 4, FALSE)</f>
        <v>Pcs</v>
      </c>
      <c r="J318" s="10">
        <f>VLOOKUP(B318, 'Data Produk'!$A$2:$F$40, 5, FALSE)</f>
        <v>7250</v>
      </c>
      <c r="K318" s="10">
        <f>VLOOKUP(B318, 'Data Produk'!$A$2:$F$40, 6, FALSE)</f>
        <v>8200</v>
      </c>
      <c r="L318" s="10">
        <f t="shared" si="12"/>
        <v>333500</v>
      </c>
      <c r="M318" s="10">
        <f t="shared" si="13"/>
        <v>377200</v>
      </c>
      <c r="N318" s="10">
        <f t="shared" si="14"/>
        <v>43700</v>
      </c>
      <c r="O318" s="9">
        <f>DAY(transaksi[[#This Row],[TANGGAL]])</f>
        <v>13</v>
      </c>
      <c r="P318" s="7" t="str">
        <f>TEXT(transaksi[[#This Row],[TANGGAL]], "mmm")</f>
        <v>Nov</v>
      </c>
      <c r="Q318" s="7">
        <f>YEAR(transaksi[[#This Row],[TANGGAL]])</f>
        <v>2021</v>
      </c>
      <c r="R318" s="9"/>
    </row>
    <row r="319" spans="1:18" ht="15" x14ac:dyDescent="0.25">
      <c r="A319" s="6">
        <v>44514</v>
      </c>
      <c r="B319" s="9" t="s">
        <v>38</v>
      </c>
      <c r="C319" s="7">
        <v>48</v>
      </c>
      <c r="D319" s="7" t="s">
        <v>97</v>
      </c>
      <c r="E319" s="7" t="s">
        <v>96</v>
      </c>
      <c r="F319" s="8">
        <v>0</v>
      </c>
      <c r="G319" s="9" t="str">
        <f>VLOOKUP(B319, 'Data Produk'!$A$2:$F$40, 2, FALSE)</f>
        <v>Yoyic Bluebery</v>
      </c>
      <c r="H319" s="9" t="str">
        <f>VLOOKUP(B319, 'Data Produk'!$A$2:$F$40, 3, FALSE)</f>
        <v>Minuman</v>
      </c>
      <c r="I319" s="7" t="str">
        <f>VLOOKUP(B319, 'Data Produk'!$A$2:$F$40, 4, FALSE)</f>
        <v>Pcs</v>
      </c>
      <c r="J319" s="10">
        <f>VLOOKUP(B319, 'Data Produk'!$A$2:$F$40, 5, FALSE)</f>
        <v>4775</v>
      </c>
      <c r="K319" s="10">
        <f>VLOOKUP(B319, 'Data Produk'!$A$2:$F$40, 6, FALSE)</f>
        <v>7700</v>
      </c>
      <c r="L319" s="10">
        <f t="shared" si="12"/>
        <v>229200</v>
      </c>
      <c r="M319" s="10">
        <f t="shared" si="13"/>
        <v>369600</v>
      </c>
      <c r="N319" s="10">
        <f t="shared" si="14"/>
        <v>140400</v>
      </c>
      <c r="O319" s="9">
        <f>DAY(transaksi[[#This Row],[TANGGAL]])</f>
        <v>14</v>
      </c>
      <c r="P319" s="7" t="str">
        <f>TEXT(transaksi[[#This Row],[TANGGAL]], "mmm")</f>
        <v>Nov</v>
      </c>
      <c r="Q319" s="7">
        <f>YEAR(transaksi[[#This Row],[TANGGAL]])</f>
        <v>2021</v>
      </c>
      <c r="R319" s="9"/>
    </row>
    <row r="320" spans="1:18" ht="15" x14ac:dyDescent="0.25">
      <c r="A320" s="6">
        <v>44515</v>
      </c>
      <c r="B320" s="9" t="s">
        <v>48</v>
      </c>
      <c r="C320" s="7">
        <v>44</v>
      </c>
      <c r="D320" s="7" t="s">
        <v>97</v>
      </c>
      <c r="E320" s="7" t="s">
        <v>96</v>
      </c>
      <c r="F320" s="8">
        <v>0</v>
      </c>
      <c r="G320" s="9" t="str">
        <f>VLOOKUP(B320, 'Data Produk'!$A$2:$F$40, 2, FALSE)</f>
        <v>Golda Coffee</v>
      </c>
      <c r="H320" s="9" t="str">
        <f>VLOOKUP(B320, 'Data Produk'!$A$2:$F$40, 3, FALSE)</f>
        <v>Minuman</v>
      </c>
      <c r="I320" s="7" t="str">
        <f>VLOOKUP(B320, 'Data Produk'!$A$2:$F$40, 4, FALSE)</f>
        <v>Pcs</v>
      </c>
      <c r="J320" s="10">
        <f>VLOOKUP(B320, 'Data Produk'!$A$2:$F$40, 5, FALSE)</f>
        <v>11950</v>
      </c>
      <c r="K320" s="10">
        <f>VLOOKUP(B320, 'Data Produk'!$A$2:$F$40, 6, FALSE)</f>
        <v>16200</v>
      </c>
      <c r="L320" s="10">
        <f t="shared" si="12"/>
        <v>525800</v>
      </c>
      <c r="M320" s="10">
        <f t="shared" si="13"/>
        <v>712800</v>
      </c>
      <c r="N320" s="10">
        <f t="shared" si="14"/>
        <v>187000</v>
      </c>
      <c r="O320" s="9">
        <f>DAY(transaksi[[#This Row],[TANGGAL]])</f>
        <v>15</v>
      </c>
      <c r="P320" s="7" t="str">
        <f>TEXT(transaksi[[#This Row],[TANGGAL]], "mmm")</f>
        <v>Nov</v>
      </c>
      <c r="Q320" s="7">
        <f>YEAR(transaksi[[#This Row],[TANGGAL]])</f>
        <v>2021</v>
      </c>
      <c r="R320" s="9"/>
    </row>
    <row r="321" spans="1:18" ht="15" x14ac:dyDescent="0.25">
      <c r="A321" s="6">
        <v>44516</v>
      </c>
      <c r="B321" s="9" t="s">
        <v>59</v>
      </c>
      <c r="C321" s="7">
        <v>45</v>
      </c>
      <c r="D321" s="7" t="s">
        <v>99</v>
      </c>
      <c r="E321" s="7" t="s">
        <v>96</v>
      </c>
      <c r="F321" s="8">
        <v>0</v>
      </c>
      <c r="G321" s="9" t="str">
        <f>VLOOKUP(B321, 'Data Produk'!$A$2:$F$40, 2, FALSE)</f>
        <v>Lifebuoy Cair 900 Ml</v>
      </c>
      <c r="H321" s="9" t="str">
        <f>VLOOKUP(B321, 'Data Produk'!$A$2:$F$40, 3, FALSE)</f>
        <v>Perawatan Tubuh</v>
      </c>
      <c r="I321" s="7" t="str">
        <f>VLOOKUP(B321, 'Data Produk'!$A$2:$F$40, 4, FALSE)</f>
        <v>Pcs</v>
      </c>
      <c r="J321" s="10">
        <f>VLOOKUP(B321, 'Data Produk'!$A$2:$F$40, 5, FALSE)</f>
        <v>34550</v>
      </c>
      <c r="K321" s="10">
        <f>VLOOKUP(B321, 'Data Produk'!$A$2:$F$40, 6, FALSE)</f>
        <v>36000</v>
      </c>
      <c r="L321" s="10">
        <f t="shared" si="12"/>
        <v>1554750</v>
      </c>
      <c r="M321" s="10">
        <f t="shared" si="13"/>
        <v>1620000</v>
      </c>
      <c r="N321" s="10">
        <f t="shared" si="14"/>
        <v>65250</v>
      </c>
      <c r="O321" s="9">
        <f>DAY(transaksi[[#This Row],[TANGGAL]])</f>
        <v>16</v>
      </c>
      <c r="P321" s="7" t="str">
        <f>TEXT(transaksi[[#This Row],[TANGGAL]], "mmm")</f>
        <v>Nov</v>
      </c>
      <c r="Q321" s="7">
        <f>YEAR(transaksi[[#This Row],[TANGGAL]])</f>
        <v>2021</v>
      </c>
      <c r="R321" s="9"/>
    </row>
    <row r="322" spans="1:18" ht="15" x14ac:dyDescent="0.25">
      <c r="A322" s="6">
        <v>44517</v>
      </c>
      <c r="B322" s="9" t="s">
        <v>13</v>
      </c>
      <c r="C322" s="7">
        <v>42</v>
      </c>
      <c r="D322" s="7" t="s">
        <v>97</v>
      </c>
      <c r="E322" s="7" t="s">
        <v>96</v>
      </c>
      <c r="F322" s="8">
        <v>0</v>
      </c>
      <c r="G322" s="9" t="str">
        <f>VLOOKUP(B322, 'Data Produk'!$A$2:$F$40, 2, FALSE)</f>
        <v>Oreo Wafer Sandwich</v>
      </c>
      <c r="H322" s="9" t="str">
        <f>VLOOKUP(B322, 'Data Produk'!$A$2:$F$40, 3, FALSE)</f>
        <v>Makanan</v>
      </c>
      <c r="I322" s="7" t="str">
        <f>VLOOKUP(B322, 'Data Produk'!$A$2:$F$40, 4, FALSE)</f>
        <v>Pcs</v>
      </c>
      <c r="J322" s="10">
        <f>VLOOKUP(B322, 'Data Produk'!$A$2:$F$40, 5, FALSE)</f>
        <v>2350</v>
      </c>
      <c r="K322" s="10">
        <f>VLOOKUP(B322, 'Data Produk'!$A$2:$F$40, 6, FALSE)</f>
        <v>3500</v>
      </c>
      <c r="L322" s="10">
        <f t="shared" si="12"/>
        <v>98700</v>
      </c>
      <c r="M322" s="10">
        <f t="shared" si="13"/>
        <v>147000</v>
      </c>
      <c r="N322" s="10">
        <f t="shared" si="14"/>
        <v>48300</v>
      </c>
      <c r="O322" s="9">
        <f>DAY(transaksi[[#This Row],[TANGGAL]])</f>
        <v>17</v>
      </c>
      <c r="P322" s="7" t="str">
        <f>TEXT(transaksi[[#This Row],[TANGGAL]], "mmm")</f>
        <v>Nov</v>
      </c>
      <c r="Q322" s="7">
        <f>YEAR(transaksi[[#This Row],[TANGGAL]])</f>
        <v>2021</v>
      </c>
      <c r="R322" s="9"/>
    </row>
    <row r="323" spans="1:18" ht="15" x14ac:dyDescent="0.25">
      <c r="A323" s="6">
        <v>44518</v>
      </c>
      <c r="B323" s="9" t="s">
        <v>86</v>
      </c>
      <c r="C323" s="7">
        <v>46</v>
      </c>
      <c r="D323" s="7" t="s">
        <v>97</v>
      </c>
      <c r="E323" s="7" t="s">
        <v>96</v>
      </c>
      <c r="F323" s="8">
        <v>0</v>
      </c>
      <c r="G323" s="9" t="str">
        <f>VLOOKUP(B323, 'Data Produk'!$A$2:$F$40, 2, FALSE)</f>
        <v>Penggaris Butterfly</v>
      </c>
      <c r="H323" s="9" t="str">
        <f>VLOOKUP(B323, 'Data Produk'!$A$2:$F$40, 3, FALSE)</f>
        <v>Alat Tulis</v>
      </c>
      <c r="I323" s="7" t="str">
        <f>VLOOKUP(B323, 'Data Produk'!$A$2:$F$40, 4, FALSE)</f>
        <v>Pcs</v>
      </c>
      <c r="J323" s="10">
        <f>VLOOKUP(B323, 'Data Produk'!$A$2:$F$40, 5, FALSE)</f>
        <v>1750</v>
      </c>
      <c r="K323" s="10">
        <f>VLOOKUP(B323, 'Data Produk'!$A$2:$F$40, 6, FALSE)</f>
        <v>2750</v>
      </c>
      <c r="L323" s="10">
        <f t="shared" ref="L323:L386" si="15">C323*J323</f>
        <v>80500</v>
      </c>
      <c r="M323" s="10">
        <f t="shared" ref="M323:M386" si="16">C323*K323</f>
        <v>126500</v>
      </c>
      <c r="N323" s="10">
        <f t="shared" ref="N323:N386" si="17">M323-L323</f>
        <v>46000</v>
      </c>
      <c r="O323" s="9">
        <f>DAY(transaksi[[#This Row],[TANGGAL]])</f>
        <v>18</v>
      </c>
      <c r="P323" s="7" t="str">
        <f>TEXT(transaksi[[#This Row],[TANGGAL]], "mmm")</f>
        <v>Nov</v>
      </c>
      <c r="Q323" s="7">
        <f>YEAR(transaksi[[#This Row],[TANGGAL]])</f>
        <v>2021</v>
      </c>
      <c r="R323" s="9"/>
    </row>
    <row r="324" spans="1:18" ht="15" x14ac:dyDescent="0.25">
      <c r="A324" s="6">
        <v>44519</v>
      </c>
      <c r="B324" s="9" t="s">
        <v>88</v>
      </c>
      <c r="C324" s="7">
        <v>43</v>
      </c>
      <c r="D324" s="7" t="s">
        <v>99</v>
      </c>
      <c r="E324" s="7" t="s">
        <v>96</v>
      </c>
      <c r="F324" s="8">
        <v>0</v>
      </c>
      <c r="G324" s="9" t="str">
        <f>VLOOKUP(B324, 'Data Produk'!$A$2:$F$40, 2, FALSE)</f>
        <v>Penggaris Flexibble</v>
      </c>
      <c r="H324" s="9" t="str">
        <f>VLOOKUP(B324, 'Data Produk'!$A$2:$F$40, 3, FALSE)</f>
        <v>Alat Tulis</v>
      </c>
      <c r="I324" s="7" t="str">
        <f>VLOOKUP(B324, 'Data Produk'!$A$2:$F$40, 4, FALSE)</f>
        <v>Pcs</v>
      </c>
      <c r="J324" s="10">
        <f>VLOOKUP(B324, 'Data Produk'!$A$2:$F$40, 5, FALSE)</f>
        <v>13750</v>
      </c>
      <c r="K324" s="10">
        <f>VLOOKUP(B324, 'Data Produk'!$A$2:$F$40, 6, FALSE)</f>
        <v>17500</v>
      </c>
      <c r="L324" s="10">
        <f t="shared" si="15"/>
        <v>591250</v>
      </c>
      <c r="M324" s="10">
        <f t="shared" si="16"/>
        <v>752500</v>
      </c>
      <c r="N324" s="10">
        <f t="shared" si="17"/>
        <v>161250</v>
      </c>
      <c r="O324" s="9">
        <f>DAY(transaksi[[#This Row],[TANGGAL]])</f>
        <v>19</v>
      </c>
      <c r="P324" s="7" t="str">
        <f>TEXT(transaksi[[#This Row],[TANGGAL]], "mmm")</f>
        <v>Nov</v>
      </c>
      <c r="Q324" s="7">
        <f>YEAR(transaksi[[#This Row],[TANGGAL]])</f>
        <v>2021</v>
      </c>
      <c r="R324" s="9"/>
    </row>
    <row r="325" spans="1:18" ht="15" x14ac:dyDescent="0.25">
      <c r="A325" s="6">
        <v>44520</v>
      </c>
      <c r="B325" s="9" t="s">
        <v>11</v>
      </c>
      <c r="C325" s="7">
        <v>49</v>
      </c>
      <c r="D325" s="7" t="s">
        <v>97</v>
      </c>
      <c r="E325" s="7" t="s">
        <v>96</v>
      </c>
      <c r="F325" s="8">
        <v>0</v>
      </c>
      <c r="G325" s="9" t="str">
        <f>VLOOKUP(B325, 'Data Produk'!$A$2:$F$40, 2, FALSE)</f>
        <v>Lotte Chocopie</v>
      </c>
      <c r="H325" s="9" t="str">
        <f>VLOOKUP(B325, 'Data Produk'!$A$2:$F$40, 3, FALSE)</f>
        <v>Makanan</v>
      </c>
      <c r="I325" s="7" t="str">
        <f>VLOOKUP(B325, 'Data Produk'!$A$2:$F$40, 4, FALSE)</f>
        <v>Pcs</v>
      </c>
      <c r="J325" s="10">
        <f>VLOOKUP(B325, 'Data Produk'!$A$2:$F$40, 5, FALSE)</f>
        <v>4850</v>
      </c>
      <c r="K325" s="10">
        <f>VLOOKUP(B325, 'Data Produk'!$A$2:$F$40, 6, FALSE)</f>
        <v>6100</v>
      </c>
      <c r="L325" s="10">
        <f t="shared" si="15"/>
        <v>237650</v>
      </c>
      <c r="M325" s="10">
        <f t="shared" si="16"/>
        <v>298900</v>
      </c>
      <c r="N325" s="10">
        <f t="shared" si="17"/>
        <v>61250</v>
      </c>
      <c r="O325" s="9">
        <f>DAY(transaksi[[#This Row],[TANGGAL]])</f>
        <v>20</v>
      </c>
      <c r="P325" s="7" t="str">
        <f>TEXT(transaksi[[#This Row],[TANGGAL]], "mmm")</f>
        <v>Nov</v>
      </c>
      <c r="Q325" s="7">
        <f>YEAR(transaksi[[#This Row],[TANGGAL]])</f>
        <v>2021</v>
      </c>
      <c r="R325" s="9"/>
    </row>
    <row r="326" spans="1:18" ht="15" x14ac:dyDescent="0.25">
      <c r="A326" s="6">
        <v>44521</v>
      </c>
      <c r="B326" s="9" t="s">
        <v>15</v>
      </c>
      <c r="C326" s="7">
        <v>48</v>
      </c>
      <c r="D326" s="7" t="s">
        <v>97</v>
      </c>
      <c r="E326" s="7" t="s">
        <v>96</v>
      </c>
      <c r="F326" s="8">
        <v>0</v>
      </c>
      <c r="G326" s="9" t="str">
        <f>VLOOKUP(B326, 'Data Produk'!$A$2:$F$40, 2, FALSE)</f>
        <v>Nyam-nyam</v>
      </c>
      <c r="H326" s="9" t="str">
        <f>VLOOKUP(B326, 'Data Produk'!$A$2:$F$40, 3, FALSE)</f>
        <v>Makanan</v>
      </c>
      <c r="I326" s="7" t="str">
        <f>VLOOKUP(B326, 'Data Produk'!$A$2:$F$40, 4, FALSE)</f>
        <v>Pcs</v>
      </c>
      <c r="J326" s="10">
        <f>VLOOKUP(B326, 'Data Produk'!$A$2:$F$40, 5, FALSE)</f>
        <v>3550</v>
      </c>
      <c r="K326" s="10">
        <f>VLOOKUP(B326, 'Data Produk'!$A$2:$F$40, 6, FALSE)</f>
        <v>4800</v>
      </c>
      <c r="L326" s="10">
        <f t="shared" si="15"/>
        <v>170400</v>
      </c>
      <c r="M326" s="10">
        <f t="shared" si="16"/>
        <v>230400</v>
      </c>
      <c r="N326" s="10">
        <f t="shared" si="17"/>
        <v>60000</v>
      </c>
      <c r="O326" s="9">
        <f>DAY(transaksi[[#This Row],[TANGGAL]])</f>
        <v>21</v>
      </c>
      <c r="P326" s="7" t="str">
        <f>TEXT(transaksi[[#This Row],[TANGGAL]], "mmm")</f>
        <v>Nov</v>
      </c>
      <c r="Q326" s="7">
        <f>YEAR(transaksi[[#This Row],[TANGGAL]])</f>
        <v>2021</v>
      </c>
      <c r="R326" s="9"/>
    </row>
    <row r="327" spans="1:18" ht="15" x14ac:dyDescent="0.25">
      <c r="A327" s="6">
        <v>44522</v>
      </c>
      <c r="B327" s="9" t="s">
        <v>7</v>
      </c>
      <c r="C327" s="7">
        <v>47</v>
      </c>
      <c r="D327" s="7" t="s">
        <v>99</v>
      </c>
      <c r="E327" s="7" t="s">
        <v>96</v>
      </c>
      <c r="F327" s="8">
        <v>0</v>
      </c>
      <c r="G327" s="9" t="str">
        <f>VLOOKUP(B327, 'Data Produk'!$A$2:$F$40, 2, FALSE)</f>
        <v>Pocky</v>
      </c>
      <c r="H327" s="9" t="str">
        <f>VLOOKUP(B327, 'Data Produk'!$A$2:$F$40, 3, FALSE)</f>
        <v>Makanan</v>
      </c>
      <c r="I327" s="7" t="str">
        <f>VLOOKUP(B327, 'Data Produk'!$A$2:$F$40, 4, FALSE)</f>
        <v>Pcs</v>
      </c>
      <c r="J327" s="10">
        <f>VLOOKUP(B327, 'Data Produk'!$A$2:$F$40, 5, FALSE)</f>
        <v>7250</v>
      </c>
      <c r="K327" s="10">
        <f>VLOOKUP(B327, 'Data Produk'!$A$2:$F$40, 6, FALSE)</f>
        <v>8200</v>
      </c>
      <c r="L327" s="10">
        <f t="shared" si="15"/>
        <v>340750</v>
      </c>
      <c r="M327" s="10">
        <f t="shared" si="16"/>
        <v>385400</v>
      </c>
      <c r="N327" s="10">
        <f t="shared" si="17"/>
        <v>44650</v>
      </c>
      <c r="O327" s="9">
        <f>DAY(transaksi[[#This Row],[TANGGAL]])</f>
        <v>22</v>
      </c>
      <c r="P327" s="7" t="str">
        <f>TEXT(transaksi[[#This Row],[TANGGAL]], "mmm")</f>
        <v>Nov</v>
      </c>
      <c r="Q327" s="7">
        <f>YEAR(transaksi[[#This Row],[TANGGAL]])</f>
        <v>2021</v>
      </c>
      <c r="R327" s="9"/>
    </row>
    <row r="328" spans="1:18" ht="15" x14ac:dyDescent="0.25">
      <c r="A328" s="6">
        <v>44523</v>
      </c>
      <c r="B328" s="9" t="s">
        <v>38</v>
      </c>
      <c r="C328" s="7">
        <v>45</v>
      </c>
      <c r="D328" s="7" t="s">
        <v>97</v>
      </c>
      <c r="E328" s="7" t="s">
        <v>96</v>
      </c>
      <c r="F328" s="8">
        <v>0</v>
      </c>
      <c r="G328" s="9" t="str">
        <f>VLOOKUP(B328, 'Data Produk'!$A$2:$F$40, 2, FALSE)</f>
        <v>Yoyic Bluebery</v>
      </c>
      <c r="H328" s="9" t="str">
        <f>VLOOKUP(B328, 'Data Produk'!$A$2:$F$40, 3, FALSE)</f>
        <v>Minuman</v>
      </c>
      <c r="I328" s="7" t="str">
        <f>VLOOKUP(B328, 'Data Produk'!$A$2:$F$40, 4, FALSE)</f>
        <v>Pcs</v>
      </c>
      <c r="J328" s="10">
        <f>VLOOKUP(B328, 'Data Produk'!$A$2:$F$40, 5, FALSE)</f>
        <v>4775</v>
      </c>
      <c r="K328" s="10">
        <f>VLOOKUP(B328, 'Data Produk'!$A$2:$F$40, 6, FALSE)</f>
        <v>7700</v>
      </c>
      <c r="L328" s="10">
        <f t="shared" si="15"/>
        <v>214875</v>
      </c>
      <c r="M328" s="10">
        <f t="shared" si="16"/>
        <v>346500</v>
      </c>
      <c r="N328" s="10">
        <f t="shared" si="17"/>
        <v>131625</v>
      </c>
      <c r="O328" s="9">
        <f>DAY(transaksi[[#This Row],[TANGGAL]])</f>
        <v>23</v>
      </c>
      <c r="P328" s="7" t="str">
        <f>TEXT(transaksi[[#This Row],[TANGGAL]], "mmm")</f>
        <v>Nov</v>
      </c>
      <c r="Q328" s="7">
        <f>YEAR(transaksi[[#This Row],[TANGGAL]])</f>
        <v>2021</v>
      </c>
      <c r="R328" s="9"/>
    </row>
    <row r="329" spans="1:18" ht="15" x14ac:dyDescent="0.25">
      <c r="A329" s="6">
        <v>44524</v>
      </c>
      <c r="B329" s="9" t="s">
        <v>48</v>
      </c>
      <c r="C329" s="7">
        <v>45</v>
      </c>
      <c r="D329" s="7" t="s">
        <v>97</v>
      </c>
      <c r="E329" s="7" t="s">
        <v>96</v>
      </c>
      <c r="F329" s="8">
        <v>0</v>
      </c>
      <c r="G329" s="9" t="str">
        <f>VLOOKUP(B329, 'Data Produk'!$A$2:$F$40, 2, FALSE)</f>
        <v>Golda Coffee</v>
      </c>
      <c r="H329" s="9" t="str">
        <f>VLOOKUP(B329, 'Data Produk'!$A$2:$F$40, 3, FALSE)</f>
        <v>Minuman</v>
      </c>
      <c r="I329" s="7" t="str">
        <f>VLOOKUP(B329, 'Data Produk'!$A$2:$F$40, 4, FALSE)</f>
        <v>Pcs</v>
      </c>
      <c r="J329" s="10">
        <f>VLOOKUP(B329, 'Data Produk'!$A$2:$F$40, 5, FALSE)</f>
        <v>11950</v>
      </c>
      <c r="K329" s="10">
        <f>VLOOKUP(B329, 'Data Produk'!$A$2:$F$40, 6, FALSE)</f>
        <v>16200</v>
      </c>
      <c r="L329" s="10">
        <f t="shared" si="15"/>
        <v>537750</v>
      </c>
      <c r="M329" s="10">
        <f t="shared" si="16"/>
        <v>729000</v>
      </c>
      <c r="N329" s="10">
        <f t="shared" si="17"/>
        <v>191250</v>
      </c>
      <c r="O329" s="9">
        <f>DAY(transaksi[[#This Row],[TANGGAL]])</f>
        <v>24</v>
      </c>
      <c r="P329" s="7" t="str">
        <f>TEXT(transaksi[[#This Row],[TANGGAL]], "mmm")</f>
        <v>Nov</v>
      </c>
      <c r="Q329" s="7">
        <f>YEAR(transaksi[[#This Row],[TANGGAL]])</f>
        <v>2021</v>
      </c>
      <c r="R329" s="9"/>
    </row>
    <row r="330" spans="1:18" ht="15" x14ac:dyDescent="0.25">
      <c r="A330" s="6">
        <v>44525</v>
      </c>
      <c r="B330" s="9" t="s">
        <v>88</v>
      </c>
      <c r="C330" s="7">
        <v>47</v>
      </c>
      <c r="D330" s="7" t="s">
        <v>95</v>
      </c>
      <c r="E330" s="7" t="s">
        <v>96</v>
      </c>
      <c r="F330" s="8">
        <v>0</v>
      </c>
      <c r="G330" s="9" t="str">
        <f>VLOOKUP(B330, 'Data Produk'!$A$2:$F$40, 2, FALSE)</f>
        <v>Penggaris Flexibble</v>
      </c>
      <c r="H330" s="9" t="str">
        <f>VLOOKUP(B330, 'Data Produk'!$A$2:$F$40, 3, FALSE)</f>
        <v>Alat Tulis</v>
      </c>
      <c r="I330" s="7" t="str">
        <f>VLOOKUP(B330, 'Data Produk'!$A$2:$F$40, 4, FALSE)</f>
        <v>Pcs</v>
      </c>
      <c r="J330" s="10">
        <f>VLOOKUP(B330, 'Data Produk'!$A$2:$F$40, 5, FALSE)</f>
        <v>13750</v>
      </c>
      <c r="K330" s="10">
        <f>VLOOKUP(B330, 'Data Produk'!$A$2:$F$40, 6, FALSE)</f>
        <v>17500</v>
      </c>
      <c r="L330" s="10">
        <f t="shared" si="15"/>
        <v>646250</v>
      </c>
      <c r="M330" s="10">
        <f t="shared" si="16"/>
        <v>822500</v>
      </c>
      <c r="N330" s="10">
        <f t="shared" si="17"/>
        <v>176250</v>
      </c>
      <c r="O330" s="9">
        <f>DAY(transaksi[[#This Row],[TANGGAL]])</f>
        <v>25</v>
      </c>
      <c r="P330" s="7" t="str">
        <f>TEXT(transaksi[[#This Row],[TANGGAL]], "mmm")</f>
        <v>Nov</v>
      </c>
      <c r="Q330" s="7">
        <f>YEAR(transaksi[[#This Row],[TANGGAL]])</f>
        <v>2021</v>
      </c>
      <c r="R330" s="9"/>
    </row>
    <row r="331" spans="1:18" ht="15" x14ac:dyDescent="0.25">
      <c r="A331" s="6">
        <v>44526</v>
      </c>
      <c r="B331" s="9" t="s">
        <v>88</v>
      </c>
      <c r="C331" s="7">
        <v>50</v>
      </c>
      <c r="D331" s="7" t="s">
        <v>95</v>
      </c>
      <c r="E331" s="7" t="s">
        <v>96</v>
      </c>
      <c r="F331" s="8">
        <v>0</v>
      </c>
      <c r="G331" s="9" t="str">
        <f>VLOOKUP(B331, 'Data Produk'!$A$2:$F$40, 2, FALSE)</f>
        <v>Penggaris Flexibble</v>
      </c>
      <c r="H331" s="9" t="str">
        <f>VLOOKUP(B331, 'Data Produk'!$A$2:$F$40, 3, FALSE)</f>
        <v>Alat Tulis</v>
      </c>
      <c r="I331" s="7" t="str">
        <f>VLOOKUP(B331, 'Data Produk'!$A$2:$F$40, 4, FALSE)</f>
        <v>Pcs</v>
      </c>
      <c r="J331" s="10">
        <f>VLOOKUP(B331, 'Data Produk'!$A$2:$F$40, 5, FALSE)</f>
        <v>13750</v>
      </c>
      <c r="K331" s="10">
        <f>VLOOKUP(B331, 'Data Produk'!$A$2:$F$40, 6, FALSE)</f>
        <v>17500</v>
      </c>
      <c r="L331" s="10">
        <f t="shared" si="15"/>
        <v>687500</v>
      </c>
      <c r="M331" s="10">
        <f t="shared" si="16"/>
        <v>875000</v>
      </c>
      <c r="N331" s="10">
        <f t="shared" si="17"/>
        <v>187500</v>
      </c>
      <c r="O331" s="9">
        <f>DAY(transaksi[[#This Row],[TANGGAL]])</f>
        <v>26</v>
      </c>
      <c r="P331" s="7" t="str">
        <f>TEXT(transaksi[[#This Row],[TANGGAL]], "mmm")</f>
        <v>Nov</v>
      </c>
      <c r="Q331" s="7">
        <f>YEAR(transaksi[[#This Row],[TANGGAL]])</f>
        <v>2021</v>
      </c>
      <c r="R331" s="9"/>
    </row>
    <row r="332" spans="1:18" ht="15" x14ac:dyDescent="0.25">
      <c r="A332" s="6">
        <v>44527</v>
      </c>
      <c r="B332" s="9" t="s">
        <v>88</v>
      </c>
      <c r="C332" s="7">
        <v>51</v>
      </c>
      <c r="D332" s="7" t="s">
        <v>95</v>
      </c>
      <c r="E332" s="7" t="s">
        <v>96</v>
      </c>
      <c r="F332" s="8">
        <v>0</v>
      </c>
      <c r="G332" s="9" t="str">
        <f>VLOOKUP(B332, 'Data Produk'!$A$2:$F$40, 2, FALSE)</f>
        <v>Penggaris Flexibble</v>
      </c>
      <c r="H332" s="9" t="str">
        <f>VLOOKUP(B332, 'Data Produk'!$A$2:$F$40, 3, FALSE)</f>
        <v>Alat Tulis</v>
      </c>
      <c r="I332" s="7" t="str">
        <f>VLOOKUP(B332, 'Data Produk'!$A$2:$F$40, 4, FALSE)</f>
        <v>Pcs</v>
      </c>
      <c r="J332" s="10">
        <f>VLOOKUP(B332, 'Data Produk'!$A$2:$F$40, 5, FALSE)</f>
        <v>13750</v>
      </c>
      <c r="K332" s="10">
        <f>VLOOKUP(B332, 'Data Produk'!$A$2:$F$40, 6, FALSE)</f>
        <v>17500</v>
      </c>
      <c r="L332" s="10">
        <f t="shared" si="15"/>
        <v>701250</v>
      </c>
      <c r="M332" s="10">
        <f t="shared" si="16"/>
        <v>892500</v>
      </c>
      <c r="N332" s="10">
        <f t="shared" si="17"/>
        <v>191250</v>
      </c>
      <c r="O332" s="9">
        <f>DAY(transaksi[[#This Row],[TANGGAL]])</f>
        <v>27</v>
      </c>
      <c r="P332" s="7" t="str">
        <f>TEXT(transaksi[[#This Row],[TANGGAL]], "mmm")</f>
        <v>Nov</v>
      </c>
      <c r="Q332" s="7">
        <f>YEAR(transaksi[[#This Row],[TANGGAL]])</f>
        <v>2021</v>
      </c>
      <c r="R332" s="9"/>
    </row>
    <row r="333" spans="1:18" ht="15" x14ac:dyDescent="0.25">
      <c r="A333" s="6">
        <v>44528</v>
      </c>
      <c r="B333" s="9" t="s">
        <v>88</v>
      </c>
      <c r="C333" s="7">
        <v>45</v>
      </c>
      <c r="D333" s="7" t="s">
        <v>95</v>
      </c>
      <c r="E333" s="7" t="s">
        <v>96</v>
      </c>
      <c r="F333" s="8">
        <v>0</v>
      </c>
      <c r="G333" s="9" t="str">
        <f>VLOOKUP(B333, 'Data Produk'!$A$2:$F$40, 2, FALSE)</f>
        <v>Penggaris Flexibble</v>
      </c>
      <c r="H333" s="9" t="str">
        <f>VLOOKUP(B333, 'Data Produk'!$A$2:$F$40, 3, FALSE)</f>
        <v>Alat Tulis</v>
      </c>
      <c r="I333" s="7" t="str">
        <f>VLOOKUP(B333, 'Data Produk'!$A$2:$F$40, 4, FALSE)</f>
        <v>Pcs</v>
      </c>
      <c r="J333" s="10">
        <f>VLOOKUP(B333, 'Data Produk'!$A$2:$F$40, 5, FALSE)</f>
        <v>13750</v>
      </c>
      <c r="K333" s="10">
        <f>VLOOKUP(B333, 'Data Produk'!$A$2:$F$40, 6, FALSE)</f>
        <v>17500</v>
      </c>
      <c r="L333" s="10">
        <f t="shared" si="15"/>
        <v>618750</v>
      </c>
      <c r="M333" s="10">
        <f t="shared" si="16"/>
        <v>787500</v>
      </c>
      <c r="N333" s="10">
        <f t="shared" si="17"/>
        <v>168750</v>
      </c>
      <c r="O333" s="9">
        <f>DAY(transaksi[[#This Row],[TANGGAL]])</f>
        <v>28</v>
      </c>
      <c r="P333" s="7" t="str">
        <f>TEXT(transaksi[[#This Row],[TANGGAL]], "mmm")</f>
        <v>Nov</v>
      </c>
      <c r="Q333" s="7">
        <f>YEAR(transaksi[[#This Row],[TANGGAL]])</f>
        <v>2021</v>
      </c>
      <c r="R333" s="9"/>
    </row>
    <row r="334" spans="1:18" ht="15" x14ac:dyDescent="0.25">
      <c r="A334" s="6">
        <v>44529</v>
      </c>
      <c r="B334" s="9" t="s">
        <v>88</v>
      </c>
      <c r="C334" s="7">
        <v>47</v>
      </c>
      <c r="D334" s="7" t="s">
        <v>95</v>
      </c>
      <c r="E334" s="7" t="s">
        <v>96</v>
      </c>
      <c r="F334" s="8">
        <v>0</v>
      </c>
      <c r="G334" s="9" t="str">
        <f>VLOOKUP(B334, 'Data Produk'!$A$2:$F$40, 2, FALSE)</f>
        <v>Penggaris Flexibble</v>
      </c>
      <c r="H334" s="9" t="str">
        <f>VLOOKUP(B334, 'Data Produk'!$A$2:$F$40, 3, FALSE)</f>
        <v>Alat Tulis</v>
      </c>
      <c r="I334" s="7" t="str">
        <f>VLOOKUP(B334, 'Data Produk'!$A$2:$F$40, 4, FALSE)</f>
        <v>Pcs</v>
      </c>
      <c r="J334" s="10">
        <f>VLOOKUP(B334, 'Data Produk'!$A$2:$F$40, 5, FALSE)</f>
        <v>13750</v>
      </c>
      <c r="K334" s="10">
        <f>VLOOKUP(B334, 'Data Produk'!$A$2:$F$40, 6, FALSE)</f>
        <v>17500</v>
      </c>
      <c r="L334" s="10">
        <f t="shared" si="15"/>
        <v>646250</v>
      </c>
      <c r="M334" s="10">
        <f t="shared" si="16"/>
        <v>822500</v>
      </c>
      <c r="N334" s="10">
        <f t="shared" si="17"/>
        <v>176250</v>
      </c>
      <c r="O334" s="9">
        <f>DAY(transaksi[[#This Row],[TANGGAL]])</f>
        <v>29</v>
      </c>
      <c r="P334" s="7" t="str">
        <f>TEXT(transaksi[[#This Row],[TANGGAL]], "mmm")</f>
        <v>Nov</v>
      </c>
      <c r="Q334" s="7">
        <f>YEAR(transaksi[[#This Row],[TANGGAL]])</f>
        <v>2021</v>
      </c>
      <c r="R334" s="9"/>
    </row>
    <row r="335" spans="1:18" ht="15" x14ac:dyDescent="0.25">
      <c r="A335" s="6">
        <v>44530</v>
      </c>
      <c r="B335" s="9" t="s">
        <v>88</v>
      </c>
      <c r="C335" s="7">
        <v>45</v>
      </c>
      <c r="D335" s="7" t="s">
        <v>95</v>
      </c>
      <c r="E335" s="7" t="s">
        <v>96</v>
      </c>
      <c r="F335" s="8">
        <v>0</v>
      </c>
      <c r="G335" s="9" t="str">
        <f>VLOOKUP(B335, 'Data Produk'!$A$2:$F$40, 2, FALSE)</f>
        <v>Penggaris Flexibble</v>
      </c>
      <c r="H335" s="9" t="str">
        <f>VLOOKUP(B335, 'Data Produk'!$A$2:$F$40, 3, FALSE)</f>
        <v>Alat Tulis</v>
      </c>
      <c r="I335" s="7" t="str">
        <f>VLOOKUP(B335, 'Data Produk'!$A$2:$F$40, 4, FALSE)</f>
        <v>Pcs</v>
      </c>
      <c r="J335" s="10">
        <f>VLOOKUP(B335, 'Data Produk'!$A$2:$F$40, 5, FALSE)</f>
        <v>13750</v>
      </c>
      <c r="K335" s="10">
        <f>VLOOKUP(B335, 'Data Produk'!$A$2:$F$40, 6, FALSE)</f>
        <v>17500</v>
      </c>
      <c r="L335" s="10">
        <f t="shared" si="15"/>
        <v>618750</v>
      </c>
      <c r="M335" s="10">
        <f t="shared" si="16"/>
        <v>787500</v>
      </c>
      <c r="N335" s="10">
        <f t="shared" si="17"/>
        <v>168750</v>
      </c>
      <c r="O335" s="9">
        <f>DAY(transaksi[[#This Row],[TANGGAL]])</f>
        <v>30</v>
      </c>
      <c r="P335" s="7" t="str">
        <f>TEXT(transaksi[[#This Row],[TANGGAL]], "mmm")</f>
        <v>Nov</v>
      </c>
      <c r="Q335" s="7">
        <f>YEAR(transaksi[[#This Row],[TANGGAL]])</f>
        <v>2021</v>
      </c>
      <c r="R335" s="9"/>
    </row>
    <row r="336" spans="1:18" ht="15" x14ac:dyDescent="0.25">
      <c r="A336" s="6">
        <v>44531</v>
      </c>
      <c r="B336" s="9" t="s">
        <v>84</v>
      </c>
      <c r="C336" s="7">
        <v>46</v>
      </c>
      <c r="D336" s="7" t="s">
        <v>95</v>
      </c>
      <c r="E336" s="7" t="s">
        <v>96</v>
      </c>
      <c r="F336" s="8">
        <v>0</v>
      </c>
      <c r="G336" s="9" t="str">
        <f>VLOOKUP(B336, 'Data Produk'!$A$2:$F$40, 2, FALSE)</f>
        <v>Tipe X Joyko</v>
      </c>
      <c r="H336" s="9" t="str">
        <f>VLOOKUP(B336, 'Data Produk'!$A$2:$F$40, 3, FALSE)</f>
        <v>Alat Tulis</v>
      </c>
      <c r="I336" s="7" t="str">
        <f>VLOOKUP(B336, 'Data Produk'!$A$2:$F$40, 4, FALSE)</f>
        <v>Pcs</v>
      </c>
      <c r="J336" s="10">
        <f>VLOOKUP(B336, 'Data Produk'!$A$2:$F$40, 5, FALSE)</f>
        <v>1500</v>
      </c>
      <c r="K336" s="10">
        <f>VLOOKUP(B336, 'Data Produk'!$A$2:$F$40, 6, FALSE)</f>
        <v>2500</v>
      </c>
      <c r="L336" s="10">
        <f t="shared" si="15"/>
        <v>69000</v>
      </c>
      <c r="M336" s="10">
        <f t="shared" si="16"/>
        <v>115000</v>
      </c>
      <c r="N336" s="10">
        <f t="shared" si="17"/>
        <v>46000</v>
      </c>
      <c r="O336" s="9">
        <f>DAY(transaksi[[#This Row],[TANGGAL]])</f>
        <v>1</v>
      </c>
      <c r="P336" s="7" t="str">
        <f>TEXT(transaksi[[#This Row],[TANGGAL]], "mmm")</f>
        <v>Des</v>
      </c>
      <c r="Q336" s="7">
        <f>YEAR(transaksi[[#This Row],[TANGGAL]])</f>
        <v>2021</v>
      </c>
      <c r="R336" s="9"/>
    </row>
    <row r="337" spans="1:18" ht="15" x14ac:dyDescent="0.25">
      <c r="A337" s="6">
        <v>44532</v>
      </c>
      <c r="B337" s="9" t="s">
        <v>11</v>
      </c>
      <c r="C337" s="7">
        <v>44</v>
      </c>
      <c r="D337" s="7" t="s">
        <v>99</v>
      </c>
      <c r="E337" s="7" t="s">
        <v>98</v>
      </c>
      <c r="F337" s="8">
        <v>0</v>
      </c>
      <c r="G337" s="9" t="str">
        <f>VLOOKUP(B337, 'Data Produk'!$A$2:$F$40, 2, FALSE)</f>
        <v>Lotte Chocopie</v>
      </c>
      <c r="H337" s="9" t="str">
        <f>VLOOKUP(B337, 'Data Produk'!$A$2:$F$40, 3, FALSE)</f>
        <v>Makanan</v>
      </c>
      <c r="I337" s="7" t="str">
        <f>VLOOKUP(B337, 'Data Produk'!$A$2:$F$40, 4, FALSE)</f>
        <v>Pcs</v>
      </c>
      <c r="J337" s="10">
        <f>VLOOKUP(B337, 'Data Produk'!$A$2:$F$40, 5, FALSE)</f>
        <v>4850</v>
      </c>
      <c r="K337" s="10">
        <f>VLOOKUP(B337, 'Data Produk'!$A$2:$F$40, 6, FALSE)</f>
        <v>6100</v>
      </c>
      <c r="L337" s="10">
        <f t="shared" si="15"/>
        <v>213400</v>
      </c>
      <c r="M337" s="10">
        <f t="shared" si="16"/>
        <v>268400</v>
      </c>
      <c r="N337" s="10">
        <f t="shared" si="17"/>
        <v>55000</v>
      </c>
      <c r="O337" s="9">
        <f>DAY(transaksi[[#This Row],[TANGGAL]])</f>
        <v>2</v>
      </c>
      <c r="P337" s="7" t="str">
        <f>TEXT(transaksi[[#This Row],[TANGGAL]], "mmm")</f>
        <v>Des</v>
      </c>
      <c r="Q337" s="7">
        <f>YEAR(transaksi[[#This Row],[TANGGAL]])</f>
        <v>2021</v>
      </c>
      <c r="R337" s="9"/>
    </row>
    <row r="338" spans="1:18" ht="15" x14ac:dyDescent="0.25">
      <c r="A338" s="6">
        <v>44533</v>
      </c>
      <c r="B338" s="9" t="s">
        <v>15</v>
      </c>
      <c r="C338" s="7">
        <v>47</v>
      </c>
      <c r="D338" s="7" t="s">
        <v>99</v>
      </c>
      <c r="E338" s="7" t="s">
        <v>96</v>
      </c>
      <c r="F338" s="8">
        <v>0</v>
      </c>
      <c r="G338" s="9" t="str">
        <f>VLOOKUP(B338, 'Data Produk'!$A$2:$F$40, 2, FALSE)</f>
        <v>Nyam-nyam</v>
      </c>
      <c r="H338" s="9" t="str">
        <f>VLOOKUP(B338, 'Data Produk'!$A$2:$F$40, 3, FALSE)</f>
        <v>Makanan</v>
      </c>
      <c r="I338" s="7" t="str">
        <f>VLOOKUP(B338, 'Data Produk'!$A$2:$F$40, 4, FALSE)</f>
        <v>Pcs</v>
      </c>
      <c r="J338" s="10">
        <f>VLOOKUP(B338, 'Data Produk'!$A$2:$F$40, 5, FALSE)</f>
        <v>3550</v>
      </c>
      <c r="K338" s="10">
        <f>VLOOKUP(B338, 'Data Produk'!$A$2:$F$40, 6, FALSE)</f>
        <v>4800</v>
      </c>
      <c r="L338" s="10">
        <f t="shared" si="15"/>
        <v>166850</v>
      </c>
      <c r="M338" s="10">
        <f t="shared" si="16"/>
        <v>225600</v>
      </c>
      <c r="N338" s="10">
        <f t="shared" si="17"/>
        <v>58750</v>
      </c>
      <c r="O338" s="9">
        <f>DAY(transaksi[[#This Row],[TANGGAL]])</f>
        <v>3</v>
      </c>
      <c r="P338" s="7" t="str">
        <f>TEXT(transaksi[[#This Row],[TANGGAL]], "mmm")</f>
        <v>Des</v>
      </c>
      <c r="Q338" s="7">
        <f>YEAR(transaksi[[#This Row],[TANGGAL]])</f>
        <v>2021</v>
      </c>
      <c r="R338" s="9"/>
    </row>
    <row r="339" spans="1:18" ht="15" x14ac:dyDescent="0.25">
      <c r="A339" s="6">
        <v>44534</v>
      </c>
      <c r="B339" s="9" t="s">
        <v>7</v>
      </c>
      <c r="C339" s="7">
        <v>48</v>
      </c>
      <c r="D339" s="7" t="s">
        <v>99</v>
      </c>
      <c r="E339" s="7" t="s">
        <v>96</v>
      </c>
      <c r="F339" s="8">
        <v>0</v>
      </c>
      <c r="G339" s="9" t="str">
        <f>VLOOKUP(B339, 'Data Produk'!$A$2:$F$40, 2, FALSE)</f>
        <v>Pocky</v>
      </c>
      <c r="H339" s="9" t="str">
        <f>VLOOKUP(B339, 'Data Produk'!$A$2:$F$40, 3, FALSE)</f>
        <v>Makanan</v>
      </c>
      <c r="I339" s="7" t="str">
        <f>VLOOKUP(B339, 'Data Produk'!$A$2:$F$40, 4, FALSE)</f>
        <v>Pcs</v>
      </c>
      <c r="J339" s="10">
        <f>VLOOKUP(B339, 'Data Produk'!$A$2:$F$40, 5, FALSE)</f>
        <v>7250</v>
      </c>
      <c r="K339" s="10">
        <f>VLOOKUP(B339, 'Data Produk'!$A$2:$F$40, 6, FALSE)</f>
        <v>8200</v>
      </c>
      <c r="L339" s="10">
        <f t="shared" si="15"/>
        <v>348000</v>
      </c>
      <c r="M339" s="10">
        <f t="shared" si="16"/>
        <v>393600</v>
      </c>
      <c r="N339" s="10">
        <f t="shared" si="17"/>
        <v>45600</v>
      </c>
      <c r="O339" s="9">
        <f>DAY(transaksi[[#This Row],[TANGGAL]])</f>
        <v>4</v>
      </c>
      <c r="P339" s="7" t="str">
        <f>TEXT(transaksi[[#This Row],[TANGGAL]], "mmm")</f>
        <v>Des</v>
      </c>
      <c r="Q339" s="7">
        <f>YEAR(transaksi[[#This Row],[TANGGAL]])</f>
        <v>2021</v>
      </c>
      <c r="R339" s="9"/>
    </row>
    <row r="340" spans="1:18" ht="15" x14ac:dyDescent="0.25">
      <c r="A340" s="6">
        <v>44535</v>
      </c>
      <c r="B340" s="9" t="s">
        <v>82</v>
      </c>
      <c r="C340" s="7">
        <v>50</v>
      </c>
      <c r="D340" s="7" t="s">
        <v>95</v>
      </c>
      <c r="E340" s="7" t="s">
        <v>96</v>
      </c>
      <c r="F340" s="8">
        <v>0</v>
      </c>
      <c r="G340" s="9" t="str">
        <f>VLOOKUP(B340, 'Data Produk'!$A$2:$F$40, 2, FALSE)</f>
        <v>Pulpen Gel</v>
      </c>
      <c r="H340" s="9" t="str">
        <f>VLOOKUP(B340, 'Data Produk'!$A$2:$F$40, 3, FALSE)</f>
        <v>Alat Tulis</v>
      </c>
      <c r="I340" s="7" t="str">
        <f>VLOOKUP(B340, 'Data Produk'!$A$2:$F$40, 4, FALSE)</f>
        <v>Pcs</v>
      </c>
      <c r="J340" s="10">
        <f>VLOOKUP(B340, 'Data Produk'!$A$2:$F$40, 5, FALSE)</f>
        <v>7500</v>
      </c>
      <c r="K340" s="10">
        <f>VLOOKUP(B340, 'Data Produk'!$A$2:$F$40, 6, FALSE)</f>
        <v>8000</v>
      </c>
      <c r="L340" s="10">
        <f t="shared" si="15"/>
        <v>375000</v>
      </c>
      <c r="M340" s="10">
        <f t="shared" si="16"/>
        <v>400000</v>
      </c>
      <c r="N340" s="10">
        <f t="shared" si="17"/>
        <v>25000</v>
      </c>
      <c r="O340" s="9">
        <f>DAY(transaksi[[#This Row],[TANGGAL]])</f>
        <v>5</v>
      </c>
      <c r="P340" s="7" t="str">
        <f>TEXT(transaksi[[#This Row],[TANGGAL]], "mmm")</f>
        <v>Des</v>
      </c>
      <c r="Q340" s="7">
        <f>YEAR(transaksi[[#This Row],[TANGGAL]])</f>
        <v>2021</v>
      </c>
      <c r="R340" s="9"/>
    </row>
    <row r="341" spans="1:18" ht="15" x14ac:dyDescent="0.25">
      <c r="A341" s="6">
        <v>44536</v>
      </c>
      <c r="B341" s="9" t="s">
        <v>84</v>
      </c>
      <c r="C341" s="7">
        <v>55</v>
      </c>
      <c r="D341" s="7" t="s">
        <v>95</v>
      </c>
      <c r="E341" s="7" t="s">
        <v>98</v>
      </c>
      <c r="F341" s="8">
        <v>0</v>
      </c>
      <c r="G341" s="9" t="str">
        <f>VLOOKUP(B341, 'Data Produk'!$A$2:$F$40, 2, FALSE)</f>
        <v>Tipe X Joyko</v>
      </c>
      <c r="H341" s="9" t="str">
        <f>VLOOKUP(B341, 'Data Produk'!$A$2:$F$40, 3, FALSE)</f>
        <v>Alat Tulis</v>
      </c>
      <c r="I341" s="7" t="str">
        <f>VLOOKUP(B341, 'Data Produk'!$A$2:$F$40, 4, FALSE)</f>
        <v>Pcs</v>
      </c>
      <c r="J341" s="10">
        <f>VLOOKUP(B341, 'Data Produk'!$A$2:$F$40, 5, FALSE)</f>
        <v>1500</v>
      </c>
      <c r="K341" s="10">
        <f>VLOOKUP(B341, 'Data Produk'!$A$2:$F$40, 6, FALSE)</f>
        <v>2500</v>
      </c>
      <c r="L341" s="10">
        <f t="shared" si="15"/>
        <v>82500</v>
      </c>
      <c r="M341" s="10">
        <f t="shared" si="16"/>
        <v>137500</v>
      </c>
      <c r="N341" s="10">
        <f t="shared" si="17"/>
        <v>55000</v>
      </c>
      <c r="O341" s="9">
        <f>DAY(transaksi[[#This Row],[TANGGAL]])</f>
        <v>6</v>
      </c>
      <c r="P341" s="7" t="str">
        <f>TEXT(transaksi[[#This Row],[TANGGAL]], "mmm")</f>
        <v>Des</v>
      </c>
      <c r="Q341" s="7">
        <f>YEAR(transaksi[[#This Row],[TANGGAL]])</f>
        <v>2021</v>
      </c>
      <c r="R341" s="9"/>
    </row>
    <row r="342" spans="1:18" ht="15" x14ac:dyDescent="0.25">
      <c r="A342" s="6">
        <v>44537</v>
      </c>
      <c r="B342" s="9" t="s">
        <v>59</v>
      </c>
      <c r="C342" s="7">
        <v>45</v>
      </c>
      <c r="D342" s="7" t="s">
        <v>95</v>
      </c>
      <c r="E342" s="7" t="s">
        <v>96</v>
      </c>
      <c r="F342" s="8">
        <v>0</v>
      </c>
      <c r="G342" s="9" t="str">
        <f>VLOOKUP(B342, 'Data Produk'!$A$2:$F$40, 2, FALSE)</f>
        <v>Lifebuoy Cair 900 Ml</v>
      </c>
      <c r="H342" s="9" t="str">
        <f>VLOOKUP(B342, 'Data Produk'!$A$2:$F$40, 3, FALSE)</f>
        <v>Perawatan Tubuh</v>
      </c>
      <c r="I342" s="7" t="str">
        <f>VLOOKUP(B342, 'Data Produk'!$A$2:$F$40, 4, FALSE)</f>
        <v>Pcs</v>
      </c>
      <c r="J342" s="10">
        <f>VLOOKUP(B342, 'Data Produk'!$A$2:$F$40, 5, FALSE)</f>
        <v>34550</v>
      </c>
      <c r="K342" s="10">
        <f>VLOOKUP(B342, 'Data Produk'!$A$2:$F$40, 6, FALSE)</f>
        <v>36000</v>
      </c>
      <c r="L342" s="10">
        <f t="shared" si="15"/>
        <v>1554750</v>
      </c>
      <c r="M342" s="10">
        <f t="shared" si="16"/>
        <v>1620000</v>
      </c>
      <c r="N342" s="10">
        <f t="shared" si="17"/>
        <v>65250</v>
      </c>
      <c r="O342" s="9">
        <f>DAY(transaksi[[#This Row],[TANGGAL]])</f>
        <v>7</v>
      </c>
      <c r="P342" s="7" t="str">
        <f>TEXT(transaksi[[#This Row],[TANGGAL]], "mmm")</f>
        <v>Des</v>
      </c>
      <c r="Q342" s="7">
        <f>YEAR(transaksi[[#This Row],[TANGGAL]])</f>
        <v>2021</v>
      </c>
      <c r="R342" s="9"/>
    </row>
    <row r="343" spans="1:18" ht="15" x14ac:dyDescent="0.25">
      <c r="A343" s="6">
        <v>44538</v>
      </c>
      <c r="B343" s="9" t="s">
        <v>13</v>
      </c>
      <c r="C343" s="7">
        <v>47</v>
      </c>
      <c r="D343" s="7" t="s">
        <v>95</v>
      </c>
      <c r="E343" s="7" t="s">
        <v>98</v>
      </c>
      <c r="F343" s="8">
        <v>0</v>
      </c>
      <c r="G343" s="9" t="str">
        <f>VLOOKUP(B343, 'Data Produk'!$A$2:$F$40, 2, FALSE)</f>
        <v>Oreo Wafer Sandwich</v>
      </c>
      <c r="H343" s="9" t="str">
        <f>VLOOKUP(B343, 'Data Produk'!$A$2:$F$40, 3, FALSE)</f>
        <v>Makanan</v>
      </c>
      <c r="I343" s="7" t="str">
        <f>VLOOKUP(B343, 'Data Produk'!$A$2:$F$40, 4, FALSE)</f>
        <v>Pcs</v>
      </c>
      <c r="J343" s="10">
        <f>VLOOKUP(B343, 'Data Produk'!$A$2:$F$40, 5, FALSE)</f>
        <v>2350</v>
      </c>
      <c r="K343" s="10">
        <f>VLOOKUP(B343, 'Data Produk'!$A$2:$F$40, 6, FALSE)</f>
        <v>3500</v>
      </c>
      <c r="L343" s="10">
        <f t="shared" si="15"/>
        <v>110450</v>
      </c>
      <c r="M343" s="10">
        <f t="shared" si="16"/>
        <v>164500</v>
      </c>
      <c r="N343" s="10">
        <f t="shared" si="17"/>
        <v>54050</v>
      </c>
      <c r="O343" s="9">
        <f>DAY(transaksi[[#This Row],[TANGGAL]])</f>
        <v>8</v>
      </c>
      <c r="P343" s="7" t="str">
        <f>TEXT(transaksi[[#This Row],[TANGGAL]], "mmm")</f>
        <v>Des</v>
      </c>
      <c r="Q343" s="7">
        <f>YEAR(transaksi[[#This Row],[TANGGAL]])</f>
        <v>2021</v>
      </c>
      <c r="R343" s="9"/>
    </row>
    <row r="344" spans="1:18" ht="15" x14ac:dyDescent="0.25">
      <c r="A344" s="6">
        <v>44539</v>
      </c>
      <c r="B344" s="9" t="s">
        <v>84</v>
      </c>
      <c r="C344" s="7">
        <v>44</v>
      </c>
      <c r="D344" s="7" t="s">
        <v>97</v>
      </c>
      <c r="E344" s="7" t="s">
        <v>96</v>
      </c>
      <c r="F344" s="8">
        <v>0</v>
      </c>
      <c r="G344" s="9" t="str">
        <f>VLOOKUP(B344, 'Data Produk'!$A$2:$F$40, 2, FALSE)</f>
        <v>Tipe X Joyko</v>
      </c>
      <c r="H344" s="9" t="str">
        <f>VLOOKUP(B344, 'Data Produk'!$A$2:$F$40, 3, FALSE)</f>
        <v>Alat Tulis</v>
      </c>
      <c r="I344" s="7" t="str">
        <f>VLOOKUP(B344, 'Data Produk'!$A$2:$F$40, 4, FALSE)</f>
        <v>Pcs</v>
      </c>
      <c r="J344" s="10">
        <f>VLOOKUP(B344, 'Data Produk'!$A$2:$F$40, 5, FALSE)</f>
        <v>1500</v>
      </c>
      <c r="K344" s="10">
        <f>VLOOKUP(B344, 'Data Produk'!$A$2:$F$40, 6, FALSE)</f>
        <v>2500</v>
      </c>
      <c r="L344" s="10">
        <f t="shared" si="15"/>
        <v>66000</v>
      </c>
      <c r="M344" s="10">
        <f t="shared" si="16"/>
        <v>110000</v>
      </c>
      <c r="N344" s="10">
        <f t="shared" si="17"/>
        <v>44000</v>
      </c>
      <c r="O344" s="9">
        <f>DAY(transaksi[[#This Row],[TANGGAL]])</f>
        <v>9</v>
      </c>
      <c r="P344" s="7" t="str">
        <f>TEXT(transaksi[[#This Row],[TANGGAL]], "mmm")</f>
        <v>Des</v>
      </c>
      <c r="Q344" s="7">
        <f>YEAR(transaksi[[#This Row],[TANGGAL]])</f>
        <v>2021</v>
      </c>
      <c r="R344" s="9"/>
    </row>
    <row r="345" spans="1:18" ht="15" x14ac:dyDescent="0.25">
      <c r="A345" s="6">
        <v>44540</v>
      </c>
      <c r="B345" s="9" t="s">
        <v>84</v>
      </c>
      <c r="C345" s="7">
        <v>45</v>
      </c>
      <c r="D345" s="7" t="s">
        <v>99</v>
      </c>
      <c r="E345" s="7" t="s">
        <v>96</v>
      </c>
      <c r="F345" s="8">
        <v>0</v>
      </c>
      <c r="G345" s="9" t="str">
        <f>VLOOKUP(B345, 'Data Produk'!$A$2:$F$40, 2, FALSE)</f>
        <v>Tipe X Joyko</v>
      </c>
      <c r="H345" s="9" t="str">
        <f>VLOOKUP(B345, 'Data Produk'!$A$2:$F$40, 3, FALSE)</f>
        <v>Alat Tulis</v>
      </c>
      <c r="I345" s="7" t="str">
        <f>VLOOKUP(B345, 'Data Produk'!$A$2:$F$40, 4, FALSE)</f>
        <v>Pcs</v>
      </c>
      <c r="J345" s="10">
        <f>VLOOKUP(B345, 'Data Produk'!$A$2:$F$40, 5, FALSE)</f>
        <v>1500</v>
      </c>
      <c r="K345" s="10">
        <f>VLOOKUP(B345, 'Data Produk'!$A$2:$F$40, 6, FALSE)</f>
        <v>2500</v>
      </c>
      <c r="L345" s="10">
        <f t="shared" si="15"/>
        <v>67500</v>
      </c>
      <c r="M345" s="10">
        <f t="shared" si="16"/>
        <v>112500</v>
      </c>
      <c r="N345" s="10">
        <f t="shared" si="17"/>
        <v>45000</v>
      </c>
      <c r="O345" s="9">
        <f>DAY(transaksi[[#This Row],[TANGGAL]])</f>
        <v>10</v>
      </c>
      <c r="P345" s="7" t="str">
        <f>TEXT(transaksi[[#This Row],[TANGGAL]], "mmm")</f>
        <v>Des</v>
      </c>
      <c r="Q345" s="7">
        <f>YEAR(transaksi[[#This Row],[TANGGAL]])</f>
        <v>2021</v>
      </c>
      <c r="R345" s="9"/>
    </row>
    <row r="346" spans="1:18" ht="15" x14ac:dyDescent="0.25">
      <c r="A346" s="6">
        <v>44541</v>
      </c>
      <c r="B346" s="9" t="s">
        <v>11</v>
      </c>
      <c r="C346" s="7">
        <v>47</v>
      </c>
      <c r="D346" s="7" t="s">
        <v>97</v>
      </c>
      <c r="E346" s="7" t="s">
        <v>96</v>
      </c>
      <c r="F346" s="8">
        <v>0</v>
      </c>
      <c r="G346" s="9" t="str">
        <f>VLOOKUP(B346, 'Data Produk'!$A$2:$F$40, 2, FALSE)</f>
        <v>Lotte Chocopie</v>
      </c>
      <c r="H346" s="9" t="str">
        <f>VLOOKUP(B346, 'Data Produk'!$A$2:$F$40, 3, FALSE)</f>
        <v>Makanan</v>
      </c>
      <c r="I346" s="7" t="str">
        <f>VLOOKUP(B346, 'Data Produk'!$A$2:$F$40, 4, FALSE)</f>
        <v>Pcs</v>
      </c>
      <c r="J346" s="10">
        <f>VLOOKUP(B346, 'Data Produk'!$A$2:$F$40, 5, FALSE)</f>
        <v>4850</v>
      </c>
      <c r="K346" s="10">
        <f>VLOOKUP(B346, 'Data Produk'!$A$2:$F$40, 6, FALSE)</f>
        <v>6100</v>
      </c>
      <c r="L346" s="10">
        <f t="shared" si="15"/>
        <v>227950</v>
      </c>
      <c r="M346" s="10">
        <f t="shared" si="16"/>
        <v>286700</v>
      </c>
      <c r="N346" s="10">
        <f t="shared" si="17"/>
        <v>58750</v>
      </c>
      <c r="O346" s="9">
        <f>DAY(transaksi[[#This Row],[TANGGAL]])</f>
        <v>11</v>
      </c>
      <c r="P346" s="7" t="str">
        <f>TEXT(transaksi[[#This Row],[TANGGAL]], "mmm")</f>
        <v>Des</v>
      </c>
      <c r="Q346" s="7">
        <f>YEAR(transaksi[[#This Row],[TANGGAL]])</f>
        <v>2021</v>
      </c>
      <c r="R346" s="9"/>
    </row>
    <row r="347" spans="1:18" ht="15" x14ac:dyDescent="0.25">
      <c r="A347" s="6">
        <v>44542</v>
      </c>
      <c r="B347" s="9" t="s">
        <v>15</v>
      </c>
      <c r="C347" s="7">
        <v>45</v>
      </c>
      <c r="D347" s="7" t="s">
        <v>97</v>
      </c>
      <c r="E347" s="7" t="s">
        <v>96</v>
      </c>
      <c r="F347" s="8">
        <v>0</v>
      </c>
      <c r="G347" s="9" t="str">
        <f>VLOOKUP(B347, 'Data Produk'!$A$2:$F$40, 2, FALSE)</f>
        <v>Nyam-nyam</v>
      </c>
      <c r="H347" s="9" t="str">
        <f>VLOOKUP(B347, 'Data Produk'!$A$2:$F$40, 3, FALSE)</f>
        <v>Makanan</v>
      </c>
      <c r="I347" s="7" t="str">
        <f>VLOOKUP(B347, 'Data Produk'!$A$2:$F$40, 4, FALSE)</f>
        <v>Pcs</v>
      </c>
      <c r="J347" s="10">
        <f>VLOOKUP(B347, 'Data Produk'!$A$2:$F$40, 5, FALSE)</f>
        <v>3550</v>
      </c>
      <c r="K347" s="10">
        <f>VLOOKUP(B347, 'Data Produk'!$A$2:$F$40, 6, FALSE)</f>
        <v>4800</v>
      </c>
      <c r="L347" s="10">
        <f t="shared" si="15"/>
        <v>159750</v>
      </c>
      <c r="M347" s="10">
        <f t="shared" si="16"/>
        <v>216000</v>
      </c>
      <c r="N347" s="10">
        <f t="shared" si="17"/>
        <v>56250</v>
      </c>
      <c r="O347" s="9">
        <f>DAY(transaksi[[#This Row],[TANGGAL]])</f>
        <v>12</v>
      </c>
      <c r="P347" s="7" t="str">
        <f>TEXT(transaksi[[#This Row],[TANGGAL]], "mmm")</f>
        <v>Des</v>
      </c>
      <c r="Q347" s="7">
        <f>YEAR(transaksi[[#This Row],[TANGGAL]])</f>
        <v>2021</v>
      </c>
      <c r="R347" s="9"/>
    </row>
    <row r="348" spans="1:18" ht="15" x14ac:dyDescent="0.25">
      <c r="A348" s="6">
        <v>44543</v>
      </c>
      <c r="B348" s="9" t="s">
        <v>7</v>
      </c>
      <c r="C348" s="7">
        <v>46</v>
      </c>
      <c r="D348" s="7" t="s">
        <v>99</v>
      </c>
      <c r="E348" s="7" t="s">
        <v>96</v>
      </c>
      <c r="F348" s="8">
        <v>0</v>
      </c>
      <c r="G348" s="9" t="str">
        <f>VLOOKUP(B348, 'Data Produk'!$A$2:$F$40, 2, FALSE)</f>
        <v>Pocky</v>
      </c>
      <c r="H348" s="9" t="str">
        <f>VLOOKUP(B348, 'Data Produk'!$A$2:$F$40, 3, FALSE)</f>
        <v>Makanan</v>
      </c>
      <c r="I348" s="7" t="str">
        <f>VLOOKUP(B348, 'Data Produk'!$A$2:$F$40, 4, FALSE)</f>
        <v>Pcs</v>
      </c>
      <c r="J348" s="10">
        <f>VLOOKUP(B348, 'Data Produk'!$A$2:$F$40, 5, FALSE)</f>
        <v>7250</v>
      </c>
      <c r="K348" s="10">
        <f>VLOOKUP(B348, 'Data Produk'!$A$2:$F$40, 6, FALSE)</f>
        <v>8200</v>
      </c>
      <c r="L348" s="10">
        <f t="shared" si="15"/>
        <v>333500</v>
      </c>
      <c r="M348" s="10">
        <f t="shared" si="16"/>
        <v>377200</v>
      </c>
      <c r="N348" s="10">
        <f t="shared" si="17"/>
        <v>43700</v>
      </c>
      <c r="O348" s="9">
        <f>DAY(transaksi[[#This Row],[TANGGAL]])</f>
        <v>13</v>
      </c>
      <c r="P348" s="7" t="str">
        <f>TEXT(transaksi[[#This Row],[TANGGAL]], "mmm")</f>
        <v>Des</v>
      </c>
      <c r="Q348" s="7">
        <f>YEAR(transaksi[[#This Row],[TANGGAL]])</f>
        <v>2021</v>
      </c>
      <c r="R348" s="9"/>
    </row>
    <row r="349" spans="1:18" ht="15" x14ac:dyDescent="0.25">
      <c r="A349" s="6">
        <v>44544</v>
      </c>
      <c r="B349" s="9" t="s">
        <v>38</v>
      </c>
      <c r="C349" s="7">
        <v>48</v>
      </c>
      <c r="D349" s="7" t="s">
        <v>97</v>
      </c>
      <c r="E349" s="7" t="s">
        <v>96</v>
      </c>
      <c r="F349" s="8">
        <v>0</v>
      </c>
      <c r="G349" s="9" t="str">
        <f>VLOOKUP(B349, 'Data Produk'!$A$2:$F$40, 2, FALSE)</f>
        <v>Yoyic Bluebery</v>
      </c>
      <c r="H349" s="9" t="str">
        <f>VLOOKUP(B349, 'Data Produk'!$A$2:$F$40, 3, FALSE)</f>
        <v>Minuman</v>
      </c>
      <c r="I349" s="7" t="str">
        <f>VLOOKUP(B349, 'Data Produk'!$A$2:$F$40, 4, FALSE)</f>
        <v>Pcs</v>
      </c>
      <c r="J349" s="10">
        <f>VLOOKUP(B349, 'Data Produk'!$A$2:$F$40, 5, FALSE)</f>
        <v>4775</v>
      </c>
      <c r="K349" s="10">
        <f>VLOOKUP(B349, 'Data Produk'!$A$2:$F$40, 6, FALSE)</f>
        <v>7700</v>
      </c>
      <c r="L349" s="10">
        <f t="shared" si="15"/>
        <v>229200</v>
      </c>
      <c r="M349" s="10">
        <f t="shared" si="16"/>
        <v>369600</v>
      </c>
      <c r="N349" s="10">
        <f t="shared" si="17"/>
        <v>140400</v>
      </c>
      <c r="O349" s="9">
        <f>DAY(transaksi[[#This Row],[TANGGAL]])</f>
        <v>14</v>
      </c>
      <c r="P349" s="7" t="str">
        <f>TEXT(transaksi[[#This Row],[TANGGAL]], "mmm")</f>
        <v>Des</v>
      </c>
      <c r="Q349" s="7">
        <f>YEAR(transaksi[[#This Row],[TANGGAL]])</f>
        <v>2021</v>
      </c>
      <c r="R349" s="9"/>
    </row>
    <row r="350" spans="1:18" ht="15" x14ac:dyDescent="0.25">
      <c r="A350" s="6">
        <v>44545</v>
      </c>
      <c r="B350" s="9" t="s">
        <v>48</v>
      </c>
      <c r="C350" s="7">
        <v>44</v>
      </c>
      <c r="D350" s="7" t="s">
        <v>97</v>
      </c>
      <c r="E350" s="7" t="s">
        <v>96</v>
      </c>
      <c r="F350" s="8">
        <v>0</v>
      </c>
      <c r="G350" s="9" t="str">
        <f>VLOOKUP(B350, 'Data Produk'!$A$2:$F$40, 2, FALSE)</f>
        <v>Golda Coffee</v>
      </c>
      <c r="H350" s="9" t="str">
        <f>VLOOKUP(B350, 'Data Produk'!$A$2:$F$40, 3, FALSE)</f>
        <v>Minuman</v>
      </c>
      <c r="I350" s="7" t="str">
        <f>VLOOKUP(B350, 'Data Produk'!$A$2:$F$40, 4, FALSE)</f>
        <v>Pcs</v>
      </c>
      <c r="J350" s="10">
        <f>VLOOKUP(B350, 'Data Produk'!$A$2:$F$40, 5, FALSE)</f>
        <v>11950</v>
      </c>
      <c r="K350" s="10">
        <f>VLOOKUP(B350, 'Data Produk'!$A$2:$F$40, 6, FALSE)</f>
        <v>16200</v>
      </c>
      <c r="L350" s="10">
        <f t="shared" si="15"/>
        <v>525800</v>
      </c>
      <c r="M350" s="10">
        <f t="shared" si="16"/>
        <v>712800</v>
      </c>
      <c r="N350" s="10">
        <f t="shared" si="17"/>
        <v>187000</v>
      </c>
      <c r="O350" s="9">
        <f>DAY(transaksi[[#This Row],[TANGGAL]])</f>
        <v>15</v>
      </c>
      <c r="P350" s="7" t="str">
        <f>TEXT(transaksi[[#This Row],[TANGGAL]], "mmm")</f>
        <v>Des</v>
      </c>
      <c r="Q350" s="7">
        <f>YEAR(transaksi[[#This Row],[TANGGAL]])</f>
        <v>2021</v>
      </c>
      <c r="R350" s="9"/>
    </row>
    <row r="351" spans="1:18" ht="15" x14ac:dyDescent="0.25">
      <c r="A351" s="6">
        <v>44546</v>
      </c>
      <c r="B351" s="9" t="s">
        <v>59</v>
      </c>
      <c r="C351" s="7">
        <v>45</v>
      </c>
      <c r="D351" s="7" t="s">
        <v>99</v>
      </c>
      <c r="E351" s="7" t="s">
        <v>96</v>
      </c>
      <c r="F351" s="8">
        <v>0</v>
      </c>
      <c r="G351" s="9" t="str">
        <f>VLOOKUP(B351, 'Data Produk'!$A$2:$F$40, 2, FALSE)</f>
        <v>Lifebuoy Cair 900 Ml</v>
      </c>
      <c r="H351" s="9" t="str">
        <f>VLOOKUP(B351, 'Data Produk'!$A$2:$F$40, 3, FALSE)</f>
        <v>Perawatan Tubuh</v>
      </c>
      <c r="I351" s="7" t="str">
        <f>VLOOKUP(B351, 'Data Produk'!$A$2:$F$40, 4, FALSE)</f>
        <v>Pcs</v>
      </c>
      <c r="J351" s="10">
        <f>VLOOKUP(B351, 'Data Produk'!$A$2:$F$40, 5, FALSE)</f>
        <v>34550</v>
      </c>
      <c r="K351" s="10">
        <f>VLOOKUP(B351, 'Data Produk'!$A$2:$F$40, 6, FALSE)</f>
        <v>36000</v>
      </c>
      <c r="L351" s="10">
        <f t="shared" si="15"/>
        <v>1554750</v>
      </c>
      <c r="M351" s="10">
        <f t="shared" si="16"/>
        <v>1620000</v>
      </c>
      <c r="N351" s="10">
        <f t="shared" si="17"/>
        <v>65250</v>
      </c>
      <c r="O351" s="9">
        <f>DAY(transaksi[[#This Row],[TANGGAL]])</f>
        <v>16</v>
      </c>
      <c r="P351" s="7" t="str">
        <f>TEXT(transaksi[[#This Row],[TANGGAL]], "mmm")</f>
        <v>Des</v>
      </c>
      <c r="Q351" s="7">
        <f>YEAR(transaksi[[#This Row],[TANGGAL]])</f>
        <v>2021</v>
      </c>
      <c r="R351" s="9"/>
    </row>
    <row r="352" spans="1:18" ht="15" x14ac:dyDescent="0.25">
      <c r="A352" s="6">
        <v>44547</v>
      </c>
      <c r="B352" s="9" t="s">
        <v>13</v>
      </c>
      <c r="C352" s="7">
        <v>42</v>
      </c>
      <c r="D352" s="7" t="s">
        <v>97</v>
      </c>
      <c r="E352" s="7" t="s">
        <v>96</v>
      </c>
      <c r="F352" s="8">
        <v>0</v>
      </c>
      <c r="G352" s="9" t="str">
        <f>VLOOKUP(B352, 'Data Produk'!$A$2:$F$40, 2, FALSE)</f>
        <v>Oreo Wafer Sandwich</v>
      </c>
      <c r="H352" s="9" t="str">
        <f>VLOOKUP(B352, 'Data Produk'!$A$2:$F$40, 3, FALSE)</f>
        <v>Makanan</v>
      </c>
      <c r="I352" s="7" t="str">
        <f>VLOOKUP(B352, 'Data Produk'!$A$2:$F$40, 4, FALSE)</f>
        <v>Pcs</v>
      </c>
      <c r="J352" s="10">
        <f>VLOOKUP(B352, 'Data Produk'!$A$2:$F$40, 5, FALSE)</f>
        <v>2350</v>
      </c>
      <c r="K352" s="10">
        <f>VLOOKUP(B352, 'Data Produk'!$A$2:$F$40, 6, FALSE)</f>
        <v>3500</v>
      </c>
      <c r="L352" s="10">
        <f t="shared" si="15"/>
        <v>98700</v>
      </c>
      <c r="M352" s="10">
        <f t="shared" si="16"/>
        <v>147000</v>
      </c>
      <c r="N352" s="10">
        <f t="shared" si="17"/>
        <v>48300</v>
      </c>
      <c r="O352" s="9">
        <f>DAY(transaksi[[#This Row],[TANGGAL]])</f>
        <v>17</v>
      </c>
      <c r="P352" s="7" t="str">
        <f>TEXT(transaksi[[#This Row],[TANGGAL]], "mmm")</f>
        <v>Des</v>
      </c>
      <c r="Q352" s="7">
        <f>YEAR(transaksi[[#This Row],[TANGGAL]])</f>
        <v>2021</v>
      </c>
      <c r="R352" s="9"/>
    </row>
    <row r="353" spans="1:18" ht="15" x14ac:dyDescent="0.25">
      <c r="A353" s="6">
        <v>44548</v>
      </c>
      <c r="B353" s="9" t="s">
        <v>84</v>
      </c>
      <c r="C353" s="7">
        <v>46</v>
      </c>
      <c r="D353" s="7" t="s">
        <v>97</v>
      </c>
      <c r="E353" s="7" t="s">
        <v>96</v>
      </c>
      <c r="F353" s="8">
        <v>0</v>
      </c>
      <c r="G353" s="9" t="str">
        <f>VLOOKUP(B353, 'Data Produk'!$A$2:$F$40, 2, FALSE)</f>
        <v>Tipe X Joyko</v>
      </c>
      <c r="H353" s="9" t="str">
        <f>VLOOKUP(B353, 'Data Produk'!$A$2:$F$40, 3, FALSE)</f>
        <v>Alat Tulis</v>
      </c>
      <c r="I353" s="7" t="str">
        <f>VLOOKUP(B353, 'Data Produk'!$A$2:$F$40, 4, FALSE)</f>
        <v>Pcs</v>
      </c>
      <c r="J353" s="10">
        <f>VLOOKUP(B353, 'Data Produk'!$A$2:$F$40, 5, FALSE)</f>
        <v>1500</v>
      </c>
      <c r="K353" s="10">
        <f>VLOOKUP(B353, 'Data Produk'!$A$2:$F$40, 6, FALSE)</f>
        <v>2500</v>
      </c>
      <c r="L353" s="10">
        <f t="shared" si="15"/>
        <v>69000</v>
      </c>
      <c r="M353" s="10">
        <f t="shared" si="16"/>
        <v>115000</v>
      </c>
      <c r="N353" s="10">
        <f t="shared" si="17"/>
        <v>46000</v>
      </c>
      <c r="O353" s="9">
        <f>DAY(transaksi[[#This Row],[TANGGAL]])</f>
        <v>18</v>
      </c>
      <c r="P353" s="7" t="str">
        <f>TEXT(transaksi[[#This Row],[TANGGAL]], "mmm")</f>
        <v>Des</v>
      </c>
      <c r="Q353" s="7">
        <f>YEAR(transaksi[[#This Row],[TANGGAL]])</f>
        <v>2021</v>
      </c>
      <c r="R353" s="9"/>
    </row>
    <row r="354" spans="1:18" ht="15" x14ac:dyDescent="0.25">
      <c r="A354" s="6">
        <v>44549</v>
      </c>
      <c r="B354" s="9" t="s">
        <v>38</v>
      </c>
      <c r="C354" s="7">
        <v>43</v>
      </c>
      <c r="D354" s="7" t="s">
        <v>99</v>
      </c>
      <c r="E354" s="7" t="s">
        <v>96</v>
      </c>
      <c r="F354" s="8">
        <v>0</v>
      </c>
      <c r="G354" s="9" t="str">
        <f>VLOOKUP(B354, 'Data Produk'!$A$2:$F$40, 2, FALSE)</f>
        <v>Yoyic Bluebery</v>
      </c>
      <c r="H354" s="9" t="str">
        <f>VLOOKUP(B354, 'Data Produk'!$A$2:$F$40, 3, FALSE)</f>
        <v>Minuman</v>
      </c>
      <c r="I354" s="7" t="str">
        <f>VLOOKUP(B354, 'Data Produk'!$A$2:$F$40, 4, FALSE)</f>
        <v>Pcs</v>
      </c>
      <c r="J354" s="10">
        <f>VLOOKUP(B354, 'Data Produk'!$A$2:$F$40, 5, FALSE)</f>
        <v>4775</v>
      </c>
      <c r="K354" s="10">
        <f>VLOOKUP(B354, 'Data Produk'!$A$2:$F$40, 6, FALSE)</f>
        <v>7700</v>
      </c>
      <c r="L354" s="10">
        <f t="shared" si="15"/>
        <v>205325</v>
      </c>
      <c r="M354" s="10">
        <f t="shared" si="16"/>
        <v>331100</v>
      </c>
      <c r="N354" s="10">
        <f t="shared" si="17"/>
        <v>125775</v>
      </c>
      <c r="O354" s="9">
        <f>DAY(transaksi[[#This Row],[TANGGAL]])</f>
        <v>19</v>
      </c>
      <c r="P354" s="7" t="str">
        <f>TEXT(transaksi[[#This Row],[TANGGAL]], "mmm")</f>
        <v>Des</v>
      </c>
      <c r="Q354" s="7">
        <f>YEAR(transaksi[[#This Row],[TANGGAL]])</f>
        <v>2021</v>
      </c>
      <c r="R354" s="9"/>
    </row>
    <row r="355" spans="1:18" ht="15" x14ac:dyDescent="0.25">
      <c r="A355" s="6">
        <v>44550</v>
      </c>
      <c r="B355" s="9" t="s">
        <v>40</v>
      </c>
      <c r="C355" s="7">
        <v>49</v>
      </c>
      <c r="D355" s="7" t="s">
        <v>97</v>
      </c>
      <c r="E355" s="7" t="s">
        <v>96</v>
      </c>
      <c r="F355" s="8">
        <v>0</v>
      </c>
      <c r="G355" s="9" t="str">
        <f>VLOOKUP(B355, 'Data Produk'!$A$2:$F$40, 2, FALSE)</f>
        <v>Teh Pucuk</v>
      </c>
      <c r="H355" s="9" t="str">
        <f>VLOOKUP(B355, 'Data Produk'!$A$2:$F$40, 3, FALSE)</f>
        <v>Minuman</v>
      </c>
      <c r="I355" s="7" t="str">
        <f>VLOOKUP(B355, 'Data Produk'!$A$2:$F$40, 4, FALSE)</f>
        <v>Pcs</v>
      </c>
      <c r="J355" s="10">
        <f>VLOOKUP(B355, 'Data Produk'!$A$2:$F$40, 5, FALSE)</f>
        <v>11500</v>
      </c>
      <c r="K355" s="10">
        <f>VLOOKUP(B355, 'Data Produk'!$A$2:$F$40, 6, FALSE)</f>
        <v>12550</v>
      </c>
      <c r="L355" s="10">
        <f t="shared" si="15"/>
        <v>563500</v>
      </c>
      <c r="M355" s="10">
        <f t="shared" si="16"/>
        <v>614950</v>
      </c>
      <c r="N355" s="10">
        <f t="shared" si="17"/>
        <v>51450</v>
      </c>
      <c r="O355" s="9">
        <f>DAY(transaksi[[#This Row],[TANGGAL]])</f>
        <v>20</v>
      </c>
      <c r="P355" s="7" t="str">
        <f>TEXT(transaksi[[#This Row],[TANGGAL]], "mmm")</f>
        <v>Des</v>
      </c>
      <c r="Q355" s="7">
        <f>YEAR(transaksi[[#This Row],[TANGGAL]])</f>
        <v>2021</v>
      </c>
      <c r="R355" s="9"/>
    </row>
    <row r="356" spans="1:18" ht="15" x14ac:dyDescent="0.25">
      <c r="A356" s="6">
        <v>44551</v>
      </c>
      <c r="B356" s="9" t="s">
        <v>42</v>
      </c>
      <c r="C356" s="7">
        <v>48</v>
      </c>
      <c r="D356" s="7" t="s">
        <v>97</v>
      </c>
      <c r="E356" s="7" t="s">
        <v>96</v>
      </c>
      <c r="F356" s="8">
        <v>0</v>
      </c>
      <c r="G356" s="9" t="str">
        <f>VLOOKUP(B356, 'Data Produk'!$A$2:$F$40, 2, FALSE)</f>
        <v>Fruit Tea Poch</v>
      </c>
      <c r="H356" s="9" t="str">
        <f>VLOOKUP(B356, 'Data Produk'!$A$2:$F$40, 3, FALSE)</f>
        <v>Minuman</v>
      </c>
      <c r="I356" s="7" t="str">
        <f>VLOOKUP(B356, 'Data Produk'!$A$2:$F$40, 4, FALSE)</f>
        <v>Pcs</v>
      </c>
      <c r="J356" s="10">
        <f>VLOOKUP(B356, 'Data Produk'!$A$2:$F$40, 5, FALSE)</f>
        <v>2250</v>
      </c>
      <c r="K356" s="10">
        <f>VLOOKUP(B356, 'Data Produk'!$A$2:$F$40, 6, FALSE)</f>
        <v>4700</v>
      </c>
      <c r="L356" s="10">
        <f t="shared" si="15"/>
        <v>108000</v>
      </c>
      <c r="M356" s="10">
        <f t="shared" si="16"/>
        <v>225600</v>
      </c>
      <c r="N356" s="10">
        <f t="shared" si="17"/>
        <v>117600</v>
      </c>
      <c r="O356" s="9">
        <f>DAY(transaksi[[#This Row],[TANGGAL]])</f>
        <v>21</v>
      </c>
      <c r="P356" s="7" t="str">
        <f>TEXT(transaksi[[#This Row],[TANGGAL]], "mmm")</f>
        <v>Des</v>
      </c>
      <c r="Q356" s="7">
        <f>YEAR(transaksi[[#This Row],[TANGGAL]])</f>
        <v>2021</v>
      </c>
      <c r="R356" s="9"/>
    </row>
    <row r="357" spans="1:18" ht="15" x14ac:dyDescent="0.25">
      <c r="A357" s="6">
        <v>44552</v>
      </c>
      <c r="B357" s="9" t="s">
        <v>54</v>
      </c>
      <c r="C357" s="7">
        <v>47</v>
      </c>
      <c r="D357" s="7" t="s">
        <v>99</v>
      </c>
      <c r="E357" s="7" t="s">
        <v>96</v>
      </c>
      <c r="F357" s="8">
        <v>0</v>
      </c>
      <c r="G357" s="9" t="str">
        <f>VLOOKUP(B357, 'Data Produk'!$A$2:$F$40, 2, FALSE)</f>
        <v>Zen Sabun</v>
      </c>
      <c r="H357" s="9" t="str">
        <f>VLOOKUP(B357, 'Data Produk'!$A$2:$F$40, 3, FALSE)</f>
        <v>Perawatan Tubuh</v>
      </c>
      <c r="I357" s="7" t="str">
        <f>VLOOKUP(B357, 'Data Produk'!$A$2:$F$40, 4, FALSE)</f>
        <v>Pcs</v>
      </c>
      <c r="J357" s="10">
        <f>VLOOKUP(B357, 'Data Produk'!$A$2:$F$40, 5, FALSE)</f>
        <v>18500</v>
      </c>
      <c r="K357" s="10">
        <f>VLOOKUP(B357, 'Data Produk'!$A$2:$F$40, 6, FALSE)</f>
        <v>20000</v>
      </c>
      <c r="L357" s="10">
        <f t="shared" si="15"/>
        <v>869500</v>
      </c>
      <c r="M357" s="10">
        <f t="shared" si="16"/>
        <v>940000</v>
      </c>
      <c r="N357" s="10">
        <f t="shared" si="17"/>
        <v>70500</v>
      </c>
      <c r="O357" s="9">
        <f>DAY(transaksi[[#This Row],[TANGGAL]])</f>
        <v>22</v>
      </c>
      <c r="P357" s="7" t="str">
        <f>TEXT(transaksi[[#This Row],[TANGGAL]], "mmm")</f>
        <v>Des</v>
      </c>
      <c r="Q357" s="7">
        <f>YEAR(transaksi[[#This Row],[TANGGAL]])</f>
        <v>2021</v>
      </c>
      <c r="R357" s="9"/>
    </row>
    <row r="358" spans="1:18" ht="15" x14ac:dyDescent="0.25">
      <c r="A358" s="6">
        <v>44553</v>
      </c>
      <c r="B358" s="9" t="s">
        <v>57</v>
      </c>
      <c r="C358" s="7">
        <v>43</v>
      </c>
      <c r="D358" s="7" t="s">
        <v>97</v>
      </c>
      <c r="E358" s="7" t="s">
        <v>96</v>
      </c>
      <c r="F358" s="8">
        <v>0</v>
      </c>
      <c r="G358" s="9" t="str">
        <f>VLOOKUP(B358, 'Data Produk'!$A$2:$F$40, 2, FALSE)</f>
        <v>Detol</v>
      </c>
      <c r="H358" s="9" t="str">
        <f>VLOOKUP(B358, 'Data Produk'!$A$2:$F$40, 3, FALSE)</f>
        <v>Perawatan Tubuh</v>
      </c>
      <c r="I358" s="7" t="str">
        <f>VLOOKUP(B358, 'Data Produk'!$A$2:$F$40, 4, FALSE)</f>
        <v>Pcs</v>
      </c>
      <c r="J358" s="10">
        <f>VLOOKUP(B358, 'Data Produk'!$A$2:$F$40, 5, FALSE)</f>
        <v>5750</v>
      </c>
      <c r="K358" s="10">
        <f>VLOOKUP(B358, 'Data Produk'!$A$2:$F$40, 6, FALSE)</f>
        <v>7500</v>
      </c>
      <c r="L358" s="10">
        <f t="shared" si="15"/>
        <v>247250</v>
      </c>
      <c r="M358" s="10">
        <f t="shared" si="16"/>
        <v>322500</v>
      </c>
      <c r="N358" s="10">
        <f t="shared" si="17"/>
        <v>75250</v>
      </c>
      <c r="O358" s="9">
        <f>DAY(transaksi[[#This Row],[TANGGAL]])</f>
        <v>23</v>
      </c>
      <c r="P358" s="7" t="str">
        <f>TEXT(transaksi[[#This Row],[TANGGAL]], "mmm")</f>
        <v>Des</v>
      </c>
      <c r="Q358" s="7">
        <f>YEAR(transaksi[[#This Row],[TANGGAL]])</f>
        <v>2021</v>
      </c>
      <c r="R358" s="9"/>
    </row>
    <row r="359" spans="1:18" ht="15" x14ac:dyDescent="0.25">
      <c r="A359" s="6">
        <v>44554</v>
      </c>
      <c r="B359" s="9" t="s">
        <v>59</v>
      </c>
      <c r="C359" s="7">
        <v>46</v>
      </c>
      <c r="D359" s="7" t="s">
        <v>97</v>
      </c>
      <c r="E359" s="7" t="s">
        <v>96</v>
      </c>
      <c r="F359" s="8">
        <v>0</v>
      </c>
      <c r="G359" s="9" t="str">
        <f>VLOOKUP(B359, 'Data Produk'!$A$2:$F$40, 2, FALSE)</f>
        <v>Lifebuoy Cair 900 Ml</v>
      </c>
      <c r="H359" s="9" t="str">
        <f>VLOOKUP(B359, 'Data Produk'!$A$2:$F$40, 3, FALSE)</f>
        <v>Perawatan Tubuh</v>
      </c>
      <c r="I359" s="7" t="str">
        <f>VLOOKUP(B359, 'Data Produk'!$A$2:$F$40, 4, FALSE)</f>
        <v>Pcs</v>
      </c>
      <c r="J359" s="10">
        <f>VLOOKUP(B359, 'Data Produk'!$A$2:$F$40, 5, FALSE)</f>
        <v>34550</v>
      </c>
      <c r="K359" s="10">
        <f>VLOOKUP(B359, 'Data Produk'!$A$2:$F$40, 6, FALSE)</f>
        <v>36000</v>
      </c>
      <c r="L359" s="10">
        <f t="shared" si="15"/>
        <v>1589300</v>
      </c>
      <c r="M359" s="10">
        <f t="shared" si="16"/>
        <v>1656000</v>
      </c>
      <c r="N359" s="10">
        <f t="shared" si="17"/>
        <v>66700</v>
      </c>
      <c r="O359" s="9">
        <f>DAY(transaksi[[#This Row],[TANGGAL]])</f>
        <v>24</v>
      </c>
      <c r="P359" s="7" t="str">
        <f>TEXT(transaksi[[#This Row],[TANGGAL]], "mmm")</f>
        <v>Des</v>
      </c>
      <c r="Q359" s="7">
        <f>YEAR(transaksi[[#This Row],[TANGGAL]])</f>
        <v>2021</v>
      </c>
      <c r="R359" s="9"/>
    </row>
    <row r="360" spans="1:18" ht="15" x14ac:dyDescent="0.25">
      <c r="A360" s="6">
        <v>44555</v>
      </c>
      <c r="B360" s="9" t="s">
        <v>71</v>
      </c>
      <c r="C360" s="7">
        <v>49</v>
      </c>
      <c r="D360" s="7" t="s">
        <v>95</v>
      </c>
      <c r="E360" s="7" t="s">
        <v>96</v>
      </c>
      <c r="F360" s="8">
        <v>0</v>
      </c>
      <c r="G360" s="9" t="str">
        <f>VLOOKUP(B360, 'Data Produk'!$A$2:$F$40, 2, FALSE)</f>
        <v>Buku Gambar A4</v>
      </c>
      <c r="H360" s="9" t="str">
        <f>VLOOKUP(B360, 'Data Produk'!$A$2:$F$40, 3, FALSE)</f>
        <v>Alat Tulis</v>
      </c>
      <c r="I360" s="7" t="str">
        <f>VLOOKUP(B360, 'Data Produk'!$A$2:$F$40, 4, FALSE)</f>
        <v>Pcs</v>
      </c>
      <c r="J360" s="10">
        <f>VLOOKUP(B360, 'Data Produk'!$A$2:$F$40, 5, FALSE)</f>
        <v>8000</v>
      </c>
      <c r="K360" s="10">
        <f>VLOOKUP(B360, 'Data Produk'!$A$2:$F$40, 6, FALSE)</f>
        <v>10750</v>
      </c>
      <c r="L360" s="10">
        <f t="shared" si="15"/>
        <v>392000</v>
      </c>
      <c r="M360" s="10">
        <f t="shared" si="16"/>
        <v>526750</v>
      </c>
      <c r="N360" s="10">
        <f t="shared" si="17"/>
        <v>134750</v>
      </c>
      <c r="O360" s="9">
        <f>DAY(transaksi[[#This Row],[TANGGAL]])</f>
        <v>25</v>
      </c>
      <c r="P360" s="7" t="str">
        <f>TEXT(transaksi[[#This Row],[TANGGAL]], "mmm")</f>
        <v>Des</v>
      </c>
      <c r="Q360" s="7">
        <f>YEAR(transaksi[[#This Row],[TANGGAL]])</f>
        <v>2021</v>
      </c>
      <c r="R360" s="9"/>
    </row>
    <row r="361" spans="1:18" ht="15" x14ac:dyDescent="0.25">
      <c r="A361" s="6">
        <v>44556</v>
      </c>
      <c r="B361" s="9" t="s">
        <v>74</v>
      </c>
      <c r="C361" s="7">
        <v>48</v>
      </c>
      <c r="D361" s="7" t="s">
        <v>95</v>
      </c>
      <c r="E361" s="7" t="s">
        <v>96</v>
      </c>
      <c r="F361" s="8">
        <v>0</v>
      </c>
      <c r="G361" s="9" t="str">
        <f>VLOOKUP(B361, 'Data Produk'!$A$2:$F$40, 2, FALSE)</f>
        <v>Buku Tulis</v>
      </c>
      <c r="H361" s="9" t="str">
        <f>VLOOKUP(B361, 'Data Produk'!$A$2:$F$40, 3, FALSE)</f>
        <v>Alat Tulis</v>
      </c>
      <c r="I361" s="7" t="str">
        <f>VLOOKUP(B361, 'Data Produk'!$A$2:$F$40, 4, FALSE)</f>
        <v>Pcs</v>
      </c>
      <c r="J361" s="10">
        <f>VLOOKUP(B361, 'Data Produk'!$A$2:$F$40, 5, FALSE)</f>
        <v>5000</v>
      </c>
      <c r="K361" s="10">
        <f>VLOOKUP(B361, 'Data Produk'!$A$2:$F$40, 6, FALSE)</f>
        <v>7750</v>
      </c>
      <c r="L361" s="10">
        <f t="shared" si="15"/>
        <v>240000</v>
      </c>
      <c r="M361" s="10">
        <f t="shared" si="16"/>
        <v>372000</v>
      </c>
      <c r="N361" s="10">
        <f t="shared" si="17"/>
        <v>132000</v>
      </c>
      <c r="O361" s="9">
        <f>DAY(transaksi[[#This Row],[TANGGAL]])</f>
        <v>26</v>
      </c>
      <c r="P361" s="7" t="str">
        <f>TEXT(transaksi[[#This Row],[TANGGAL]], "mmm")</f>
        <v>Des</v>
      </c>
      <c r="Q361" s="7">
        <f>YEAR(transaksi[[#This Row],[TANGGAL]])</f>
        <v>2021</v>
      </c>
      <c r="R361" s="9"/>
    </row>
    <row r="362" spans="1:18" ht="15" x14ac:dyDescent="0.25">
      <c r="A362" s="6">
        <v>44557</v>
      </c>
      <c r="B362" s="9" t="s">
        <v>76</v>
      </c>
      <c r="C362" s="7">
        <v>44</v>
      </c>
      <c r="D362" s="7" t="s">
        <v>95</v>
      </c>
      <c r="E362" s="7" t="s">
        <v>96</v>
      </c>
      <c r="F362" s="8">
        <v>0</v>
      </c>
      <c r="G362" s="9" t="str">
        <f>VLOOKUP(B362, 'Data Produk'!$A$2:$F$40, 2, FALSE)</f>
        <v>Pencil Warna 12</v>
      </c>
      <c r="H362" s="9" t="str">
        <f>VLOOKUP(B362, 'Data Produk'!$A$2:$F$40, 3, FALSE)</f>
        <v>Alat Tulis</v>
      </c>
      <c r="I362" s="7" t="str">
        <f>VLOOKUP(B362, 'Data Produk'!$A$2:$F$40, 4, FALSE)</f>
        <v>Pcs</v>
      </c>
      <c r="J362" s="10">
        <f>VLOOKUP(B362, 'Data Produk'!$A$2:$F$40, 5, FALSE)</f>
        <v>25000</v>
      </c>
      <c r="K362" s="10">
        <f>VLOOKUP(B362, 'Data Produk'!$A$2:$F$40, 6, FALSE)</f>
        <v>27500</v>
      </c>
      <c r="L362" s="10">
        <f t="shared" si="15"/>
        <v>1100000</v>
      </c>
      <c r="M362" s="10">
        <f t="shared" si="16"/>
        <v>1210000</v>
      </c>
      <c r="N362" s="10">
        <f t="shared" si="17"/>
        <v>110000</v>
      </c>
      <c r="O362" s="9">
        <f>DAY(transaksi[[#This Row],[TANGGAL]])</f>
        <v>27</v>
      </c>
      <c r="P362" s="7" t="str">
        <f>TEXT(transaksi[[#This Row],[TANGGAL]], "mmm")</f>
        <v>Des</v>
      </c>
      <c r="Q362" s="7">
        <f>YEAR(transaksi[[#This Row],[TANGGAL]])</f>
        <v>2021</v>
      </c>
      <c r="R362" s="9"/>
    </row>
    <row r="363" spans="1:18" ht="15" x14ac:dyDescent="0.25">
      <c r="A363" s="6">
        <v>44558</v>
      </c>
      <c r="B363" s="9" t="s">
        <v>84</v>
      </c>
      <c r="C363" s="7">
        <v>49</v>
      </c>
      <c r="D363" s="7" t="s">
        <v>95</v>
      </c>
      <c r="E363" s="7" t="s">
        <v>96</v>
      </c>
      <c r="F363" s="8">
        <v>0</v>
      </c>
      <c r="G363" s="9" t="str">
        <f>VLOOKUP(B363, 'Data Produk'!$A$2:$F$40, 2, FALSE)</f>
        <v>Tipe X Joyko</v>
      </c>
      <c r="H363" s="9" t="str">
        <f>VLOOKUP(B363, 'Data Produk'!$A$2:$F$40, 3, FALSE)</f>
        <v>Alat Tulis</v>
      </c>
      <c r="I363" s="7" t="str">
        <f>VLOOKUP(B363, 'Data Produk'!$A$2:$F$40, 4, FALSE)</f>
        <v>Pcs</v>
      </c>
      <c r="J363" s="10">
        <f>VLOOKUP(B363, 'Data Produk'!$A$2:$F$40, 5, FALSE)</f>
        <v>1500</v>
      </c>
      <c r="K363" s="10">
        <f>VLOOKUP(B363, 'Data Produk'!$A$2:$F$40, 6, FALSE)</f>
        <v>2500</v>
      </c>
      <c r="L363" s="10">
        <f t="shared" si="15"/>
        <v>73500</v>
      </c>
      <c r="M363" s="10">
        <f t="shared" si="16"/>
        <v>122500</v>
      </c>
      <c r="N363" s="10">
        <f t="shared" si="17"/>
        <v>49000</v>
      </c>
      <c r="O363" s="9">
        <f>DAY(transaksi[[#This Row],[TANGGAL]])</f>
        <v>28</v>
      </c>
      <c r="P363" s="7" t="str">
        <f>TEXT(transaksi[[#This Row],[TANGGAL]], "mmm")</f>
        <v>Des</v>
      </c>
      <c r="Q363" s="7">
        <f>YEAR(transaksi[[#This Row],[TANGGAL]])</f>
        <v>2021</v>
      </c>
      <c r="R363" s="9"/>
    </row>
    <row r="364" spans="1:18" ht="15" x14ac:dyDescent="0.25">
      <c r="A364" s="6">
        <v>44559</v>
      </c>
      <c r="B364" s="9" t="s">
        <v>84</v>
      </c>
      <c r="C364" s="7">
        <v>50</v>
      </c>
      <c r="D364" s="7" t="s">
        <v>95</v>
      </c>
      <c r="E364" s="7" t="s">
        <v>96</v>
      </c>
      <c r="F364" s="8">
        <v>0</v>
      </c>
      <c r="G364" s="9" t="str">
        <f>VLOOKUP(B364, 'Data Produk'!$A$2:$F$40, 2, FALSE)</f>
        <v>Tipe X Joyko</v>
      </c>
      <c r="H364" s="9" t="str">
        <f>VLOOKUP(B364, 'Data Produk'!$A$2:$F$40, 3, FALSE)</f>
        <v>Alat Tulis</v>
      </c>
      <c r="I364" s="7" t="str">
        <f>VLOOKUP(B364, 'Data Produk'!$A$2:$F$40, 4, FALSE)</f>
        <v>Pcs</v>
      </c>
      <c r="J364" s="10">
        <f>VLOOKUP(B364, 'Data Produk'!$A$2:$F$40, 5, FALSE)</f>
        <v>1500</v>
      </c>
      <c r="K364" s="10">
        <f>VLOOKUP(B364, 'Data Produk'!$A$2:$F$40, 6, FALSE)</f>
        <v>2500</v>
      </c>
      <c r="L364" s="10">
        <f t="shared" si="15"/>
        <v>75000</v>
      </c>
      <c r="M364" s="10">
        <f t="shared" si="16"/>
        <v>125000</v>
      </c>
      <c r="N364" s="10">
        <f t="shared" si="17"/>
        <v>50000</v>
      </c>
      <c r="O364" s="9">
        <f>DAY(transaksi[[#This Row],[TANGGAL]])</f>
        <v>29</v>
      </c>
      <c r="P364" s="7" t="str">
        <f>TEXT(transaksi[[#This Row],[TANGGAL]], "mmm")</f>
        <v>Des</v>
      </c>
      <c r="Q364" s="7">
        <f>YEAR(transaksi[[#This Row],[TANGGAL]])</f>
        <v>2021</v>
      </c>
      <c r="R364" s="9"/>
    </row>
    <row r="365" spans="1:18" ht="15" x14ac:dyDescent="0.25">
      <c r="A365" s="6">
        <v>44560</v>
      </c>
      <c r="B365" s="9" t="s">
        <v>84</v>
      </c>
      <c r="C365" s="7">
        <v>47</v>
      </c>
      <c r="D365" s="7" t="s">
        <v>95</v>
      </c>
      <c r="E365" s="7" t="s">
        <v>96</v>
      </c>
      <c r="F365" s="8">
        <v>0</v>
      </c>
      <c r="G365" s="9" t="str">
        <f>VLOOKUP(B365, 'Data Produk'!$A$2:$F$40, 2, FALSE)</f>
        <v>Tipe X Joyko</v>
      </c>
      <c r="H365" s="9" t="str">
        <f>VLOOKUP(B365, 'Data Produk'!$A$2:$F$40, 3, FALSE)</f>
        <v>Alat Tulis</v>
      </c>
      <c r="I365" s="7" t="str">
        <f>VLOOKUP(B365, 'Data Produk'!$A$2:$F$40, 4, FALSE)</f>
        <v>Pcs</v>
      </c>
      <c r="J365" s="10">
        <f>VLOOKUP(B365, 'Data Produk'!$A$2:$F$40, 5, FALSE)</f>
        <v>1500</v>
      </c>
      <c r="K365" s="10">
        <f>VLOOKUP(B365, 'Data Produk'!$A$2:$F$40, 6, FALSE)</f>
        <v>2500</v>
      </c>
      <c r="L365" s="10">
        <f t="shared" si="15"/>
        <v>70500</v>
      </c>
      <c r="M365" s="10">
        <f t="shared" si="16"/>
        <v>117500</v>
      </c>
      <c r="N365" s="10">
        <f t="shared" si="17"/>
        <v>47000</v>
      </c>
      <c r="O365" s="9">
        <f>DAY(transaksi[[#This Row],[TANGGAL]])</f>
        <v>30</v>
      </c>
      <c r="P365" s="7" t="str">
        <f>TEXT(transaksi[[#This Row],[TANGGAL]], "mmm")</f>
        <v>Des</v>
      </c>
      <c r="Q365" s="7">
        <f>YEAR(transaksi[[#This Row],[TANGGAL]])</f>
        <v>2021</v>
      </c>
      <c r="R365" s="9"/>
    </row>
    <row r="366" spans="1:18" ht="15" x14ac:dyDescent="0.25">
      <c r="A366" s="6">
        <v>44561</v>
      </c>
      <c r="B366" s="9" t="s">
        <v>80</v>
      </c>
      <c r="C366" s="7">
        <v>45</v>
      </c>
      <c r="D366" s="7" t="s">
        <v>95</v>
      </c>
      <c r="E366" s="7" t="s">
        <v>96</v>
      </c>
      <c r="F366" s="8">
        <v>0</v>
      </c>
      <c r="G366" s="9" t="str">
        <f>VLOOKUP(B366, 'Data Produk'!$A$2:$F$40, 2, FALSE)</f>
        <v>Buku Gambar A3</v>
      </c>
      <c r="H366" s="9" t="str">
        <f>VLOOKUP(B366, 'Data Produk'!$A$2:$F$40, 3, FALSE)</f>
        <v>Alat Tulis</v>
      </c>
      <c r="I366" s="7" t="str">
        <f>VLOOKUP(B366, 'Data Produk'!$A$2:$F$40, 4, FALSE)</f>
        <v>Pcs</v>
      </c>
      <c r="J366" s="10">
        <f>VLOOKUP(B366, 'Data Produk'!$A$2:$F$40, 5, FALSE)</f>
        <v>10000</v>
      </c>
      <c r="K366" s="10">
        <f>VLOOKUP(B366, 'Data Produk'!$A$2:$F$40, 6, FALSE)</f>
        <v>13500</v>
      </c>
      <c r="L366" s="10">
        <f t="shared" si="15"/>
        <v>450000</v>
      </c>
      <c r="M366" s="10">
        <f t="shared" si="16"/>
        <v>607500</v>
      </c>
      <c r="N366" s="10">
        <f t="shared" si="17"/>
        <v>157500</v>
      </c>
      <c r="O366" s="9">
        <f>DAY(transaksi[[#This Row],[TANGGAL]])</f>
        <v>31</v>
      </c>
      <c r="P366" s="7" t="str">
        <f>TEXT(transaksi[[#This Row],[TANGGAL]], "mmm")</f>
        <v>Des</v>
      </c>
      <c r="Q366" s="7">
        <f>YEAR(transaksi[[#This Row],[TANGGAL]])</f>
        <v>2021</v>
      </c>
      <c r="R366" s="9"/>
    </row>
    <row r="367" spans="1:18" ht="15" x14ac:dyDescent="0.25">
      <c r="A367" s="6">
        <v>44562</v>
      </c>
      <c r="B367" s="9" t="s">
        <v>7</v>
      </c>
      <c r="C367" s="7">
        <v>105</v>
      </c>
      <c r="D367" s="7" t="s">
        <v>95</v>
      </c>
      <c r="E367" s="7" t="s">
        <v>96</v>
      </c>
      <c r="F367" s="8">
        <v>0</v>
      </c>
      <c r="G367" s="9" t="str">
        <f>VLOOKUP(B367, 'Data Produk'!$A$2:$F$40, 2, FALSE)</f>
        <v>Pocky</v>
      </c>
      <c r="H367" s="9" t="str">
        <f>VLOOKUP(B367, 'Data Produk'!$A$2:$F$40, 3, FALSE)</f>
        <v>Makanan</v>
      </c>
      <c r="I367" s="7" t="str">
        <f>VLOOKUP(B367, 'Data Produk'!$A$2:$F$40, 4, FALSE)</f>
        <v>Pcs</v>
      </c>
      <c r="J367" s="10">
        <f>VLOOKUP(B367, 'Data Produk'!$A$2:$F$40, 5, FALSE)</f>
        <v>7250</v>
      </c>
      <c r="K367" s="10">
        <f>VLOOKUP(B367, 'Data Produk'!$A$2:$F$40, 6, FALSE)</f>
        <v>8200</v>
      </c>
      <c r="L367" s="10">
        <f t="shared" si="15"/>
        <v>761250</v>
      </c>
      <c r="M367" s="10">
        <f t="shared" si="16"/>
        <v>861000</v>
      </c>
      <c r="N367" s="10">
        <f t="shared" si="17"/>
        <v>99750</v>
      </c>
      <c r="O367" s="9">
        <f>DAY(transaksi[[#This Row],[TANGGAL]])</f>
        <v>1</v>
      </c>
      <c r="P367" s="7" t="str">
        <f>TEXT(transaksi[[#This Row],[TANGGAL]], "mmm")</f>
        <v>Jan</v>
      </c>
      <c r="Q367" s="7">
        <f>YEAR(transaksi[[#This Row],[TANGGAL]])</f>
        <v>2022</v>
      </c>
      <c r="R367" s="9"/>
    </row>
    <row r="368" spans="1:18" ht="15" x14ac:dyDescent="0.25">
      <c r="A368" s="6">
        <v>44563</v>
      </c>
      <c r="B368" s="9" t="s">
        <v>11</v>
      </c>
      <c r="C368" s="7">
        <v>104</v>
      </c>
      <c r="D368" s="7" t="s">
        <v>99</v>
      </c>
      <c r="E368" s="7" t="s">
        <v>98</v>
      </c>
      <c r="F368" s="8">
        <v>0</v>
      </c>
      <c r="G368" s="9" t="str">
        <f>VLOOKUP(B368, 'Data Produk'!$A$2:$F$40, 2, FALSE)</f>
        <v>Lotte Chocopie</v>
      </c>
      <c r="H368" s="9" t="str">
        <f>VLOOKUP(B368, 'Data Produk'!$A$2:$F$40, 3, FALSE)</f>
        <v>Makanan</v>
      </c>
      <c r="I368" s="7" t="str">
        <f>VLOOKUP(B368, 'Data Produk'!$A$2:$F$40, 4, FALSE)</f>
        <v>Pcs</v>
      </c>
      <c r="J368" s="10">
        <f>VLOOKUP(B368, 'Data Produk'!$A$2:$F$40, 5, FALSE)</f>
        <v>4850</v>
      </c>
      <c r="K368" s="10">
        <f>VLOOKUP(B368, 'Data Produk'!$A$2:$F$40, 6, FALSE)</f>
        <v>6100</v>
      </c>
      <c r="L368" s="10">
        <f t="shared" si="15"/>
        <v>504400</v>
      </c>
      <c r="M368" s="10">
        <f t="shared" si="16"/>
        <v>634400</v>
      </c>
      <c r="N368" s="10">
        <f t="shared" si="17"/>
        <v>130000</v>
      </c>
      <c r="O368" s="9">
        <f>DAY(transaksi[[#This Row],[TANGGAL]])</f>
        <v>2</v>
      </c>
      <c r="P368" s="7" t="str">
        <f>TEXT(transaksi[[#This Row],[TANGGAL]], "mmm")</f>
        <v>Jan</v>
      </c>
      <c r="Q368" s="7">
        <f>YEAR(transaksi[[#This Row],[TANGGAL]])</f>
        <v>2022</v>
      </c>
      <c r="R368" s="9"/>
    </row>
    <row r="369" spans="1:18" ht="15" x14ac:dyDescent="0.25">
      <c r="A369" s="6">
        <v>44564</v>
      </c>
      <c r="B369" s="9" t="s">
        <v>13</v>
      </c>
      <c r="C369" s="7">
        <v>107</v>
      </c>
      <c r="D369" s="7" t="s">
        <v>99</v>
      </c>
      <c r="E369" s="7" t="s">
        <v>96</v>
      </c>
      <c r="F369" s="8">
        <v>0</v>
      </c>
      <c r="G369" s="9" t="str">
        <f>VLOOKUP(B369, 'Data Produk'!$A$2:$F$40, 2, FALSE)</f>
        <v>Oreo Wafer Sandwich</v>
      </c>
      <c r="H369" s="9" t="str">
        <f>VLOOKUP(B369, 'Data Produk'!$A$2:$F$40, 3, FALSE)</f>
        <v>Makanan</v>
      </c>
      <c r="I369" s="7" t="str">
        <f>VLOOKUP(B369, 'Data Produk'!$A$2:$F$40, 4, FALSE)</f>
        <v>Pcs</v>
      </c>
      <c r="J369" s="10">
        <f>VLOOKUP(B369, 'Data Produk'!$A$2:$F$40, 5, FALSE)</f>
        <v>2350</v>
      </c>
      <c r="K369" s="10">
        <f>VLOOKUP(B369, 'Data Produk'!$A$2:$F$40, 6, FALSE)</f>
        <v>3500</v>
      </c>
      <c r="L369" s="10">
        <f t="shared" si="15"/>
        <v>251450</v>
      </c>
      <c r="M369" s="10">
        <f t="shared" si="16"/>
        <v>374500</v>
      </c>
      <c r="N369" s="10">
        <f t="shared" si="17"/>
        <v>123050</v>
      </c>
      <c r="O369" s="9">
        <f>DAY(transaksi[[#This Row],[TANGGAL]])</f>
        <v>3</v>
      </c>
      <c r="P369" s="7" t="str">
        <f>TEXT(transaksi[[#This Row],[TANGGAL]], "mmm")</f>
        <v>Jan</v>
      </c>
      <c r="Q369" s="7">
        <f>YEAR(transaksi[[#This Row],[TANGGAL]])</f>
        <v>2022</v>
      </c>
      <c r="R369" s="9"/>
    </row>
    <row r="370" spans="1:18" ht="15" x14ac:dyDescent="0.25">
      <c r="A370" s="6">
        <v>44565</v>
      </c>
      <c r="B370" s="9" t="s">
        <v>15</v>
      </c>
      <c r="C370" s="7">
        <v>108</v>
      </c>
      <c r="D370" s="7" t="s">
        <v>99</v>
      </c>
      <c r="E370" s="7" t="s">
        <v>96</v>
      </c>
      <c r="F370" s="8">
        <v>0</v>
      </c>
      <c r="G370" s="9" t="str">
        <f>VLOOKUP(B370, 'Data Produk'!$A$2:$F$40, 2, FALSE)</f>
        <v>Nyam-nyam</v>
      </c>
      <c r="H370" s="9" t="str">
        <f>VLOOKUP(B370, 'Data Produk'!$A$2:$F$40, 3, FALSE)</f>
        <v>Makanan</v>
      </c>
      <c r="I370" s="7" t="str">
        <f>VLOOKUP(B370, 'Data Produk'!$A$2:$F$40, 4, FALSE)</f>
        <v>Pcs</v>
      </c>
      <c r="J370" s="10">
        <f>VLOOKUP(B370, 'Data Produk'!$A$2:$F$40, 5, FALSE)</f>
        <v>3550</v>
      </c>
      <c r="K370" s="10">
        <f>VLOOKUP(B370, 'Data Produk'!$A$2:$F$40, 6, FALSE)</f>
        <v>4800</v>
      </c>
      <c r="L370" s="10">
        <f t="shared" si="15"/>
        <v>383400</v>
      </c>
      <c r="M370" s="10">
        <f t="shared" si="16"/>
        <v>518400</v>
      </c>
      <c r="N370" s="10">
        <f t="shared" si="17"/>
        <v>135000</v>
      </c>
      <c r="O370" s="9">
        <f>DAY(transaksi[[#This Row],[TANGGAL]])</f>
        <v>4</v>
      </c>
      <c r="P370" s="7" t="str">
        <f>TEXT(transaksi[[#This Row],[TANGGAL]], "mmm")</f>
        <v>Jan</v>
      </c>
      <c r="Q370" s="7">
        <f>YEAR(transaksi[[#This Row],[TANGGAL]])</f>
        <v>2022</v>
      </c>
      <c r="R370" s="9"/>
    </row>
    <row r="371" spans="1:18" ht="15" x14ac:dyDescent="0.25">
      <c r="A371" s="6">
        <v>44566</v>
      </c>
      <c r="B371" s="9" t="s">
        <v>33</v>
      </c>
      <c r="C371" s="7">
        <v>110</v>
      </c>
      <c r="D371" s="7" t="s">
        <v>95</v>
      </c>
      <c r="E371" s="7" t="s">
        <v>96</v>
      </c>
      <c r="F371" s="8">
        <v>0</v>
      </c>
      <c r="G371" s="9" t="str">
        <f>VLOOKUP(B371, 'Data Produk'!$A$2:$F$40, 2, FALSE)</f>
        <v>Buah Vita</v>
      </c>
      <c r="H371" s="9" t="str">
        <f>VLOOKUP(B371, 'Data Produk'!$A$2:$F$40, 3, FALSE)</f>
        <v>Minuman</v>
      </c>
      <c r="I371" s="7" t="str">
        <f>VLOOKUP(B371, 'Data Produk'!$A$2:$F$40, 4, FALSE)</f>
        <v>Pcs</v>
      </c>
      <c r="J371" s="10">
        <f>VLOOKUP(B371, 'Data Produk'!$A$2:$F$40, 5, FALSE)</f>
        <v>12850</v>
      </c>
      <c r="K371" s="10">
        <f>VLOOKUP(B371, 'Data Produk'!$A$2:$F$40, 6, FALSE)</f>
        <v>14250</v>
      </c>
      <c r="L371" s="10">
        <f t="shared" si="15"/>
        <v>1413500</v>
      </c>
      <c r="M371" s="10">
        <f t="shared" si="16"/>
        <v>1567500</v>
      </c>
      <c r="N371" s="10">
        <f t="shared" si="17"/>
        <v>154000</v>
      </c>
      <c r="O371" s="9">
        <f>DAY(transaksi[[#This Row],[TANGGAL]])</f>
        <v>5</v>
      </c>
      <c r="P371" s="7" t="str">
        <f>TEXT(transaksi[[#This Row],[TANGGAL]], "mmm")</f>
        <v>Jan</v>
      </c>
      <c r="Q371" s="7">
        <f>YEAR(transaksi[[#This Row],[TANGGAL]])</f>
        <v>2022</v>
      </c>
      <c r="R371" s="9"/>
    </row>
    <row r="372" spans="1:18" ht="15" x14ac:dyDescent="0.25">
      <c r="A372" s="6">
        <v>44567</v>
      </c>
      <c r="B372" s="9" t="s">
        <v>36</v>
      </c>
      <c r="C372" s="7">
        <v>115</v>
      </c>
      <c r="D372" s="7" t="s">
        <v>95</v>
      </c>
      <c r="E372" s="7" t="s">
        <v>98</v>
      </c>
      <c r="F372" s="8">
        <v>0</v>
      </c>
      <c r="G372" s="9" t="str">
        <f>VLOOKUP(B372, 'Data Produk'!$A$2:$F$40, 2, FALSE)</f>
        <v>Cimory Yogurt</v>
      </c>
      <c r="H372" s="9" t="str">
        <f>VLOOKUP(B372, 'Data Produk'!$A$2:$F$40, 3, FALSE)</f>
        <v>Minuman</v>
      </c>
      <c r="I372" s="7" t="str">
        <f>VLOOKUP(B372, 'Data Produk'!$A$2:$F$40, 4, FALSE)</f>
        <v>Pcs</v>
      </c>
      <c r="J372" s="10">
        <f>VLOOKUP(B372, 'Data Produk'!$A$2:$F$40, 5, FALSE)</f>
        <v>2875</v>
      </c>
      <c r="K372" s="10">
        <f>VLOOKUP(B372, 'Data Produk'!$A$2:$F$40, 6, FALSE)</f>
        <v>5300</v>
      </c>
      <c r="L372" s="10">
        <f t="shared" si="15"/>
        <v>330625</v>
      </c>
      <c r="M372" s="10">
        <f t="shared" si="16"/>
        <v>609500</v>
      </c>
      <c r="N372" s="10">
        <f t="shared" si="17"/>
        <v>278875</v>
      </c>
      <c r="O372" s="9">
        <f>DAY(transaksi[[#This Row],[TANGGAL]])</f>
        <v>6</v>
      </c>
      <c r="P372" s="7" t="str">
        <f>TEXT(transaksi[[#This Row],[TANGGAL]], "mmm")</f>
        <v>Jan</v>
      </c>
      <c r="Q372" s="7">
        <f>YEAR(transaksi[[#This Row],[TANGGAL]])</f>
        <v>2022</v>
      </c>
      <c r="R372" s="9"/>
    </row>
    <row r="373" spans="1:18" ht="15" x14ac:dyDescent="0.25">
      <c r="A373" s="6">
        <v>44568</v>
      </c>
      <c r="B373" s="9" t="s">
        <v>38</v>
      </c>
      <c r="C373" s="7">
        <v>110</v>
      </c>
      <c r="D373" s="7" t="s">
        <v>95</v>
      </c>
      <c r="E373" s="7" t="s">
        <v>96</v>
      </c>
      <c r="F373" s="8">
        <v>0</v>
      </c>
      <c r="G373" s="9" t="str">
        <f>VLOOKUP(B373, 'Data Produk'!$A$2:$F$40, 2, FALSE)</f>
        <v>Yoyic Bluebery</v>
      </c>
      <c r="H373" s="9" t="str">
        <f>VLOOKUP(B373, 'Data Produk'!$A$2:$F$40, 3, FALSE)</f>
        <v>Minuman</v>
      </c>
      <c r="I373" s="7" t="str">
        <f>VLOOKUP(B373, 'Data Produk'!$A$2:$F$40, 4, FALSE)</f>
        <v>Pcs</v>
      </c>
      <c r="J373" s="10">
        <f>VLOOKUP(B373, 'Data Produk'!$A$2:$F$40, 5, FALSE)</f>
        <v>4775</v>
      </c>
      <c r="K373" s="10">
        <f>VLOOKUP(B373, 'Data Produk'!$A$2:$F$40, 6, FALSE)</f>
        <v>7700</v>
      </c>
      <c r="L373" s="10">
        <f t="shared" si="15"/>
        <v>525250</v>
      </c>
      <c r="M373" s="10">
        <f t="shared" si="16"/>
        <v>847000</v>
      </c>
      <c r="N373" s="10">
        <f t="shared" si="17"/>
        <v>321750</v>
      </c>
      <c r="O373" s="9">
        <f>DAY(transaksi[[#This Row],[TANGGAL]])</f>
        <v>7</v>
      </c>
      <c r="P373" s="7" t="str">
        <f>TEXT(transaksi[[#This Row],[TANGGAL]], "mmm")</f>
        <v>Jan</v>
      </c>
      <c r="Q373" s="7">
        <f>YEAR(transaksi[[#This Row],[TANGGAL]])</f>
        <v>2022</v>
      </c>
      <c r="R373" s="9"/>
    </row>
    <row r="374" spans="1:18" ht="15" x14ac:dyDescent="0.25">
      <c r="A374" s="6">
        <v>44569</v>
      </c>
      <c r="B374" s="9" t="s">
        <v>40</v>
      </c>
      <c r="C374" s="7">
        <v>107</v>
      </c>
      <c r="D374" s="7" t="s">
        <v>95</v>
      </c>
      <c r="E374" s="7" t="s">
        <v>98</v>
      </c>
      <c r="F374" s="8">
        <v>0</v>
      </c>
      <c r="G374" s="9" t="str">
        <f>VLOOKUP(B374, 'Data Produk'!$A$2:$F$40, 2, FALSE)</f>
        <v>Teh Pucuk</v>
      </c>
      <c r="H374" s="9" t="str">
        <f>VLOOKUP(B374, 'Data Produk'!$A$2:$F$40, 3, FALSE)</f>
        <v>Minuman</v>
      </c>
      <c r="I374" s="7" t="str">
        <f>VLOOKUP(B374, 'Data Produk'!$A$2:$F$40, 4, FALSE)</f>
        <v>Pcs</v>
      </c>
      <c r="J374" s="10">
        <f>VLOOKUP(B374, 'Data Produk'!$A$2:$F$40, 5, FALSE)</f>
        <v>11500</v>
      </c>
      <c r="K374" s="10">
        <f>VLOOKUP(B374, 'Data Produk'!$A$2:$F$40, 6, FALSE)</f>
        <v>12550</v>
      </c>
      <c r="L374" s="10">
        <f t="shared" si="15"/>
        <v>1230500</v>
      </c>
      <c r="M374" s="10">
        <f t="shared" si="16"/>
        <v>1342850</v>
      </c>
      <c r="N374" s="10">
        <f t="shared" si="17"/>
        <v>112350</v>
      </c>
      <c r="O374" s="9">
        <f>DAY(transaksi[[#This Row],[TANGGAL]])</f>
        <v>8</v>
      </c>
      <c r="P374" s="7" t="str">
        <f>TEXT(transaksi[[#This Row],[TANGGAL]], "mmm")</f>
        <v>Jan</v>
      </c>
      <c r="Q374" s="7">
        <f>YEAR(transaksi[[#This Row],[TANGGAL]])</f>
        <v>2022</v>
      </c>
      <c r="R374" s="9"/>
    </row>
    <row r="375" spans="1:18" ht="15" x14ac:dyDescent="0.25">
      <c r="A375" s="6">
        <v>44570</v>
      </c>
      <c r="B375" s="9" t="s">
        <v>42</v>
      </c>
      <c r="C375" s="7">
        <v>104</v>
      </c>
      <c r="D375" s="7" t="s">
        <v>97</v>
      </c>
      <c r="E375" s="7" t="s">
        <v>96</v>
      </c>
      <c r="F375" s="8">
        <v>0</v>
      </c>
      <c r="G375" s="9" t="str">
        <f>VLOOKUP(B375, 'Data Produk'!$A$2:$F$40, 2, FALSE)</f>
        <v>Fruit Tea Poch</v>
      </c>
      <c r="H375" s="9" t="str">
        <f>VLOOKUP(B375, 'Data Produk'!$A$2:$F$40, 3, FALSE)</f>
        <v>Minuman</v>
      </c>
      <c r="I375" s="7" t="str">
        <f>VLOOKUP(B375, 'Data Produk'!$A$2:$F$40, 4, FALSE)</f>
        <v>Pcs</v>
      </c>
      <c r="J375" s="10">
        <f>VLOOKUP(B375, 'Data Produk'!$A$2:$F$40, 5, FALSE)</f>
        <v>2250</v>
      </c>
      <c r="K375" s="10">
        <f>VLOOKUP(B375, 'Data Produk'!$A$2:$F$40, 6, FALSE)</f>
        <v>4700</v>
      </c>
      <c r="L375" s="10">
        <f t="shared" si="15"/>
        <v>234000</v>
      </c>
      <c r="M375" s="10">
        <f t="shared" si="16"/>
        <v>488800</v>
      </c>
      <c r="N375" s="10">
        <f t="shared" si="17"/>
        <v>254800</v>
      </c>
      <c r="O375" s="9">
        <f>DAY(transaksi[[#This Row],[TANGGAL]])</f>
        <v>9</v>
      </c>
      <c r="P375" s="7" t="str">
        <f>TEXT(transaksi[[#This Row],[TANGGAL]], "mmm")</f>
        <v>Jan</v>
      </c>
      <c r="Q375" s="7">
        <f>YEAR(transaksi[[#This Row],[TANGGAL]])</f>
        <v>2022</v>
      </c>
      <c r="R375" s="9"/>
    </row>
    <row r="376" spans="1:18" ht="15" x14ac:dyDescent="0.25">
      <c r="A376" s="6">
        <v>44571</v>
      </c>
      <c r="B376" s="9" t="s">
        <v>54</v>
      </c>
      <c r="C376" s="7">
        <v>103</v>
      </c>
      <c r="D376" s="7" t="s">
        <v>99</v>
      </c>
      <c r="E376" s="7" t="s">
        <v>96</v>
      </c>
      <c r="F376" s="8">
        <v>0</v>
      </c>
      <c r="G376" s="9" t="str">
        <f>VLOOKUP(B376, 'Data Produk'!$A$2:$F$40, 2, FALSE)</f>
        <v>Zen Sabun</v>
      </c>
      <c r="H376" s="9" t="str">
        <f>VLOOKUP(B376, 'Data Produk'!$A$2:$F$40, 3, FALSE)</f>
        <v>Perawatan Tubuh</v>
      </c>
      <c r="I376" s="7" t="str">
        <f>VLOOKUP(B376, 'Data Produk'!$A$2:$F$40, 4, FALSE)</f>
        <v>Pcs</v>
      </c>
      <c r="J376" s="10">
        <f>VLOOKUP(B376, 'Data Produk'!$A$2:$F$40, 5, FALSE)</f>
        <v>18500</v>
      </c>
      <c r="K376" s="10">
        <f>VLOOKUP(B376, 'Data Produk'!$A$2:$F$40, 6, FALSE)</f>
        <v>20000</v>
      </c>
      <c r="L376" s="10">
        <f t="shared" si="15"/>
        <v>1905500</v>
      </c>
      <c r="M376" s="10">
        <f t="shared" si="16"/>
        <v>2060000</v>
      </c>
      <c r="N376" s="10">
        <f t="shared" si="17"/>
        <v>154500</v>
      </c>
      <c r="O376" s="9">
        <f>DAY(transaksi[[#This Row],[TANGGAL]])</f>
        <v>10</v>
      </c>
      <c r="P376" s="7" t="str">
        <f>TEXT(transaksi[[#This Row],[TANGGAL]], "mmm")</f>
        <v>Jan</v>
      </c>
      <c r="Q376" s="7">
        <f>YEAR(transaksi[[#This Row],[TANGGAL]])</f>
        <v>2022</v>
      </c>
      <c r="R376" s="9"/>
    </row>
    <row r="377" spans="1:18" ht="15" x14ac:dyDescent="0.25">
      <c r="A377" s="6">
        <v>44572</v>
      </c>
      <c r="B377" s="9" t="s">
        <v>57</v>
      </c>
      <c r="C377" s="7">
        <v>102</v>
      </c>
      <c r="D377" s="7" t="s">
        <v>97</v>
      </c>
      <c r="E377" s="7" t="s">
        <v>96</v>
      </c>
      <c r="F377" s="8">
        <v>0</v>
      </c>
      <c r="G377" s="9" t="str">
        <f>VLOOKUP(B377, 'Data Produk'!$A$2:$F$40, 2, FALSE)</f>
        <v>Detol</v>
      </c>
      <c r="H377" s="9" t="str">
        <f>VLOOKUP(B377, 'Data Produk'!$A$2:$F$40, 3, FALSE)</f>
        <v>Perawatan Tubuh</v>
      </c>
      <c r="I377" s="7" t="str">
        <f>VLOOKUP(B377, 'Data Produk'!$A$2:$F$40, 4, FALSE)</f>
        <v>Pcs</v>
      </c>
      <c r="J377" s="10">
        <f>VLOOKUP(B377, 'Data Produk'!$A$2:$F$40, 5, FALSE)</f>
        <v>5750</v>
      </c>
      <c r="K377" s="10">
        <f>VLOOKUP(B377, 'Data Produk'!$A$2:$F$40, 6, FALSE)</f>
        <v>7500</v>
      </c>
      <c r="L377" s="10">
        <f t="shared" si="15"/>
        <v>586500</v>
      </c>
      <c r="M377" s="10">
        <f t="shared" si="16"/>
        <v>765000</v>
      </c>
      <c r="N377" s="10">
        <f t="shared" si="17"/>
        <v>178500</v>
      </c>
      <c r="O377" s="9">
        <f>DAY(transaksi[[#This Row],[TANGGAL]])</f>
        <v>11</v>
      </c>
      <c r="P377" s="7" t="str">
        <f>TEXT(transaksi[[#This Row],[TANGGAL]], "mmm")</f>
        <v>Jan</v>
      </c>
      <c r="Q377" s="7">
        <f>YEAR(transaksi[[#This Row],[TANGGAL]])</f>
        <v>2022</v>
      </c>
      <c r="R377" s="9"/>
    </row>
    <row r="378" spans="1:18" ht="15" x14ac:dyDescent="0.25">
      <c r="A378" s="6">
        <v>44573</v>
      </c>
      <c r="B378" s="9" t="s">
        <v>59</v>
      </c>
      <c r="C378" s="7">
        <v>110</v>
      </c>
      <c r="D378" s="7" t="s">
        <v>97</v>
      </c>
      <c r="E378" s="7" t="s">
        <v>96</v>
      </c>
      <c r="F378" s="8">
        <v>0</v>
      </c>
      <c r="G378" s="9" t="str">
        <f>VLOOKUP(B378, 'Data Produk'!$A$2:$F$40, 2, FALSE)</f>
        <v>Lifebuoy Cair 900 Ml</v>
      </c>
      <c r="H378" s="9" t="str">
        <f>VLOOKUP(B378, 'Data Produk'!$A$2:$F$40, 3, FALSE)</f>
        <v>Perawatan Tubuh</v>
      </c>
      <c r="I378" s="7" t="str">
        <f>VLOOKUP(B378, 'Data Produk'!$A$2:$F$40, 4, FALSE)</f>
        <v>Pcs</v>
      </c>
      <c r="J378" s="10">
        <f>VLOOKUP(B378, 'Data Produk'!$A$2:$F$40, 5, FALSE)</f>
        <v>34550</v>
      </c>
      <c r="K378" s="10">
        <f>VLOOKUP(B378, 'Data Produk'!$A$2:$F$40, 6, FALSE)</f>
        <v>36000</v>
      </c>
      <c r="L378" s="10">
        <f t="shared" si="15"/>
        <v>3800500</v>
      </c>
      <c r="M378" s="10">
        <f t="shared" si="16"/>
        <v>3960000</v>
      </c>
      <c r="N378" s="10">
        <f t="shared" si="17"/>
        <v>159500</v>
      </c>
      <c r="O378" s="9">
        <f>DAY(transaksi[[#This Row],[TANGGAL]])</f>
        <v>12</v>
      </c>
      <c r="P378" s="7" t="str">
        <f>TEXT(transaksi[[#This Row],[TANGGAL]], "mmm")</f>
        <v>Jan</v>
      </c>
      <c r="Q378" s="7">
        <f>YEAR(transaksi[[#This Row],[TANGGAL]])</f>
        <v>2022</v>
      </c>
      <c r="R378" s="9"/>
    </row>
    <row r="379" spans="1:18" ht="15" x14ac:dyDescent="0.25">
      <c r="A379" s="6">
        <v>44574</v>
      </c>
      <c r="B379" s="9" t="s">
        <v>61</v>
      </c>
      <c r="C379" s="7">
        <v>106</v>
      </c>
      <c r="D379" s="7" t="s">
        <v>99</v>
      </c>
      <c r="E379" s="7" t="s">
        <v>98</v>
      </c>
      <c r="F379" s="8">
        <v>0</v>
      </c>
      <c r="G379" s="9" t="str">
        <f>VLOOKUP(B379, 'Data Produk'!$A$2:$F$40, 2, FALSE)</f>
        <v>Ciptadent 190gr</v>
      </c>
      <c r="H379" s="9" t="str">
        <f>VLOOKUP(B379, 'Data Produk'!$A$2:$F$40, 3, FALSE)</f>
        <v>Perawatan Tubuh</v>
      </c>
      <c r="I379" s="7" t="str">
        <f>VLOOKUP(B379, 'Data Produk'!$A$2:$F$40, 4, FALSE)</f>
        <v>Pcs</v>
      </c>
      <c r="J379" s="10">
        <f>VLOOKUP(B379, 'Data Produk'!$A$2:$F$40, 5, FALSE)</f>
        <v>15450</v>
      </c>
      <c r="K379" s="10">
        <f>VLOOKUP(B379, 'Data Produk'!$A$2:$F$40, 6, FALSE)</f>
        <v>17750</v>
      </c>
      <c r="L379" s="10">
        <f t="shared" si="15"/>
        <v>1637700</v>
      </c>
      <c r="M379" s="10">
        <f t="shared" si="16"/>
        <v>1881500</v>
      </c>
      <c r="N379" s="10">
        <f t="shared" si="17"/>
        <v>243800</v>
      </c>
      <c r="O379" s="9">
        <f>DAY(transaksi[[#This Row],[TANGGAL]])</f>
        <v>13</v>
      </c>
      <c r="P379" s="7" t="str">
        <f>TEXT(transaksi[[#This Row],[TANGGAL]], "mmm")</f>
        <v>Jan</v>
      </c>
      <c r="Q379" s="7">
        <f>YEAR(transaksi[[#This Row],[TANGGAL]])</f>
        <v>2022</v>
      </c>
      <c r="R379" s="9"/>
    </row>
    <row r="380" spans="1:18" ht="15" x14ac:dyDescent="0.25">
      <c r="A380" s="6">
        <v>44575</v>
      </c>
      <c r="B380" s="9" t="s">
        <v>63</v>
      </c>
      <c r="C380" s="7">
        <v>108</v>
      </c>
      <c r="D380" s="7" t="s">
        <v>97</v>
      </c>
      <c r="E380" s="7" t="s">
        <v>96</v>
      </c>
      <c r="F380" s="8">
        <v>0</v>
      </c>
      <c r="G380" s="9" t="str">
        <f>VLOOKUP(B380, 'Data Produk'!$A$2:$F$40, 2, FALSE)</f>
        <v>Pepsodent 120 gr</v>
      </c>
      <c r="H380" s="9" t="str">
        <f>VLOOKUP(B380, 'Data Produk'!$A$2:$F$40, 3, FALSE)</f>
        <v>Perawatan Tubuh</v>
      </c>
      <c r="I380" s="7" t="str">
        <f>VLOOKUP(B380, 'Data Produk'!$A$2:$F$40, 4, FALSE)</f>
        <v>Pcs</v>
      </c>
      <c r="J380" s="10">
        <f>VLOOKUP(B380, 'Data Produk'!$A$2:$F$40, 5, FALSE)</f>
        <v>5750</v>
      </c>
      <c r="K380" s="10">
        <f>VLOOKUP(B380, 'Data Produk'!$A$2:$F$40, 6, FALSE)</f>
        <v>10300</v>
      </c>
      <c r="L380" s="10">
        <f t="shared" si="15"/>
        <v>621000</v>
      </c>
      <c r="M380" s="10">
        <f t="shared" si="16"/>
        <v>1112400</v>
      </c>
      <c r="N380" s="10">
        <f t="shared" si="17"/>
        <v>491400</v>
      </c>
      <c r="O380" s="9">
        <f>DAY(transaksi[[#This Row],[TANGGAL]])</f>
        <v>14</v>
      </c>
      <c r="P380" s="7" t="str">
        <f>TEXT(transaksi[[#This Row],[TANGGAL]], "mmm")</f>
        <v>Jan</v>
      </c>
      <c r="Q380" s="7">
        <f>YEAR(transaksi[[#This Row],[TANGGAL]])</f>
        <v>2022</v>
      </c>
      <c r="R380" s="9"/>
    </row>
    <row r="381" spans="1:18" ht="15" x14ac:dyDescent="0.25">
      <c r="A381" s="6">
        <v>44576</v>
      </c>
      <c r="B381" s="9" t="s">
        <v>71</v>
      </c>
      <c r="C381" s="7">
        <v>104</v>
      </c>
      <c r="D381" s="7" t="s">
        <v>97</v>
      </c>
      <c r="E381" s="7" t="s">
        <v>96</v>
      </c>
      <c r="F381" s="8">
        <v>0</v>
      </c>
      <c r="G381" s="9" t="str">
        <f>VLOOKUP(B381, 'Data Produk'!$A$2:$F$40, 2, FALSE)</f>
        <v>Buku Gambar A4</v>
      </c>
      <c r="H381" s="9" t="str">
        <f>VLOOKUP(B381, 'Data Produk'!$A$2:$F$40, 3, FALSE)</f>
        <v>Alat Tulis</v>
      </c>
      <c r="I381" s="7" t="str">
        <f>VLOOKUP(B381, 'Data Produk'!$A$2:$F$40, 4, FALSE)</f>
        <v>Pcs</v>
      </c>
      <c r="J381" s="10">
        <f>VLOOKUP(B381, 'Data Produk'!$A$2:$F$40, 5, FALSE)</f>
        <v>8000</v>
      </c>
      <c r="K381" s="10">
        <f>VLOOKUP(B381, 'Data Produk'!$A$2:$F$40, 6, FALSE)</f>
        <v>10750</v>
      </c>
      <c r="L381" s="10">
        <f t="shared" si="15"/>
        <v>832000</v>
      </c>
      <c r="M381" s="10">
        <f t="shared" si="16"/>
        <v>1118000</v>
      </c>
      <c r="N381" s="10">
        <f t="shared" si="17"/>
        <v>286000</v>
      </c>
      <c r="O381" s="9">
        <f>DAY(transaksi[[#This Row],[TANGGAL]])</f>
        <v>15</v>
      </c>
      <c r="P381" s="7" t="str">
        <f>TEXT(transaksi[[#This Row],[TANGGAL]], "mmm")</f>
        <v>Jan</v>
      </c>
      <c r="Q381" s="7">
        <f>YEAR(transaksi[[#This Row],[TANGGAL]])</f>
        <v>2022</v>
      </c>
      <c r="R381" s="9"/>
    </row>
    <row r="382" spans="1:18" ht="15" x14ac:dyDescent="0.25">
      <c r="A382" s="6">
        <v>44577</v>
      </c>
      <c r="B382" s="9" t="s">
        <v>74</v>
      </c>
      <c r="C382" s="7">
        <v>105</v>
      </c>
      <c r="D382" s="7" t="s">
        <v>99</v>
      </c>
      <c r="E382" s="7" t="s">
        <v>96</v>
      </c>
      <c r="F382" s="8">
        <v>0</v>
      </c>
      <c r="G382" s="9" t="str">
        <f>VLOOKUP(B382, 'Data Produk'!$A$2:$F$40, 2, FALSE)</f>
        <v>Buku Tulis</v>
      </c>
      <c r="H382" s="9" t="str">
        <f>VLOOKUP(B382, 'Data Produk'!$A$2:$F$40, 3, FALSE)</f>
        <v>Alat Tulis</v>
      </c>
      <c r="I382" s="7" t="str">
        <f>VLOOKUP(B382, 'Data Produk'!$A$2:$F$40, 4, FALSE)</f>
        <v>Pcs</v>
      </c>
      <c r="J382" s="10">
        <f>VLOOKUP(B382, 'Data Produk'!$A$2:$F$40, 5, FALSE)</f>
        <v>5000</v>
      </c>
      <c r="K382" s="10">
        <f>VLOOKUP(B382, 'Data Produk'!$A$2:$F$40, 6, FALSE)</f>
        <v>7750</v>
      </c>
      <c r="L382" s="10">
        <f t="shared" si="15"/>
        <v>525000</v>
      </c>
      <c r="M382" s="10">
        <f t="shared" si="16"/>
        <v>813750</v>
      </c>
      <c r="N382" s="10">
        <f t="shared" si="17"/>
        <v>288750</v>
      </c>
      <c r="O382" s="9">
        <f>DAY(transaksi[[#This Row],[TANGGAL]])</f>
        <v>16</v>
      </c>
      <c r="P382" s="7" t="str">
        <f>TEXT(transaksi[[#This Row],[TANGGAL]], "mmm")</f>
        <v>Jan</v>
      </c>
      <c r="Q382" s="7">
        <f>YEAR(transaksi[[#This Row],[TANGGAL]])</f>
        <v>2022</v>
      </c>
      <c r="R382" s="9"/>
    </row>
    <row r="383" spans="1:18" ht="15" x14ac:dyDescent="0.25">
      <c r="A383" s="6">
        <v>44578</v>
      </c>
      <c r="B383" s="9" t="s">
        <v>76</v>
      </c>
      <c r="C383" s="7">
        <v>102</v>
      </c>
      <c r="D383" s="7" t="s">
        <v>97</v>
      </c>
      <c r="E383" s="7" t="s">
        <v>96</v>
      </c>
      <c r="F383" s="8">
        <v>0</v>
      </c>
      <c r="G383" s="9" t="str">
        <f>VLOOKUP(B383, 'Data Produk'!$A$2:$F$40, 2, FALSE)</f>
        <v>Pencil Warna 12</v>
      </c>
      <c r="H383" s="9" t="str">
        <f>VLOOKUP(B383, 'Data Produk'!$A$2:$F$40, 3, FALSE)</f>
        <v>Alat Tulis</v>
      </c>
      <c r="I383" s="7" t="str">
        <f>VLOOKUP(B383, 'Data Produk'!$A$2:$F$40, 4, FALSE)</f>
        <v>Pcs</v>
      </c>
      <c r="J383" s="10">
        <f>VLOOKUP(B383, 'Data Produk'!$A$2:$F$40, 5, FALSE)</f>
        <v>25000</v>
      </c>
      <c r="K383" s="10">
        <f>VLOOKUP(B383, 'Data Produk'!$A$2:$F$40, 6, FALSE)</f>
        <v>27500</v>
      </c>
      <c r="L383" s="10">
        <f t="shared" si="15"/>
        <v>2550000</v>
      </c>
      <c r="M383" s="10">
        <f t="shared" si="16"/>
        <v>2805000</v>
      </c>
      <c r="N383" s="10">
        <f t="shared" si="17"/>
        <v>255000</v>
      </c>
      <c r="O383" s="9">
        <f>DAY(transaksi[[#This Row],[TANGGAL]])</f>
        <v>17</v>
      </c>
      <c r="P383" s="7" t="str">
        <f>TEXT(transaksi[[#This Row],[TANGGAL]], "mmm")</f>
        <v>Jan</v>
      </c>
      <c r="Q383" s="7">
        <f>YEAR(transaksi[[#This Row],[TANGGAL]])</f>
        <v>2022</v>
      </c>
      <c r="R383" s="9"/>
    </row>
    <row r="384" spans="1:18" ht="15" x14ac:dyDescent="0.25">
      <c r="A384" s="6">
        <v>44579</v>
      </c>
      <c r="B384" s="9" t="s">
        <v>78</v>
      </c>
      <c r="C384" s="7">
        <v>106</v>
      </c>
      <c r="D384" s="7" t="s">
        <v>97</v>
      </c>
      <c r="E384" s="7" t="s">
        <v>96</v>
      </c>
      <c r="F384" s="8">
        <v>0</v>
      </c>
      <c r="G384" s="9" t="str">
        <f>VLOOKUP(B384, 'Data Produk'!$A$2:$F$40, 2, FALSE)</f>
        <v>Pencil Warna 24</v>
      </c>
      <c r="H384" s="9" t="str">
        <f>VLOOKUP(B384, 'Data Produk'!$A$2:$F$40, 3, FALSE)</f>
        <v>Alat Tulis</v>
      </c>
      <c r="I384" s="7" t="str">
        <f>VLOOKUP(B384, 'Data Produk'!$A$2:$F$40, 4, FALSE)</f>
        <v>Pcs</v>
      </c>
      <c r="J384" s="10">
        <f>VLOOKUP(B384, 'Data Produk'!$A$2:$F$40, 5, FALSE)</f>
        <v>50000</v>
      </c>
      <c r="K384" s="10">
        <f>VLOOKUP(B384, 'Data Produk'!$A$2:$F$40, 6, FALSE)</f>
        <v>55000</v>
      </c>
      <c r="L384" s="10">
        <f t="shared" si="15"/>
        <v>5300000</v>
      </c>
      <c r="M384" s="10">
        <f t="shared" si="16"/>
        <v>5830000</v>
      </c>
      <c r="N384" s="10">
        <f t="shared" si="17"/>
        <v>530000</v>
      </c>
      <c r="O384" s="9">
        <f>DAY(transaksi[[#This Row],[TANGGAL]])</f>
        <v>18</v>
      </c>
      <c r="P384" s="7" t="str">
        <f>TEXT(transaksi[[#This Row],[TANGGAL]], "mmm")</f>
        <v>Jan</v>
      </c>
      <c r="Q384" s="7">
        <f>YEAR(transaksi[[#This Row],[TANGGAL]])</f>
        <v>2022</v>
      </c>
      <c r="R384" s="9"/>
    </row>
    <row r="385" spans="1:18" ht="15" x14ac:dyDescent="0.25">
      <c r="A385" s="6">
        <v>44580</v>
      </c>
      <c r="B385" s="9" t="s">
        <v>80</v>
      </c>
      <c r="C385" s="7">
        <v>103</v>
      </c>
      <c r="D385" s="7" t="s">
        <v>99</v>
      </c>
      <c r="E385" s="7" t="s">
        <v>98</v>
      </c>
      <c r="F385" s="8">
        <v>0</v>
      </c>
      <c r="G385" s="9" t="str">
        <f>VLOOKUP(B385, 'Data Produk'!$A$2:$F$40, 2, FALSE)</f>
        <v>Buku Gambar A3</v>
      </c>
      <c r="H385" s="9" t="str">
        <f>VLOOKUP(B385, 'Data Produk'!$A$2:$F$40, 3, FALSE)</f>
        <v>Alat Tulis</v>
      </c>
      <c r="I385" s="7" t="str">
        <f>VLOOKUP(B385, 'Data Produk'!$A$2:$F$40, 4, FALSE)</f>
        <v>Pcs</v>
      </c>
      <c r="J385" s="10">
        <f>VLOOKUP(B385, 'Data Produk'!$A$2:$F$40, 5, FALSE)</f>
        <v>10000</v>
      </c>
      <c r="K385" s="10">
        <f>VLOOKUP(B385, 'Data Produk'!$A$2:$F$40, 6, FALSE)</f>
        <v>13500</v>
      </c>
      <c r="L385" s="10">
        <f t="shared" si="15"/>
        <v>1030000</v>
      </c>
      <c r="M385" s="10">
        <f t="shared" si="16"/>
        <v>1390500</v>
      </c>
      <c r="N385" s="10">
        <f t="shared" si="17"/>
        <v>360500</v>
      </c>
      <c r="O385" s="9">
        <f>DAY(transaksi[[#This Row],[TANGGAL]])</f>
        <v>19</v>
      </c>
      <c r="P385" s="7" t="str">
        <f>TEXT(transaksi[[#This Row],[TANGGAL]], "mmm")</f>
        <v>Jan</v>
      </c>
      <c r="Q385" s="7">
        <f>YEAR(transaksi[[#This Row],[TANGGAL]])</f>
        <v>2022</v>
      </c>
      <c r="R385" s="9"/>
    </row>
    <row r="386" spans="1:18" ht="15" x14ac:dyDescent="0.25">
      <c r="A386" s="6">
        <v>44581</v>
      </c>
      <c r="B386" s="9" t="s">
        <v>82</v>
      </c>
      <c r="C386" s="7">
        <v>109</v>
      </c>
      <c r="D386" s="7" t="s">
        <v>97</v>
      </c>
      <c r="E386" s="7" t="s">
        <v>96</v>
      </c>
      <c r="F386" s="8">
        <v>0</v>
      </c>
      <c r="G386" s="9" t="str">
        <f>VLOOKUP(B386, 'Data Produk'!$A$2:$F$40, 2, FALSE)</f>
        <v>Pulpen Gel</v>
      </c>
      <c r="H386" s="9" t="str">
        <f>VLOOKUP(B386, 'Data Produk'!$A$2:$F$40, 3, FALSE)</f>
        <v>Alat Tulis</v>
      </c>
      <c r="I386" s="7" t="str">
        <f>VLOOKUP(B386, 'Data Produk'!$A$2:$F$40, 4, FALSE)</f>
        <v>Pcs</v>
      </c>
      <c r="J386" s="10">
        <f>VLOOKUP(B386, 'Data Produk'!$A$2:$F$40, 5, FALSE)</f>
        <v>7500</v>
      </c>
      <c r="K386" s="10">
        <f>VLOOKUP(B386, 'Data Produk'!$A$2:$F$40, 6, FALSE)</f>
        <v>8000</v>
      </c>
      <c r="L386" s="10">
        <f t="shared" si="15"/>
        <v>817500</v>
      </c>
      <c r="M386" s="10">
        <f t="shared" si="16"/>
        <v>872000</v>
      </c>
      <c r="N386" s="10">
        <f t="shared" si="17"/>
        <v>54500</v>
      </c>
      <c r="O386" s="9">
        <f>DAY(transaksi[[#This Row],[TANGGAL]])</f>
        <v>20</v>
      </c>
      <c r="P386" s="7" t="str">
        <f>TEXT(transaksi[[#This Row],[TANGGAL]], "mmm")</f>
        <v>Jan</v>
      </c>
      <c r="Q386" s="7">
        <f>YEAR(transaksi[[#This Row],[TANGGAL]])</f>
        <v>2022</v>
      </c>
      <c r="R386" s="9"/>
    </row>
    <row r="387" spans="1:18" ht="15" x14ac:dyDescent="0.25">
      <c r="A387" s="6">
        <v>44582</v>
      </c>
      <c r="B387" s="9" t="s">
        <v>84</v>
      </c>
      <c r="C387" s="7">
        <v>108</v>
      </c>
      <c r="D387" s="7" t="s">
        <v>97</v>
      </c>
      <c r="E387" s="7" t="s">
        <v>96</v>
      </c>
      <c r="F387" s="8">
        <v>0</v>
      </c>
      <c r="G387" s="9" t="str">
        <f>VLOOKUP(B387, 'Data Produk'!$A$2:$F$40, 2, FALSE)</f>
        <v>Tipe X Joyko</v>
      </c>
      <c r="H387" s="9" t="str">
        <f>VLOOKUP(B387, 'Data Produk'!$A$2:$F$40, 3, FALSE)</f>
        <v>Alat Tulis</v>
      </c>
      <c r="I387" s="7" t="str">
        <f>VLOOKUP(B387, 'Data Produk'!$A$2:$F$40, 4, FALSE)</f>
        <v>Pcs</v>
      </c>
      <c r="J387" s="10">
        <f>VLOOKUP(B387, 'Data Produk'!$A$2:$F$40, 5, FALSE)</f>
        <v>1500</v>
      </c>
      <c r="K387" s="10">
        <f>VLOOKUP(B387, 'Data Produk'!$A$2:$F$40, 6, FALSE)</f>
        <v>2500</v>
      </c>
      <c r="L387" s="10">
        <f t="shared" ref="L387:L450" si="18">C387*J387</f>
        <v>162000</v>
      </c>
      <c r="M387" s="10">
        <f t="shared" ref="M387:M450" si="19">C387*K387</f>
        <v>270000</v>
      </c>
      <c r="N387" s="10">
        <f t="shared" ref="N387:N450" si="20">M387-L387</f>
        <v>108000</v>
      </c>
      <c r="O387" s="9">
        <f>DAY(transaksi[[#This Row],[TANGGAL]])</f>
        <v>21</v>
      </c>
      <c r="P387" s="7" t="str">
        <f>TEXT(transaksi[[#This Row],[TANGGAL]], "mmm")</f>
        <v>Jan</v>
      </c>
      <c r="Q387" s="7">
        <f>YEAR(transaksi[[#This Row],[TANGGAL]])</f>
        <v>2022</v>
      </c>
      <c r="R387" s="9"/>
    </row>
    <row r="388" spans="1:18" ht="15" x14ac:dyDescent="0.25">
      <c r="A388" s="6">
        <v>44583</v>
      </c>
      <c r="B388" s="9" t="s">
        <v>86</v>
      </c>
      <c r="C388" s="7">
        <v>107</v>
      </c>
      <c r="D388" s="7" t="s">
        <v>99</v>
      </c>
      <c r="E388" s="7" t="s">
        <v>98</v>
      </c>
      <c r="F388" s="8">
        <v>0</v>
      </c>
      <c r="G388" s="9" t="str">
        <f>VLOOKUP(B388, 'Data Produk'!$A$2:$F$40, 2, FALSE)</f>
        <v>Penggaris Butterfly</v>
      </c>
      <c r="H388" s="9" t="str">
        <f>VLOOKUP(B388, 'Data Produk'!$A$2:$F$40, 3, FALSE)</f>
        <v>Alat Tulis</v>
      </c>
      <c r="I388" s="7" t="str">
        <f>VLOOKUP(B388, 'Data Produk'!$A$2:$F$40, 4, FALSE)</f>
        <v>Pcs</v>
      </c>
      <c r="J388" s="10">
        <f>VLOOKUP(B388, 'Data Produk'!$A$2:$F$40, 5, FALSE)</f>
        <v>1750</v>
      </c>
      <c r="K388" s="10">
        <f>VLOOKUP(B388, 'Data Produk'!$A$2:$F$40, 6, FALSE)</f>
        <v>2750</v>
      </c>
      <c r="L388" s="10">
        <f t="shared" si="18"/>
        <v>187250</v>
      </c>
      <c r="M388" s="10">
        <f t="shared" si="19"/>
        <v>294250</v>
      </c>
      <c r="N388" s="10">
        <f t="shared" si="20"/>
        <v>107000</v>
      </c>
      <c r="O388" s="9">
        <f>DAY(transaksi[[#This Row],[TANGGAL]])</f>
        <v>22</v>
      </c>
      <c r="P388" s="7" t="str">
        <f>TEXT(transaksi[[#This Row],[TANGGAL]], "mmm")</f>
        <v>Jan</v>
      </c>
      <c r="Q388" s="7">
        <f>YEAR(transaksi[[#This Row],[TANGGAL]])</f>
        <v>2022</v>
      </c>
      <c r="R388" s="9"/>
    </row>
    <row r="389" spans="1:18" ht="15" x14ac:dyDescent="0.25">
      <c r="A389" s="6">
        <v>44584</v>
      </c>
      <c r="B389" s="9" t="s">
        <v>88</v>
      </c>
      <c r="C389" s="7">
        <v>110</v>
      </c>
      <c r="D389" s="7" t="s">
        <v>97</v>
      </c>
      <c r="E389" s="7" t="s">
        <v>96</v>
      </c>
      <c r="F389" s="8">
        <v>0</v>
      </c>
      <c r="G389" s="9" t="str">
        <f>VLOOKUP(B389, 'Data Produk'!$A$2:$F$40, 2, FALSE)</f>
        <v>Penggaris Flexibble</v>
      </c>
      <c r="H389" s="9" t="str">
        <f>VLOOKUP(B389, 'Data Produk'!$A$2:$F$40, 3, FALSE)</f>
        <v>Alat Tulis</v>
      </c>
      <c r="I389" s="7" t="str">
        <f>VLOOKUP(B389, 'Data Produk'!$A$2:$F$40, 4, FALSE)</f>
        <v>Pcs</v>
      </c>
      <c r="J389" s="10">
        <f>VLOOKUP(B389, 'Data Produk'!$A$2:$F$40, 5, FALSE)</f>
        <v>13750</v>
      </c>
      <c r="K389" s="10">
        <f>VLOOKUP(B389, 'Data Produk'!$A$2:$F$40, 6, FALSE)</f>
        <v>17500</v>
      </c>
      <c r="L389" s="10">
        <f t="shared" si="18"/>
        <v>1512500</v>
      </c>
      <c r="M389" s="10">
        <f t="shared" si="19"/>
        <v>1925000</v>
      </c>
      <c r="N389" s="10">
        <f t="shared" si="20"/>
        <v>412500</v>
      </c>
      <c r="O389" s="9">
        <f>DAY(transaksi[[#This Row],[TANGGAL]])</f>
        <v>23</v>
      </c>
      <c r="P389" s="7" t="str">
        <f>TEXT(transaksi[[#This Row],[TANGGAL]], "mmm")</f>
        <v>Jan</v>
      </c>
      <c r="Q389" s="7">
        <f>YEAR(transaksi[[#This Row],[TANGGAL]])</f>
        <v>2022</v>
      </c>
      <c r="R389" s="9"/>
    </row>
    <row r="390" spans="1:18" ht="15" x14ac:dyDescent="0.25">
      <c r="A390" s="6">
        <v>44585</v>
      </c>
      <c r="B390" s="9" t="s">
        <v>48</v>
      </c>
      <c r="C390" s="7">
        <v>105</v>
      </c>
      <c r="D390" s="7" t="s">
        <v>97</v>
      </c>
      <c r="E390" s="7" t="s">
        <v>98</v>
      </c>
      <c r="F390" s="8">
        <v>0</v>
      </c>
      <c r="G390" s="9" t="str">
        <f>VLOOKUP(B390, 'Data Produk'!$A$2:$F$40, 2, FALSE)</f>
        <v>Golda Coffee</v>
      </c>
      <c r="H390" s="9" t="str">
        <f>VLOOKUP(B390, 'Data Produk'!$A$2:$F$40, 3, FALSE)</f>
        <v>Minuman</v>
      </c>
      <c r="I390" s="7" t="str">
        <f>VLOOKUP(B390, 'Data Produk'!$A$2:$F$40, 4, FALSE)</f>
        <v>Pcs</v>
      </c>
      <c r="J390" s="10">
        <f>VLOOKUP(B390, 'Data Produk'!$A$2:$F$40, 5, FALSE)</f>
        <v>11950</v>
      </c>
      <c r="K390" s="10">
        <f>VLOOKUP(B390, 'Data Produk'!$A$2:$F$40, 6, FALSE)</f>
        <v>16200</v>
      </c>
      <c r="L390" s="10">
        <f t="shared" si="18"/>
        <v>1254750</v>
      </c>
      <c r="M390" s="10">
        <f t="shared" si="19"/>
        <v>1701000</v>
      </c>
      <c r="N390" s="10">
        <f t="shared" si="20"/>
        <v>446250</v>
      </c>
      <c r="O390" s="9">
        <f>DAY(transaksi[[#This Row],[TANGGAL]])</f>
        <v>24</v>
      </c>
      <c r="P390" s="7" t="str">
        <f>TEXT(transaksi[[#This Row],[TANGGAL]], "mmm")</f>
        <v>Jan</v>
      </c>
      <c r="Q390" s="7">
        <f>YEAR(transaksi[[#This Row],[TANGGAL]])</f>
        <v>2022</v>
      </c>
      <c r="R390" s="9"/>
    </row>
    <row r="391" spans="1:18" ht="15" x14ac:dyDescent="0.25">
      <c r="A391" s="6">
        <v>44586</v>
      </c>
      <c r="B391" s="9" t="s">
        <v>17</v>
      </c>
      <c r="C391" s="7">
        <v>112</v>
      </c>
      <c r="D391" s="7" t="s">
        <v>95</v>
      </c>
      <c r="E391" s="7" t="s">
        <v>96</v>
      </c>
      <c r="F391" s="8">
        <v>0</v>
      </c>
      <c r="G391" s="9" t="str">
        <f>VLOOKUP(B391, 'Data Produk'!$A$2:$F$40, 2, FALSE)</f>
        <v>Beng beng</v>
      </c>
      <c r="H391" s="9" t="str">
        <f>VLOOKUP(B391, 'Data Produk'!$A$2:$F$40, 3, FALSE)</f>
        <v>Makanan</v>
      </c>
      <c r="I391" s="7" t="str">
        <f>VLOOKUP(B391, 'Data Produk'!$A$2:$F$40, 4, FALSE)</f>
        <v>Pcs</v>
      </c>
      <c r="J391" s="10">
        <f>VLOOKUP(B391, 'Data Produk'!$A$2:$F$40, 5, FALSE)</f>
        <v>3650</v>
      </c>
      <c r="K391" s="10">
        <f>VLOOKUP(B391, 'Data Produk'!$A$2:$F$40, 6, FALSE)</f>
        <v>5100</v>
      </c>
      <c r="L391" s="10">
        <f t="shared" si="18"/>
        <v>408800</v>
      </c>
      <c r="M391" s="10">
        <f t="shared" si="19"/>
        <v>571200</v>
      </c>
      <c r="N391" s="10">
        <f t="shared" si="20"/>
        <v>162400</v>
      </c>
      <c r="O391" s="9">
        <f>DAY(transaksi[[#This Row],[TANGGAL]])</f>
        <v>25</v>
      </c>
      <c r="P391" s="7" t="str">
        <f>TEXT(transaksi[[#This Row],[TANGGAL]], "mmm")</f>
        <v>Jan</v>
      </c>
      <c r="Q391" s="7">
        <f>YEAR(transaksi[[#This Row],[TANGGAL]])</f>
        <v>2022</v>
      </c>
      <c r="R391" s="9"/>
    </row>
    <row r="392" spans="1:18" ht="15" x14ac:dyDescent="0.25">
      <c r="A392" s="6">
        <v>44587</v>
      </c>
      <c r="B392" s="9" t="s">
        <v>17</v>
      </c>
      <c r="C392" s="7">
        <v>105</v>
      </c>
      <c r="D392" s="7" t="s">
        <v>95</v>
      </c>
      <c r="E392" s="7" t="s">
        <v>98</v>
      </c>
      <c r="F392" s="8">
        <v>0</v>
      </c>
      <c r="G392" s="9" t="str">
        <f>VLOOKUP(B392, 'Data Produk'!$A$2:$F$40, 2, FALSE)</f>
        <v>Beng beng</v>
      </c>
      <c r="H392" s="9" t="str">
        <f>VLOOKUP(B392, 'Data Produk'!$A$2:$F$40, 3, FALSE)</f>
        <v>Makanan</v>
      </c>
      <c r="I392" s="7" t="str">
        <f>VLOOKUP(B392, 'Data Produk'!$A$2:$F$40, 4, FALSE)</f>
        <v>Pcs</v>
      </c>
      <c r="J392" s="10">
        <f>VLOOKUP(B392, 'Data Produk'!$A$2:$F$40, 5, FALSE)</f>
        <v>3650</v>
      </c>
      <c r="K392" s="10">
        <f>VLOOKUP(B392, 'Data Produk'!$A$2:$F$40, 6, FALSE)</f>
        <v>5100</v>
      </c>
      <c r="L392" s="10">
        <f t="shared" si="18"/>
        <v>383250</v>
      </c>
      <c r="M392" s="10">
        <f t="shared" si="19"/>
        <v>535500</v>
      </c>
      <c r="N392" s="10">
        <f t="shared" si="20"/>
        <v>152250</v>
      </c>
      <c r="O392" s="9">
        <f>DAY(transaksi[[#This Row],[TANGGAL]])</f>
        <v>26</v>
      </c>
      <c r="P392" s="7" t="str">
        <f>TEXT(transaksi[[#This Row],[TANGGAL]], "mmm")</f>
        <v>Jan</v>
      </c>
      <c r="Q392" s="7">
        <f>YEAR(transaksi[[#This Row],[TANGGAL]])</f>
        <v>2022</v>
      </c>
      <c r="R392" s="9"/>
    </row>
    <row r="393" spans="1:18" ht="15" x14ac:dyDescent="0.25">
      <c r="A393" s="6">
        <v>44588</v>
      </c>
      <c r="B393" s="9" t="s">
        <v>17</v>
      </c>
      <c r="C393" s="7">
        <v>125</v>
      </c>
      <c r="D393" s="7" t="s">
        <v>95</v>
      </c>
      <c r="E393" s="7" t="s">
        <v>96</v>
      </c>
      <c r="F393" s="8">
        <v>0</v>
      </c>
      <c r="G393" s="9" t="str">
        <f>VLOOKUP(B393, 'Data Produk'!$A$2:$F$40, 2, FALSE)</f>
        <v>Beng beng</v>
      </c>
      <c r="H393" s="9" t="str">
        <f>VLOOKUP(B393, 'Data Produk'!$A$2:$F$40, 3, FALSE)</f>
        <v>Makanan</v>
      </c>
      <c r="I393" s="7" t="str">
        <f>VLOOKUP(B393, 'Data Produk'!$A$2:$F$40, 4, FALSE)</f>
        <v>Pcs</v>
      </c>
      <c r="J393" s="10">
        <f>VLOOKUP(B393, 'Data Produk'!$A$2:$F$40, 5, FALSE)</f>
        <v>3650</v>
      </c>
      <c r="K393" s="10">
        <f>VLOOKUP(B393, 'Data Produk'!$A$2:$F$40, 6, FALSE)</f>
        <v>5100</v>
      </c>
      <c r="L393" s="10">
        <f t="shared" si="18"/>
        <v>456250</v>
      </c>
      <c r="M393" s="10">
        <f t="shared" si="19"/>
        <v>637500</v>
      </c>
      <c r="N393" s="10">
        <f t="shared" si="20"/>
        <v>181250</v>
      </c>
      <c r="O393" s="9">
        <f>DAY(transaksi[[#This Row],[TANGGAL]])</f>
        <v>27</v>
      </c>
      <c r="P393" s="7" t="str">
        <f>TEXT(transaksi[[#This Row],[TANGGAL]], "mmm")</f>
        <v>Jan</v>
      </c>
      <c r="Q393" s="7">
        <f>YEAR(transaksi[[#This Row],[TANGGAL]])</f>
        <v>2022</v>
      </c>
      <c r="R393" s="9"/>
    </row>
    <row r="394" spans="1:18" ht="15" x14ac:dyDescent="0.25">
      <c r="A394" s="6">
        <v>44589</v>
      </c>
      <c r="B394" s="9" t="s">
        <v>17</v>
      </c>
      <c r="C394" s="7">
        <v>105</v>
      </c>
      <c r="D394" s="7" t="s">
        <v>95</v>
      </c>
      <c r="E394" s="7" t="s">
        <v>98</v>
      </c>
      <c r="F394" s="8">
        <v>0</v>
      </c>
      <c r="G394" s="9" t="str">
        <f>VLOOKUP(B394, 'Data Produk'!$A$2:$F$40, 2, FALSE)</f>
        <v>Beng beng</v>
      </c>
      <c r="H394" s="9" t="str">
        <f>VLOOKUP(B394, 'Data Produk'!$A$2:$F$40, 3, FALSE)</f>
        <v>Makanan</v>
      </c>
      <c r="I394" s="7" t="str">
        <f>VLOOKUP(B394, 'Data Produk'!$A$2:$F$40, 4, FALSE)</f>
        <v>Pcs</v>
      </c>
      <c r="J394" s="10">
        <f>VLOOKUP(B394, 'Data Produk'!$A$2:$F$40, 5, FALSE)</f>
        <v>3650</v>
      </c>
      <c r="K394" s="10">
        <f>VLOOKUP(B394, 'Data Produk'!$A$2:$F$40, 6, FALSE)</f>
        <v>5100</v>
      </c>
      <c r="L394" s="10">
        <f t="shared" si="18"/>
        <v>383250</v>
      </c>
      <c r="M394" s="10">
        <f t="shared" si="19"/>
        <v>535500</v>
      </c>
      <c r="N394" s="10">
        <f t="shared" si="20"/>
        <v>152250</v>
      </c>
      <c r="O394" s="9">
        <f>DAY(transaksi[[#This Row],[TANGGAL]])</f>
        <v>28</v>
      </c>
      <c r="P394" s="7" t="str">
        <f>TEXT(transaksi[[#This Row],[TANGGAL]], "mmm")</f>
        <v>Jan</v>
      </c>
      <c r="Q394" s="7">
        <f>YEAR(transaksi[[#This Row],[TANGGAL]])</f>
        <v>2022</v>
      </c>
      <c r="R394" s="9"/>
    </row>
    <row r="395" spans="1:18" ht="15" x14ac:dyDescent="0.25">
      <c r="A395" s="6">
        <v>44590</v>
      </c>
      <c r="B395" s="9" t="s">
        <v>17</v>
      </c>
      <c r="C395" s="7">
        <v>115</v>
      </c>
      <c r="D395" s="7" t="s">
        <v>95</v>
      </c>
      <c r="E395" s="7" t="s">
        <v>96</v>
      </c>
      <c r="F395" s="8">
        <v>0</v>
      </c>
      <c r="G395" s="9" t="str">
        <f>VLOOKUP(B395, 'Data Produk'!$A$2:$F$40, 2, FALSE)</f>
        <v>Beng beng</v>
      </c>
      <c r="H395" s="9" t="str">
        <f>VLOOKUP(B395, 'Data Produk'!$A$2:$F$40, 3, FALSE)</f>
        <v>Makanan</v>
      </c>
      <c r="I395" s="7" t="str">
        <f>VLOOKUP(B395, 'Data Produk'!$A$2:$F$40, 4, FALSE)</f>
        <v>Pcs</v>
      </c>
      <c r="J395" s="10">
        <f>VLOOKUP(B395, 'Data Produk'!$A$2:$F$40, 5, FALSE)</f>
        <v>3650</v>
      </c>
      <c r="K395" s="10">
        <f>VLOOKUP(B395, 'Data Produk'!$A$2:$F$40, 6, FALSE)</f>
        <v>5100</v>
      </c>
      <c r="L395" s="10">
        <f t="shared" si="18"/>
        <v>419750</v>
      </c>
      <c r="M395" s="10">
        <f t="shared" si="19"/>
        <v>586500</v>
      </c>
      <c r="N395" s="10">
        <f t="shared" si="20"/>
        <v>166750</v>
      </c>
      <c r="O395" s="9">
        <f>DAY(transaksi[[#This Row],[TANGGAL]])</f>
        <v>29</v>
      </c>
      <c r="P395" s="7" t="str">
        <f>TEXT(transaksi[[#This Row],[TANGGAL]], "mmm")</f>
        <v>Jan</v>
      </c>
      <c r="Q395" s="7">
        <f>YEAR(transaksi[[#This Row],[TANGGAL]])</f>
        <v>2022</v>
      </c>
      <c r="R395" s="9"/>
    </row>
    <row r="396" spans="1:18" ht="15" x14ac:dyDescent="0.25">
      <c r="A396" s="6">
        <v>44591</v>
      </c>
      <c r="B396" s="9" t="s">
        <v>17</v>
      </c>
      <c r="C396" s="7">
        <v>110</v>
      </c>
      <c r="D396" s="7" t="s">
        <v>95</v>
      </c>
      <c r="E396" s="7" t="s">
        <v>98</v>
      </c>
      <c r="F396" s="8">
        <v>0</v>
      </c>
      <c r="G396" s="9" t="str">
        <f>VLOOKUP(B396, 'Data Produk'!$A$2:$F$40, 2, FALSE)</f>
        <v>Beng beng</v>
      </c>
      <c r="H396" s="9" t="str">
        <f>VLOOKUP(B396, 'Data Produk'!$A$2:$F$40, 3, FALSE)</f>
        <v>Makanan</v>
      </c>
      <c r="I396" s="7" t="str">
        <f>VLOOKUP(B396, 'Data Produk'!$A$2:$F$40, 4, FALSE)</f>
        <v>Pcs</v>
      </c>
      <c r="J396" s="10">
        <f>VLOOKUP(B396, 'Data Produk'!$A$2:$F$40, 5, FALSE)</f>
        <v>3650</v>
      </c>
      <c r="K396" s="10">
        <f>VLOOKUP(B396, 'Data Produk'!$A$2:$F$40, 6, FALSE)</f>
        <v>5100</v>
      </c>
      <c r="L396" s="10">
        <f t="shared" si="18"/>
        <v>401500</v>
      </c>
      <c r="M396" s="10">
        <f t="shared" si="19"/>
        <v>561000</v>
      </c>
      <c r="N396" s="10">
        <f t="shared" si="20"/>
        <v>159500</v>
      </c>
      <c r="O396" s="9">
        <f>DAY(transaksi[[#This Row],[TANGGAL]])</f>
        <v>30</v>
      </c>
      <c r="P396" s="7" t="str">
        <f>TEXT(transaksi[[#This Row],[TANGGAL]], "mmm")</f>
        <v>Jan</v>
      </c>
      <c r="Q396" s="7">
        <f>YEAR(transaksi[[#This Row],[TANGGAL]])</f>
        <v>2022</v>
      </c>
      <c r="R396" s="9"/>
    </row>
    <row r="397" spans="1:18" ht="15" x14ac:dyDescent="0.25">
      <c r="A397" s="6">
        <v>44592</v>
      </c>
      <c r="B397" s="9" t="s">
        <v>17</v>
      </c>
      <c r="C397" s="7">
        <v>105</v>
      </c>
      <c r="D397" s="7" t="s">
        <v>95</v>
      </c>
      <c r="E397" s="7" t="s">
        <v>96</v>
      </c>
      <c r="F397" s="8">
        <v>0</v>
      </c>
      <c r="G397" s="9" t="str">
        <f>VLOOKUP(B397, 'Data Produk'!$A$2:$F$40, 2, FALSE)</f>
        <v>Beng beng</v>
      </c>
      <c r="H397" s="9" t="str">
        <f>VLOOKUP(B397, 'Data Produk'!$A$2:$F$40, 3, FALSE)</f>
        <v>Makanan</v>
      </c>
      <c r="I397" s="7" t="str">
        <f>VLOOKUP(B397, 'Data Produk'!$A$2:$F$40, 4, FALSE)</f>
        <v>Pcs</v>
      </c>
      <c r="J397" s="10">
        <f>VLOOKUP(B397, 'Data Produk'!$A$2:$F$40, 5, FALSE)</f>
        <v>3650</v>
      </c>
      <c r="K397" s="10">
        <f>VLOOKUP(B397, 'Data Produk'!$A$2:$F$40, 6, FALSE)</f>
        <v>5100</v>
      </c>
      <c r="L397" s="10">
        <f t="shared" si="18"/>
        <v>383250</v>
      </c>
      <c r="M397" s="10">
        <f t="shared" si="19"/>
        <v>535500</v>
      </c>
      <c r="N397" s="10">
        <f t="shared" si="20"/>
        <v>152250</v>
      </c>
      <c r="O397" s="9">
        <f>DAY(transaksi[[#This Row],[TANGGAL]])</f>
        <v>31</v>
      </c>
      <c r="P397" s="7" t="str">
        <f>TEXT(transaksi[[#This Row],[TANGGAL]], "mmm")</f>
        <v>Jan</v>
      </c>
      <c r="Q397" s="7">
        <f>YEAR(transaksi[[#This Row],[TANGGAL]])</f>
        <v>2022</v>
      </c>
      <c r="R397" s="9"/>
    </row>
    <row r="398" spans="1:18" ht="15" x14ac:dyDescent="0.25">
      <c r="A398" s="6">
        <v>44593</v>
      </c>
      <c r="B398" s="9" t="s">
        <v>7</v>
      </c>
      <c r="C398" s="7">
        <v>107</v>
      </c>
      <c r="D398" s="7" t="s">
        <v>95</v>
      </c>
      <c r="E398" s="7" t="s">
        <v>96</v>
      </c>
      <c r="F398" s="8">
        <v>0</v>
      </c>
      <c r="G398" s="9" t="str">
        <f>VLOOKUP(B398, 'Data Produk'!$A$2:$F$40, 2, FALSE)</f>
        <v>Pocky</v>
      </c>
      <c r="H398" s="9" t="str">
        <f>VLOOKUP(B398, 'Data Produk'!$A$2:$F$40, 3, FALSE)</f>
        <v>Makanan</v>
      </c>
      <c r="I398" s="7" t="str">
        <f>VLOOKUP(B398, 'Data Produk'!$A$2:$F$40, 4, FALSE)</f>
        <v>Pcs</v>
      </c>
      <c r="J398" s="10">
        <f>VLOOKUP(B398, 'Data Produk'!$A$2:$F$40, 5, FALSE)</f>
        <v>7250</v>
      </c>
      <c r="K398" s="10">
        <f>VLOOKUP(B398, 'Data Produk'!$A$2:$F$40, 6, FALSE)</f>
        <v>8200</v>
      </c>
      <c r="L398" s="10">
        <f t="shared" si="18"/>
        <v>775750</v>
      </c>
      <c r="M398" s="10">
        <f t="shared" si="19"/>
        <v>877400</v>
      </c>
      <c r="N398" s="10">
        <f t="shared" si="20"/>
        <v>101650</v>
      </c>
      <c r="O398" s="9">
        <f>DAY(transaksi[[#This Row],[TANGGAL]])</f>
        <v>1</v>
      </c>
      <c r="P398" s="7" t="str">
        <f>TEXT(transaksi[[#This Row],[TANGGAL]], "mmm")</f>
        <v>Feb</v>
      </c>
      <c r="Q398" s="7">
        <f>YEAR(transaksi[[#This Row],[TANGGAL]])</f>
        <v>2022</v>
      </c>
      <c r="R398" s="9"/>
    </row>
    <row r="399" spans="1:18" ht="15" x14ac:dyDescent="0.25">
      <c r="A399" s="6">
        <v>44594</v>
      </c>
      <c r="B399" s="9" t="s">
        <v>11</v>
      </c>
      <c r="C399" s="7">
        <v>104</v>
      </c>
      <c r="D399" s="7" t="s">
        <v>99</v>
      </c>
      <c r="E399" s="7" t="s">
        <v>98</v>
      </c>
      <c r="F399" s="8">
        <v>0</v>
      </c>
      <c r="G399" s="9" t="str">
        <f>VLOOKUP(B399, 'Data Produk'!$A$2:$F$40, 2, FALSE)</f>
        <v>Lotte Chocopie</v>
      </c>
      <c r="H399" s="9" t="str">
        <f>VLOOKUP(B399, 'Data Produk'!$A$2:$F$40, 3, FALSE)</f>
        <v>Makanan</v>
      </c>
      <c r="I399" s="7" t="str">
        <f>VLOOKUP(B399, 'Data Produk'!$A$2:$F$40, 4, FALSE)</f>
        <v>Pcs</v>
      </c>
      <c r="J399" s="10">
        <f>VLOOKUP(B399, 'Data Produk'!$A$2:$F$40, 5, FALSE)</f>
        <v>4850</v>
      </c>
      <c r="K399" s="10">
        <f>VLOOKUP(B399, 'Data Produk'!$A$2:$F$40, 6, FALSE)</f>
        <v>6100</v>
      </c>
      <c r="L399" s="10">
        <f t="shared" si="18"/>
        <v>504400</v>
      </c>
      <c r="M399" s="10">
        <f t="shared" si="19"/>
        <v>634400</v>
      </c>
      <c r="N399" s="10">
        <f t="shared" si="20"/>
        <v>130000</v>
      </c>
      <c r="O399" s="9">
        <f>DAY(transaksi[[#This Row],[TANGGAL]])</f>
        <v>2</v>
      </c>
      <c r="P399" s="7" t="str">
        <f>TEXT(transaksi[[#This Row],[TANGGAL]], "mmm")</f>
        <v>Feb</v>
      </c>
      <c r="Q399" s="7">
        <f>YEAR(transaksi[[#This Row],[TANGGAL]])</f>
        <v>2022</v>
      </c>
      <c r="R399" s="9"/>
    </row>
    <row r="400" spans="1:18" ht="15" x14ac:dyDescent="0.25">
      <c r="A400" s="6">
        <v>44595</v>
      </c>
      <c r="B400" s="9" t="s">
        <v>13</v>
      </c>
      <c r="C400" s="7">
        <v>115</v>
      </c>
      <c r="D400" s="7" t="s">
        <v>99</v>
      </c>
      <c r="E400" s="7" t="s">
        <v>96</v>
      </c>
      <c r="F400" s="8">
        <v>0</v>
      </c>
      <c r="G400" s="9" t="str">
        <f>VLOOKUP(B400, 'Data Produk'!$A$2:$F$40, 2, FALSE)</f>
        <v>Oreo Wafer Sandwich</v>
      </c>
      <c r="H400" s="9" t="str">
        <f>VLOOKUP(B400, 'Data Produk'!$A$2:$F$40, 3, FALSE)</f>
        <v>Makanan</v>
      </c>
      <c r="I400" s="7" t="str">
        <f>VLOOKUP(B400, 'Data Produk'!$A$2:$F$40, 4, FALSE)</f>
        <v>Pcs</v>
      </c>
      <c r="J400" s="10">
        <f>VLOOKUP(B400, 'Data Produk'!$A$2:$F$40, 5, FALSE)</f>
        <v>2350</v>
      </c>
      <c r="K400" s="10">
        <f>VLOOKUP(B400, 'Data Produk'!$A$2:$F$40, 6, FALSE)</f>
        <v>3500</v>
      </c>
      <c r="L400" s="10">
        <f t="shared" si="18"/>
        <v>270250</v>
      </c>
      <c r="M400" s="10">
        <f t="shared" si="19"/>
        <v>402500</v>
      </c>
      <c r="N400" s="10">
        <f t="shared" si="20"/>
        <v>132250</v>
      </c>
      <c r="O400" s="9">
        <f>DAY(transaksi[[#This Row],[TANGGAL]])</f>
        <v>3</v>
      </c>
      <c r="P400" s="7" t="str">
        <f>TEXT(transaksi[[#This Row],[TANGGAL]], "mmm")</f>
        <v>Feb</v>
      </c>
      <c r="Q400" s="7">
        <f>YEAR(transaksi[[#This Row],[TANGGAL]])</f>
        <v>2022</v>
      </c>
      <c r="R400" s="9"/>
    </row>
    <row r="401" spans="1:18" ht="15" x14ac:dyDescent="0.25">
      <c r="A401" s="6">
        <v>44596</v>
      </c>
      <c r="B401" s="9" t="s">
        <v>15</v>
      </c>
      <c r="C401" s="7">
        <v>108</v>
      </c>
      <c r="D401" s="7" t="s">
        <v>99</v>
      </c>
      <c r="E401" s="7" t="s">
        <v>96</v>
      </c>
      <c r="F401" s="8">
        <v>0</v>
      </c>
      <c r="G401" s="9" t="str">
        <f>VLOOKUP(B401, 'Data Produk'!$A$2:$F$40, 2, FALSE)</f>
        <v>Nyam-nyam</v>
      </c>
      <c r="H401" s="9" t="str">
        <f>VLOOKUP(B401, 'Data Produk'!$A$2:$F$40, 3, FALSE)</f>
        <v>Makanan</v>
      </c>
      <c r="I401" s="7" t="str">
        <f>VLOOKUP(B401, 'Data Produk'!$A$2:$F$40, 4, FALSE)</f>
        <v>Pcs</v>
      </c>
      <c r="J401" s="10">
        <f>VLOOKUP(B401, 'Data Produk'!$A$2:$F$40, 5, FALSE)</f>
        <v>3550</v>
      </c>
      <c r="K401" s="10">
        <f>VLOOKUP(B401, 'Data Produk'!$A$2:$F$40, 6, FALSE)</f>
        <v>4800</v>
      </c>
      <c r="L401" s="10">
        <f t="shared" si="18"/>
        <v>383400</v>
      </c>
      <c r="M401" s="10">
        <f t="shared" si="19"/>
        <v>518400</v>
      </c>
      <c r="N401" s="10">
        <f t="shared" si="20"/>
        <v>135000</v>
      </c>
      <c r="O401" s="9">
        <f>DAY(transaksi[[#This Row],[TANGGAL]])</f>
        <v>4</v>
      </c>
      <c r="P401" s="7" t="str">
        <f>TEXT(transaksi[[#This Row],[TANGGAL]], "mmm")</f>
        <v>Feb</v>
      </c>
      <c r="Q401" s="7">
        <f>YEAR(transaksi[[#This Row],[TANGGAL]])</f>
        <v>2022</v>
      </c>
      <c r="R401" s="9"/>
    </row>
    <row r="402" spans="1:18" ht="15" x14ac:dyDescent="0.25">
      <c r="A402" s="6">
        <v>44597</v>
      </c>
      <c r="B402" s="9" t="s">
        <v>33</v>
      </c>
      <c r="C402" s="7">
        <v>107</v>
      </c>
      <c r="D402" s="7" t="s">
        <v>95</v>
      </c>
      <c r="E402" s="7" t="s">
        <v>96</v>
      </c>
      <c r="F402" s="8">
        <v>0</v>
      </c>
      <c r="G402" s="9" t="str">
        <f>VLOOKUP(B402, 'Data Produk'!$A$2:$F$40, 2, FALSE)</f>
        <v>Buah Vita</v>
      </c>
      <c r="H402" s="9" t="str">
        <f>VLOOKUP(B402, 'Data Produk'!$A$2:$F$40, 3, FALSE)</f>
        <v>Minuman</v>
      </c>
      <c r="I402" s="7" t="str">
        <f>VLOOKUP(B402, 'Data Produk'!$A$2:$F$40, 4, FALSE)</f>
        <v>Pcs</v>
      </c>
      <c r="J402" s="10">
        <f>VLOOKUP(B402, 'Data Produk'!$A$2:$F$40, 5, FALSE)</f>
        <v>12850</v>
      </c>
      <c r="K402" s="10">
        <f>VLOOKUP(B402, 'Data Produk'!$A$2:$F$40, 6, FALSE)</f>
        <v>14250</v>
      </c>
      <c r="L402" s="10">
        <f t="shared" si="18"/>
        <v>1374950</v>
      </c>
      <c r="M402" s="10">
        <f t="shared" si="19"/>
        <v>1524750</v>
      </c>
      <c r="N402" s="10">
        <f t="shared" si="20"/>
        <v>149800</v>
      </c>
      <c r="O402" s="9">
        <f>DAY(transaksi[[#This Row],[TANGGAL]])</f>
        <v>5</v>
      </c>
      <c r="P402" s="7" t="str">
        <f>TEXT(transaksi[[#This Row],[TANGGAL]], "mmm")</f>
        <v>Feb</v>
      </c>
      <c r="Q402" s="7">
        <f>YEAR(transaksi[[#This Row],[TANGGAL]])</f>
        <v>2022</v>
      </c>
      <c r="R402" s="9"/>
    </row>
    <row r="403" spans="1:18" ht="15" x14ac:dyDescent="0.25">
      <c r="A403" s="6">
        <v>44598</v>
      </c>
      <c r="B403" s="9" t="s">
        <v>36</v>
      </c>
      <c r="C403" s="7">
        <v>109</v>
      </c>
      <c r="D403" s="7" t="s">
        <v>95</v>
      </c>
      <c r="E403" s="7" t="s">
        <v>98</v>
      </c>
      <c r="F403" s="8">
        <v>0</v>
      </c>
      <c r="G403" s="9" t="str">
        <f>VLOOKUP(B403, 'Data Produk'!$A$2:$F$40, 2, FALSE)</f>
        <v>Cimory Yogurt</v>
      </c>
      <c r="H403" s="9" t="str">
        <f>VLOOKUP(B403, 'Data Produk'!$A$2:$F$40, 3, FALSE)</f>
        <v>Minuman</v>
      </c>
      <c r="I403" s="7" t="str">
        <f>VLOOKUP(B403, 'Data Produk'!$A$2:$F$40, 4, FALSE)</f>
        <v>Pcs</v>
      </c>
      <c r="J403" s="10">
        <f>VLOOKUP(B403, 'Data Produk'!$A$2:$F$40, 5, FALSE)</f>
        <v>2875</v>
      </c>
      <c r="K403" s="10">
        <f>VLOOKUP(B403, 'Data Produk'!$A$2:$F$40, 6, FALSE)</f>
        <v>5300</v>
      </c>
      <c r="L403" s="10">
        <f t="shared" si="18"/>
        <v>313375</v>
      </c>
      <c r="M403" s="10">
        <f t="shared" si="19"/>
        <v>577700</v>
      </c>
      <c r="N403" s="10">
        <f t="shared" si="20"/>
        <v>264325</v>
      </c>
      <c r="O403" s="9">
        <f>DAY(transaksi[[#This Row],[TANGGAL]])</f>
        <v>6</v>
      </c>
      <c r="P403" s="7" t="str">
        <f>TEXT(transaksi[[#This Row],[TANGGAL]], "mmm")</f>
        <v>Feb</v>
      </c>
      <c r="Q403" s="7">
        <f>YEAR(transaksi[[#This Row],[TANGGAL]])</f>
        <v>2022</v>
      </c>
      <c r="R403" s="9"/>
    </row>
    <row r="404" spans="1:18" ht="15" x14ac:dyDescent="0.25">
      <c r="A404" s="6">
        <v>44599</v>
      </c>
      <c r="B404" s="9" t="s">
        <v>38</v>
      </c>
      <c r="C404" s="7">
        <v>105</v>
      </c>
      <c r="D404" s="7" t="s">
        <v>95</v>
      </c>
      <c r="E404" s="7" t="s">
        <v>96</v>
      </c>
      <c r="F404" s="8">
        <v>0</v>
      </c>
      <c r="G404" s="9" t="str">
        <f>VLOOKUP(B404, 'Data Produk'!$A$2:$F$40, 2, FALSE)</f>
        <v>Yoyic Bluebery</v>
      </c>
      <c r="H404" s="9" t="str">
        <f>VLOOKUP(B404, 'Data Produk'!$A$2:$F$40, 3, FALSE)</f>
        <v>Minuman</v>
      </c>
      <c r="I404" s="7" t="str">
        <f>VLOOKUP(B404, 'Data Produk'!$A$2:$F$40, 4, FALSE)</f>
        <v>Pcs</v>
      </c>
      <c r="J404" s="10">
        <f>VLOOKUP(B404, 'Data Produk'!$A$2:$F$40, 5, FALSE)</f>
        <v>4775</v>
      </c>
      <c r="K404" s="10">
        <f>VLOOKUP(B404, 'Data Produk'!$A$2:$F$40, 6, FALSE)</f>
        <v>7700</v>
      </c>
      <c r="L404" s="10">
        <f t="shared" si="18"/>
        <v>501375</v>
      </c>
      <c r="M404" s="10">
        <f t="shared" si="19"/>
        <v>808500</v>
      </c>
      <c r="N404" s="10">
        <f t="shared" si="20"/>
        <v>307125</v>
      </c>
      <c r="O404" s="9">
        <f>DAY(transaksi[[#This Row],[TANGGAL]])</f>
        <v>7</v>
      </c>
      <c r="P404" s="7" t="str">
        <f>TEXT(transaksi[[#This Row],[TANGGAL]], "mmm")</f>
        <v>Feb</v>
      </c>
      <c r="Q404" s="7">
        <f>YEAR(transaksi[[#This Row],[TANGGAL]])</f>
        <v>2022</v>
      </c>
      <c r="R404" s="9"/>
    </row>
    <row r="405" spans="1:18" ht="15" x14ac:dyDescent="0.25">
      <c r="A405" s="6">
        <v>44600</v>
      </c>
      <c r="B405" s="9" t="s">
        <v>40</v>
      </c>
      <c r="C405" s="7">
        <v>105</v>
      </c>
      <c r="D405" s="7" t="s">
        <v>95</v>
      </c>
      <c r="E405" s="7" t="s">
        <v>98</v>
      </c>
      <c r="F405" s="8">
        <v>0</v>
      </c>
      <c r="G405" s="9" t="str">
        <f>VLOOKUP(B405, 'Data Produk'!$A$2:$F$40, 2, FALSE)</f>
        <v>Teh Pucuk</v>
      </c>
      <c r="H405" s="9" t="str">
        <f>VLOOKUP(B405, 'Data Produk'!$A$2:$F$40, 3, FALSE)</f>
        <v>Minuman</v>
      </c>
      <c r="I405" s="7" t="str">
        <f>VLOOKUP(B405, 'Data Produk'!$A$2:$F$40, 4, FALSE)</f>
        <v>Pcs</v>
      </c>
      <c r="J405" s="10">
        <f>VLOOKUP(B405, 'Data Produk'!$A$2:$F$40, 5, FALSE)</f>
        <v>11500</v>
      </c>
      <c r="K405" s="10">
        <f>VLOOKUP(B405, 'Data Produk'!$A$2:$F$40, 6, FALSE)</f>
        <v>12550</v>
      </c>
      <c r="L405" s="10">
        <f t="shared" si="18"/>
        <v>1207500</v>
      </c>
      <c r="M405" s="10">
        <f t="shared" si="19"/>
        <v>1317750</v>
      </c>
      <c r="N405" s="10">
        <f t="shared" si="20"/>
        <v>110250</v>
      </c>
      <c r="O405" s="9">
        <f>DAY(transaksi[[#This Row],[TANGGAL]])</f>
        <v>8</v>
      </c>
      <c r="P405" s="7" t="str">
        <f>TEXT(transaksi[[#This Row],[TANGGAL]], "mmm")</f>
        <v>Feb</v>
      </c>
      <c r="Q405" s="7">
        <f>YEAR(transaksi[[#This Row],[TANGGAL]])</f>
        <v>2022</v>
      </c>
      <c r="R405" s="9"/>
    </row>
    <row r="406" spans="1:18" ht="15" x14ac:dyDescent="0.25">
      <c r="A406" s="6">
        <v>44601</v>
      </c>
      <c r="B406" s="9" t="s">
        <v>42</v>
      </c>
      <c r="C406" s="7">
        <v>115</v>
      </c>
      <c r="D406" s="7" t="s">
        <v>97</v>
      </c>
      <c r="E406" s="7" t="s">
        <v>96</v>
      </c>
      <c r="F406" s="8">
        <v>0</v>
      </c>
      <c r="G406" s="9" t="str">
        <f>VLOOKUP(B406, 'Data Produk'!$A$2:$F$40, 2, FALSE)</f>
        <v>Fruit Tea Poch</v>
      </c>
      <c r="H406" s="9" t="str">
        <f>VLOOKUP(B406, 'Data Produk'!$A$2:$F$40, 3, FALSE)</f>
        <v>Minuman</v>
      </c>
      <c r="I406" s="7" t="str">
        <f>VLOOKUP(B406, 'Data Produk'!$A$2:$F$40, 4, FALSE)</f>
        <v>Pcs</v>
      </c>
      <c r="J406" s="10">
        <f>VLOOKUP(B406, 'Data Produk'!$A$2:$F$40, 5, FALSE)</f>
        <v>2250</v>
      </c>
      <c r="K406" s="10">
        <f>VLOOKUP(B406, 'Data Produk'!$A$2:$F$40, 6, FALSE)</f>
        <v>4700</v>
      </c>
      <c r="L406" s="10">
        <f t="shared" si="18"/>
        <v>258750</v>
      </c>
      <c r="M406" s="10">
        <f t="shared" si="19"/>
        <v>540500</v>
      </c>
      <c r="N406" s="10">
        <f t="shared" si="20"/>
        <v>281750</v>
      </c>
      <c r="O406" s="9">
        <f>DAY(transaksi[[#This Row],[TANGGAL]])</f>
        <v>9</v>
      </c>
      <c r="P406" s="7" t="str">
        <f>TEXT(transaksi[[#This Row],[TANGGAL]], "mmm")</f>
        <v>Feb</v>
      </c>
      <c r="Q406" s="7">
        <f>YEAR(transaksi[[#This Row],[TANGGAL]])</f>
        <v>2022</v>
      </c>
      <c r="R406" s="9"/>
    </row>
    <row r="407" spans="1:18" ht="15" x14ac:dyDescent="0.25">
      <c r="A407" s="6">
        <v>44602</v>
      </c>
      <c r="B407" s="9" t="s">
        <v>54</v>
      </c>
      <c r="C407" s="7">
        <v>105</v>
      </c>
      <c r="D407" s="7" t="s">
        <v>99</v>
      </c>
      <c r="E407" s="7" t="s">
        <v>96</v>
      </c>
      <c r="F407" s="8">
        <v>0</v>
      </c>
      <c r="G407" s="9" t="str">
        <f>VLOOKUP(B407, 'Data Produk'!$A$2:$F$40, 2, FALSE)</f>
        <v>Zen Sabun</v>
      </c>
      <c r="H407" s="9" t="str">
        <f>VLOOKUP(B407, 'Data Produk'!$A$2:$F$40, 3, FALSE)</f>
        <v>Perawatan Tubuh</v>
      </c>
      <c r="I407" s="7" t="str">
        <f>VLOOKUP(B407, 'Data Produk'!$A$2:$F$40, 4, FALSE)</f>
        <v>Pcs</v>
      </c>
      <c r="J407" s="10">
        <f>VLOOKUP(B407, 'Data Produk'!$A$2:$F$40, 5, FALSE)</f>
        <v>18500</v>
      </c>
      <c r="K407" s="10">
        <f>VLOOKUP(B407, 'Data Produk'!$A$2:$F$40, 6, FALSE)</f>
        <v>20000</v>
      </c>
      <c r="L407" s="10">
        <f t="shared" si="18"/>
        <v>1942500</v>
      </c>
      <c r="M407" s="10">
        <f t="shared" si="19"/>
        <v>2100000</v>
      </c>
      <c r="N407" s="10">
        <f t="shared" si="20"/>
        <v>157500</v>
      </c>
      <c r="O407" s="9">
        <f>DAY(transaksi[[#This Row],[TANGGAL]])</f>
        <v>10</v>
      </c>
      <c r="P407" s="7" t="str">
        <f>TEXT(transaksi[[#This Row],[TANGGAL]], "mmm")</f>
        <v>Feb</v>
      </c>
      <c r="Q407" s="7">
        <f>YEAR(transaksi[[#This Row],[TANGGAL]])</f>
        <v>2022</v>
      </c>
      <c r="R407" s="9"/>
    </row>
    <row r="408" spans="1:18" ht="15" x14ac:dyDescent="0.25">
      <c r="A408" s="6">
        <v>44603</v>
      </c>
      <c r="B408" s="9" t="s">
        <v>57</v>
      </c>
      <c r="C408" s="7">
        <v>112</v>
      </c>
      <c r="D408" s="7" t="s">
        <v>97</v>
      </c>
      <c r="E408" s="7" t="s">
        <v>96</v>
      </c>
      <c r="F408" s="8">
        <v>0</v>
      </c>
      <c r="G408" s="9" t="str">
        <f>VLOOKUP(B408, 'Data Produk'!$A$2:$F$40, 2, FALSE)</f>
        <v>Detol</v>
      </c>
      <c r="H408" s="9" t="str">
        <f>VLOOKUP(B408, 'Data Produk'!$A$2:$F$40, 3, FALSE)</f>
        <v>Perawatan Tubuh</v>
      </c>
      <c r="I408" s="7" t="str">
        <f>VLOOKUP(B408, 'Data Produk'!$A$2:$F$40, 4, FALSE)</f>
        <v>Pcs</v>
      </c>
      <c r="J408" s="10">
        <f>VLOOKUP(B408, 'Data Produk'!$A$2:$F$40, 5, FALSE)</f>
        <v>5750</v>
      </c>
      <c r="K408" s="10">
        <f>VLOOKUP(B408, 'Data Produk'!$A$2:$F$40, 6, FALSE)</f>
        <v>7500</v>
      </c>
      <c r="L408" s="10">
        <f t="shared" si="18"/>
        <v>644000</v>
      </c>
      <c r="M408" s="10">
        <f t="shared" si="19"/>
        <v>840000</v>
      </c>
      <c r="N408" s="10">
        <f t="shared" si="20"/>
        <v>196000</v>
      </c>
      <c r="O408" s="9">
        <f>DAY(transaksi[[#This Row],[TANGGAL]])</f>
        <v>11</v>
      </c>
      <c r="P408" s="7" t="str">
        <f>TEXT(transaksi[[#This Row],[TANGGAL]], "mmm")</f>
        <v>Feb</v>
      </c>
      <c r="Q408" s="7">
        <f>YEAR(transaksi[[#This Row],[TANGGAL]])</f>
        <v>2022</v>
      </c>
      <c r="R408" s="9"/>
    </row>
    <row r="409" spans="1:18" ht="15" x14ac:dyDescent="0.25">
      <c r="A409" s="6">
        <v>44604</v>
      </c>
      <c r="B409" s="9" t="s">
        <v>59</v>
      </c>
      <c r="C409" s="7">
        <v>105</v>
      </c>
      <c r="D409" s="7" t="s">
        <v>97</v>
      </c>
      <c r="E409" s="7" t="s">
        <v>96</v>
      </c>
      <c r="F409" s="8">
        <v>0</v>
      </c>
      <c r="G409" s="9" t="str">
        <f>VLOOKUP(B409, 'Data Produk'!$A$2:$F$40, 2, FALSE)</f>
        <v>Lifebuoy Cair 900 Ml</v>
      </c>
      <c r="H409" s="9" t="str">
        <f>VLOOKUP(B409, 'Data Produk'!$A$2:$F$40, 3, FALSE)</f>
        <v>Perawatan Tubuh</v>
      </c>
      <c r="I409" s="7" t="str">
        <f>VLOOKUP(B409, 'Data Produk'!$A$2:$F$40, 4, FALSE)</f>
        <v>Pcs</v>
      </c>
      <c r="J409" s="10">
        <f>VLOOKUP(B409, 'Data Produk'!$A$2:$F$40, 5, FALSE)</f>
        <v>34550</v>
      </c>
      <c r="K409" s="10">
        <f>VLOOKUP(B409, 'Data Produk'!$A$2:$F$40, 6, FALSE)</f>
        <v>36000</v>
      </c>
      <c r="L409" s="10">
        <f t="shared" si="18"/>
        <v>3627750</v>
      </c>
      <c r="M409" s="10">
        <f t="shared" si="19"/>
        <v>3780000</v>
      </c>
      <c r="N409" s="10">
        <f t="shared" si="20"/>
        <v>152250</v>
      </c>
      <c r="O409" s="9">
        <f>DAY(transaksi[[#This Row],[TANGGAL]])</f>
        <v>12</v>
      </c>
      <c r="P409" s="7" t="str">
        <f>TEXT(transaksi[[#This Row],[TANGGAL]], "mmm")</f>
        <v>Feb</v>
      </c>
      <c r="Q409" s="7">
        <f>YEAR(transaksi[[#This Row],[TANGGAL]])</f>
        <v>2022</v>
      </c>
      <c r="R409" s="9"/>
    </row>
    <row r="410" spans="1:18" ht="15" x14ac:dyDescent="0.25">
      <c r="A410" s="6">
        <v>44605</v>
      </c>
      <c r="B410" s="9" t="s">
        <v>61</v>
      </c>
      <c r="C410" s="7">
        <v>106</v>
      </c>
      <c r="D410" s="7" t="s">
        <v>99</v>
      </c>
      <c r="E410" s="7" t="s">
        <v>98</v>
      </c>
      <c r="F410" s="8">
        <v>0</v>
      </c>
      <c r="G410" s="9" t="str">
        <f>VLOOKUP(B410, 'Data Produk'!$A$2:$F$40, 2, FALSE)</f>
        <v>Ciptadent 190gr</v>
      </c>
      <c r="H410" s="9" t="str">
        <f>VLOOKUP(B410, 'Data Produk'!$A$2:$F$40, 3, FALSE)</f>
        <v>Perawatan Tubuh</v>
      </c>
      <c r="I410" s="7" t="str">
        <f>VLOOKUP(B410, 'Data Produk'!$A$2:$F$40, 4, FALSE)</f>
        <v>Pcs</v>
      </c>
      <c r="J410" s="10">
        <f>VLOOKUP(B410, 'Data Produk'!$A$2:$F$40, 5, FALSE)</f>
        <v>15450</v>
      </c>
      <c r="K410" s="10">
        <f>VLOOKUP(B410, 'Data Produk'!$A$2:$F$40, 6, FALSE)</f>
        <v>17750</v>
      </c>
      <c r="L410" s="10">
        <f t="shared" si="18"/>
        <v>1637700</v>
      </c>
      <c r="M410" s="10">
        <f t="shared" si="19"/>
        <v>1881500</v>
      </c>
      <c r="N410" s="10">
        <f t="shared" si="20"/>
        <v>243800</v>
      </c>
      <c r="O410" s="9">
        <f>DAY(transaksi[[#This Row],[TANGGAL]])</f>
        <v>13</v>
      </c>
      <c r="P410" s="7" t="str">
        <f>TEXT(transaksi[[#This Row],[TANGGAL]], "mmm")</f>
        <v>Feb</v>
      </c>
      <c r="Q410" s="7">
        <f>YEAR(transaksi[[#This Row],[TANGGAL]])</f>
        <v>2022</v>
      </c>
      <c r="R410" s="9"/>
    </row>
    <row r="411" spans="1:18" ht="15" x14ac:dyDescent="0.25">
      <c r="A411" s="6">
        <v>44606</v>
      </c>
      <c r="B411" s="9" t="s">
        <v>63</v>
      </c>
      <c r="C411" s="7">
        <v>108</v>
      </c>
      <c r="D411" s="7" t="s">
        <v>97</v>
      </c>
      <c r="E411" s="7" t="s">
        <v>96</v>
      </c>
      <c r="F411" s="8">
        <v>0</v>
      </c>
      <c r="G411" s="9" t="str">
        <f>VLOOKUP(B411, 'Data Produk'!$A$2:$F$40, 2, FALSE)</f>
        <v>Pepsodent 120 gr</v>
      </c>
      <c r="H411" s="9" t="str">
        <f>VLOOKUP(B411, 'Data Produk'!$A$2:$F$40, 3, FALSE)</f>
        <v>Perawatan Tubuh</v>
      </c>
      <c r="I411" s="7" t="str">
        <f>VLOOKUP(B411, 'Data Produk'!$A$2:$F$40, 4, FALSE)</f>
        <v>Pcs</v>
      </c>
      <c r="J411" s="10">
        <f>VLOOKUP(B411, 'Data Produk'!$A$2:$F$40, 5, FALSE)</f>
        <v>5750</v>
      </c>
      <c r="K411" s="10">
        <f>VLOOKUP(B411, 'Data Produk'!$A$2:$F$40, 6, FALSE)</f>
        <v>10300</v>
      </c>
      <c r="L411" s="10">
        <f t="shared" si="18"/>
        <v>621000</v>
      </c>
      <c r="M411" s="10">
        <f t="shared" si="19"/>
        <v>1112400</v>
      </c>
      <c r="N411" s="10">
        <f t="shared" si="20"/>
        <v>491400</v>
      </c>
      <c r="O411" s="9">
        <f>DAY(transaksi[[#This Row],[TANGGAL]])</f>
        <v>14</v>
      </c>
      <c r="P411" s="7" t="str">
        <f>TEXT(transaksi[[#This Row],[TANGGAL]], "mmm")</f>
        <v>Feb</v>
      </c>
      <c r="Q411" s="7">
        <f>YEAR(transaksi[[#This Row],[TANGGAL]])</f>
        <v>2022</v>
      </c>
      <c r="R411" s="9"/>
    </row>
    <row r="412" spans="1:18" ht="15" x14ac:dyDescent="0.25">
      <c r="A412" s="6">
        <v>44607</v>
      </c>
      <c r="B412" s="9" t="s">
        <v>71</v>
      </c>
      <c r="C412" s="7">
        <v>104</v>
      </c>
      <c r="D412" s="7" t="s">
        <v>97</v>
      </c>
      <c r="E412" s="7" t="s">
        <v>96</v>
      </c>
      <c r="F412" s="8">
        <v>0</v>
      </c>
      <c r="G412" s="9" t="str">
        <f>VLOOKUP(B412, 'Data Produk'!$A$2:$F$40, 2, FALSE)</f>
        <v>Buku Gambar A4</v>
      </c>
      <c r="H412" s="9" t="str">
        <f>VLOOKUP(B412, 'Data Produk'!$A$2:$F$40, 3, FALSE)</f>
        <v>Alat Tulis</v>
      </c>
      <c r="I412" s="7" t="str">
        <f>VLOOKUP(B412, 'Data Produk'!$A$2:$F$40, 4, FALSE)</f>
        <v>Pcs</v>
      </c>
      <c r="J412" s="10">
        <f>VLOOKUP(B412, 'Data Produk'!$A$2:$F$40, 5, FALSE)</f>
        <v>8000</v>
      </c>
      <c r="K412" s="10">
        <f>VLOOKUP(B412, 'Data Produk'!$A$2:$F$40, 6, FALSE)</f>
        <v>10750</v>
      </c>
      <c r="L412" s="10">
        <f t="shared" si="18"/>
        <v>832000</v>
      </c>
      <c r="M412" s="10">
        <f t="shared" si="19"/>
        <v>1118000</v>
      </c>
      <c r="N412" s="10">
        <f t="shared" si="20"/>
        <v>286000</v>
      </c>
      <c r="O412" s="9">
        <f>DAY(transaksi[[#This Row],[TANGGAL]])</f>
        <v>15</v>
      </c>
      <c r="P412" s="7" t="str">
        <f>TEXT(transaksi[[#This Row],[TANGGAL]], "mmm")</f>
        <v>Feb</v>
      </c>
      <c r="Q412" s="7">
        <f>YEAR(transaksi[[#This Row],[TANGGAL]])</f>
        <v>2022</v>
      </c>
      <c r="R412" s="9"/>
    </row>
    <row r="413" spans="1:18" ht="15" x14ac:dyDescent="0.25">
      <c r="A413" s="6">
        <v>44608</v>
      </c>
      <c r="B413" s="9" t="s">
        <v>74</v>
      </c>
      <c r="C413" s="7">
        <v>105</v>
      </c>
      <c r="D413" s="7" t="s">
        <v>99</v>
      </c>
      <c r="E413" s="7" t="s">
        <v>96</v>
      </c>
      <c r="F413" s="8">
        <v>0</v>
      </c>
      <c r="G413" s="9" t="str">
        <f>VLOOKUP(B413, 'Data Produk'!$A$2:$F$40, 2, FALSE)</f>
        <v>Buku Tulis</v>
      </c>
      <c r="H413" s="9" t="str">
        <f>VLOOKUP(B413, 'Data Produk'!$A$2:$F$40, 3, FALSE)</f>
        <v>Alat Tulis</v>
      </c>
      <c r="I413" s="7" t="str">
        <f>VLOOKUP(B413, 'Data Produk'!$A$2:$F$40, 4, FALSE)</f>
        <v>Pcs</v>
      </c>
      <c r="J413" s="10">
        <f>VLOOKUP(B413, 'Data Produk'!$A$2:$F$40, 5, FALSE)</f>
        <v>5000</v>
      </c>
      <c r="K413" s="10">
        <f>VLOOKUP(B413, 'Data Produk'!$A$2:$F$40, 6, FALSE)</f>
        <v>7750</v>
      </c>
      <c r="L413" s="10">
        <f t="shared" si="18"/>
        <v>525000</v>
      </c>
      <c r="M413" s="10">
        <f t="shared" si="19"/>
        <v>813750</v>
      </c>
      <c r="N413" s="10">
        <f t="shared" si="20"/>
        <v>288750</v>
      </c>
      <c r="O413" s="9">
        <f>DAY(transaksi[[#This Row],[TANGGAL]])</f>
        <v>16</v>
      </c>
      <c r="P413" s="7" t="str">
        <f>TEXT(transaksi[[#This Row],[TANGGAL]], "mmm")</f>
        <v>Feb</v>
      </c>
      <c r="Q413" s="7">
        <f>YEAR(transaksi[[#This Row],[TANGGAL]])</f>
        <v>2022</v>
      </c>
      <c r="R413" s="9"/>
    </row>
    <row r="414" spans="1:18" ht="15" x14ac:dyDescent="0.25">
      <c r="A414" s="6">
        <v>44609</v>
      </c>
      <c r="B414" s="9" t="s">
        <v>76</v>
      </c>
      <c r="C414" s="7">
        <v>112</v>
      </c>
      <c r="D414" s="7" t="s">
        <v>97</v>
      </c>
      <c r="E414" s="7" t="s">
        <v>98</v>
      </c>
      <c r="F414" s="8">
        <v>0</v>
      </c>
      <c r="G414" s="9" t="str">
        <f>VLOOKUP(B414, 'Data Produk'!$A$2:$F$40, 2, FALSE)</f>
        <v>Pencil Warna 12</v>
      </c>
      <c r="H414" s="9" t="str">
        <f>VLOOKUP(B414, 'Data Produk'!$A$2:$F$40, 3, FALSE)</f>
        <v>Alat Tulis</v>
      </c>
      <c r="I414" s="7" t="str">
        <f>VLOOKUP(B414, 'Data Produk'!$A$2:$F$40, 4, FALSE)</f>
        <v>Pcs</v>
      </c>
      <c r="J414" s="10">
        <f>VLOOKUP(B414, 'Data Produk'!$A$2:$F$40, 5, FALSE)</f>
        <v>25000</v>
      </c>
      <c r="K414" s="10">
        <f>VLOOKUP(B414, 'Data Produk'!$A$2:$F$40, 6, FALSE)</f>
        <v>27500</v>
      </c>
      <c r="L414" s="10">
        <f t="shared" si="18"/>
        <v>2800000</v>
      </c>
      <c r="M414" s="10">
        <f t="shared" si="19"/>
        <v>3080000</v>
      </c>
      <c r="N414" s="10">
        <f t="shared" si="20"/>
        <v>280000</v>
      </c>
      <c r="O414" s="9">
        <f>DAY(transaksi[[#This Row],[TANGGAL]])</f>
        <v>17</v>
      </c>
      <c r="P414" s="7" t="str">
        <f>TEXT(transaksi[[#This Row],[TANGGAL]], "mmm")</f>
        <v>Feb</v>
      </c>
      <c r="Q414" s="7">
        <f>YEAR(transaksi[[#This Row],[TANGGAL]])</f>
        <v>2022</v>
      </c>
      <c r="R414" s="9"/>
    </row>
    <row r="415" spans="1:18" ht="15" x14ac:dyDescent="0.25">
      <c r="A415" s="6">
        <v>44610</v>
      </c>
      <c r="B415" s="9" t="s">
        <v>78</v>
      </c>
      <c r="C415" s="7">
        <v>106</v>
      </c>
      <c r="D415" s="7" t="s">
        <v>97</v>
      </c>
      <c r="E415" s="7" t="s">
        <v>96</v>
      </c>
      <c r="F415" s="8">
        <v>0</v>
      </c>
      <c r="G415" s="9" t="str">
        <f>VLOOKUP(B415, 'Data Produk'!$A$2:$F$40, 2, FALSE)</f>
        <v>Pencil Warna 24</v>
      </c>
      <c r="H415" s="9" t="str">
        <f>VLOOKUP(B415, 'Data Produk'!$A$2:$F$40, 3, FALSE)</f>
        <v>Alat Tulis</v>
      </c>
      <c r="I415" s="7" t="str">
        <f>VLOOKUP(B415, 'Data Produk'!$A$2:$F$40, 4, FALSE)</f>
        <v>Pcs</v>
      </c>
      <c r="J415" s="10">
        <f>VLOOKUP(B415, 'Data Produk'!$A$2:$F$40, 5, FALSE)</f>
        <v>50000</v>
      </c>
      <c r="K415" s="10">
        <f>VLOOKUP(B415, 'Data Produk'!$A$2:$F$40, 6, FALSE)</f>
        <v>55000</v>
      </c>
      <c r="L415" s="10">
        <f t="shared" si="18"/>
        <v>5300000</v>
      </c>
      <c r="M415" s="10">
        <f t="shared" si="19"/>
        <v>5830000</v>
      </c>
      <c r="N415" s="10">
        <f t="shared" si="20"/>
        <v>530000</v>
      </c>
      <c r="O415" s="9">
        <f>DAY(transaksi[[#This Row],[TANGGAL]])</f>
        <v>18</v>
      </c>
      <c r="P415" s="7" t="str">
        <f>TEXT(transaksi[[#This Row],[TANGGAL]], "mmm")</f>
        <v>Feb</v>
      </c>
      <c r="Q415" s="7">
        <f>YEAR(transaksi[[#This Row],[TANGGAL]])</f>
        <v>2022</v>
      </c>
      <c r="R415" s="9"/>
    </row>
    <row r="416" spans="1:18" ht="15" x14ac:dyDescent="0.25">
      <c r="A416" s="6">
        <v>44611</v>
      </c>
      <c r="B416" s="9" t="s">
        <v>80</v>
      </c>
      <c r="C416" s="7">
        <v>103</v>
      </c>
      <c r="D416" s="7" t="s">
        <v>99</v>
      </c>
      <c r="E416" s="7" t="s">
        <v>96</v>
      </c>
      <c r="F416" s="8">
        <v>0</v>
      </c>
      <c r="G416" s="9" t="str">
        <f>VLOOKUP(B416, 'Data Produk'!$A$2:$F$40, 2, FALSE)</f>
        <v>Buku Gambar A3</v>
      </c>
      <c r="H416" s="9" t="str">
        <f>VLOOKUP(B416, 'Data Produk'!$A$2:$F$40, 3, FALSE)</f>
        <v>Alat Tulis</v>
      </c>
      <c r="I416" s="7" t="str">
        <f>VLOOKUP(B416, 'Data Produk'!$A$2:$F$40, 4, FALSE)</f>
        <v>Pcs</v>
      </c>
      <c r="J416" s="10">
        <f>VLOOKUP(B416, 'Data Produk'!$A$2:$F$40, 5, FALSE)</f>
        <v>10000</v>
      </c>
      <c r="K416" s="10">
        <f>VLOOKUP(B416, 'Data Produk'!$A$2:$F$40, 6, FALSE)</f>
        <v>13500</v>
      </c>
      <c r="L416" s="10">
        <f t="shared" si="18"/>
        <v>1030000</v>
      </c>
      <c r="M416" s="10">
        <f t="shared" si="19"/>
        <v>1390500</v>
      </c>
      <c r="N416" s="10">
        <f t="shared" si="20"/>
        <v>360500</v>
      </c>
      <c r="O416" s="9">
        <f>DAY(transaksi[[#This Row],[TANGGAL]])</f>
        <v>19</v>
      </c>
      <c r="P416" s="7" t="str">
        <f>TEXT(transaksi[[#This Row],[TANGGAL]], "mmm")</f>
        <v>Feb</v>
      </c>
      <c r="Q416" s="7">
        <f>YEAR(transaksi[[#This Row],[TANGGAL]])</f>
        <v>2022</v>
      </c>
      <c r="R416" s="9"/>
    </row>
    <row r="417" spans="1:18" ht="15" x14ac:dyDescent="0.25">
      <c r="A417" s="6">
        <v>44612</v>
      </c>
      <c r="B417" s="9" t="s">
        <v>82</v>
      </c>
      <c r="C417" s="7">
        <v>109</v>
      </c>
      <c r="D417" s="7" t="s">
        <v>97</v>
      </c>
      <c r="E417" s="7" t="s">
        <v>96</v>
      </c>
      <c r="F417" s="8">
        <v>0</v>
      </c>
      <c r="G417" s="9" t="str">
        <f>VLOOKUP(B417, 'Data Produk'!$A$2:$F$40, 2, FALSE)</f>
        <v>Pulpen Gel</v>
      </c>
      <c r="H417" s="9" t="str">
        <f>VLOOKUP(B417, 'Data Produk'!$A$2:$F$40, 3, FALSE)</f>
        <v>Alat Tulis</v>
      </c>
      <c r="I417" s="7" t="str">
        <f>VLOOKUP(B417, 'Data Produk'!$A$2:$F$40, 4, FALSE)</f>
        <v>Pcs</v>
      </c>
      <c r="J417" s="10">
        <f>VLOOKUP(B417, 'Data Produk'!$A$2:$F$40, 5, FALSE)</f>
        <v>7500</v>
      </c>
      <c r="K417" s="10">
        <f>VLOOKUP(B417, 'Data Produk'!$A$2:$F$40, 6, FALSE)</f>
        <v>8000</v>
      </c>
      <c r="L417" s="10">
        <f t="shared" si="18"/>
        <v>817500</v>
      </c>
      <c r="M417" s="10">
        <f t="shared" si="19"/>
        <v>872000</v>
      </c>
      <c r="N417" s="10">
        <f t="shared" si="20"/>
        <v>54500</v>
      </c>
      <c r="O417" s="9">
        <f>DAY(transaksi[[#This Row],[TANGGAL]])</f>
        <v>20</v>
      </c>
      <c r="P417" s="7" t="str">
        <f>TEXT(transaksi[[#This Row],[TANGGAL]], "mmm")</f>
        <v>Feb</v>
      </c>
      <c r="Q417" s="7">
        <f>YEAR(transaksi[[#This Row],[TANGGAL]])</f>
        <v>2022</v>
      </c>
      <c r="R417" s="9"/>
    </row>
    <row r="418" spans="1:18" ht="15" x14ac:dyDescent="0.25">
      <c r="A418" s="6">
        <v>44613</v>
      </c>
      <c r="B418" s="9" t="s">
        <v>84</v>
      </c>
      <c r="C418" s="7">
        <v>108</v>
      </c>
      <c r="D418" s="7" t="s">
        <v>97</v>
      </c>
      <c r="E418" s="7" t="s">
        <v>98</v>
      </c>
      <c r="F418" s="8">
        <v>0</v>
      </c>
      <c r="G418" s="9" t="str">
        <f>VLOOKUP(B418, 'Data Produk'!$A$2:$F$40, 2, FALSE)</f>
        <v>Tipe X Joyko</v>
      </c>
      <c r="H418" s="9" t="str">
        <f>VLOOKUP(B418, 'Data Produk'!$A$2:$F$40, 3, FALSE)</f>
        <v>Alat Tulis</v>
      </c>
      <c r="I418" s="7" t="str">
        <f>VLOOKUP(B418, 'Data Produk'!$A$2:$F$40, 4, FALSE)</f>
        <v>Pcs</v>
      </c>
      <c r="J418" s="10">
        <f>VLOOKUP(B418, 'Data Produk'!$A$2:$F$40, 5, FALSE)</f>
        <v>1500</v>
      </c>
      <c r="K418" s="10">
        <f>VLOOKUP(B418, 'Data Produk'!$A$2:$F$40, 6, FALSE)</f>
        <v>2500</v>
      </c>
      <c r="L418" s="10">
        <f t="shared" si="18"/>
        <v>162000</v>
      </c>
      <c r="M418" s="10">
        <f t="shared" si="19"/>
        <v>270000</v>
      </c>
      <c r="N418" s="10">
        <f t="shared" si="20"/>
        <v>108000</v>
      </c>
      <c r="O418" s="9">
        <f>DAY(transaksi[[#This Row],[TANGGAL]])</f>
        <v>21</v>
      </c>
      <c r="P418" s="7" t="str">
        <f>TEXT(transaksi[[#This Row],[TANGGAL]], "mmm")</f>
        <v>Feb</v>
      </c>
      <c r="Q418" s="7">
        <f>YEAR(transaksi[[#This Row],[TANGGAL]])</f>
        <v>2022</v>
      </c>
      <c r="R418" s="9"/>
    </row>
    <row r="419" spans="1:18" ht="15" x14ac:dyDescent="0.25">
      <c r="A419" s="6">
        <v>44614</v>
      </c>
      <c r="B419" s="9" t="s">
        <v>86</v>
      </c>
      <c r="C419" s="7">
        <v>107</v>
      </c>
      <c r="D419" s="7" t="s">
        <v>99</v>
      </c>
      <c r="E419" s="7" t="s">
        <v>96</v>
      </c>
      <c r="F419" s="8">
        <v>0</v>
      </c>
      <c r="G419" s="9" t="str">
        <f>VLOOKUP(B419, 'Data Produk'!$A$2:$F$40, 2, FALSE)</f>
        <v>Penggaris Butterfly</v>
      </c>
      <c r="H419" s="9" t="str">
        <f>VLOOKUP(B419, 'Data Produk'!$A$2:$F$40, 3, FALSE)</f>
        <v>Alat Tulis</v>
      </c>
      <c r="I419" s="7" t="str">
        <f>VLOOKUP(B419, 'Data Produk'!$A$2:$F$40, 4, FALSE)</f>
        <v>Pcs</v>
      </c>
      <c r="J419" s="10">
        <f>VLOOKUP(B419, 'Data Produk'!$A$2:$F$40, 5, FALSE)</f>
        <v>1750</v>
      </c>
      <c r="K419" s="10">
        <f>VLOOKUP(B419, 'Data Produk'!$A$2:$F$40, 6, FALSE)</f>
        <v>2750</v>
      </c>
      <c r="L419" s="10">
        <f t="shared" si="18"/>
        <v>187250</v>
      </c>
      <c r="M419" s="10">
        <f t="shared" si="19"/>
        <v>294250</v>
      </c>
      <c r="N419" s="10">
        <f t="shared" si="20"/>
        <v>107000</v>
      </c>
      <c r="O419" s="9">
        <f>DAY(transaksi[[#This Row],[TANGGAL]])</f>
        <v>22</v>
      </c>
      <c r="P419" s="7" t="str">
        <f>TEXT(transaksi[[#This Row],[TANGGAL]], "mmm")</f>
        <v>Feb</v>
      </c>
      <c r="Q419" s="7">
        <f>YEAR(transaksi[[#This Row],[TANGGAL]])</f>
        <v>2022</v>
      </c>
      <c r="R419" s="9"/>
    </row>
    <row r="420" spans="1:18" ht="15" x14ac:dyDescent="0.25">
      <c r="A420" s="6">
        <v>44615</v>
      </c>
      <c r="B420" s="9" t="s">
        <v>88</v>
      </c>
      <c r="C420" s="7">
        <v>125</v>
      </c>
      <c r="D420" s="7" t="s">
        <v>97</v>
      </c>
      <c r="E420" s="7" t="s">
        <v>96</v>
      </c>
      <c r="F420" s="8">
        <v>0</v>
      </c>
      <c r="G420" s="9" t="str">
        <f>VLOOKUP(B420, 'Data Produk'!$A$2:$F$40, 2, FALSE)</f>
        <v>Penggaris Flexibble</v>
      </c>
      <c r="H420" s="9" t="str">
        <f>VLOOKUP(B420, 'Data Produk'!$A$2:$F$40, 3, FALSE)</f>
        <v>Alat Tulis</v>
      </c>
      <c r="I420" s="7" t="str">
        <f>VLOOKUP(B420, 'Data Produk'!$A$2:$F$40, 4, FALSE)</f>
        <v>Pcs</v>
      </c>
      <c r="J420" s="10">
        <f>VLOOKUP(B420, 'Data Produk'!$A$2:$F$40, 5, FALSE)</f>
        <v>13750</v>
      </c>
      <c r="K420" s="10">
        <f>VLOOKUP(B420, 'Data Produk'!$A$2:$F$40, 6, FALSE)</f>
        <v>17500</v>
      </c>
      <c r="L420" s="10">
        <f t="shared" si="18"/>
        <v>1718750</v>
      </c>
      <c r="M420" s="10">
        <f t="shared" si="19"/>
        <v>2187500</v>
      </c>
      <c r="N420" s="10">
        <f t="shared" si="20"/>
        <v>468750</v>
      </c>
      <c r="O420" s="9">
        <f>DAY(transaksi[[#This Row],[TANGGAL]])</f>
        <v>23</v>
      </c>
      <c r="P420" s="7" t="str">
        <f>TEXT(transaksi[[#This Row],[TANGGAL]], "mmm")</f>
        <v>Feb</v>
      </c>
      <c r="Q420" s="7">
        <f>YEAR(transaksi[[#This Row],[TANGGAL]])</f>
        <v>2022</v>
      </c>
      <c r="R420" s="9"/>
    </row>
    <row r="421" spans="1:18" ht="15" x14ac:dyDescent="0.25">
      <c r="A421" s="6">
        <v>44616</v>
      </c>
      <c r="B421" s="9" t="s">
        <v>48</v>
      </c>
      <c r="C421" s="7">
        <v>105</v>
      </c>
      <c r="D421" s="7" t="s">
        <v>97</v>
      </c>
      <c r="E421" s="7" t="s">
        <v>96</v>
      </c>
      <c r="F421" s="8">
        <v>0</v>
      </c>
      <c r="G421" s="9" t="str">
        <f>VLOOKUP(B421, 'Data Produk'!$A$2:$F$40, 2, FALSE)</f>
        <v>Golda Coffee</v>
      </c>
      <c r="H421" s="9" t="str">
        <f>VLOOKUP(B421, 'Data Produk'!$A$2:$F$40, 3, FALSE)</f>
        <v>Minuman</v>
      </c>
      <c r="I421" s="7" t="str">
        <f>VLOOKUP(B421, 'Data Produk'!$A$2:$F$40, 4, FALSE)</f>
        <v>Pcs</v>
      </c>
      <c r="J421" s="10">
        <f>VLOOKUP(B421, 'Data Produk'!$A$2:$F$40, 5, FALSE)</f>
        <v>11950</v>
      </c>
      <c r="K421" s="10">
        <f>VLOOKUP(B421, 'Data Produk'!$A$2:$F$40, 6, FALSE)</f>
        <v>16200</v>
      </c>
      <c r="L421" s="10">
        <f t="shared" si="18"/>
        <v>1254750</v>
      </c>
      <c r="M421" s="10">
        <f t="shared" si="19"/>
        <v>1701000</v>
      </c>
      <c r="N421" s="10">
        <f t="shared" si="20"/>
        <v>446250</v>
      </c>
      <c r="O421" s="9">
        <f>DAY(transaksi[[#This Row],[TANGGAL]])</f>
        <v>24</v>
      </c>
      <c r="P421" s="7" t="str">
        <f>TEXT(transaksi[[#This Row],[TANGGAL]], "mmm")</f>
        <v>Feb</v>
      </c>
      <c r="Q421" s="7">
        <f>YEAR(transaksi[[#This Row],[TANGGAL]])</f>
        <v>2022</v>
      </c>
      <c r="R421" s="9"/>
    </row>
    <row r="422" spans="1:18" ht="15" x14ac:dyDescent="0.25">
      <c r="A422" s="6">
        <v>44617</v>
      </c>
      <c r="B422" s="9" t="s">
        <v>17</v>
      </c>
      <c r="C422" s="7">
        <v>110</v>
      </c>
      <c r="D422" s="7" t="s">
        <v>95</v>
      </c>
      <c r="E422" s="7" t="s">
        <v>98</v>
      </c>
      <c r="F422" s="8">
        <v>0</v>
      </c>
      <c r="G422" s="9" t="str">
        <f>VLOOKUP(B422, 'Data Produk'!$A$2:$F$40, 2, FALSE)</f>
        <v>Beng beng</v>
      </c>
      <c r="H422" s="9" t="str">
        <f>VLOOKUP(B422, 'Data Produk'!$A$2:$F$40, 3, FALSE)</f>
        <v>Makanan</v>
      </c>
      <c r="I422" s="7" t="str">
        <f>VLOOKUP(B422, 'Data Produk'!$A$2:$F$40, 4, FALSE)</f>
        <v>Pcs</v>
      </c>
      <c r="J422" s="10">
        <f>VLOOKUP(B422, 'Data Produk'!$A$2:$F$40, 5, FALSE)</f>
        <v>3650</v>
      </c>
      <c r="K422" s="10">
        <f>VLOOKUP(B422, 'Data Produk'!$A$2:$F$40, 6, FALSE)</f>
        <v>5100</v>
      </c>
      <c r="L422" s="10">
        <f t="shared" si="18"/>
        <v>401500</v>
      </c>
      <c r="M422" s="10">
        <f t="shared" si="19"/>
        <v>561000</v>
      </c>
      <c r="N422" s="10">
        <f t="shared" si="20"/>
        <v>159500</v>
      </c>
      <c r="O422" s="9">
        <f>DAY(transaksi[[#This Row],[TANGGAL]])</f>
        <v>25</v>
      </c>
      <c r="P422" s="7" t="str">
        <f>TEXT(transaksi[[#This Row],[TANGGAL]], "mmm")</f>
        <v>Feb</v>
      </c>
      <c r="Q422" s="7">
        <f>YEAR(transaksi[[#This Row],[TANGGAL]])</f>
        <v>2022</v>
      </c>
      <c r="R422" s="9"/>
    </row>
    <row r="423" spans="1:18" ht="15" x14ac:dyDescent="0.25">
      <c r="A423" s="6">
        <v>44618</v>
      </c>
      <c r="B423" s="9" t="s">
        <v>17</v>
      </c>
      <c r="C423" s="7">
        <v>105</v>
      </c>
      <c r="D423" s="7" t="s">
        <v>95</v>
      </c>
      <c r="E423" s="7" t="s">
        <v>96</v>
      </c>
      <c r="F423" s="8">
        <v>0</v>
      </c>
      <c r="G423" s="9" t="str">
        <f>VLOOKUP(B423, 'Data Produk'!$A$2:$F$40, 2, FALSE)</f>
        <v>Beng beng</v>
      </c>
      <c r="H423" s="9" t="str">
        <f>VLOOKUP(B423, 'Data Produk'!$A$2:$F$40, 3, FALSE)</f>
        <v>Makanan</v>
      </c>
      <c r="I423" s="7" t="str">
        <f>VLOOKUP(B423, 'Data Produk'!$A$2:$F$40, 4, FALSE)</f>
        <v>Pcs</v>
      </c>
      <c r="J423" s="10">
        <f>VLOOKUP(B423, 'Data Produk'!$A$2:$F$40, 5, FALSE)</f>
        <v>3650</v>
      </c>
      <c r="K423" s="10">
        <f>VLOOKUP(B423, 'Data Produk'!$A$2:$F$40, 6, FALSE)</f>
        <v>5100</v>
      </c>
      <c r="L423" s="10">
        <f t="shared" si="18"/>
        <v>383250</v>
      </c>
      <c r="M423" s="10">
        <f t="shared" si="19"/>
        <v>535500</v>
      </c>
      <c r="N423" s="10">
        <f t="shared" si="20"/>
        <v>152250</v>
      </c>
      <c r="O423" s="9">
        <f>DAY(transaksi[[#This Row],[TANGGAL]])</f>
        <v>26</v>
      </c>
      <c r="P423" s="7" t="str">
        <f>TEXT(transaksi[[#This Row],[TANGGAL]], "mmm")</f>
        <v>Feb</v>
      </c>
      <c r="Q423" s="7">
        <f>YEAR(transaksi[[#This Row],[TANGGAL]])</f>
        <v>2022</v>
      </c>
      <c r="R423" s="9"/>
    </row>
    <row r="424" spans="1:18" ht="15" x14ac:dyDescent="0.25">
      <c r="A424" s="6">
        <v>44619</v>
      </c>
      <c r="B424" s="9" t="s">
        <v>17</v>
      </c>
      <c r="C424" s="7">
        <v>105</v>
      </c>
      <c r="D424" s="7" t="s">
        <v>95</v>
      </c>
      <c r="E424" s="7" t="s">
        <v>96</v>
      </c>
      <c r="F424" s="8">
        <v>0</v>
      </c>
      <c r="G424" s="9" t="str">
        <f>VLOOKUP(B424, 'Data Produk'!$A$2:$F$40, 2, FALSE)</f>
        <v>Beng beng</v>
      </c>
      <c r="H424" s="9" t="str">
        <f>VLOOKUP(B424, 'Data Produk'!$A$2:$F$40, 3, FALSE)</f>
        <v>Makanan</v>
      </c>
      <c r="I424" s="7" t="str">
        <f>VLOOKUP(B424, 'Data Produk'!$A$2:$F$40, 4, FALSE)</f>
        <v>Pcs</v>
      </c>
      <c r="J424" s="10">
        <f>VLOOKUP(B424, 'Data Produk'!$A$2:$F$40, 5, FALSE)</f>
        <v>3650</v>
      </c>
      <c r="K424" s="10">
        <f>VLOOKUP(B424, 'Data Produk'!$A$2:$F$40, 6, FALSE)</f>
        <v>5100</v>
      </c>
      <c r="L424" s="10">
        <f t="shared" si="18"/>
        <v>383250</v>
      </c>
      <c r="M424" s="10">
        <f t="shared" si="19"/>
        <v>535500</v>
      </c>
      <c r="N424" s="10">
        <f t="shared" si="20"/>
        <v>152250</v>
      </c>
      <c r="O424" s="9">
        <f>DAY(transaksi[[#This Row],[TANGGAL]])</f>
        <v>27</v>
      </c>
      <c r="P424" s="7" t="str">
        <f>TEXT(transaksi[[#This Row],[TANGGAL]], "mmm")</f>
        <v>Feb</v>
      </c>
      <c r="Q424" s="7">
        <f>YEAR(transaksi[[#This Row],[TANGGAL]])</f>
        <v>2022</v>
      </c>
      <c r="R424" s="9"/>
    </row>
    <row r="425" spans="1:18" ht="15" x14ac:dyDescent="0.25">
      <c r="A425" s="6">
        <v>44620</v>
      </c>
      <c r="B425" s="9" t="s">
        <v>17</v>
      </c>
      <c r="C425" s="7">
        <v>115</v>
      </c>
      <c r="D425" s="7" t="s">
        <v>95</v>
      </c>
      <c r="E425" s="7" t="s">
        <v>98</v>
      </c>
      <c r="F425" s="8">
        <v>0</v>
      </c>
      <c r="G425" s="9" t="str">
        <f>VLOOKUP(B425, 'Data Produk'!$A$2:$F$40, 2, FALSE)</f>
        <v>Beng beng</v>
      </c>
      <c r="H425" s="9" t="str">
        <f>VLOOKUP(B425, 'Data Produk'!$A$2:$F$40, 3, FALSE)</f>
        <v>Makanan</v>
      </c>
      <c r="I425" s="7" t="str">
        <f>VLOOKUP(B425, 'Data Produk'!$A$2:$F$40, 4, FALSE)</f>
        <v>Pcs</v>
      </c>
      <c r="J425" s="10">
        <f>VLOOKUP(B425, 'Data Produk'!$A$2:$F$40, 5, FALSE)</f>
        <v>3650</v>
      </c>
      <c r="K425" s="10">
        <f>VLOOKUP(B425, 'Data Produk'!$A$2:$F$40, 6, FALSE)</f>
        <v>5100</v>
      </c>
      <c r="L425" s="10">
        <f t="shared" si="18"/>
        <v>419750</v>
      </c>
      <c r="M425" s="10">
        <f t="shared" si="19"/>
        <v>586500</v>
      </c>
      <c r="N425" s="10">
        <f t="shared" si="20"/>
        <v>166750</v>
      </c>
      <c r="O425" s="9">
        <f>DAY(transaksi[[#This Row],[TANGGAL]])</f>
        <v>28</v>
      </c>
      <c r="P425" s="7" t="str">
        <f>TEXT(transaksi[[#This Row],[TANGGAL]], "mmm")</f>
        <v>Feb</v>
      </c>
      <c r="Q425" s="7">
        <f>YEAR(transaksi[[#This Row],[TANGGAL]])</f>
        <v>2022</v>
      </c>
      <c r="R425" s="9"/>
    </row>
    <row r="426" spans="1:18" ht="15" x14ac:dyDescent="0.25">
      <c r="A426" s="6">
        <v>44621</v>
      </c>
      <c r="B426" s="9" t="s">
        <v>17</v>
      </c>
      <c r="C426" s="7">
        <v>110</v>
      </c>
      <c r="D426" s="7" t="s">
        <v>95</v>
      </c>
      <c r="E426" s="7" t="s">
        <v>96</v>
      </c>
      <c r="F426" s="8">
        <v>0</v>
      </c>
      <c r="G426" s="9" t="str">
        <f>VLOOKUP(B426, 'Data Produk'!$A$2:$F$40, 2, FALSE)</f>
        <v>Beng beng</v>
      </c>
      <c r="H426" s="9" t="str">
        <f>VLOOKUP(B426, 'Data Produk'!$A$2:$F$40, 3, FALSE)</f>
        <v>Makanan</v>
      </c>
      <c r="I426" s="7" t="str">
        <f>VLOOKUP(B426, 'Data Produk'!$A$2:$F$40, 4, FALSE)</f>
        <v>Pcs</v>
      </c>
      <c r="J426" s="10">
        <f>VLOOKUP(B426, 'Data Produk'!$A$2:$F$40, 5, FALSE)</f>
        <v>3650</v>
      </c>
      <c r="K426" s="10">
        <f>VLOOKUP(B426, 'Data Produk'!$A$2:$F$40, 6, FALSE)</f>
        <v>5100</v>
      </c>
      <c r="L426" s="10">
        <f t="shared" si="18"/>
        <v>401500</v>
      </c>
      <c r="M426" s="10">
        <f t="shared" si="19"/>
        <v>561000</v>
      </c>
      <c r="N426" s="10">
        <f t="shared" si="20"/>
        <v>159500</v>
      </c>
      <c r="O426" s="9">
        <f>DAY(transaksi[[#This Row],[TANGGAL]])</f>
        <v>1</v>
      </c>
      <c r="P426" s="7" t="str">
        <f>TEXT(transaksi[[#This Row],[TANGGAL]], "mmm")</f>
        <v>Mar</v>
      </c>
      <c r="Q426" s="7">
        <f>YEAR(transaksi[[#This Row],[TANGGAL]])</f>
        <v>2022</v>
      </c>
      <c r="R426" s="9"/>
    </row>
    <row r="427" spans="1:18" ht="15" x14ac:dyDescent="0.25">
      <c r="A427" s="6">
        <v>44622</v>
      </c>
      <c r="B427" s="9" t="s">
        <v>17</v>
      </c>
      <c r="C427" s="7">
        <v>115</v>
      </c>
      <c r="D427" s="7" t="s">
        <v>99</v>
      </c>
      <c r="E427" s="7" t="s">
        <v>98</v>
      </c>
      <c r="F427" s="8">
        <v>0</v>
      </c>
      <c r="G427" s="9" t="str">
        <f>VLOOKUP(B427, 'Data Produk'!$A$2:$F$40, 2, FALSE)</f>
        <v>Beng beng</v>
      </c>
      <c r="H427" s="9" t="str">
        <f>VLOOKUP(B427, 'Data Produk'!$A$2:$F$40, 3, FALSE)</f>
        <v>Makanan</v>
      </c>
      <c r="I427" s="7" t="str">
        <f>VLOOKUP(B427, 'Data Produk'!$A$2:$F$40, 4, FALSE)</f>
        <v>Pcs</v>
      </c>
      <c r="J427" s="10">
        <f>VLOOKUP(B427, 'Data Produk'!$A$2:$F$40, 5, FALSE)</f>
        <v>3650</v>
      </c>
      <c r="K427" s="10">
        <f>VLOOKUP(B427, 'Data Produk'!$A$2:$F$40, 6, FALSE)</f>
        <v>5100</v>
      </c>
      <c r="L427" s="10">
        <f t="shared" si="18"/>
        <v>419750</v>
      </c>
      <c r="M427" s="10">
        <f t="shared" si="19"/>
        <v>586500</v>
      </c>
      <c r="N427" s="10">
        <f t="shared" si="20"/>
        <v>166750</v>
      </c>
      <c r="O427" s="9">
        <f>DAY(transaksi[[#This Row],[TANGGAL]])</f>
        <v>2</v>
      </c>
      <c r="P427" s="7" t="str">
        <f>TEXT(transaksi[[#This Row],[TANGGAL]], "mmm")</f>
        <v>Mar</v>
      </c>
      <c r="Q427" s="7">
        <f>YEAR(transaksi[[#This Row],[TANGGAL]])</f>
        <v>2022</v>
      </c>
      <c r="R427" s="9"/>
    </row>
    <row r="428" spans="1:18" ht="15" x14ac:dyDescent="0.25">
      <c r="A428" s="6">
        <v>44623</v>
      </c>
      <c r="B428" s="9" t="s">
        <v>17</v>
      </c>
      <c r="C428" s="7">
        <v>120</v>
      </c>
      <c r="D428" s="7" t="s">
        <v>99</v>
      </c>
      <c r="E428" s="7" t="s">
        <v>96</v>
      </c>
      <c r="F428" s="8">
        <v>0</v>
      </c>
      <c r="G428" s="9" t="str">
        <f>VLOOKUP(B428, 'Data Produk'!$A$2:$F$40, 2, FALSE)</f>
        <v>Beng beng</v>
      </c>
      <c r="H428" s="9" t="str">
        <f>VLOOKUP(B428, 'Data Produk'!$A$2:$F$40, 3, FALSE)</f>
        <v>Makanan</v>
      </c>
      <c r="I428" s="7" t="str">
        <f>VLOOKUP(B428, 'Data Produk'!$A$2:$F$40, 4, FALSE)</f>
        <v>Pcs</v>
      </c>
      <c r="J428" s="10">
        <f>VLOOKUP(B428, 'Data Produk'!$A$2:$F$40, 5, FALSE)</f>
        <v>3650</v>
      </c>
      <c r="K428" s="10">
        <f>VLOOKUP(B428, 'Data Produk'!$A$2:$F$40, 6, FALSE)</f>
        <v>5100</v>
      </c>
      <c r="L428" s="10">
        <f t="shared" si="18"/>
        <v>438000</v>
      </c>
      <c r="M428" s="10">
        <f t="shared" si="19"/>
        <v>612000</v>
      </c>
      <c r="N428" s="10">
        <f t="shared" si="20"/>
        <v>174000</v>
      </c>
      <c r="O428" s="9">
        <f>DAY(transaksi[[#This Row],[TANGGAL]])</f>
        <v>3</v>
      </c>
      <c r="P428" s="7" t="str">
        <f>TEXT(transaksi[[#This Row],[TANGGAL]], "mmm")</f>
        <v>Mar</v>
      </c>
      <c r="Q428" s="7">
        <f>YEAR(transaksi[[#This Row],[TANGGAL]])</f>
        <v>2022</v>
      </c>
      <c r="R428" s="9"/>
    </row>
    <row r="429" spans="1:18" ht="15" x14ac:dyDescent="0.25">
      <c r="A429" s="6">
        <v>44624</v>
      </c>
      <c r="B429" s="9" t="s">
        <v>7</v>
      </c>
      <c r="C429" s="7">
        <v>112</v>
      </c>
      <c r="D429" s="7" t="s">
        <v>99</v>
      </c>
      <c r="E429" s="7" t="s">
        <v>96</v>
      </c>
      <c r="F429" s="8">
        <v>0</v>
      </c>
      <c r="G429" s="9" t="str">
        <f>VLOOKUP(B429, 'Data Produk'!$A$2:$F$40, 2, FALSE)</f>
        <v>Pocky</v>
      </c>
      <c r="H429" s="9" t="str">
        <f>VLOOKUP(B429, 'Data Produk'!$A$2:$F$40, 3, FALSE)</f>
        <v>Makanan</v>
      </c>
      <c r="I429" s="7" t="str">
        <f>VLOOKUP(B429, 'Data Produk'!$A$2:$F$40, 4, FALSE)</f>
        <v>Pcs</v>
      </c>
      <c r="J429" s="10">
        <f>VLOOKUP(B429, 'Data Produk'!$A$2:$F$40, 5, FALSE)</f>
        <v>7250</v>
      </c>
      <c r="K429" s="10">
        <f>VLOOKUP(B429, 'Data Produk'!$A$2:$F$40, 6, FALSE)</f>
        <v>8200</v>
      </c>
      <c r="L429" s="10">
        <f t="shared" si="18"/>
        <v>812000</v>
      </c>
      <c r="M429" s="10">
        <f t="shared" si="19"/>
        <v>918400</v>
      </c>
      <c r="N429" s="10">
        <f t="shared" si="20"/>
        <v>106400</v>
      </c>
      <c r="O429" s="9">
        <f>DAY(transaksi[[#This Row],[TANGGAL]])</f>
        <v>4</v>
      </c>
      <c r="P429" s="7" t="str">
        <f>TEXT(transaksi[[#This Row],[TANGGAL]], "mmm")</f>
        <v>Mar</v>
      </c>
      <c r="Q429" s="7">
        <f>YEAR(transaksi[[#This Row],[TANGGAL]])</f>
        <v>2022</v>
      </c>
      <c r="R429" s="9"/>
    </row>
    <row r="430" spans="1:18" ht="15" x14ac:dyDescent="0.25">
      <c r="A430" s="6">
        <v>44625</v>
      </c>
      <c r="B430" s="9" t="s">
        <v>11</v>
      </c>
      <c r="C430" s="7">
        <v>110</v>
      </c>
      <c r="D430" s="7" t="s">
        <v>95</v>
      </c>
      <c r="E430" s="7" t="s">
        <v>96</v>
      </c>
      <c r="F430" s="8">
        <v>0</v>
      </c>
      <c r="G430" s="9" t="str">
        <f>VLOOKUP(B430, 'Data Produk'!$A$2:$F$40, 2, FALSE)</f>
        <v>Lotte Chocopie</v>
      </c>
      <c r="H430" s="9" t="str">
        <f>VLOOKUP(B430, 'Data Produk'!$A$2:$F$40, 3, FALSE)</f>
        <v>Makanan</v>
      </c>
      <c r="I430" s="7" t="str">
        <f>VLOOKUP(B430, 'Data Produk'!$A$2:$F$40, 4, FALSE)</f>
        <v>Pcs</v>
      </c>
      <c r="J430" s="10">
        <f>VLOOKUP(B430, 'Data Produk'!$A$2:$F$40, 5, FALSE)</f>
        <v>4850</v>
      </c>
      <c r="K430" s="10">
        <f>VLOOKUP(B430, 'Data Produk'!$A$2:$F$40, 6, FALSE)</f>
        <v>6100</v>
      </c>
      <c r="L430" s="10">
        <f t="shared" si="18"/>
        <v>533500</v>
      </c>
      <c r="M430" s="10">
        <f t="shared" si="19"/>
        <v>671000</v>
      </c>
      <c r="N430" s="10">
        <f t="shared" si="20"/>
        <v>137500</v>
      </c>
      <c r="O430" s="9">
        <f>DAY(transaksi[[#This Row],[TANGGAL]])</f>
        <v>5</v>
      </c>
      <c r="P430" s="7" t="str">
        <f>TEXT(transaksi[[#This Row],[TANGGAL]], "mmm")</f>
        <v>Mar</v>
      </c>
      <c r="Q430" s="7">
        <f>YEAR(transaksi[[#This Row],[TANGGAL]])</f>
        <v>2022</v>
      </c>
      <c r="R430" s="9"/>
    </row>
    <row r="431" spans="1:18" ht="15" x14ac:dyDescent="0.25">
      <c r="A431" s="6">
        <v>44626</v>
      </c>
      <c r="B431" s="9" t="s">
        <v>13</v>
      </c>
      <c r="C431" s="7">
        <v>115</v>
      </c>
      <c r="D431" s="7" t="s">
        <v>95</v>
      </c>
      <c r="E431" s="7" t="s">
        <v>98</v>
      </c>
      <c r="F431" s="8">
        <v>0</v>
      </c>
      <c r="G431" s="9" t="str">
        <f>VLOOKUP(B431, 'Data Produk'!$A$2:$F$40, 2, FALSE)</f>
        <v>Oreo Wafer Sandwich</v>
      </c>
      <c r="H431" s="9" t="str">
        <f>VLOOKUP(B431, 'Data Produk'!$A$2:$F$40, 3, FALSE)</f>
        <v>Makanan</v>
      </c>
      <c r="I431" s="7" t="str">
        <f>VLOOKUP(B431, 'Data Produk'!$A$2:$F$40, 4, FALSE)</f>
        <v>Pcs</v>
      </c>
      <c r="J431" s="10">
        <f>VLOOKUP(B431, 'Data Produk'!$A$2:$F$40, 5, FALSE)</f>
        <v>2350</v>
      </c>
      <c r="K431" s="10">
        <f>VLOOKUP(B431, 'Data Produk'!$A$2:$F$40, 6, FALSE)</f>
        <v>3500</v>
      </c>
      <c r="L431" s="10">
        <f t="shared" si="18"/>
        <v>270250</v>
      </c>
      <c r="M431" s="10">
        <f t="shared" si="19"/>
        <v>402500</v>
      </c>
      <c r="N431" s="10">
        <f t="shared" si="20"/>
        <v>132250</v>
      </c>
      <c r="O431" s="9">
        <f>DAY(transaksi[[#This Row],[TANGGAL]])</f>
        <v>6</v>
      </c>
      <c r="P431" s="7" t="str">
        <f>TEXT(transaksi[[#This Row],[TANGGAL]], "mmm")</f>
        <v>Mar</v>
      </c>
      <c r="Q431" s="7">
        <f>YEAR(transaksi[[#This Row],[TANGGAL]])</f>
        <v>2022</v>
      </c>
      <c r="R431" s="9"/>
    </row>
    <row r="432" spans="1:18" ht="15" x14ac:dyDescent="0.25">
      <c r="A432" s="6">
        <v>44627</v>
      </c>
      <c r="B432" s="9" t="s">
        <v>15</v>
      </c>
      <c r="C432" s="7">
        <v>105</v>
      </c>
      <c r="D432" s="7" t="s">
        <v>95</v>
      </c>
      <c r="E432" s="7" t="s">
        <v>96</v>
      </c>
      <c r="F432" s="8">
        <v>0</v>
      </c>
      <c r="G432" s="9" t="str">
        <f>VLOOKUP(B432, 'Data Produk'!$A$2:$F$40, 2, FALSE)</f>
        <v>Nyam-nyam</v>
      </c>
      <c r="H432" s="9" t="str">
        <f>VLOOKUP(B432, 'Data Produk'!$A$2:$F$40, 3, FALSE)</f>
        <v>Makanan</v>
      </c>
      <c r="I432" s="7" t="str">
        <f>VLOOKUP(B432, 'Data Produk'!$A$2:$F$40, 4, FALSE)</f>
        <v>Pcs</v>
      </c>
      <c r="J432" s="10">
        <f>VLOOKUP(B432, 'Data Produk'!$A$2:$F$40, 5, FALSE)</f>
        <v>3550</v>
      </c>
      <c r="K432" s="10">
        <f>VLOOKUP(B432, 'Data Produk'!$A$2:$F$40, 6, FALSE)</f>
        <v>4800</v>
      </c>
      <c r="L432" s="10">
        <f t="shared" si="18"/>
        <v>372750</v>
      </c>
      <c r="M432" s="10">
        <f t="shared" si="19"/>
        <v>504000</v>
      </c>
      <c r="N432" s="10">
        <f t="shared" si="20"/>
        <v>131250</v>
      </c>
      <c r="O432" s="9">
        <f>DAY(transaksi[[#This Row],[TANGGAL]])</f>
        <v>7</v>
      </c>
      <c r="P432" s="7" t="str">
        <f>TEXT(transaksi[[#This Row],[TANGGAL]], "mmm")</f>
        <v>Mar</v>
      </c>
      <c r="Q432" s="7">
        <f>YEAR(transaksi[[#This Row],[TANGGAL]])</f>
        <v>2022</v>
      </c>
      <c r="R432" s="9"/>
    </row>
    <row r="433" spans="1:18" ht="15" x14ac:dyDescent="0.25">
      <c r="A433" s="6">
        <v>44628</v>
      </c>
      <c r="B433" s="9" t="s">
        <v>33</v>
      </c>
      <c r="C433" s="7">
        <v>110</v>
      </c>
      <c r="D433" s="7" t="s">
        <v>95</v>
      </c>
      <c r="E433" s="7" t="s">
        <v>98</v>
      </c>
      <c r="F433" s="8">
        <v>0</v>
      </c>
      <c r="G433" s="9" t="str">
        <f>VLOOKUP(B433, 'Data Produk'!$A$2:$F$40, 2, FALSE)</f>
        <v>Buah Vita</v>
      </c>
      <c r="H433" s="9" t="str">
        <f>VLOOKUP(B433, 'Data Produk'!$A$2:$F$40, 3, FALSE)</f>
        <v>Minuman</v>
      </c>
      <c r="I433" s="7" t="str">
        <f>VLOOKUP(B433, 'Data Produk'!$A$2:$F$40, 4, FALSE)</f>
        <v>Pcs</v>
      </c>
      <c r="J433" s="10">
        <f>VLOOKUP(B433, 'Data Produk'!$A$2:$F$40, 5, FALSE)</f>
        <v>12850</v>
      </c>
      <c r="K433" s="10">
        <f>VLOOKUP(B433, 'Data Produk'!$A$2:$F$40, 6, FALSE)</f>
        <v>14250</v>
      </c>
      <c r="L433" s="10">
        <f t="shared" si="18"/>
        <v>1413500</v>
      </c>
      <c r="M433" s="10">
        <f t="shared" si="19"/>
        <v>1567500</v>
      </c>
      <c r="N433" s="10">
        <f t="shared" si="20"/>
        <v>154000</v>
      </c>
      <c r="O433" s="9">
        <f>DAY(transaksi[[#This Row],[TANGGAL]])</f>
        <v>8</v>
      </c>
      <c r="P433" s="7" t="str">
        <f>TEXT(transaksi[[#This Row],[TANGGAL]], "mmm")</f>
        <v>Mar</v>
      </c>
      <c r="Q433" s="7">
        <f>YEAR(transaksi[[#This Row],[TANGGAL]])</f>
        <v>2022</v>
      </c>
      <c r="R433" s="9"/>
    </row>
    <row r="434" spans="1:18" ht="15" x14ac:dyDescent="0.25">
      <c r="A434" s="6">
        <v>44629</v>
      </c>
      <c r="B434" s="9" t="s">
        <v>36</v>
      </c>
      <c r="C434" s="7">
        <v>104</v>
      </c>
      <c r="D434" s="7" t="s">
        <v>97</v>
      </c>
      <c r="E434" s="7" t="s">
        <v>96</v>
      </c>
      <c r="F434" s="8">
        <v>0</v>
      </c>
      <c r="G434" s="9" t="str">
        <f>VLOOKUP(B434, 'Data Produk'!$A$2:$F$40, 2, FALSE)</f>
        <v>Cimory Yogurt</v>
      </c>
      <c r="H434" s="9" t="str">
        <f>VLOOKUP(B434, 'Data Produk'!$A$2:$F$40, 3, FALSE)</f>
        <v>Minuman</v>
      </c>
      <c r="I434" s="7" t="str">
        <f>VLOOKUP(B434, 'Data Produk'!$A$2:$F$40, 4, FALSE)</f>
        <v>Pcs</v>
      </c>
      <c r="J434" s="10">
        <f>VLOOKUP(B434, 'Data Produk'!$A$2:$F$40, 5, FALSE)</f>
        <v>2875</v>
      </c>
      <c r="K434" s="10">
        <f>VLOOKUP(B434, 'Data Produk'!$A$2:$F$40, 6, FALSE)</f>
        <v>5300</v>
      </c>
      <c r="L434" s="10">
        <f t="shared" si="18"/>
        <v>299000</v>
      </c>
      <c r="M434" s="10">
        <f t="shared" si="19"/>
        <v>551200</v>
      </c>
      <c r="N434" s="10">
        <f t="shared" si="20"/>
        <v>252200</v>
      </c>
      <c r="O434" s="9">
        <f>DAY(transaksi[[#This Row],[TANGGAL]])</f>
        <v>9</v>
      </c>
      <c r="P434" s="7" t="str">
        <f>TEXT(transaksi[[#This Row],[TANGGAL]], "mmm")</f>
        <v>Mar</v>
      </c>
      <c r="Q434" s="7">
        <f>YEAR(transaksi[[#This Row],[TANGGAL]])</f>
        <v>2022</v>
      </c>
      <c r="R434" s="9"/>
    </row>
    <row r="435" spans="1:18" ht="15" x14ac:dyDescent="0.25">
      <c r="A435" s="6">
        <v>44630</v>
      </c>
      <c r="B435" s="9" t="s">
        <v>38</v>
      </c>
      <c r="C435" s="7">
        <v>110</v>
      </c>
      <c r="D435" s="7" t="s">
        <v>97</v>
      </c>
      <c r="E435" s="7" t="s">
        <v>96</v>
      </c>
      <c r="F435" s="8">
        <v>0</v>
      </c>
      <c r="G435" s="9" t="str">
        <f>VLOOKUP(B435, 'Data Produk'!$A$2:$F$40, 2, FALSE)</f>
        <v>Yoyic Bluebery</v>
      </c>
      <c r="H435" s="9" t="str">
        <f>VLOOKUP(B435, 'Data Produk'!$A$2:$F$40, 3, FALSE)</f>
        <v>Minuman</v>
      </c>
      <c r="I435" s="7" t="str">
        <f>VLOOKUP(B435, 'Data Produk'!$A$2:$F$40, 4, FALSE)</f>
        <v>Pcs</v>
      </c>
      <c r="J435" s="10">
        <f>VLOOKUP(B435, 'Data Produk'!$A$2:$F$40, 5, FALSE)</f>
        <v>4775</v>
      </c>
      <c r="K435" s="10">
        <f>VLOOKUP(B435, 'Data Produk'!$A$2:$F$40, 6, FALSE)</f>
        <v>7700</v>
      </c>
      <c r="L435" s="10">
        <f t="shared" si="18"/>
        <v>525250</v>
      </c>
      <c r="M435" s="10">
        <f t="shared" si="19"/>
        <v>847000</v>
      </c>
      <c r="N435" s="10">
        <f t="shared" si="20"/>
        <v>321750</v>
      </c>
      <c r="O435" s="9">
        <f>DAY(transaksi[[#This Row],[TANGGAL]])</f>
        <v>10</v>
      </c>
      <c r="P435" s="7" t="str">
        <f>TEXT(transaksi[[#This Row],[TANGGAL]], "mmm")</f>
        <v>Mar</v>
      </c>
      <c r="Q435" s="7">
        <f>YEAR(transaksi[[#This Row],[TANGGAL]])</f>
        <v>2022</v>
      </c>
      <c r="R435" s="9"/>
    </row>
    <row r="436" spans="1:18" ht="15" x14ac:dyDescent="0.25">
      <c r="A436" s="6">
        <v>44631</v>
      </c>
      <c r="B436" s="9" t="s">
        <v>40</v>
      </c>
      <c r="C436" s="7">
        <v>109</v>
      </c>
      <c r="D436" s="7" t="s">
        <v>97</v>
      </c>
      <c r="E436" s="7" t="s">
        <v>98</v>
      </c>
      <c r="F436" s="8">
        <v>0</v>
      </c>
      <c r="G436" s="9" t="str">
        <f>VLOOKUP(B436, 'Data Produk'!$A$2:$F$40, 2, FALSE)</f>
        <v>Teh Pucuk</v>
      </c>
      <c r="H436" s="9" t="str">
        <f>VLOOKUP(B436, 'Data Produk'!$A$2:$F$40, 3, FALSE)</f>
        <v>Minuman</v>
      </c>
      <c r="I436" s="7" t="str">
        <f>VLOOKUP(B436, 'Data Produk'!$A$2:$F$40, 4, FALSE)</f>
        <v>Pcs</v>
      </c>
      <c r="J436" s="10">
        <f>VLOOKUP(B436, 'Data Produk'!$A$2:$F$40, 5, FALSE)</f>
        <v>11500</v>
      </c>
      <c r="K436" s="10">
        <f>VLOOKUP(B436, 'Data Produk'!$A$2:$F$40, 6, FALSE)</f>
        <v>12550</v>
      </c>
      <c r="L436" s="10">
        <f t="shared" si="18"/>
        <v>1253500</v>
      </c>
      <c r="M436" s="10">
        <f t="shared" si="19"/>
        <v>1367950</v>
      </c>
      <c r="N436" s="10">
        <f t="shared" si="20"/>
        <v>114450</v>
      </c>
      <c r="O436" s="9">
        <f>DAY(transaksi[[#This Row],[TANGGAL]])</f>
        <v>11</v>
      </c>
      <c r="P436" s="7" t="str">
        <f>TEXT(transaksi[[#This Row],[TANGGAL]], "mmm")</f>
        <v>Mar</v>
      </c>
      <c r="Q436" s="7">
        <f>YEAR(transaksi[[#This Row],[TANGGAL]])</f>
        <v>2022</v>
      </c>
      <c r="R436" s="9"/>
    </row>
    <row r="437" spans="1:18" ht="15" x14ac:dyDescent="0.25">
      <c r="A437" s="6">
        <v>44632</v>
      </c>
      <c r="B437" s="9" t="s">
        <v>42</v>
      </c>
      <c r="C437" s="7">
        <v>115</v>
      </c>
      <c r="D437" s="7" t="s">
        <v>97</v>
      </c>
      <c r="E437" s="7" t="s">
        <v>96</v>
      </c>
      <c r="F437" s="8">
        <v>0</v>
      </c>
      <c r="G437" s="9" t="str">
        <f>VLOOKUP(B437, 'Data Produk'!$A$2:$F$40, 2, FALSE)</f>
        <v>Fruit Tea Poch</v>
      </c>
      <c r="H437" s="9" t="str">
        <f>VLOOKUP(B437, 'Data Produk'!$A$2:$F$40, 3, FALSE)</f>
        <v>Minuman</v>
      </c>
      <c r="I437" s="7" t="str">
        <f>VLOOKUP(B437, 'Data Produk'!$A$2:$F$40, 4, FALSE)</f>
        <v>Pcs</v>
      </c>
      <c r="J437" s="10">
        <f>VLOOKUP(B437, 'Data Produk'!$A$2:$F$40, 5, FALSE)</f>
        <v>2250</v>
      </c>
      <c r="K437" s="10">
        <f>VLOOKUP(B437, 'Data Produk'!$A$2:$F$40, 6, FALSE)</f>
        <v>4700</v>
      </c>
      <c r="L437" s="10">
        <f t="shared" si="18"/>
        <v>258750</v>
      </c>
      <c r="M437" s="10">
        <f t="shared" si="19"/>
        <v>540500</v>
      </c>
      <c r="N437" s="10">
        <f t="shared" si="20"/>
        <v>281750</v>
      </c>
      <c r="O437" s="9">
        <f>DAY(transaksi[[#This Row],[TANGGAL]])</f>
        <v>12</v>
      </c>
      <c r="P437" s="7" t="str">
        <f>TEXT(transaksi[[#This Row],[TANGGAL]], "mmm")</f>
        <v>Mar</v>
      </c>
      <c r="Q437" s="7">
        <f>YEAR(transaksi[[#This Row],[TANGGAL]])</f>
        <v>2022</v>
      </c>
      <c r="R437" s="9"/>
    </row>
    <row r="438" spans="1:18" ht="15" x14ac:dyDescent="0.25">
      <c r="A438" s="6">
        <v>44633</v>
      </c>
      <c r="B438" s="9" t="s">
        <v>54</v>
      </c>
      <c r="C438" s="7">
        <v>115</v>
      </c>
      <c r="D438" s="7" t="s">
        <v>99</v>
      </c>
      <c r="E438" s="7" t="s">
        <v>98</v>
      </c>
      <c r="F438" s="8">
        <v>0</v>
      </c>
      <c r="G438" s="9" t="str">
        <f>VLOOKUP(B438, 'Data Produk'!$A$2:$F$40, 2, FALSE)</f>
        <v>Zen Sabun</v>
      </c>
      <c r="H438" s="9" t="str">
        <f>VLOOKUP(B438, 'Data Produk'!$A$2:$F$40, 3, FALSE)</f>
        <v>Perawatan Tubuh</v>
      </c>
      <c r="I438" s="7" t="str">
        <f>VLOOKUP(B438, 'Data Produk'!$A$2:$F$40, 4, FALSE)</f>
        <v>Pcs</v>
      </c>
      <c r="J438" s="10">
        <f>VLOOKUP(B438, 'Data Produk'!$A$2:$F$40, 5, FALSE)</f>
        <v>18500</v>
      </c>
      <c r="K438" s="10">
        <f>VLOOKUP(B438, 'Data Produk'!$A$2:$F$40, 6, FALSE)</f>
        <v>20000</v>
      </c>
      <c r="L438" s="10">
        <f t="shared" si="18"/>
        <v>2127500</v>
      </c>
      <c r="M438" s="10">
        <f t="shared" si="19"/>
        <v>2300000</v>
      </c>
      <c r="N438" s="10">
        <f t="shared" si="20"/>
        <v>172500</v>
      </c>
      <c r="O438" s="9">
        <f>DAY(transaksi[[#This Row],[TANGGAL]])</f>
        <v>13</v>
      </c>
      <c r="P438" s="7" t="str">
        <f>TEXT(transaksi[[#This Row],[TANGGAL]], "mmm")</f>
        <v>Mar</v>
      </c>
      <c r="Q438" s="7">
        <f>YEAR(transaksi[[#This Row],[TANGGAL]])</f>
        <v>2022</v>
      </c>
      <c r="R438" s="9"/>
    </row>
    <row r="439" spans="1:18" ht="15" x14ac:dyDescent="0.25">
      <c r="A439" s="6">
        <v>44634</v>
      </c>
      <c r="B439" s="9" t="s">
        <v>57</v>
      </c>
      <c r="C439" s="7">
        <v>118</v>
      </c>
      <c r="D439" s="7" t="s">
        <v>97</v>
      </c>
      <c r="E439" s="7" t="s">
        <v>96</v>
      </c>
      <c r="F439" s="8">
        <v>0</v>
      </c>
      <c r="G439" s="9" t="str">
        <f>VLOOKUP(B439, 'Data Produk'!$A$2:$F$40, 2, FALSE)</f>
        <v>Detol</v>
      </c>
      <c r="H439" s="9" t="str">
        <f>VLOOKUP(B439, 'Data Produk'!$A$2:$F$40, 3, FALSE)</f>
        <v>Perawatan Tubuh</v>
      </c>
      <c r="I439" s="7" t="str">
        <f>VLOOKUP(B439, 'Data Produk'!$A$2:$F$40, 4, FALSE)</f>
        <v>Pcs</v>
      </c>
      <c r="J439" s="10">
        <f>VLOOKUP(B439, 'Data Produk'!$A$2:$F$40, 5, FALSE)</f>
        <v>5750</v>
      </c>
      <c r="K439" s="10">
        <f>VLOOKUP(B439, 'Data Produk'!$A$2:$F$40, 6, FALSE)</f>
        <v>7500</v>
      </c>
      <c r="L439" s="10">
        <f t="shared" si="18"/>
        <v>678500</v>
      </c>
      <c r="M439" s="10">
        <f t="shared" si="19"/>
        <v>885000</v>
      </c>
      <c r="N439" s="10">
        <f t="shared" si="20"/>
        <v>206500</v>
      </c>
      <c r="O439" s="9">
        <f>DAY(transaksi[[#This Row],[TANGGAL]])</f>
        <v>14</v>
      </c>
      <c r="P439" s="7" t="str">
        <f>TEXT(transaksi[[#This Row],[TANGGAL]], "mmm")</f>
        <v>Mar</v>
      </c>
      <c r="Q439" s="7">
        <f>YEAR(transaksi[[#This Row],[TANGGAL]])</f>
        <v>2022</v>
      </c>
      <c r="R439" s="9"/>
    </row>
    <row r="440" spans="1:18" ht="15" x14ac:dyDescent="0.25">
      <c r="A440" s="6">
        <v>44635</v>
      </c>
      <c r="B440" s="9" t="s">
        <v>59</v>
      </c>
      <c r="C440" s="7">
        <v>114</v>
      </c>
      <c r="D440" s="7" t="s">
        <v>97</v>
      </c>
      <c r="E440" s="7" t="s">
        <v>98</v>
      </c>
      <c r="F440" s="8">
        <v>0</v>
      </c>
      <c r="G440" s="9" t="str">
        <f>VLOOKUP(B440, 'Data Produk'!$A$2:$F$40, 2, FALSE)</f>
        <v>Lifebuoy Cair 900 Ml</v>
      </c>
      <c r="H440" s="9" t="str">
        <f>VLOOKUP(B440, 'Data Produk'!$A$2:$F$40, 3, FALSE)</f>
        <v>Perawatan Tubuh</v>
      </c>
      <c r="I440" s="7" t="str">
        <f>VLOOKUP(B440, 'Data Produk'!$A$2:$F$40, 4, FALSE)</f>
        <v>Pcs</v>
      </c>
      <c r="J440" s="10">
        <f>VLOOKUP(B440, 'Data Produk'!$A$2:$F$40, 5, FALSE)</f>
        <v>34550</v>
      </c>
      <c r="K440" s="10">
        <f>VLOOKUP(B440, 'Data Produk'!$A$2:$F$40, 6, FALSE)</f>
        <v>36000</v>
      </c>
      <c r="L440" s="10">
        <f t="shared" si="18"/>
        <v>3938700</v>
      </c>
      <c r="M440" s="10">
        <f t="shared" si="19"/>
        <v>4104000</v>
      </c>
      <c r="N440" s="10">
        <f t="shared" si="20"/>
        <v>165300</v>
      </c>
      <c r="O440" s="9">
        <f>DAY(transaksi[[#This Row],[TANGGAL]])</f>
        <v>15</v>
      </c>
      <c r="P440" s="7" t="str">
        <f>TEXT(transaksi[[#This Row],[TANGGAL]], "mmm")</f>
        <v>Mar</v>
      </c>
      <c r="Q440" s="7">
        <f>YEAR(transaksi[[#This Row],[TANGGAL]])</f>
        <v>2022</v>
      </c>
      <c r="R440" s="9"/>
    </row>
    <row r="441" spans="1:18" ht="15" x14ac:dyDescent="0.25">
      <c r="A441" s="6">
        <v>44636</v>
      </c>
      <c r="B441" s="9" t="s">
        <v>61</v>
      </c>
      <c r="C441" s="7">
        <v>110</v>
      </c>
      <c r="D441" s="7" t="s">
        <v>99</v>
      </c>
      <c r="E441" s="7" t="s">
        <v>96</v>
      </c>
      <c r="F441" s="8">
        <v>0</v>
      </c>
      <c r="G441" s="9" t="str">
        <f>VLOOKUP(B441, 'Data Produk'!$A$2:$F$40, 2, FALSE)</f>
        <v>Ciptadent 190gr</v>
      </c>
      <c r="H441" s="9" t="str">
        <f>VLOOKUP(B441, 'Data Produk'!$A$2:$F$40, 3, FALSE)</f>
        <v>Perawatan Tubuh</v>
      </c>
      <c r="I441" s="7" t="str">
        <f>VLOOKUP(B441, 'Data Produk'!$A$2:$F$40, 4, FALSE)</f>
        <v>Pcs</v>
      </c>
      <c r="J441" s="10">
        <f>VLOOKUP(B441, 'Data Produk'!$A$2:$F$40, 5, FALSE)</f>
        <v>15450</v>
      </c>
      <c r="K441" s="10">
        <f>VLOOKUP(B441, 'Data Produk'!$A$2:$F$40, 6, FALSE)</f>
        <v>17750</v>
      </c>
      <c r="L441" s="10">
        <f t="shared" si="18"/>
        <v>1699500</v>
      </c>
      <c r="M441" s="10">
        <f t="shared" si="19"/>
        <v>1952500</v>
      </c>
      <c r="N441" s="10">
        <f t="shared" si="20"/>
        <v>253000</v>
      </c>
      <c r="O441" s="9">
        <f>DAY(transaksi[[#This Row],[TANGGAL]])</f>
        <v>16</v>
      </c>
      <c r="P441" s="7" t="str">
        <f>TEXT(transaksi[[#This Row],[TANGGAL]], "mmm")</f>
        <v>Mar</v>
      </c>
      <c r="Q441" s="7">
        <f>YEAR(transaksi[[#This Row],[TANGGAL]])</f>
        <v>2022</v>
      </c>
      <c r="R441" s="9"/>
    </row>
    <row r="442" spans="1:18" ht="15" x14ac:dyDescent="0.25">
      <c r="A442" s="6">
        <v>44637</v>
      </c>
      <c r="B442" s="9" t="s">
        <v>63</v>
      </c>
      <c r="C442" s="7">
        <v>112</v>
      </c>
      <c r="D442" s="7" t="s">
        <v>97</v>
      </c>
      <c r="E442" s="7" t="s">
        <v>98</v>
      </c>
      <c r="F442" s="8">
        <v>0</v>
      </c>
      <c r="G442" s="9" t="str">
        <f>VLOOKUP(B442, 'Data Produk'!$A$2:$F$40, 2, FALSE)</f>
        <v>Pepsodent 120 gr</v>
      </c>
      <c r="H442" s="9" t="str">
        <f>VLOOKUP(B442, 'Data Produk'!$A$2:$F$40, 3, FALSE)</f>
        <v>Perawatan Tubuh</v>
      </c>
      <c r="I442" s="7" t="str">
        <f>VLOOKUP(B442, 'Data Produk'!$A$2:$F$40, 4, FALSE)</f>
        <v>Pcs</v>
      </c>
      <c r="J442" s="10">
        <f>VLOOKUP(B442, 'Data Produk'!$A$2:$F$40, 5, FALSE)</f>
        <v>5750</v>
      </c>
      <c r="K442" s="10">
        <f>VLOOKUP(B442, 'Data Produk'!$A$2:$F$40, 6, FALSE)</f>
        <v>10300</v>
      </c>
      <c r="L442" s="10">
        <f t="shared" si="18"/>
        <v>644000</v>
      </c>
      <c r="M442" s="10">
        <f t="shared" si="19"/>
        <v>1153600</v>
      </c>
      <c r="N442" s="10">
        <f t="shared" si="20"/>
        <v>509600</v>
      </c>
      <c r="O442" s="9">
        <f>DAY(transaksi[[#This Row],[TANGGAL]])</f>
        <v>17</v>
      </c>
      <c r="P442" s="7" t="str">
        <f>TEXT(transaksi[[#This Row],[TANGGAL]], "mmm")</f>
        <v>Mar</v>
      </c>
      <c r="Q442" s="7">
        <f>YEAR(transaksi[[#This Row],[TANGGAL]])</f>
        <v>2022</v>
      </c>
      <c r="R442" s="9"/>
    </row>
    <row r="443" spans="1:18" ht="15" x14ac:dyDescent="0.25">
      <c r="A443" s="6">
        <v>44638</v>
      </c>
      <c r="B443" s="9" t="s">
        <v>71</v>
      </c>
      <c r="C443" s="7">
        <v>119</v>
      </c>
      <c r="D443" s="7" t="s">
        <v>97</v>
      </c>
      <c r="E443" s="7" t="s">
        <v>96</v>
      </c>
      <c r="F443" s="8">
        <v>0</v>
      </c>
      <c r="G443" s="9" t="str">
        <f>VLOOKUP(B443, 'Data Produk'!$A$2:$F$40, 2, FALSE)</f>
        <v>Buku Gambar A4</v>
      </c>
      <c r="H443" s="9" t="str">
        <f>VLOOKUP(B443, 'Data Produk'!$A$2:$F$40, 3, FALSE)</f>
        <v>Alat Tulis</v>
      </c>
      <c r="I443" s="7" t="str">
        <f>VLOOKUP(B443, 'Data Produk'!$A$2:$F$40, 4, FALSE)</f>
        <v>Pcs</v>
      </c>
      <c r="J443" s="10">
        <f>VLOOKUP(B443, 'Data Produk'!$A$2:$F$40, 5, FALSE)</f>
        <v>8000</v>
      </c>
      <c r="K443" s="10">
        <f>VLOOKUP(B443, 'Data Produk'!$A$2:$F$40, 6, FALSE)</f>
        <v>10750</v>
      </c>
      <c r="L443" s="10">
        <f t="shared" si="18"/>
        <v>952000</v>
      </c>
      <c r="M443" s="10">
        <f t="shared" si="19"/>
        <v>1279250</v>
      </c>
      <c r="N443" s="10">
        <f t="shared" si="20"/>
        <v>327250</v>
      </c>
      <c r="O443" s="9">
        <f>DAY(transaksi[[#This Row],[TANGGAL]])</f>
        <v>18</v>
      </c>
      <c r="P443" s="7" t="str">
        <f>TEXT(transaksi[[#This Row],[TANGGAL]], "mmm")</f>
        <v>Mar</v>
      </c>
      <c r="Q443" s="7">
        <f>YEAR(transaksi[[#This Row],[TANGGAL]])</f>
        <v>2022</v>
      </c>
      <c r="R443" s="9"/>
    </row>
    <row r="444" spans="1:18" ht="15" x14ac:dyDescent="0.25">
      <c r="A444" s="6">
        <v>44639</v>
      </c>
      <c r="B444" s="9" t="s">
        <v>74</v>
      </c>
      <c r="C444" s="7">
        <v>113</v>
      </c>
      <c r="D444" s="7" t="s">
        <v>99</v>
      </c>
      <c r="E444" s="7" t="s">
        <v>98</v>
      </c>
      <c r="F444" s="8">
        <v>0</v>
      </c>
      <c r="G444" s="9" t="str">
        <f>VLOOKUP(B444, 'Data Produk'!$A$2:$F$40, 2, FALSE)</f>
        <v>Buku Tulis</v>
      </c>
      <c r="H444" s="9" t="str">
        <f>VLOOKUP(B444, 'Data Produk'!$A$2:$F$40, 3, FALSE)</f>
        <v>Alat Tulis</v>
      </c>
      <c r="I444" s="7" t="str">
        <f>VLOOKUP(B444, 'Data Produk'!$A$2:$F$40, 4, FALSE)</f>
        <v>Pcs</v>
      </c>
      <c r="J444" s="10">
        <f>VLOOKUP(B444, 'Data Produk'!$A$2:$F$40, 5, FALSE)</f>
        <v>5000</v>
      </c>
      <c r="K444" s="10">
        <f>VLOOKUP(B444, 'Data Produk'!$A$2:$F$40, 6, FALSE)</f>
        <v>7750</v>
      </c>
      <c r="L444" s="10">
        <f t="shared" si="18"/>
        <v>565000</v>
      </c>
      <c r="M444" s="10">
        <f t="shared" si="19"/>
        <v>875750</v>
      </c>
      <c r="N444" s="10">
        <f t="shared" si="20"/>
        <v>310750</v>
      </c>
      <c r="O444" s="9">
        <f>DAY(transaksi[[#This Row],[TANGGAL]])</f>
        <v>19</v>
      </c>
      <c r="P444" s="7" t="str">
        <f>TEXT(transaksi[[#This Row],[TANGGAL]], "mmm")</f>
        <v>Mar</v>
      </c>
      <c r="Q444" s="7">
        <f>YEAR(transaksi[[#This Row],[TANGGAL]])</f>
        <v>2022</v>
      </c>
      <c r="R444" s="9"/>
    </row>
    <row r="445" spans="1:18" ht="15" x14ac:dyDescent="0.25">
      <c r="A445" s="6">
        <v>44640</v>
      </c>
      <c r="B445" s="9" t="s">
        <v>76</v>
      </c>
      <c r="C445" s="7">
        <v>119</v>
      </c>
      <c r="D445" s="7" t="s">
        <v>97</v>
      </c>
      <c r="E445" s="7" t="s">
        <v>96</v>
      </c>
      <c r="F445" s="8">
        <v>0</v>
      </c>
      <c r="G445" s="9" t="str">
        <f>VLOOKUP(B445, 'Data Produk'!$A$2:$F$40, 2, FALSE)</f>
        <v>Pencil Warna 12</v>
      </c>
      <c r="H445" s="9" t="str">
        <f>VLOOKUP(B445, 'Data Produk'!$A$2:$F$40, 3, FALSE)</f>
        <v>Alat Tulis</v>
      </c>
      <c r="I445" s="7" t="str">
        <f>VLOOKUP(B445, 'Data Produk'!$A$2:$F$40, 4, FALSE)</f>
        <v>Pcs</v>
      </c>
      <c r="J445" s="10">
        <f>VLOOKUP(B445, 'Data Produk'!$A$2:$F$40, 5, FALSE)</f>
        <v>25000</v>
      </c>
      <c r="K445" s="10">
        <f>VLOOKUP(B445, 'Data Produk'!$A$2:$F$40, 6, FALSE)</f>
        <v>27500</v>
      </c>
      <c r="L445" s="10">
        <f t="shared" si="18"/>
        <v>2975000</v>
      </c>
      <c r="M445" s="10">
        <f t="shared" si="19"/>
        <v>3272500</v>
      </c>
      <c r="N445" s="10">
        <f t="shared" si="20"/>
        <v>297500</v>
      </c>
      <c r="O445" s="9">
        <f>DAY(transaksi[[#This Row],[TANGGAL]])</f>
        <v>20</v>
      </c>
      <c r="P445" s="7" t="str">
        <f>TEXT(transaksi[[#This Row],[TANGGAL]], "mmm")</f>
        <v>Mar</v>
      </c>
      <c r="Q445" s="7">
        <f>YEAR(transaksi[[#This Row],[TANGGAL]])</f>
        <v>2022</v>
      </c>
      <c r="R445" s="9"/>
    </row>
    <row r="446" spans="1:18" ht="15" x14ac:dyDescent="0.25">
      <c r="A446" s="6">
        <v>44641</v>
      </c>
      <c r="B446" s="9" t="s">
        <v>78</v>
      </c>
      <c r="C446" s="7">
        <v>118</v>
      </c>
      <c r="D446" s="7" t="s">
        <v>97</v>
      </c>
      <c r="E446" s="7" t="s">
        <v>96</v>
      </c>
      <c r="F446" s="8">
        <v>0</v>
      </c>
      <c r="G446" s="9" t="str">
        <f>VLOOKUP(B446, 'Data Produk'!$A$2:$F$40, 2, FALSE)</f>
        <v>Pencil Warna 24</v>
      </c>
      <c r="H446" s="9" t="str">
        <f>VLOOKUP(B446, 'Data Produk'!$A$2:$F$40, 3, FALSE)</f>
        <v>Alat Tulis</v>
      </c>
      <c r="I446" s="7" t="str">
        <f>VLOOKUP(B446, 'Data Produk'!$A$2:$F$40, 4, FALSE)</f>
        <v>Pcs</v>
      </c>
      <c r="J446" s="10">
        <f>VLOOKUP(B446, 'Data Produk'!$A$2:$F$40, 5, FALSE)</f>
        <v>50000</v>
      </c>
      <c r="K446" s="10">
        <f>VLOOKUP(B446, 'Data Produk'!$A$2:$F$40, 6, FALSE)</f>
        <v>55000</v>
      </c>
      <c r="L446" s="10">
        <f t="shared" si="18"/>
        <v>5900000</v>
      </c>
      <c r="M446" s="10">
        <f t="shared" si="19"/>
        <v>6490000</v>
      </c>
      <c r="N446" s="10">
        <f t="shared" si="20"/>
        <v>590000</v>
      </c>
      <c r="O446" s="9">
        <f>DAY(transaksi[[#This Row],[TANGGAL]])</f>
        <v>21</v>
      </c>
      <c r="P446" s="7" t="str">
        <f>TEXT(transaksi[[#This Row],[TANGGAL]], "mmm")</f>
        <v>Mar</v>
      </c>
      <c r="Q446" s="7">
        <f>YEAR(transaksi[[#This Row],[TANGGAL]])</f>
        <v>2022</v>
      </c>
      <c r="R446" s="9"/>
    </row>
    <row r="447" spans="1:18" ht="15" x14ac:dyDescent="0.25">
      <c r="A447" s="6">
        <v>44642</v>
      </c>
      <c r="B447" s="9" t="s">
        <v>80</v>
      </c>
      <c r="C447" s="7">
        <v>125</v>
      </c>
      <c r="D447" s="7" t="s">
        <v>99</v>
      </c>
      <c r="E447" s="7" t="s">
        <v>98</v>
      </c>
      <c r="F447" s="8">
        <v>0</v>
      </c>
      <c r="G447" s="9" t="str">
        <f>VLOOKUP(B447, 'Data Produk'!$A$2:$F$40, 2, FALSE)</f>
        <v>Buku Gambar A3</v>
      </c>
      <c r="H447" s="9" t="str">
        <f>VLOOKUP(B447, 'Data Produk'!$A$2:$F$40, 3, FALSE)</f>
        <v>Alat Tulis</v>
      </c>
      <c r="I447" s="7" t="str">
        <f>VLOOKUP(B447, 'Data Produk'!$A$2:$F$40, 4, FALSE)</f>
        <v>Pcs</v>
      </c>
      <c r="J447" s="10">
        <f>VLOOKUP(B447, 'Data Produk'!$A$2:$F$40, 5, FALSE)</f>
        <v>10000</v>
      </c>
      <c r="K447" s="10">
        <f>VLOOKUP(B447, 'Data Produk'!$A$2:$F$40, 6, FALSE)</f>
        <v>13500</v>
      </c>
      <c r="L447" s="10">
        <f t="shared" si="18"/>
        <v>1250000</v>
      </c>
      <c r="M447" s="10">
        <f t="shared" si="19"/>
        <v>1687500</v>
      </c>
      <c r="N447" s="10">
        <f t="shared" si="20"/>
        <v>437500</v>
      </c>
      <c r="O447" s="9">
        <f>DAY(transaksi[[#This Row],[TANGGAL]])</f>
        <v>22</v>
      </c>
      <c r="P447" s="7" t="str">
        <f>TEXT(transaksi[[#This Row],[TANGGAL]], "mmm")</f>
        <v>Mar</v>
      </c>
      <c r="Q447" s="7">
        <f>YEAR(transaksi[[#This Row],[TANGGAL]])</f>
        <v>2022</v>
      </c>
      <c r="R447" s="9"/>
    </row>
    <row r="448" spans="1:18" ht="15" x14ac:dyDescent="0.25">
      <c r="A448" s="6">
        <v>44643</v>
      </c>
      <c r="B448" s="9" t="s">
        <v>82</v>
      </c>
      <c r="C448" s="7">
        <v>117</v>
      </c>
      <c r="D448" s="7" t="s">
        <v>97</v>
      </c>
      <c r="E448" s="7" t="s">
        <v>96</v>
      </c>
      <c r="F448" s="8">
        <v>0</v>
      </c>
      <c r="G448" s="9" t="str">
        <f>VLOOKUP(B448, 'Data Produk'!$A$2:$F$40, 2, FALSE)</f>
        <v>Pulpen Gel</v>
      </c>
      <c r="H448" s="9" t="str">
        <f>VLOOKUP(B448, 'Data Produk'!$A$2:$F$40, 3, FALSE)</f>
        <v>Alat Tulis</v>
      </c>
      <c r="I448" s="7" t="str">
        <f>VLOOKUP(B448, 'Data Produk'!$A$2:$F$40, 4, FALSE)</f>
        <v>Pcs</v>
      </c>
      <c r="J448" s="10">
        <f>VLOOKUP(B448, 'Data Produk'!$A$2:$F$40, 5, FALSE)</f>
        <v>7500</v>
      </c>
      <c r="K448" s="10">
        <f>VLOOKUP(B448, 'Data Produk'!$A$2:$F$40, 6, FALSE)</f>
        <v>8000</v>
      </c>
      <c r="L448" s="10">
        <f t="shared" si="18"/>
        <v>877500</v>
      </c>
      <c r="M448" s="10">
        <f t="shared" si="19"/>
        <v>936000</v>
      </c>
      <c r="N448" s="10">
        <f t="shared" si="20"/>
        <v>58500</v>
      </c>
      <c r="O448" s="9">
        <f>DAY(transaksi[[#This Row],[TANGGAL]])</f>
        <v>23</v>
      </c>
      <c r="P448" s="7" t="str">
        <f>TEXT(transaksi[[#This Row],[TANGGAL]], "mmm")</f>
        <v>Mar</v>
      </c>
      <c r="Q448" s="7">
        <f>YEAR(transaksi[[#This Row],[TANGGAL]])</f>
        <v>2022</v>
      </c>
      <c r="R448" s="9"/>
    </row>
    <row r="449" spans="1:18" ht="15" x14ac:dyDescent="0.25">
      <c r="A449" s="6">
        <v>44644</v>
      </c>
      <c r="B449" s="9" t="s">
        <v>84</v>
      </c>
      <c r="C449" s="7">
        <v>130</v>
      </c>
      <c r="D449" s="7" t="s">
        <v>97</v>
      </c>
      <c r="E449" s="7" t="s">
        <v>96</v>
      </c>
      <c r="F449" s="8">
        <v>0</v>
      </c>
      <c r="G449" s="9" t="str">
        <f>VLOOKUP(B449, 'Data Produk'!$A$2:$F$40, 2, FALSE)</f>
        <v>Tipe X Joyko</v>
      </c>
      <c r="H449" s="9" t="str">
        <f>VLOOKUP(B449, 'Data Produk'!$A$2:$F$40, 3, FALSE)</f>
        <v>Alat Tulis</v>
      </c>
      <c r="I449" s="7" t="str">
        <f>VLOOKUP(B449, 'Data Produk'!$A$2:$F$40, 4, FALSE)</f>
        <v>Pcs</v>
      </c>
      <c r="J449" s="10">
        <f>VLOOKUP(B449, 'Data Produk'!$A$2:$F$40, 5, FALSE)</f>
        <v>1500</v>
      </c>
      <c r="K449" s="10">
        <f>VLOOKUP(B449, 'Data Produk'!$A$2:$F$40, 6, FALSE)</f>
        <v>2500</v>
      </c>
      <c r="L449" s="10">
        <f t="shared" si="18"/>
        <v>195000</v>
      </c>
      <c r="M449" s="10">
        <f t="shared" si="19"/>
        <v>325000</v>
      </c>
      <c r="N449" s="10">
        <f t="shared" si="20"/>
        <v>130000</v>
      </c>
      <c r="O449" s="9">
        <f>DAY(transaksi[[#This Row],[TANGGAL]])</f>
        <v>24</v>
      </c>
      <c r="P449" s="7" t="str">
        <f>TEXT(transaksi[[#This Row],[TANGGAL]], "mmm")</f>
        <v>Mar</v>
      </c>
      <c r="Q449" s="7">
        <f>YEAR(transaksi[[#This Row],[TANGGAL]])</f>
        <v>2022</v>
      </c>
      <c r="R449" s="9"/>
    </row>
    <row r="450" spans="1:18" ht="15" x14ac:dyDescent="0.25">
      <c r="A450" s="6">
        <v>44645</v>
      </c>
      <c r="B450" s="9" t="s">
        <v>86</v>
      </c>
      <c r="C450" s="7">
        <v>115</v>
      </c>
      <c r="D450" s="7" t="s">
        <v>95</v>
      </c>
      <c r="E450" s="7" t="s">
        <v>98</v>
      </c>
      <c r="F450" s="8">
        <v>0</v>
      </c>
      <c r="G450" s="9" t="str">
        <f>VLOOKUP(B450, 'Data Produk'!$A$2:$F$40, 2, FALSE)</f>
        <v>Penggaris Butterfly</v>
      </c>
      <c r="H450" s="9" t="str">
        <f>VLOOKUP(B450, 'Data Produk'!$A$2:$F$40, 3, FALSE)</f>
        <v>Alat Tulis</v>
      </c>
      <c r="I450" s="7" t="str">
        <f>VLOOKUP(B450, 'Data Produk'!$A$2:$F$40, 4, FALSE)</f>
        <v>Pcs</v>
      </c>
      <c r="J450" s="10">
        <f>VLOOKUP(B450, 'Data Produk'!$A$2:$F$40, 5, FALSE)</f>
        <v>1750</v>
      </c>
      <c r="K450" s="10">
        <f>VLOOKUP(B450, 'Data Produk'!$A$2:$F$40, 6, FALSE)</f>
        <v>2750</v>
      </c>
      <c r="L450" s="10">
        <f t="shared" si="18"/>
        <v>201250</v>
      </c>
      <c r="M450" s="10">
        <f t="shared" si="19"/>
        <v>316250</v>
      </c>
      <c r="N450" s="10">
        <f t="shared" si="20"/>
        <v>115000</v>
      </c>
      <c r="O450" s="9">
        <f>DAY(transaksi[[#This Row],[TANGGAL]])</f>
        <v>25</v>
      </c>
      <c r="P450" s="7" t="str">
        <f>TEXT(transaksi[[#This Row],[TANGGAL]], "mmm")</f>
        <v>Mar</v>
      </c>
      <c r="Q450" s="7">
        <f>YEAR(transaksi[[#This Row],[TANGGAL]])</f>
        <v>2022</v>
      </c>
      <c r="R450" s="9"/>
    </row>
    <row r="451" spans="1:18" ht="15" x14ac:dyDescent="0.25">
      <c r="A451" s="6">
        <v>44646</v>
      </c>
      <c r="B451" s="9" t="s">
        <v>88</v>
      </c>
      <c r="C451" s="7">
        <v>110</v>
      </c>
      <c r="D451" s="7" t="s">
        <v>95</v>
      </c>
      <c r="E451" s="7" t="s">
        <v>96</v>
      </c>
      <c r="F451" s="8">
        <v>0</v>
      </c>
      <c r="G451" s="9" t="str">
        <f>VLOOKUP(B451, 'Data Produk'!$A$2:$F$40, 2, FALSE)</f>
        <v>Penggaris Flexibble</v>
      </c>
      <c r="H451" s="9" t="str">
        <f>VLOOKUP(B451, 'Data Produk'!$A$2:$F$40, 3, FALSE)</f>
        <v>Alat Tulis</v>
      </c>
      <c r="I451" s="7" t="str">
        <f>VLOOKUP(B451, 'Data Produk'!$A$2:$F$40, 4, FALSE)</f>
        <v>Pcs</v>
      </c>
      <c r="J451" s="10">
        <f>VLOOKUP(B451, 'Data Produk'!$A$2:$F$40, 5, FALSE)</f>
        <v>13750</v>
      </c>
      <c r="K451" s="10">
        <f>VLOOKUP(B451, 'Data Produk'!$A$2:$F$40, 6, FALSE)</f>
        <v>17500</v>
      </c>
      <c r="L451" s="10">
        <f t="shared" ref="L451:L514" si="21">C451*J451</f>
        <v>1512500</v>
      </c>
      <c r="M451" s="10">
        <f t="shared" ref="M451:M514" si="22">C451*K451</f>
        <v>1925000</v>
      </c>
      <c r="N451" s="10">
        <f t="shared" ref="N451:N514" si="23">M451-L451</f>
        <v>412500</v>
      </c>
      <c r="O451" s="9">
        <f>DAY(transaksi[[#This Row],[TANGGAL]])</f>
        <v>26</v>
      </c>
      <c r="P451" s="7" t="str">
        <f>TEXT(transaksi[[#This Row],[TANGGAL]], "mmm")</f>
        <v>Mar</v>
      </c>
      <c r="Q451" s="7">
        <f>YEAR(transaksi[[#This Row],[TANGGAL]])</f>
        <v>2022</v>
      </c>
      <c r="R451" s="9"/>
    </row>
    <row r="452" spans="1:18" ht="15" x14ac:dyDescent="0.25">
      <c r="A452" s="6">
        <v>44647</v>
      </c>
      <c r="B452" s="9" t="s">
        <v>48</v>
      </c>
      <c r="C452" s="7">
        <v>110</v>
      </c>
      <c r="D452" s="7" t="s">
        <v>95</v>
      </c>
      <c r="E452" s="7" t="s">
        <v>96</v>
      </c>
      <c r="F452" s="8">
        <v>0</v>
      </c>
      <c r="G452" s="9" t="str">
        <f>VLOOKUP(B452, 'Data Produk'!$A$2:$F$40, 2, FALSE)</f>
        <v>Golda Coffee</v>
      </c>
      <c r="H452" s="9" t="str">
        <f>VLOOKUP(B452, 'Data Produk'!$A$2:$F$40, 3, FALSE)</f>
        <v>Minuman</v>
      </c>
      <c r="I452" s="7" t="str">
        <f>VLOOKUP(B452, 'Data Produk'!$A$2:$F$40, 4, FALSE)</f>
        <v>Pcs</v>
      </c>
      <c r="J452" s="10">
        <f>VLOOKUP(B452, 'Data Produk'!$A$2:$F$40, 5, FALSE)</f>
        <v>11950</v>
      </c>
      <c r="K452" s="10">
        <f>VLOOKUP(B452, 'Data Produk'!$A$2:$F$40, 6, FALSE)</f>
        <v>16200</v>
      </c>
      <c r="L452" s="10">
        <f t="shared" si="21"/>
        <v>1314500</v>
      </c>
      <c r="M452" s="10">
        <f t="shared" si="22"/>
        <v>1782000</v>
      </c>
      <c r="N452" s="10">
        <f t="shared" si="23"/>
        <v>467500</v>
      </c>
      <c r="O452" s="9">
        <f>DAY(transaksi[[#This Row],[TANGGAL]])</f>
        <v>27</v>
      </c>
      <c r="P452" s="7" t="str">
        <f>TEXT(transaksi[[#This Row],[TANGGAL]], "mmm")</f>
        <v>Mar</v>
      </c>
      <c r="Q452" s="7">
        <f>YEAR(transaksi[[#This Row],[TANGGAL]])</f>
        <v>2022</v>
      </c>
      <c r="R452" s="9"/>
    </row>
    <row r="453" spans="1:18" ht="15" x14ac:dyDescent="0.25">
      <c r="A453" s="6">
        <v>44648</v>
      </c>
      <c r="B453" s="9" t="s">
        <v>17</v>
      </c>
      <c r="C453" s="7">
        <v>112</v>
      </c>
      <c r="D453" s="7" t="s">
        <v>95</v>
      </c>
      <c r="E453" s="7" t="s">
        <v>98</v>
      </c>
      <c r="F453" s="8">
        <v>0</v>
      </c>
      <c r="G453" s="9" t="str">
        <f>VLOOKUP(B453, 'Data Produk'!$A$2:$F$40, 2, FALSE)</f>
        <v>Beng beng</v>
      </c>
      <c r="H453" s="9" t="str">
        <f>VLOOKUP(B453, 'Data Produk'!$A$2:$F$40, 3, FALSE)</f>
        <v>Makanan</v>
      </c>
      <c r="I453" s="7" t="str">
        <f>VLOOKUP(B453, 'Data Produk'!$A$2:$F$40, 4, FALSE)</f>
        <v>Pcs</v>
      </c>
      <c r="J453" s="10">
        <f>VLOOKUP(B453, 'Data Produk'!$A$2:$F$40, 5, FALSE)</f>
        <v>3650</v>
      </c>
      <c r="K453" s="10">
        <f>VLOOKUP(B453, 'Data Produk'!$A$2:$F$40, 6, FALSE)</f>
        <v>5100</v>
      </c>
      <c r="L453" s="10">
        <f t="shared" si="21"/>
        <v>408800</v>
      </c>
      <c r="M453" s="10">
        <f t="shared" si="22"/>
        <v>571200</v>
      </c>
      <c r="N453" s="10">
        <f t="shared" si="23"/>
        <v>162400</v>
      </c>
      <c r="O453" s="9">
        <f>DAY(transaksi[[#This Row],[TANGGAL]])</f>
        <v>28</v>
      </c>
      <c r="P453" s="7" t="str">
        <f>TEXT(transaksi[[#This Row],[TANGGAL]], "mmm")</f>
        <v>Mar</v>
      </c>
      <c r="Q453" s="7">
        <f>YEAR(transaksi[[#This Row],[TANGGAL]])</f>
        <v>2022</v>
      </c>
      <c r="R453" s="9"/>
    </row>
    <row r="454" spans="1:18" ht="15" x14ac:dyDescent="0.25">
      <c r="A454" s="6">
        <v>44649</v>
      </c>
      <c r="B454" s="9" t="s">
        <v>17</v>
      </c>
      <c r="C454" s="7">
        <v>110</v>
      </c>
      <c r="D454" s="7" t="s">
        <v>97</v>
      </c>
      <c r="E454" s="7" t="s">
        <v>96</v>
      </c>
      <c r="F454" s="8">
        <v>0</v>
      </c>
      <c r="G454" s="9" t="str">
        <f>VLOOKUP(B454, 'Data Produk'!$A$2:$F$40, 2, FALSE)</f>
        <v>Beng beng</v>
      </c>
      <c r="H454" s="9" t="str">
        <f>VLOOKUP(B454, 'Data Produk'!$A$2:$F$40, 3, FALSE)</f>
        <v>Makanan</v>
      </c>
      <c r="I454" s="7" t="str">
        <f>VLOOKUP(B454, 'Data Produk'!$A$2:$F$40, 4, FALSE)</f>
        <v>Pcs</v>
      </c>
      <c r="J454" s="10">
        <f>VLOOKUP(B454, 'Data Produk'!$A$2:$F$40, 5, FALSE)</f>
        <v>3650</v>
      </c>
      <c r="K454" s="10">
        <f>VLOOKUP(B454, 'Data Produk'!$A$2:$F$40, 6, FALSE)</f>
        <v>5100</v>
      </c>
      <c r="L454" s="10">
        <f t="shared" si="21"/>
        <v>401500</v>
      </c>
      <c r="M454" s="10">
        <f t="shared" si="22"/>
        <v>561000</v>
      </c>
      <c r="N454" s="10">
        <f t="shared" si="23"/>
        <v>159500</v>
      </c>
      <c r="O454" s="9">
        <f>DAY(transaksi[[#This Row],[TANGGAL]])</f>
        <v>29</v>
      </c>
      <c r="P454" s="7" t="str">
        <f>TEXT(transaksi[[#This Row],[TANGGAL]], "mmm")</f>
        <v>Mar</v>
      </c>
      <c r="Q454" s="7">
        <f>YEAR(transaksi[[#This Row],[TANGGAL]])</f>
        <v>2022</v>
      </c>
      <c r="R454" s="9"/>
    </row>
    <row r="455" spans="1:18" ht="15" x14ac:dyDescent="0.25">
      <c r="A455" s="6">
        <v>44650</v>
      </c>
      <c r="B455" s="9" t="s">
        <v>17</v>
      </c>
      <c r="C455" s="7">
        <v>117</v>
      </c>
      <c r="D455" s="7" t="s">
        <v>95</v>
      </c>
      <c r="E455" s="7" t="s">
        <v>96</v>
      </c>
      <c r="F455" s="8">
        <v>0</v>
      </c>
      <c r="G455" s="9" t="str">
        <f>VLOOKUP(B455, 'Data Produk'!$A$2:$F$40, 2, FALSE)</f>
        <v>Beng beng</v>
      </c>
      <c r="H455" s="9" t="str">
        <f>VLOOKUP(B455, 'Data Produk'!$A$2:$F$40, 3, FALSE)</f>
        <v>Makanan</v>
      </c>
      <c r="I455" s="7" t="str">
        <f>VLOOKUP(B455, 'Data Produk'!$A$2:$F$40, 4, FALSE)</f>
        <v>Pcs</v>
      </c>
      <c r="J455" s="10">
        <f>VLOOKUP(B455, 'Data Produk'!$A$2:$F$40, 5, FALSE)</f>
        <v>3650</v>
      </c>
      <c r="K455" s="10">
        <f>VLOOKUP(B455, 'Data Produk'!$A$2:$F$40, 6, FALSE)</f>
        <v>5100</v>
      </c>
      <c r="L455" s="10">
        <f t="shared" si="21"/>
        <v>427050</v>
      </c>
      <c r="M455" s="10">
        <f t="shared" si="22"/>
        <v>596700</v>
      </c>
      <c r="N455" s="10">
        <f t="shared" si="23"/>
        <v>169650</v>
      </c>
      <c r="O455" s="9">
        <f>DAY(transaksi[[#This Row],[TANGGAL]])</f>
        <v>30</v>
      </c>
      <c r="P455" s="7" t="str">
        <f>TEXT(transaksi[[#This Row],[TANGGAL]], "mmm")</f>
        <v>Mar</v>
      </c>
      <c r="Q455" s="7">
        <f>YEAR(transaksi[[#This Row],[TANGGAL]])</f>
        <v>2022</v>
      </c>
      <c r="R455" s="9"/>
    </row>
    <row r="456" spans="1:18" ht="15" x14ac:dyDescent="0.25">
      <c r="A456" s="6">
        <v>44651</v>
      </c>
      <c r="B456" s="9" t="s">
        <v>17</v>
      </c>
      <c r="C456" s="7">
        <v>110</v>
      </c>
      <c r="D456" s="7" t="s">
        <v>95</v>
      </c>
      <c r="E456" s="7" t="s">
        <v>96</v>
      </c>
      <c r="F456" s="8">
        <v>0</v>
      </c>
      <c r="G456" s="9" t="str">
        <f>VLOOKUP(B456, 'Data Produk'!$A$2:$F$40, 2, FALSE)</f>
        <v>Beng beng</v>
      </c>
      <c r="H456" s="9" t="str">
        <f>VLOOKUP(B456, 'Data Produk'!$A$2:$F$40, 3, FALSE)</f>
        <v>Makanan</v>
      </c>
      <c r="I456" s="7" t="str">
        <f>VLOOKUP(B456, 'Data Produk'!$A$2:$F$40, 4, FALSE)</f>
        <v>Pcs</v>
      </c>
      <c r="J456" s="10">
        <f>VLOOKUP(B456, 'Data Produk'!$A$2:$F$40, 5, FALSE)</f>
        <v>3650</v>
      </c>
      <c r="K456" s="10">
        <f>VLOOKUP(B456, 'Data Produk'!$A$2:$F$40, 6, FALSE)</f>
        <v>5100</v>
      </c>
      <c r="L456" s="10">
        <f t="shared" si="21"/>
        <v>401500</v>
      </c>
      <c r="M456" s="10">
        <f t="shared" si="22"/>
        <v>561000</v>
      </c>
      <c r="N456" s="10">
        <f t="shared" si="23"/>
        <v>159500</v>
      </c>
      <c r="O456" s="9">
        <f>DAY(transaksi[[#This Row],[TANGGAL]])</f>
        <v>31</v>
      </c>
      <c r="P456" s="7" t="str">
        <f>TEXT(transaksi[[#This Row],[TANGGAL]], "mmm")</f>
        <v>Mar</v>
      </c>
      <c r="Q456" s="7">
        <f>YEAR(transaksi[[#This Row],[TANGGAL]])</f>
        <v>2022</v>
      </c>
      <c r="R456" s="9"/>
    </row>
    <row r="457" spans="1:18" ht="15" x14ac:dyDescent="0.25">
      <c r="A457" s="6">
        <v>44652</v>
      </c>
      <c r="B457" s="9" t="s">
        <v>17</v>
      </c>
      <c r="C457" s="7">
        <v>105</v>
      </c>
      <c r="D457" s="7" t="s">
        <v>95</v>
      </c>
      <c r="E457" s="7" t="s">
        <v>98</v>
      </c>
      <c r="F457" s="8">
        <v>0</v>
      </c>
      <c r="G457" s="9" t="str">
        <f>VLOOKUP(B457, 'Data Produk'!$A$2:$F$40, 2, FALSE)</f>
        <v>Beng beng</v>
      </c>
      <c r="H457" s="9" t="str">
        <f>VLOOKUP(B457, 'Data Produk'!$A$2:$F$40, 3, FALSE)</f>
        <v>Makanan</v>
      </c>
      <c r="I457" s="7" t="str">
        <f>VLOOKUP(B457, 'Data Produk'!$A$2:$F$40, 4, FALSE)</f>
        <v>Pcs</v>
      </c>
      <c r="J457" s="10">
        <f>VLOOKUP(B457, 'Data Produk'!$A$2:$F$40, 5, FALSE)</f>
        <v>3650</v>
      </c>
      <c r="K457" s="10">
        <f>VLOOKUP(B457, 'Data Produk'!$A$2:$F$40, 6, FALSE)</f>
        <v>5100</v>
      </c>
      <c r="L457" s="10">
        <f t="shared" si="21"/>
        <v>383250</v>
      </c>
      <c r="M457" s="10">
        <f t="shared" si="22"/>
        <v>535500</v>
      </c>
      <c r="N457" s="10">
        <f t="shared" si="23"/>
        <v>152250</v>
      </c>
      <c r="O457" s="9">
        <f>DAY(transaksi[[#This Row],[TANGGAL]])</f>
        <v>1</v>
      </c>
      <c r="P457" s="7" t="str">
        <f>TEXT(transaksi[[#This Row],[TANGGAL]], "mmm")</f>
        <v>Apr</v>
      </c>
      <c r="Q457" s="7">
        <f>YEAR(transaksi[[#This Row],[TANGGAL]])</f>
        <v>2022</v>
      </c>
      <c r="R457" s="9"/>
    </row>
    <row r="458" spans="1:18" ht="15" x14ac:dyDescent="0.25">
      <c r="A458" s="6">
        <v>44653</v>
      </c>
      <c r="B458" s="9" t="s">
        <v>17</v>
      </c>
      <c r="C458" s="7">
        <v>104</v>
      </c>
      <c r="D458" s="7" t="s">
        <v>99</v>
      </c>
      <c r="E458" s="7" t="s">
        <v>98</v>
      </c>
      <c r="F458" s="8">
        <v>0</v>
      </c>
      <c r="G458" s="9" t="str">
        <f>VLOOKUP(B458, 'Data Produk'!$A$2:$F$40, 2, FALSE)</f>
        <v>Beng beng</v>
      </c>
      <c r="H458" s="9" t="str">
        <f>VLOOKUP(B458, 'Data Produk'!$A$2:$F$40, 3, FALSE)</f>
        <v>Makanan</v>
      </c>
      <c r="I458" s="7" t="str">
        <f>VLOOKUP(B458, 'Data Produk'!$A$2:$F$40, 4, FALSE)</f>
        <v>Pcs</v>
      </c>
      <c r="J458" s="10">
        <f>VLOOKUP(B458, 'Data Produk'!$A$2:$F$40, 5, FALSE)</f>
        <v>3650</v>
      </c>
      <c r="K458" s="10">
        <f>VLOOKUP(B458, 'Data Produk'!$A$2:$F$40, 6, FALSE)</f>
        <v>5100</v>
      </c>
      <c r="L458" s="10">
        <f t="shared" si="21"/>
        <v>379600</v>
      </c>
      <c r="M458" s="10">
        <f t="shared" si="22"/>
        <v>530400</v>
      </c>
      <c r="N458" s="10">
        <f t="shared" si="23"/>
        <v>150800</v>
      </c>
      <c r="O458" s="9">
        <f>DAY(transaksi[[#This Row],[TANGGAL]])</f>
        <v>2</v>
      </c>
      <c r="P458" s="7" t="str">
        <f>TEXT(transaksi[[#This Row],[TANGGAL]], "mmm")</f>
        <v>Apr</v>
      </c>
      <c r="Q458" s="7">
        <f>YEAR(transaksi[[#This Row],[TANGGAL]])</f>
        <v>2022</v>
      </c>
      <c r="R458" s="9"/>
    </row>
    <row r="459" spans="1:18" ht="15" x14ac:dyDescent="0.25">
      <c r="A459" s="6">
        <v>44654</v>
      </c>
      <c r="B459" s="9" t="s">
        <v>17</v>
      </c>
      <c r="C459" s="7">
        <v>107</v>
      </c>
      <c r="D459" s="7" t="s">
        <v>99</v>
      </c>
      <c r="E459" s="7" t="s">
        <v>96</v>
      </c>
      <c r="F459" s="8">
        <v>0</v>
      </c>
      <c r="G459" s="9" t="str">
        <f>VLOOKUP(B459, 'Data Produk'!$A$2:$F$40, 2, FALSE)</f>
        <v>Beng beng</v>
      </c>
      <c r="H459" s="9" t="str">
        <f>VLOOKUP(B459, 'Data Produk'!$A$2:$F$40, 3, FALSE)</f>
        <v>Makanan</v>
      </c>
      <c r="I459" s="7" t="str">
        <f>VLOOKUP(B459, 'Data Produk'!$A$2:$F$40, 4, FALSE)</f>
        <v>Pcs</v>
      </c>
      <c r="J459" s="10">
        <f>VLOOKUP(B459, 'Data Produk'!$A$2:$F$40, 5, FALSE)</f>
        <v>3650</v>
      </c>
      <c r="K459" s="10">
        <f>VLOOKUP(B459, 'Data Produk'!$A$2:$F$40, 6, FALSE)</f>
        <v>5100</v>
      </c>
      <c r="L459" s="10">
        <f t="shared" si="21"/>
        <v>390550</v>
      </c>
      <c r="M459" s="10">
        <f t="shared" si="22"/>
        <v>545700</v>
      </c>
      <c r="N459" s="10">
        <f t="shared" si="23"/>
        <v>155150</v>
      </c>
      <c r="O459" s="9">
        <f>DAY(transaksi[[#This Row],[TANGGAL]])</f>
        <v>3</v>
      </c>
      <c r="P459" s="7" t="str">
        <f>TEXT(transaksi[[#This Row],[TANGGAL]], "mmm")</f>
        <v>Apr</v>
      </c>
      <c r="Q459" s="7">
        <f>YEAR(transaksi[[#This Row],[TANGGAL]])</f>
        <v>2022</v>
      </c>
      <c r="R459" s="9"/>
    </row>
    <row r="460" spans="1:18" ht="15" x14ac:dyDescent="0.25">
      <c r="A460" s="6">
        <v>44655</v>
      </c>
      <c r="B460" s="9" t="s">
        <v>7</v>
      </c>
      <c r="C460" s="7">
        <v>108</v>
      </c>
      <c r="D460" s="7" t="s">
        <v>99</v>
      </c>
      <c r="E460" s="7" t="s">
        <v>96</v>
      </c>
      <c r="F460" s="8">
        <v>0</v>
      </c>
      <c r="G460" s="9" t="str">
        <f>VLOOKUP(B460, 'Data Produk'!$A$2:$F$40, 2, FALSE)</f>
        <v>Pocky</v>
      </c>
      <c r="H460" s="9" t="str">
        <f>VLOOKUP(B460, 'Data Produk'!$A$2:$F$40, 3, FALSE)</f>
        <v>Makanan</v>
      </c>
      <c r="I460" s="7" t="str">
        <f>VLOOKUP(B460, 'Data Produk'!$A$2:$F$40, 4, FALSE)</f>
        <v>Pcs</v>
      </c>
      <c r="J460" s="10">
        <f>VLOOKUP(B460, 'Data Produk'!$A$2:$F$40, 5, FALSE)</f>
        <v>7250</v>
      </c>
      <c r="K460" s="10">
        <f>VLOOKUP(B460, 'Data Produk'!$A$2:$F$40, 6, FALSE)</f>
        <v>8200</v>
      </c>
      <c r="L460" s="10">
        <f t="shared" si="21"/>
        <v>783000</v>
      </c>
      <c r="M460" s="10">
        <f t="shared" si="22"/>
        <v>885600</v>
      </c>
      <c r="N460" s="10">
        <f t="shared" si="23"/>
        <v>102600</v>
      </c>
      <c r="O460" s="9">
        <f>DAY(transaksi[[#This Row],[TANGGAL]])</f>
        <v>4</v>
      </c>
      <c r="P460" s="7" t="str">
        <f>TEXT(transaksi[[#This Row],[TANGGAL]], "mmm")</f>
        <v>Apr</v>
      </c>
      <c r="Q460" s="7">
        <f>YEAR(transaksi[[#This Row],[TANGGAL]])</f>
        <v>2022</v>
      </c>
      <c r="R460" s="9"/>
    </row>
    <row r="461" spans="1:18" ht="15" x14ac:dyDescent="0.25">
      <c r="A461" s="6">
        <v>44656</v>
      </c>
      <c r="B461" s="9" t="s">
        <v>38</v>
      </c>
      <c r="C461" s="7">
        <v>105</v>
      </c>
      <c r="D461" s="7" t="s">
        <v>95</v>
      </c>
      <c r="E461" s="7" t="s">
        <v>96</v>
      </c>
      <c r="F461" s="8">
        <v>0</v>
      </c>
      <c r="G461" s="9" t="str">
        <f>VLOOKUP(B461, 'Data Produk'!$A$2:$F$40, 2, FALSE)</f>
        <v>Yoyic Bluebery</v>
      </c>
      <c r="H461" s="9" t="str">
        <f>VLOOKUP(B461, 'Data Produk'!$A$2:$F$40, 3, FALSE)</f>
        <v>Minuman</v>
      </c>
      <c r="I461" s="7" t="str">
        <f>VLOOKUP(B461, 'Data Produk'!$A$2:$F$40, 4, FALSE)</f>
        <v>Pcs</v>
      </c>
      <c r="J461" s="10">
        <f>VLOOKUP(B461, 'Data Produk'!$A$2:$F$40, 5, FALSE)</f>
        <v>4775</v>
      </c>
      <c r="K461" s="10">
        <f>VLOOKUP(B461, 'Data Produk'!$A$2:$F$40, 6, FALSE)</f>
        <v>7700</v>
      </c>
      <c r="L461" s="10">
        <f t="shared" si="21"/>
        <v>501375</v>
      </c>
      <c r="M461" s="10">
        <f t="shared" si="22"/>
        <v>808500</v>
      </c>
      <c r="N461" s="10">
        <f t="shared" si="23"/>
        <v>307125</v>
      </c>
      <c r="O461" s="9">
        <f>DAY(transaksi[[#This Row],[TANGGAL]])</f>
        <v>5</v>
      </c>
      <c r="P461" s="7" t="str">
        <f>TEXT(transaksi[[#This Row],[TANGGAL]], "mmm")</f>
        <v>Apr</v>
      </c>
      <c r="Q461" s="7">
        <f>YEAR(transaksi[[#This Row],[TANGGAL]])</f>
        <v>2022</v>
      </c>
      <c r="R461" s="9"/>
    </row>
    <row r="462" spans="1:18" ht="15" x14ac:dyDescent="0.25">
      <c r="A462" s="6">
        <v>44657</v>
      </c>
      <c r="B462" s="9" t="s">
        <v>48</v>
      </c>
      <c r="C462" s="7">
        <v>115</v>
      </c>
      <c r="D462" s="7" t="s">
        <v>95</v>
      </c>
      <c r="E462" s="7" t="s">
        <v>98</v>
      </c>
      <c r="F462" s="8">
        <v>0</v>
      </c>
      <c r="G462" s="9" t="str">
        <f>VLOOKUP(B462, 'Data Produk'!$A$2:$F$40, 2, FALSE)</f>
        <v>Golda Coffee</v>
      </c>
      <c r="H462" s="9" t="str">
        <f>VLOOKUP(B462, 'Data Produk'!$A$2:$F$40, 3, FALSE)</f>
        <v>Minuman</v>
      </c>
      <c r="I462" s="7" t="str">
        <f>VLOOKUP(B462, 'Data Produk'!$A$2:$F$40, 4, FALSE)</f>
        <v>Pcs</v>
      </c>
      <c r="J462" s="10">
        <f>VLOOKUP(B462, 'Data Produk'!$A$2:$F$40, 5, FALSE)</f>
        <v>11950</v>
      </c>
      <c r="K462" s="10">
        <f>VLOOKUP(B462, 'Data Produk'!$A$2:$F$40, 6, FALSE)</f>
        <v>16200</v>
      </c>
      <c r="L462" s="10">
        <f t="shared" si="21"/>
        <v>1374250</v>
      </c>
      <c r="M462" s="10">
        <f t="shared" si="22"/>
        <v>1863000</v>
      </c>
      <c r="N462" s="10">
        <f t="shared" si="23"/>
        <v>488750</v>
      </c>
      <c r="O462" s="9">
        <f>DAY(transaksi[[#This Row],[TANGGAL]])</f>
        <v>6</v>
      </c>
      <c r="P462" s="7" t="str">
        <f>TEXT(transaksi[[#This Row],[TANGGAL]], "mmm")</f>
        <v>Apr</v>
      </c>
      <c r="Q462" s="7">
        <f>YEAR(transaksi[[#This Row],[TANGGAL]])</f>
        <v>2022</v>
      </c>
      <c r="R462" s="9"/>
    </row>
    <row r="463" spans="1:18" ht="15" x14ac:dyDescent="0.25">
      <c r="A463" s="6">
        <v>44658</v>
      </c>
      <c r="B463" s="9" t="s">
        <v>59</v>
      </c>
      <c r="C463" s="7">
        <v>105</v>
      </c>
      <c r="D463" s="7" t="s">
        <v>95</v>
      </c>
      <c r="E463" s="7" t="s">
        <v>96</v>
      </c>
      <c r="F463" s="8">
        <v>0</v>
      </c>
      <c r="G463" s="9" t="str">
        <f>VLOOKUP(B463, 'Data Produk'!$A$2:$F$40, 2, FALSE)</f>
        <v>Lifebuoy Cair 900 Ml</v>
      </c>
      <c r="H463" s="9" t="str">
        <f>VLOOKUP(B463, 'Data Produk'!$A$2:$F$40, 3, FALSE)</f>
        <v>Perawatan Tubuh</v>
      </c>
      <c r="I463" s="7" t="str">
        <f>VLOOKUP(B463, 'Data Produk'!$A$2:$F$40, 4, FALSE)</f>
        <v>Pcs</v>
      </c>
      <c r="J463" s="10">
        <f>VLOOKUP(B463, 'Data Produk'!$A$2:$F$40, 5, FALSE)</f>
        <v>34550</v>
      </c>
      <c r="K463" s="10">
        <f>VLOOKUP(B463, 'Data Produk'!$A$2:$F$40, 6, FALSE)</f>
        <v>36000</v>
      </c>
      <c r="L463" s="10">
        <f t="shared" si="21"/>
        <v>3627750</v>
      </c>
      <c r="M463" s="10">
        <f t="shared" si="22"/>
        <v>3780000</v>
      </c>
      <c r="N463" s="10">
        <f t="shared" si="23"/>
        <v>152250</v>
      </c>
      <c r="O463" s="9">
        <f>DAY(transaksi[[#This Row],[TANGGAL]])</f>
        <v>7</v>
      </c>
      <c r="P463" s="7" t="str">
        <f>TEXT(transaksi[[#This Row],[TANGGAL]], "mmm")</f>
        <v>Apr</v>
      </c>
      <c r="Q463" s="7">
        <f>YEAR(transaksi[[#This Row],[TANGGAL]])</f>
        <v>2022</v>
      </c>
      <c r="R463" s="9"/>
    </row>
    <row r="464" spans="1:18" ht="15" x14ac:dyDescent="0.25">
      <c r="A464" s="6">
        <v>44659</v>
      </c>
      <c r="B464" s="9" t="s">
        <v>13</v>
      </c>
      <c r="C464" s="7">
        <v>110</v>
      </c>
      <c r="D464" s="7" t="s">
        <v>95</v>
      </c>
      <c r="E464" s="7" t="s">
        <v>98</v>
      </c>
      <c r="F464" s="8">
        <v>0</v>
      </c>
      <c r="G464" s="9" t="str">
        <f>VLOOKUP(B464, 'Data Produk'!$A$2:$F$40, 2, FALSE)</f>
        <v>Oreo Wafer Sandwich</v>
      </c>
      <c r="H464" s="9" t="str">
        <f>VLOOKUP(B464, 'Data Produk'!$A$2:$F$40, 3, FALSE)</f>
        <v>Makanan</v>
      </c>
      <c r="I464" s="7" t="str">
        <f>VLOOKUP(B464, 'Data Produk'!$A$2:$F$40, 4, FALSE)</f>
        <v>Pcs</v>
      </c>
      <c r="J464" s="10">
        <f>VLOOKUP(B464, 'Data Produk'!$A$2:$F$40, 5, FALSE)</f>
        <v>2350</v>
      </c>
      <c r="K464" s="10">
        <f>VLOOKUP(B464, 'Data Produk'!$A$2:$F$40, 6, FALSE)</f>
        <v>3500</v>
      </c>
      <c r="L464" s="10">
        <f t="shared" si="21"/>
        <v>258500</v>
      </c>
      <c r="M464" s="10">
        <f t="shared" si="22"/>
        <v>385000</v>
      </c>
      <c r="N464" s="10">
        <f t="shared" si="23"/>
        <v>126500</v>
      </c>
      <c r="O464" s="9">
        <f>DAY(transaksi[[#This Row],[TANGGAL]])</f>
        <v>8</v>
      </c>
      <c r="P464" s="7" t="str">
        <f>TEXT(transaksi[[#This Row],[TANGGAL]], "mmm")</f>
        <v>Apr</v>
      </c>
      <c r="Q464" s="7">
        <f>YEAR(transaksi[[#This Row],[TANGGAL]])</f>
        <v>2022</v>
      </c>
      <c r="R464" s="9"/>
    </row>
    <row r="465" spans="1:18" ht="15" x14ac:dyDescent="0.25">
      <c r="A465" s="6">
        <v>44660</v>
      </c>
      <c r="B465" s="9" t="s">
        <v>76</v>
      </c>
      <c r="C465" s="7">
        <v>104</v>
      </c>
      <c r="D465" s="7" t="s">
        <v>97</v>
      </c>
      <c r="E465" s="7" t="s">
        <v>96</v>
      </c>
      <c r="F465" s="8">
        <v>0</v>
      </c>
      <c r="G465" s="9" t="str">
        <f>VLOOKUP(B465, 'Data Produk'!$A$2:$F$40, 2, FALSE)</f>
        <v>Pencil Warna 12</v>
      </c>
      <c r="H465" s="9" t="str">
        <f>VLOOKUP(B465, 'Data Produk'!$A$2:$F$40, 3, FALSE)</f>
        <v>Alat Tulis</v>
      </c>
      <c r="I465" s="7" t="str">
        <f>VLOOKUP(B465, 'Data Produk'!$A$2:$F$40, 4, FALSE)</f>
        <v>Pcs</v>
      </c>
      <c r="J465" s="10">
        <f>VLOOKUP(B465, 'Data Produk'!$A$2:$F$40, 5, FALSE)</f>
        <v>25000</v>
      </c>
      <c r="K465" s="10">
        <f>VLOOKUP(B465, 'Data Produk'!$A$2:$F$40, 6, FALSE)</f>
        <v>27500</v>
      </c>
      <c r="L465" s="10">
        <f t="shared" si="21"/>
        <v>2600000</v>
      </c>
      <c r="M465" s="10">
        <f t="shared" si="22"/>
        <v>2860000</v>
      </c>
      <c r="N465" s="10">
        <f t="shared" si="23"/>
        <v>260000</v>
      </c>
      <c r="O465" s="9">
        <f>DAY(transaksi[[#This Row],[TANGGAL]])</f>
        <v>9</v>
      </c>
      <c r="P465" s="7" t="str">
        <f>TEXT(transaksi[[#This Row],[TANGGAL]], "mmm")</f>
        <v>Apr</v>
      </c>
      <c r="Q465" s="7">
        <f>YEAR(transaksi[[#This Row],[TANGGAL]])</f>
        <v>2022</v>
      </c>
      <c r="R465" s="9"/>
    </row>
    <row r="466" spans="1:18" ht="15" x14ac:dyDescent="0.25">
      <c r="A466" s="6">
        <v>44661</v>
      </c>
      <c r="B466" s="9" t="s">
        <v>76</v>
      </c>
      <c r="C466" s="7">
        <v>103</v>
      </c>
      <c r="D466" s="7" t="s">
        <v>99</v>
      </c>
      <c r="E466" s="7" t="s">
        <v>96</v>
      </c>
      <c r="F466" s="8">
        <v>0</v>
      </c>
      <c r="G466" s="9" t="str">
        <f>VLOOKUP(B466, 'Data Produk'!$A$2:$F$40, 2, FALSE)</f>
        <v>Pencil Warna 12</v>
      </c>
      <c r="H466" s="9" t="str">
        <f>VLOOKUP(B466, 'Data Produk'!$A$2:$F$40, 3, FALSE)</f>
        <v>Alat Tulis</v>
      </c>
      <c r="I466" s="7" t="str">
        <f>VLOOKUP(B466, 'Data Produk'!$A$2:$F$40, 4, FALSE)</f>
        <v>Pcs</v>
      </c>
      <c r="J466" s="10">
        <f>VLOOKUP(B466, 'Data Produk'!$A$2:$F$40, 5, FALSE)</f>
        <v>25000</v>
      </c>
      <c r="K466" s="10">
        <f>VLOOKUP(B466, 'Data Produk'!$A$2:$F$40, 6, FALSE)</f>
        <v>27500</v>
      </c>
      <c r="L466" s="10">
        <f t="shared" si="21"/>
        <v>2575000</v>
      </c>
      <c r="M466" s="10">
        <f t="shared" si="22"/>
        <v>2832500</v>
      </c>
      <c r="N466" s="10">
        <f t="shared" si="23"/>
        <v>257500</v>
      </c>
      <c r="O466" s="9">
        <f>DAY(transaksi[[#This Row],[TANGGAL]])</f>
        <v>10</v>
      </c>
      <c r="P466" s="7" t="str">
        <f>TEXT(transaksi[[#This Row],[TANGGAL]], "mmm")</f>
        <v>Apr</v>
      </c>
      <c r="Q466" s="7">
        <f>YEAR(transaksi[[#This Row],[TANGGAL]])</f>
        <v>2022</v>
      </c>
      <c r="R466" s="9"/>
    </row>
    <row r="467" spans="1:18" ht="15" x14ac:dyDescent="0.25">
      <c r="A467" s="6">
        <v>44662</v>
      </c>
      <c r="B467" s="9" t="s">
        <v>11</v>
      </c>
      <c r="C467" s="7">
        <v>112</v>
      </c>
      <c r="D467" s="7" t="s">
        <v>97</v>
      </c>
      <c r="E467" s="7" t="s">
        <v>96</v>
      </c>
      <c r="F467" s="8">
        <v>0</v>
      </c>
      <c r="G467" s="9" t="str">
        <f>VLOOKUP(B467, 'Data Produk'!$A$2:$F$40, 2, FALSE)</f>
        <v>Lotte Chocopie</v>
      </c>
      <c r="H467" s="9" t="str">
        <f>VLOOKUP(B467, 'Data Produk'!$A$2:$F$40, 3, FALSE)</f>
        <v>Makanan</v>
      </c>
      <c r="I467" s="7" t="str">
        <f>VLOOKUP(B467, 'Data Produk'!$A$2:$F$40, 4, FALSE)</f>
        <v>Pcs</v>
      </c>
      <c r="J467" s="10">
        <f>VLOOKUP(B467, 'Data Produk'!$A$2:$F$40, 5, FALSE)</f>
        <v>4850</v>
      </c>
      <c r="K467" s="10">
        <f>VLOOKUP(B467, 'Data Produk'!$A$2:$F$40, 6, FALSE)</f>
        <v>6100</v>
      </c>
      <c r="L467" s="10">
        <f t="shared" si="21"/>
        <v>543200</v>
      </c>
      <c r="M467" s="10">
        <f t="shared" si="22"/>
        <v>683200</v>
      </c>
      <c r="N467" s="10">
        <f t="shared" si="23"/>
        <v>140000</v>
      </c>
      <c r="O467" s="9">
        <f>DAY(transaksi[[#This Row],[TANGGAL]])</f>
        <v>11</v>
      </c>
      <c r="P467" s="7" t="str">
        <f>TEXT(transaksi[[#This Row],[TANGGAL]], "mmm")</f>
        <v>Apr</v>
      </c>
      <c r="Q467" s="7">
        <f>YEAR(transaksi[[#This Row],[TANGGAL]])</f>
        <v>2022</v>
      </c>
      <c r="R467" s="9"/>
    </row>
    <row r="468" spans="1:18" ht="15" x14ac:dyDescent="0.25">
      <c r="A468" s="6">
        <v>44663</v>
      </c>
      <c r="B468" s="9" t="s">
        <v>15</v>
      </c>
      <c r="C468" s="7">
        <v>105</v>
      </c>
      <c r="D468" s="7" t="s">
        <v>97</v>
      </c>
      <c r="E468" s="7" t="s">
        <v>96</v>
      </c>
      <c r="F468" s="8">
        <v>0</v>
      </c>
      <c r="G468" s="9" t="str">
        <f>VLOOKUP(B468, 'Data Produk'!$A$2:$F$40, 2, FALSE)</f>
        <v>Nyam-nyam</v>
      </c>
      <c r="H468" s="9" t="str">
        <f>VLOOKUP(B468, 'Data Produk'!$A$2:$F$40, 3, FALSE)</f>
        <v>Makanan</v>
      </c>
      <c r="I468" s="7" t="str">
        <f>VLOOKUP(B468, 'Data Produk'!$A$2:$F$40, 4, FALSE)</f>
        <v>Pcs</v>
      </c>
      <c r="J468" s="10">
        <f>VLOOKUP(B468, 'Data Produk'!$A$2:$F$40, 5, FALSE)</f>
        <v>3550</v>
      </c>
      <c r="K468" s="10">
        <f>VLOOKUP(B468, 'Data Produk'!$A$2:$F$40, 6, FALSE)</f>
        <v>4800</v>
      </c>
      <c r="L468" s="10">
        <f t="shared" si="21"/>
        <v>372750</v>
      </c>
      <c r="M468" s="10">
        <f t="shared" si="22"/>
        <v>504000</v>
      </c>
      <c r="N468" s="10">
        <f t="shared" si="23"/>
        <v>131250</v>
      </c>
      <c r="O468" s="9">
        <f>DAY(transaksi[[#This Row],[TANGGAL]])</f>
        <v>12</v>
      </c>
      <c r="P468" s="7" t="str">
        <f>TEXT(transaksi[[#This Row],[TANGGAL]], "mmm")</f>
        <v>Apr</v>
      </c>
      <c r="Q468" s="7">
        <f>YEAR(transaksi[[#This Row],[TANGGAL]])</f>
        <v>2022</v>
      </c>
      <c r="R468" s="9"/>
    </row>
    <row r="469" spans="1:18" ht="15" x14ac:dyDescent="0.25">
      <c r="A469" s="6">
        <v>44664</v>
      </c>
      <c r="B469" s="9" t="s">
        <v>7</v>
      </c>
      <c r="C469" s="7">
        <v>106</v>
      </c>
      <c r="D469" s="7" t="s">
        <v>99</v>
      </c>
      <c r="E469" s="7" t="s">
        <v>96</v>
      </c>
      <c r="F469" s="8">
        <v>0</v>
      </c>
      <c r="G469" s="9" t="str">
        <f>VLOOKUP(B469, 'Data Produk'!$A$2:$F$40, 2, FALSE)</f>
        <v>Pocky</v>
      </c>
      <c r="H469" s="9" t="str">
        <f>VLOOKUP(B469, 'Data Produk'!$A$2:$F$40, 3, FALSE)</f>
        <v>Makanan</v>
      </c>
      <c r="I469" s="7" t="str">
        <f>VLOOKUP(B469, 'Data Produk'!$A$2:$F$40, 4, FALSE)</f>
        <v>Pcs</v>
      </c>
      <c r="J469" s="10">
        <f>VLOOKUP(B469, 'Data Produk'!$A$2:$F$40, 5, FALSE)</f>
        <v>7250</v>
      </c>
      <c r="K469" s="10">
        <f>VLOOKUP(B469, 'Data Produk'!$A$2:$F$40, 6, FALSE)</f>
        <v>8200</v>
      </c>
      <c r="L469" s="10">
        <f t="shared" si="21"/>
        <v>768500</v>
      </c>
      <c r="M469" s="10">
        <f t="shared" si="22"/>
        <v>869200</v>
      </c>
      <c r="N469" s="10">
        <f t="shared" si="23"/>
        <v>100700</v>
      </c>
      <c r="O469" s="9">
        <f>DAY(transaksi[[#This Row],[TANGGAL]])</f>
        <v>13</v>
      </c>
      <c r="P469" s="7" t="str">
        <f>TEXT(transaksi[[#This Row],[TANGGAL]], "mmm")</f>
        <v>Apr</v>
      </c>
      <c r="Q469" s="7">
        <f>YEAR(transaksi[[#This Row],[TANGGAL]])</f>
        <v>2022</v>
      </c>
      <c r="R469" s="9"/>
    </row>
    <row r="470" spans="1:18" ht="15" x14ac:dyDescent="0.25">
      <c r="A470" s="6">
        <v>44665</v>
      </c>
      <c r="B470" s="9" t="s">
        <v>38</v>
      </c>
      <c r="C470" s="7">
        <v>108</v>
      </c>
      <c r="D470" s="7" t="s">
        <v>97</v>
      </c>
      <c r="E470" s="7" t="s">
        <v>96</v>
      </c>
      <c r="F470" s="8">
        <v>0</v>
      </c>
      <c r="G470" s="9" t="str">
        <f>VLOOKUP(B470, 'Data Produk'!$A$2:$F$40, 2, FALSE)</f>
        <v>Yoyic Bluebery</v>
      </c>
      <c r="H470" s="9" t="str">
        <f>VLOOKUP(B470, 'Data Produk'!$A$2:$F$40, 3, FALSE)</f>
        <v>Minuman</v>
      </c>
      <c r="I470" s="7" t="str">
        <f>VLOOKUP(B470, 'Data Produk'!$A$2:$F$40, 4, FALSE)</f>
        <v>Pcs</v>
      </c>
      <c r="J470" s="10">
        <f>VLOOKUP(B470, 'Data Produk'!$A$2:$F$40, 5, FALSE)</f>
        <v>4775</v>
      </c>
      <c r="K470" s="10">
        <f>VLOOKUP(B470, 'Data Produk'!$A$2:$F$40, 6, FALSE)</f>
        <v>7700</v>
      </c>
      <c r="L470" s="10">
        <f t="shared" si="21"/>
        <v>515700</v>
      </c>
      <c r="M470" s="10">
        <f t="shared" si="22"/>
        <v>831600</v>
      </c>
      <c r="N470" s="10">
        <f t="shared" si="23"/>
        <v>315900</v>
      </c>
      <c r="O470" s="9">
        <f>DAY(transaksi[[#This Row],[TANGGAL]])</f>
        <v>14</v>
      </c>
      <c r="P470" s="7" t="str">
        <f>TEXT(transaksi[[#This Row],[TANGGAL]], "mmm")</f>
        <v>Apr</v>
      </c>
      <c r="Q470" s="7">
        <f>YEAR(transaksi[[#This Row],[TANGGAL]])</f>
        <v>2022</v>
      </c>
      <c r="R470" s="9"/>
    </row>
    <row r="471" spans="1:18" ht="15" x14ac:dyDescent="0.25">
      <c r="A471" s="6">
        <v>44666</v>
      </c>
      <c r="B471" s="9" t="s">
        <v>48</v>
      </c>
      <c r="C471" s="7">
        <v>104</v>
      </c>
      <c r="D471" s="7" t="s">
        <v>97</v>
      </c>
      <c r="E471" s="7" t="s">
        <v>96</v>
      </c>
      <c r="F471" s="8">
        <v>0</v>
      </c>
      <c r="G471" s="9" t="str">
        <f>VLOOKUP(B471, 'Data Produk'!$A$2:$F$40, 2, FALSE)</f>
        <v>Golda Coffee</v>
      </c>
      <c r="H471" s="9" t="str">
        <f>VLOOKUP(B471, 'Data Produk'!$A$2:$F$40, 3, FALSE)</f>
        <v>Minuman</v>
      </c>
      <c r="I471" s="7" t="str">
        <f>VLOOKUP(B471, 'Data Produk'!$A$2:$F$40, 4, FALSE)</f>
        <v>Pcs</v>
      </c>
      <c r="J471" s="10">
        <f>VLOOKUP(B471, 'Data Produk'!$A$2:$F$40, 5, FALSE)</f>
        <v>11950</v>
      </c>
      <c r="K471" s="10">
        <f>VLOOKUP(B471, 'Data Produk'!$A$2:$F$40, 6, FALSE)</f>
        <v>16200</v>
      </c>
      <c r="L471" s="10">
        <f t="shared" si="21"/>
        <v>1242800</v>
      </c>
      <c r="M471" s="10">
        <f t="shared" si="22"/>
        <v>1684800</v>
      </c>
      <c r="N471" s="10">
        <f t="shared" si="23"/>
        <v>442000</v>
      </c>
      <c r="O471" s="9">
        <f>DAY(transaksi[[#This Row],[TANGGAL]])</f>
        <v>15</v>
      </c>
      <c r="P471" s="7" t="str">
        <f>TEXT(transaksi[[#This Row],[TANGGAL]], "mmm")</f>
        <v>Apr</v>
      </c>
      <c r="Q471" s="7">
        <f>YEAR(transaksi[[#This Row],[TANGGAL]])</f>
        <v>2022</v>
      </c>
      <c r="R471" s="9"/>
    </row>
    <row r="472" spans="1:18" ht="15" x14ac:dyDescent="0.25">
      <c r="A472" s="6">
        <v>44667</v>
      </c>
      <c r="B472" s="9" t="s">
        <v>59</v>
      </c>
      <c r="C472" s="7">
        <v>105</v>
      </c>
      <c r="D472" s="7" t="s">
        <v>99</v>
      </c>
      <c r="E472" s="7" t="s">
        <v>96</v>
      </c>
      <c r="F472" s="8">
        <v>0</v>
      </c>
      <c r="G472" s="9" t="str">
        <f>VLOOKUP(B472, 'Data Produk'!$A$2:$F$40, 2, FALSE)</f>
        <v>Lifebuoy Cair 900 Ml</v>
      </c>
      <c r="H472" s="9" t="str">
        <f>VLOOKUP(B472, 'Data Produk'!$A$2:$F$40, 3, FALSE)</f>
        <v>Perawatan Tubuh</v>
      </c>
      <c r="I472" s="7" t="str">
        <f>VLOOKUP(B472, 'Data Produk'!$A$2:$F$40, 4, FALSE)</f>
        <v>Pcs</v>
      </c>
      <c r="J472" s="10">
        <f>VLOOKUP(B472, 'Data Produk'!$A$2:$F$40, 5, FALSE)</f>
        <v>34550</v>
      </c>
      <c r="K472" s="10">
        <f>VLOOKUP(B472, 'Data Produk'!$A$2:$F$40, 6, FALSE)</f>
        <v>36000</v>
      </c>
      <c r="L472" s="10">
        <f t="shared" si="21"/>
        <v>3627750</v>
      </c>
      <c r="M472" s="10">
        <f t="shared" si="22"/>
        <v>3780000</v>
      </c>
      <c r="N472" s="10">
        <f t="shared" si="23"/>
        <v>152250</v>
      </c>
      <c r="O472" s="9">
        <f>DAY(transaksi[[#This Row],[TANGGAL]])</f>
        <v>16</v>
      </c>
      <c r="P472" s="7" t="str">
        <f>TEXT(transaksi[[#This Row],[TANGGAL]], "mmm")</f>
        <v>Apr</v>
      </c>
      <c r="Q472" s="7">
        <f>YEAR(transaksi[[#This Row],[TANGGAL]])</f>
        <v>2022</v>
      </c>
      <c r="R472" s="9"/>
    </row>
    <row r="473" spans="1:18" ht="15" x14ac:dyDescent="0.25">
      <c r="A473" s="6">
        <v>44668</v>
      </c>
      <c r="B473" s="9" t="s">
        <v>13</v>
      </c>
      <c r="C473" s="7">
        <v>102</v>
      </c>
      <c r="D473" s="7" t="s">
        <v>97</v>
      </c>
      <c r="E473" s="7" t="s">
        <v>96</v>
      </c>
      <c r="F473" s="8">
        <v>0</v>
      </c>
      <c r="G473" s="9" t="str">
        <f>VLOOKUP(B473, 'Data Produk'!$A$2:$F$40, 2, FALSE)</f>
        <v>Oreo Wafer Sandwich</v>
      </c>
      <c r="H473" s="9" t="str">
        <f>VLOOKUP(B473, 'Data Produk'!$A$2:$F$40, 3, FALSE)</f>
        <v>Makanan</v>
      </c>
      <c r="I473" s="7" t="str">
        <f>VLOOKUP(B473, 'Data Produk'!$A$2:$F$40, 4, FALSE)</f>
        <v>Pcs</v>
      </c>
      <c r="J473" s="10">
        <f>VLOOKUP(B473, 'Data Produk'!$A$2:$F$40, 5, FALSE)</f>
        <v>2350</v>
      </c>
      <c r="K473" s="10">
        <f>VLOOKUP(B473, 'Data Produk'!$A$2:$F$40, 6, FALSE)</f>
        <v>3500</v>
      </c>
      <c r="L473" s="10">
        <f t="shared" si="21"/>
        <v>239700</v>
      </c>
      <c r="M473" s="10">
        <f t="shared" si="22"/>
        <v>357000</v>
      </c>
      <c r="N473" s="10">
        <f t="shared" si="23"/>
        <v>117300</v>
      </c>
      <c r="O473" s="9">
        <f>DAY(transaksi[[#This Row],[TANGGAL]])</f>
        <v>17</v>
      </c>
      <c r="P473" s="7" t="str">
        <f>TEXT(transaksi[[#This Row],[TANGGAL]], "mmm")</f>
        <v>Apr</v>
      </c>
      <c r="Q473" s="7">
        <f>YEAR(transaksi[[#This Row],[TANGGAL]])</f>
        <v>2022</v>
      </c>
      <c r="R473" s="9"/>
    </row>
    <row r="474" spans="1:18" ht="15" x14ac:dyDescent="0.25">
      <c r="A474" s="6">
        <v>44669</v>
      </c>
      <c r="B474" s="9" t="s">
        <v>76</v>
      </c>
      <c r="C474" s="7">
        <v>106</v>
      </c>
      <c r="D474" s="7" t="s">
        <v>97</v>
      </c>
      <c r="E474" s="7" t="s">
        <v>96</v>
      </c>
      <c r="F474" s="8">
        <v>0</v>
      </c>
      <c r="G474" s="9" t="str">
        <f>VLOOKUP(B474, 'Data Produk'!$A$2:$F$40, 2, FALSE)</f>
        <v>Pencil Warna 12</v>
      </c>
      <c r="H474" s="9" t="str">
        <f>VLOOKUP(B474, 'Data Produk'!$A$2:$F$40, 3, FALSE)</f>
        <v>Alat Tulis</v>
      </c>
      <c r="I474" s="7" t="str">
        <f>VLOOKUP(B474, 'Data Produk'!$A$2:$F$40, 4, FALSE)</f>
        <v>Pcs</v>
      </c>
      <c r="J474" s="10">
        <f>VLOOKUP(B474, 'Data Produk'!$A$2:$F$40, 5, FALSE)</f>
        <v>25000</v>
      </c>
      <c r="K474" s="10">
        <f>VLOOKUP(B474, 'Data Produk'!$A$2:$F$40, 6, FALSE)</f>
        <v>27500</v>
      </c>
      <c r="L474" s="10">
        <f t="shared" si="21"/>
        <v>2650000</v>
      </c>
      <c r="M474" s="10">
        <f t="shared" si="22"/>
        <v>2915000</v>
      </c>
      <c r="N474" s="10">
        <f t="shared" si="23"/>
        <v>265000</v>
      </c>
      <c r="O474" s="9">
        <f>DAY(transaksi[[#This Row],[TANGGAL]])</f>
        <v>18</v>
      </c>
      <c r="P474" s="7" t="str">
        <f>TEXT(transaksi[[#This Row],[TANGGAL]], "mmm")</f>
        <v>Apr</v>
      </c>
      <c r="Q474" s="7">
        <f>YEAR(transaksi[[#This Row],[TANGGAL]])</f>
        <v>2022</v>
      </c>
      <c r="R474" s="9"/>
    </row>
    <row r="475" spans="1:18" ht="15" x14ac:dyDescent="0.25">
      <c r="A475" s="6">
        <v>44670</v>
      </c>
      <c r="B475" s="9" t="s">
        <v>76</v>
      </c>
      <c r="C475" s="7">
        <v>103</v>
      </c>
      <c r="D475" s="7" t="s">
        <v>99</v>
      </c>
      <c r="E475" s="7" t="s">
        <v>96</v>
      </c>
      <c r="F475" s="8">
        <v>0</v>
      </c>
      <c r="G475" s="9" t="str">
        <f>VLOOKUP(B475, 'Data Produk'!$A$2:$F$40, 2, FALSE)</f>
        <v>Pencil Warna 12</v>
      </c>
      <c r="H475" s="9" t="str">
        <f>VLOOKUP(B475, 'Data Produk'!$A$2:$F$40, 3, FALSE)</f>
        <v>Alat Tulis</v>
      </c>
      <c r="I475" s="7" t="str">
        <f>VLOOKUP(B475, 'Data Produk'!$A$2:$F$40, 4, FALSE)</f>
        <v>Pcs</v>
      </c>
      <c r="J475" s="10">
        <f>VLOOKUP(B475, 'Data Produk'!$A$2:$F$40, 5, FALSE)</f>
        <v>25000</v>
      </c>
      <c r="K475" s="10">
        <f>VLOOKUP(B475, 'Data Produk'!$A$2:$F$40, 6, FALSE)</f>
        <v>27500</v>
      </c>
      <c r="L475" s="10">
        <f t="shared" si="21"/>
        <v>2575000</v>
      </c>
      <c r="M475" s="10">
        <f t="shared" si="22"/>
        <v>2832500</v>
      </c>
      <c r="N475" s="10">
        <f t="shared" si="23"/>
        <v>257500</v>
      </c>
      <c r="O475" s="9">
        <f>DAY(transaksi[[#This Row],[TANGGAL]])</f>
        <v>19</v>
      </c>
      <c r="P475" s="7" t="str">
        <f>TEXT(transaksi[[#This Row],[TANGGAL]], "mmm")</f>
        <v>Apr</v>
      </c>
      <c r="Q475" s="7">
        <f>YEAR(transaksi[[#This Row],[TANGGAL]])</f>
        <v>2022</v>
      </c>
      <c r="R475" s="9"/>
    </row>
    <row r="476" spans="1:18" ht="15" x14ac:dyDescent="0.25">
      <c r="A476" s="6">
        <v>44671</v>
      </c>
      <c r="B476" s="9" t="s">
        <v>11</v>
      </c>
      <c r="C476" s="7">
        <v>109</v>
      </c>
      <c r="D476" s="7" t="s">
        <v>97</v>
      </c>
      <c r="E476" s="7" t="s">
        <v>96</v>
      </c>
      <c r="F476" s="8">
        <v>0</v>
      </c>
      <c r="G476" s="9" t="str">
        <f>VLOOKUP(B476, 'Data Produk'!$A$2:$F$40, 2, FALSE)</f>
        <v>Lotte Chocopie</v>
      </c>
      <c r="H476" s="9" t="str">
        <f>VLOOKUP(B476, 'Data Produk'!$A$2:$F$40, 3, FALSE)</f>
        <v>Makanan</v>
      </c>
      <c r="I476" s="7" t="str">
        <f>VLOOKUP(B476, 'Data Produk'!$A$2:$F$40, 4, FALSE)</f>
        <v>Pcs</v>
      </c>
      <c r="J476" s="10">
        <f>VLOOKUP(B476, 'Data Produk'!$A$2:$F$40, 5, FALSE)</f>
        <v>4850</v>
      </c>
      <c r="K476" s="10">
        <f>VLOOKUP(B476, 'Data Produk'!$A$2:$F$40, 6, FALSE)</f>
        <v>6100</v>
      </c>
      <c r="L476" s="10">
        <f t="shared" si="21"/>
        <v>528650</v>
      </c>
      <c r="M476" s="10">
        <f t="shared" si="22"/>
        <v>664900</v>
      </c>
      <c r="N476" s="10">
        <f t="shared" si="23"/>
        <v>136250</v>
      </c>
      <c r="O476" s="9">
        <f>DAY(transaksi[[#This Row],[TANGGAL]])</f>
        <v>20</v>
      </c>
      <c r="P476" s="7" t="str">
        <f>TEXT(transaksi[[#This Row],[TANGGAL]], "mmm")</f>
        <v>Apr</v>
      </c>
      <c r="Q476" s="7">
        <f>YEAR(transaksi[[#This Row],[TANGGAL]])</f>
        <v>2022</v>
      </c>
      <c r="R476" s="9"/>
    </row>
    <row r="477" spans="1:18" ht="15" x14ac:dyDescent="0.25">
      <c r="A477" s="6">
        <v>44672</v>
      </c>
      <c r="B477" s="9" t="s">
        <v>15</v>
      </c>
      <c r="C477" s="7">
        <v>108</v>
      </c>
      <c r="D477" s="7" t="s">
        <v>97</v>
      </c>
      <c r="E477" s="7" t="s">
        <v>96</v>
      </c>
      <c r="F477" s="8">
        <v>0</v>
      </c>
      <c r="G477" s="9" t="str">
        <f>VLOOKUP(B477, 'Data Produk'!$A$2:$F$40, 2, FALSE)</f>
        <v>Nyam-nyam</v>
      </c>
      <c r="H477" s="9" t="str">
        <f>VLOOKUP(B477, 'Data Produk'!$A$2:$F$40, 3, FALSE)</f>
        <v>Makanan</v>
      </c>
      <c r="I477" s="7" t="str">
        <f>VLOOKUP(B477, 'Data Produk'!$A$2:$F$40, 4, FALSE)</f>
        <v>Pcs</v>
      </c>
      <c r="J477" s="10">
        <f>VLOOKUP(B477, 'Data Produk'!$A$2:$F$40, 5, FALSE)</f>
        <v>3550</v>
      </c>
      <c r="K477" s="10">
        <f>VLOOKUP(B477, 'Data Produk'!$A$2:$F$40, 6, FALSE)</f>
        <v>4800</v>
      </c>
      <c r="L477" s="10">
        <f t="shared" si="21"/>
        <v>383400</v>
      </c>
      <c r="M477" s="10">
        <f t="shared" si="22"/>
        <v>518400</v>
      </c>
      <c r="N477" s="10">
        <f t="shared" si="23"/>
        <v>135000</v>
      </c>
      <c r="O477" s="9">
        <f>DAY(transaksi[[#This Row],[TANGGAL]])</f>
        <v>21</v>
      </c>
      <c r="P477" s="7" t="str">
        <f>TEXT(transaksi[[#This Row],[TANGGAL]], "mmm")</f>
        <v>Apr</v>
      </c>
      <c r="Q477" s="7">
        <f>YEAR(transaksi[[#This Row],[TANGGAL]])</f>
        <v>2022</v>
      </c>
      <c r="R477" s="9"/>
    </row>
    <row r="478" spans="1:18" ht="15" x14ac:dyDescent="0.25">
      <c r="A478" s="6">
        <v>44673</v>
      </c>
      <c r="B478" s="9" t="s">
        <v>7</v>
      </c>
      <c r="C478" s="7">
        <v>107</v>
      </c>
      <c r="D478" s="7" t="s">
        <v>99</v>
      </c>
      <c r="E478" s="7" t="s">
        <v>96</v>
      </c>
      <c r="F478" s="8">
        <v>0</v>
      </c>
      <c r="G478" s="9" t="str">
        <f>VLOOKUP(B478, 'Data Produk'!$A$2:$F$40, 2, FALSE)</f>
        <v>Pocky</v>
      </c>
      <c r="H478" s="9" t="str">
        <f>VLOOKUP(B478, 'Data Produk'!$A$2:$F$40, 3, FALSE)</f>
        <v>Makanan</v>
      </c>
      <c r="I478" s="7" t="str">
        <f>VLOOKUP(B478, 'Data Produk'!$A$2:$F$40, 4, FALSE)</f>
        <v>Pcs</v>
      </c>
      <c r="J478" s="10">
        <f>VLOOKUP(B478, 'Data Produk'!$A$2:$F$40, 5, FALSE)</f>
        <v>7250</v>
      </c>
      <c r="K478" s="10">
        <f>VLOOKUP(B478, 'Data Produk'!$A$2:$F$40, 6, FALSE)</f>
        <v>8200</v>
      </c>
      <c r="L478" s="10">
        <f t="shared" si="21"/>
        <v>775750</v>
      </c>
      <c r="M478" s="10">
        <f t="shared" si="22"/>
        <v>877400</v>
      </c>
      <c r="N478" s="10">
        <f t="shared" si="23"/>
        <v>101650</v>
      </c>
      <c r="O478" s="9">
        <f>DAY(transaksi[[#This Row],[TANGGAL]])</f>
        <v>22</v>
      </c>
      <c r="P478" s="7" t="str">
        <f>TEXT(transaksi[[#This Row],[TANGGAL]], "mmm")</f>
        <v>Apr</v>
      </c>
      <c r="Q478" s="7">
        <f>YEAR(transaksi[[#This Row],[TANGGAL]])</f>
        <v>2022</v>
      </c>
      <c r="R478" s="9"/>
    </row>
    <row r="479" spans="1:18" ht="15" x14ac:dyDescent="0.25">
      <c r="A479" s="6">
        <v>44674</v>
      </c>
      <c r="B479" s="9" t="s">
        <v>38</v>
      </c>
      <c r="C479" s="7">
        <v>105</v>
      </c>
      <c r="D479" s="7" t="s">
        <v>97</v>
      </c>
      <c r="E479" s="7" t="s">
        <v>96</v>
      </c>
      <c r="F479" s="8">
        <v>0</v>
      </c>
      <c r="G479" s="9" t="str">
        <f>VLOOKUP(B479, 'Data Produk'!$A$2:$F$40, 2, FALSE)</f>
        <v>Yoyic Bluebery</v>
      </c>
      <c r="H479" s="9" t="str">
        <f>VLOOKUP(B479, 'Data Produk'!$A$2:$F$40, 3, FALSE)</f>
        <v>Minuman</v>
      </c>
      <c r="I479" s="7" t="str">
        <f>VLOOKUP(B479, 'Data Produk'!$A$2:$F$40, 4, FALSE)</f>
        <v>Pcs</v>
      </c>
      <c r="J479" s="10">
        <f>VLOOKUP(B479, 'Data Produk'!$A$2:$F$40, 5, FALSE)</f>
        <v>4775</v>
      </c>
      <c r="K479" s="10">
        <f>VLOOKUP(B479, 'Data Produk'!$A$2:$F$40, 6, FALSE)</f>
        <v>7700</v>
      </c>
      <c r="L479" s="10">
        <f t="shared" si="21"/>
        <v>501375</v>
      </c>
      <c r="M479" s="10">
        <f t="shared" si="22"/>
        <v>808500</v>
      </c>
      <c r="N479" s="10">
        <f t="shared" si="23"/>
        <v>307125</v>
      </c>
      <c r="O479" s="9">
        <f>DAY(transaksi[[#This Row],[TANGGAL]])</f>
        <v>23</v>
      </c>
      <c r="P479" s="7" t="str">
        <f>TEXT(transaksi[[#This Row],[TANGGAL]], "mmm")</f>
        <v>Apr</v>
      </c>
      <c r="Q479" s="7">
        <f>YEAR(transaksi[[#This Row],[TANGGAL]])</f>
        <v>2022</v>
      </c>
      <c r="R479" s="9"/>
    </row>
    <row r="480" spans="1:18" ht="15" x14ac:dyDescent="0.25">
      <c r="A480" s="6">
        <v>44675</v>
      </c>
      <c r="B480" s="9" t="s">
        <v>48</v>
      </c>
      <c r="C480" s="7">
        <v>105</v>
      </c>
      <c r="D480" s="7" t="s">
        <v>97</v>
      </c>
      <c r="E480" s="7" t="s">
        <v>96</v>
      </c>
      <c r="F480" s="8">
        <v>0</v>
      </c>
      <c r="G480" s="9" t="str">
        <f>VLOOKUP(B480, 'Data Produk'!$A$2:$F$40, 2, FALSE)</f>
        <v>Golda Coffee</v>
      </c>
      <c r="H480" s="9" t="str">
        <f>VLOOKUP(B480, 'Data Produk'!$A$2:$F$40, 3, FALSE)</f>
        <v>Minuman</v>
      </c>
      <c r="I480" s="7" t="str">
        <f>VLOOKUP(B480, 'Data Produk'!$A$2:$F$40, 4, FALSE)</f>
        <v>Pcs</v>
      </c>
      <c r="J480" s="10">
        <f>VLOOKUP(B480, 'Data Produk'!$A$2:$F$40, 5, FALSE)</f>
        <v>11950</v>
      </c>
      <c r="K480" s="10">
        <f>VLOOKUP(B480, 'Data Produk'!$A$2:$F$40, 6, FALSE)</f>
        <v>16200</v>
      </c>
      <c r="L480" s="10">
        <f t="shared" si="21"/>
        <v>1254750</v>
      </c>
      <c r="M480" s="10">
        <f t="shared" si="22"/>
        <v>1701000</v>
      </c>
      <c r="N480" s="10">
        <f t="shared" si="23"/>
        <v>446250</v>
      </c>
      <c r="O480" s="9">
        <f>DAY(transaksi[[#This Row],[TANGGAL]])</f>
        <v>24</v>
      </c>
      <c r="P480" s="7" t="str">
        <f>TEXT(transaksi[[#This Row],[TANGGAL]], "mmm")</f>
        <v>Apr</v>
      </c>
      <c r="Q480" s="7">
        <f>YEAR(transaksi[[#This Row],[TANGGAL]])</f>
        <v>2022</v>
      </c>
      <c r="R480" s="9"/>
    </row>
    <row r="481" spans="1:18" ht="15" x14ac:dyDescent="0.25">
      <c r="A481" s="6">
        <v>44676</v>
      </c>
      <c r="B481" s="9" t="s">
        <v>76</v>
      </c>
      <c r="C481" s="7">
        <v>107</v>
      </c>
      <c r="D481" s="7" t="s">
        <v>95</v>
      </c>
      <c r="E481" s="7" t="s">
        <v>96</v>
      </c>
      <c r="F481" s="8">
        <v>0</v>
      </c>
      <c r="G481" s="9" t="str">
        <f>VLOOKUP(B481, 'Data Produk'!$A$2:$F$40, 2, FALSE)</f>
        <v>Pencil Warna 12</v>
      </c>
      <c r="H481" s="9" t="str">
        <f>VLOOKUP(B481, 'Data Produk'!$A$2:$F$40, 3, FALSE)</f>
        <v>Alat Tulis</v>
      </c>
      <c r="I481" s="7" t="str">
        <f>VLOOKUP(B481, 'Data Produk'!$A$2:$F$40, 4, FALSE)</f>
        <v>Pcs</v>
      </c>
      <c r="J481" s="10">
        <f>VLOOKUP(B481, 'Data Produk'!$A$2:$F$40, 5, FALSE)</f>
        <v>25000</v>
      </c>
      <c r="K481" s="10">
        <f>VLOOKUP(B481, 'Data Produk'!$A$2:$F$40, 6, FALSE)</f>
        <v>27500</v>
      </c>
      <c r="L481" s="10">
        <f t="shared" si="21"/>
        <v>2675000</v>
      </c>
      <c r="M481" s="10">
        <f t="shared" si="22"/>
        <v>2942500</v>
      </c>
      <c r="N481" s="10">
        <f t="shared" si="23"/>
        <v>267500</v>
      </c>
      <c r="O481" s="9">
        <f>DAY(transaksi[[#This Row],[TANGGAL]])</f>
        <v>25</v>
      </c>
      <c r="P481" s="7" t="str">
        <f>TEXT(transaksi[[#This Row],[TANGGAL]], "mmm")</f>
        <v>Apr</v>
      </c>
      <c r="Q481" s="7">
        <f>YEAR(transaksi[[#This Row],[TANGGAL]])</f>
        <v>2022</v>
      </c>
      <c r="R481" s="9"/>
    </row>
    <row r="482" spans="1:18" ht="15" x14ac:dyDescent="0.25">
      <c r="A482" s="6">
        <v>44677</v>
      </c>
      <c r="B482" s="9" t="s">
        <v>76</v>
      </c>
      <c r="C482" s="7">
        <v>110</v>
      </c>
      <c r="D482" s="7" t="s">
        <v>95</v>
      </c>
      <c r="E482" s="7" t="s">
        <v>96</v>
      </c>
      <c r="F482" s="8">
        <v>0</v>
      </c>
      <c r="G482" s="9" t="str">
        <f>VLOOKUP(B482, 'Data Produk'!$A$2:$F$40, 2, FALSE)</f>
        <v>Pencil Warna 12</v>
      </c>
      <c r="H482" s="9" t="str">
        <f>VLOOKUP(B482, 'Data Produk'!$A$2:$F$40, 3, FALSE)</f>
        <v>Alat Tulis</v>
      </c>
      <c r="I482" s="7" t="str">
        <f>VLOOKUP(B482, 'Data Produk'!$A$2:$F$40, 4, FALSE)</f>
        <v>Pcs</v>
      </c>
      <c r="J482" s="10">
        <f>VLOOKUP(B482, 'Data Produk'!$A$2:$F$40, 5, FALSE)</f>
        <v>25000</v>
      </c>
      <c r="K482" s="10">
        <f>VLOOKUP(B482, 'Data Produk'!$A$2:$F$40, 6, FALSE)</f>
        <v>27500</v>
      </c>
      <c r="L482" s="10">
        <f t="shared" si="21"/>
        <v>2750000</v>
      </c>
      <c r="M482" s="10">
        <f t="shared" si="22"/>
        <v>3025000</v>
      </c>
      <c r="N482" s="10">
        <f t="shared" si="23"/>
        <v>275000</v>
      </c>
      <c r="O482" s="9">
        <f>DAY(transaksi[[#This Row],[TANGGAL]])</f>
        <v>26</v>
      </c>
      <c r="P482" s="7" t="str">
        <f>TEXT(transaksi[[#This Row],[TANGGAL]], "mmm")</f>
        <v>Apr</v>
      </c>
      <c r="Q482" s="7">
        <f>YEAR(transaksi[[#This Row],[TANGGAL]])</f>
        <v>2022</v>
      </c>
      <c r="R482" s="9"/>
    </row>
    <row r="483" spans="1:18" ht="15" x14ac:dyDescent="0.25">
      <c r="A483" s="6">
        <v>44678</v>
      </c>
      <c r="B483" s="9" t="s">
        <v>76</v>
      </c>
      <c r="C483" s="7">
        <v>102</v>
      </c>
      <c r="D483" s="7" t="s">
        <v>95</v>
      </c>
      <c r="E483" s="7" t="s">
        <v>96</v>
      </c>
      <c r="F483" s="8">
        <v>0</v>
      </c>
      <c r="G483" s="9" t="str">
        <f>VLOOKUP(B483, 'Data Produk'!$A$2:$F$40, 2, FALSE)</f>
        <v>Pencil Warna 12</v>
      </c>
      <c r="H483" s="9" t="str">
        <f>VLOOKUP(B483, 'Data Produk'!$A$2:$F$40, 3, FALSE)</f>
        <v>Alat Tulis</v>
      </c>
      <c r="I483" s="7" t="str">
        <f>VLOOKUP(B483, 'Data Produk'!$A$2:$F$40, 4, FALSE)</f>
        <v>Pcs</v>
      </c>
      <c r="J483" s="10">
        <f>VLOOKUP(B483, 'Data Produk'!$A$2:$F$40, 5, FALSE)</f>
        <v>25000</v>
      </c>
      <c r="K483" s="10">
        <f>VLOOKUP(B483, 'Data Produk'!$A$2:$F$40, 6, FALSE)</f>
        <v>27500</v>
      </c>
      <c r="L483" s="10">
        <f t="shared" si="21"/>
        <v>2550000</v>
      </c>
      <c r="M483" s="10">
        <f t="shared" si="22"/>
        <v>2805000</v>
      </c>
      <c r="N483" s="10">
        <f t="shared" si="23"/>
        <v>255000</v>
      </c>
      <c r="O483" s="9">
        <f>DAY(transaksi[[#This Row],[TANGGAL]])</f>
        <v>27</v>
      </c>
      <c r="P483" s="7" t="str">
        <f>TEXT(transaksi[[#This Row],[TANGGAL]], "mmm")</f>
        <v>Apr</v>
      </c>
      <c r="Q483" s="7">
        <f>YEAR(transaksi[[#This Row],[TANGGAL]])</f>
        <v>2022</v>
      </c>
      <c r="R483" s="9"/>
    </row>
    <row r="484" spans="1:18" ht="15" x14ac:dyDescent="0.25">
      <c r="A484" s="6">
        <v>44679</v>
      </c>
      <c r="B484" s="9" t="s">
        <v>76</v>
      </c>
      <c r="C484" s="7">
        <v>107</v>
      </c>
      <c r="D484" s="7" t="s">
        <v>95</v>
      </c>
      <c r="E484" s="7" t="s">
        <v>96</v>
      </c>
      <c r="F484" s="8">
        <v>0</v>
      </c>
      <c r="G484" s="9" t="str">
        <f>VLOOKUP(B484, 'Data Produk'!$A$2:$F$40, 2, FALSE)</f>
        <v>Pencil Warna 12</v>
      </c>
      <c r="H484" s="9" t="str">
        <f>VLOOKUP(B484, 'Data Produk'!$A$2:$F$40, 3, FALSE)</f>
        <v>Alat Tulis</v>
      </c>
      <c r="I484" s="7" t="str">
        <f>VLOOKUP(B484, 'Data Produk'!$A$2:$F$40, 4, FALSE)</f>
        <v>Pcs</v>
      </c>
      <c r="J484" s="10">
        <f>VLOOKUP(B484, 'Data Produk'!$A$2:$F$40, 5, FALSE)</f>
        <v>25000</v>
      </c>
      <c r="K484" s="10">
        <f>VLOOKUP(B484, 'Data Produk'!$A$2:$F$40, 6, FALSE)</f>
        <v>27500</v>
      </c>
      <c r="L484" s="10">
        <f t="shared" si="21"/>
        <v>2675000</v>
      </c>
      <c r="M484" s="10">
        <f t="shared" si="22"/>
        <v>2942500</v>
      </c>
      <c r="N484" s="10">
        <f t="shared" si="23"/>
        <v>267500</v>
      </c>
      <c r="O484" s="9">
        <f>DAY(transaksi[[#This Row],[TANGGAL]])</f>
        <v>28</v>
      </c>
      <c r="P484" s="7" t="str">
        <f>TEXT(transaksi[[#This Row],[TANGGAL]], "mmm")</f>
        <v>Apr</v>
      </c>
      <c r="Q484" s="7">
        <f>YEAR(transaksi[[#This Row],[TANGGAL]])</f>
        <v>2022</v>
      </c>
      <c r="R484" s="9"/>
    </row>
    <row r="485" spans="1:18" ht="15" x14ac:dyDescent="0.25">
      <c r="A485" s="6">
        <v>44680</v>
      </c>
      <c r="B485" s="9" t="s">
        <v>76</v>
      </c>
      <c r="C485" s="7">
        <v>105</v>
      </c>
      <c r="D485" s="7" t="s">
        <v>95</v>
      </c>
      <c r="E485" s="7" t="s">
        <v>96</v>
      </c>
      <c r="F485" s="8">
        <v>0</v>
      </c>
      <c r="G485" s="9" t="str">
        <f>VLOOKUP(B485, 'Data Produk'!$A$2:$F$40, 2, FALSE)</f>
        <v>Pencil Warna 12</v>
      </c>
      <c r="H485" s="9" t="str">
        <f>VLOOKUP(B485, 'Data Produk'!$A$2:$F$40, 3, FALSE)</f>
        <v>Alat Tulis</v>
      </c>
      <c r="I485" s="7" t="str">
        <f>VLOOKUP(B485, 'Data Produk'!$A$2:$F$40, 4, FALSE)</f>
        <v>Pcs</v>
      </c>
      <c r="J485" s="10">
        <f>VLOOKUP(B485, 'Data Produk'!$A$2:$F$40, 5, FALSE)</f>
        <v>25000</v>
      </c>
      <c r="K485" s="10">
        <f>VLOOKUP(B485, 'Data Produk'!$A$2:$F$40, 6, FALSE)</f>
        <v>27500</v>
      </c>
      <c r="L485" s="10">
        <f t="shared" si="21"/>
        <v>2625000</v>
      </c>
      <c r="M485" s="10">
        <f t="shared" si="22"/>
        <v>2887500</v>
      </c>
      <c r="N485" s="10">
        <f t="shared" si="23"/>
        <v>262500</v>
      </c>
      <c r="O485" s="9">
        <f>DAY(transaksi[[#This Row],[TANGGAL]])</f>
        <v>29</v>
      </c>
      <c r="P485" s="7" t="str">
        <f>TEXT(transaksi[[#This Row],[TANGGAL]], "mmm")</f>
        <v>Apr</v>
      </c>
      <c r="Q485" s="7">
        <f>YEAR(transaksi[[#This Row],[TANGGAL]])</f>
        <v>2022</v>
      </c>
      <c r="R485" s="9"/>
    </row>
    <row r="486" spans="1:18" ht="15" x14ac:dyDescent="0.25">
      <c r="A486" s="6">
        <v>44681</v>
      </c>
      <c r="B486" s="9" t="s">
        <v>76</v>
      </c>
      <c r="C486" s="7">
        <v>112</v>
      </c>
      <c r="D486" s="7" t="s">
        <v>95</v>
      </c>
      <c r="E486" s="7" t="s">
        <v>96</v>
      </c>
      <c r="F486" s="8">
        <v>0</v>
      </c>
      <c r="G486" s="9" t="str">
        <f>VLOOKUP(B486, 'Data Produk'!$A$2:$F$40, 2, FALSE)</f>
        <v>Pencil Warna 12</v>
      </c>
      <c r="H486" s="9" t="str">
        <f>VLOOKUP(B486, 'Data Produk'!$A$2:$F$40, 3, FALSE)</f>
        <v>Alat Tulis</v>
      </c>
      <c r="I486" s="7" t="str">
        <f>VLOOKUP(B486, 'Data Produk'!$A$2:$F$40, 4, FALSE)</f>
        <v>Pcs</v>
      </c>
      <c r="J486" s="10">
        <f>VLOOKUP(B486, 'Data Produk'!$A$2:$F$40, 5, FALSE)</f>
        <v>25000</v>
      </c>
      <c r="K486" s="10">
        <f>VLOOKUP(B486, 'Data Produk'!$A$2:$F$40, 6, FALSE)</f>
        <v>27500</v>
      </c>
      <c r="L486" s="10">
        <f t="shared" si="21"/>
        <v>2800000</v>
      </c>
      <c r="M486" s="10">
        <f t="shared" si="22"/>
        <v>3080000</v>
      </c>
      <c r="N486" s="10">
        <f t="shared" si="23"/>
        <v>280000</v>
      </c>
      <c r="O486" s="9">
        <f>DAY(transaksi[[#This Row],[TANGGAL]])</f>
        <v>30</v>
      </c>
      <c r="P486" s="7" t="str">
        <f>TEXT(transaksi[[#This Row],[TANGGAL]], "mmm")</f>
        <v>Apr</v>
      </c>
      <c r="Q486" s="7">
        <f>YEAR(transaksi[[#This Row],[TANGGAL]])</f>
        <v>2022</v>
      </c>
      <c r="R486" s="9"/>
    </row>
    <row r="487" spans="1:18" ht="15" x14ac:dyDescent="0.25">
      <c r="A487" s="6">
        <v>44682</v>
      </c>
      <c r="B487" s="9" t="s">
        <v>42</v>
      </c>
      <c r="C487" s="7">
        <v>105</v>
      </c>
      <c r="D487" s="7" t="s">
        <v>95</v>
      </c>
      <c r="E487" s="7" t="s">
        <v>96</v>
      </c>
      <c r="F487" s="8">
        <v>0</v>
      </c>
      <c r="G487" s="9" t="str">
        <f>VLOOKUP(B487, 'Data Produk'!$A$2:$F$40, 2, FALSE)</f>
        <v>Fruit Tea Poch</v>
      </c>
      <c r="H487" s="9" t="str">
        <f>VLOOKUP(B487, 'Data Produk'!$A$2:$F$40, 3, FALSE)</f>
        <v>Minuman</v>
      </c>
      <c r="I487" s="7" t="str">
        <f>VLOOKUP(B487, 'Data Produk'!$A$2:$F$40, 4, FALSE)</f>
        <v>Pcs</v>
      </c>
      <c r="J487" s="10">
        <f>VLOOKUP(B487, 'Data Produk'!$A$2:$F$40, 5, FALSE)</f>
        <v>2250</v>
      </c>
      <c r="K487" s="10">
        <f>VLOOKUP(B487, 'Data Produk'!$A$2:$F$40, 6, FALSE)</f>
        <v>4700</v>
      </c>
      <c r="L487" s="10">
        <f t="shared" si="21"/>
        <v>236250</v>
      </c>
      <c r="M487" s="10">
        <f t="shared" si="22"/>
        <v>493500</v>
      </c>
      <c r="N487" s="10">
        <f t="shared" si="23"/>
        <v>257250</v>
      </c>
      <c r="O487" s="9">
        <f>DAY(transaksi[[#This Row],[TANGGAL]])</f>
        <v>1</v>
      </c>
      <c r="P487" s="7" t="str">
        <f>TEXT(transaksi[[#This Row],[TANGGAL]], "mmm")</f>
        <v>Mei</v>
      </c>
      <c r="Q487" s="7">
        <f>YEAR(transaksi[[#This Row],[TANGGAL]])</f>
        <v>2022</v>
      </c>
      <c r="R487" s="9"/>
    </row>
    <row r="488" spans="1:18" ht="15" x14ac:dyDescent="0.25">
      <c r="A488" s="6">
        <v>44683</v>
      </c>
      <c r="B488" s="9" t="s">
        <v>11</v>
      </c>
      <c r="C488" s="7">
        <v>104</v>
      </c>
      <c r="D488" s="7" t="s">
        <v>99</v>
      </c>
      <c r="E488" s="7" t="s">
        <v>98</v>
      </c>
      <c r="F488" s="8">
        <v>0</v>
      </c>
      <c r="G488" s="9" t="str">
        <f>VLOOKUP(B488, 'Data Produk'!$A$2:$F$40, 2, FALSE)</f>
        <v>Lotte Chocopie</v>
      </c>
      <c r="H488" s="9" t="str">
        <f>VLOOKUP(B488, 'Data Produk'!$A$2:$F$40, 3, FALSE)</f>
        <v>Makanan</v>
      </c>
      <c r="I488" s="7" t="str">
        <f>VLOOKUP(B488, 'Data Produk'!$A$2:$F$40, 4, FALSE)</f>
        <v>Pcs</v>
      </c>
      <c r="J488" s="10">
        <f>VLOOKUP(B488, 'Data Produk'!$A$2:$F$40, 5, FALSE)</f>
        <v>4850</v>
      </c>
      <c r="K488" s="10">
        <f>VLOOKUP(B488, 'Data Produk'!$A$2:$F$40, 6, FALSE)</f>
        <v>6100</v>
      </c>
      <c r="L488" s="10">
        <f t="shared" si="21"/>
        <v>504400</v>
      </c>
      <c r="M488" s="10">
        <f t="shared" si="22"/>
        <v>634400</v>
      </c>
      <c r="N488" s="10">
        <f t="shared" si="23"/>
        <v>130000</v>
      </c>
      <c r="O488" s="9">
        <f>DAY(transaksi[[#This Row],[TANGGAL]])</f>
        <v>2</v>
      </c>
      <c r="P488" s="7" t="str">
        <f>TEXT(transaksi[[#This Row],[TANGGAL]], "mmm")</f>
        <v>Mei</v>
      </c>
      <c r="Q488" s="7">
        <f>YEAR(transaksi[[#This Row],[TANGGAL]])</f>
        <v>2022</v>
      </c>
      <c r="R488" s="9"/>
    </row>
    <row r="489" spans="1:18" ht="15" x14ac:dyDescent="0.25">
      <c r="A489" s="6">
        <v>44684</v>
      </c>
      <c r="B489" s="9" t="s">
        <v>15</v>
      </c>
      <c r="C489" s="7">
        <v>107</v>
      </c>
      <c r="D489" s="7" t="s">
        <v>99</v>
      </c>
      <c r="E489" s="7" t="s">
        <v>96</v>
      </c>
      <c r="F489" s="8">
        <v>0</v>
      </c>
      <c r="G489" s="9" t="str">
        <f>VLOOKUP(B489, 'Data Produk'!$A$2:$F$40, 2, FALSE)</f>
        <v>Nyam-nyam</v>
      </c>
      <c r="H489" s="9" t="str">
        <f>VLOOKUP(B489, 'Data Produk'!$A$2:$F$40, 3, FALSE)</f>
        <v>Makanan</v>
      </c>
      <c r="I489" s="7" t="str">
        <f>VLOOKUP(B489, 'Data Produk'!$A$2:$F$40, 4, FALSE)</f>
        <v>Pcs</v>
      </c>
      <c r="J489" s="10">
        <f>VLOOKUP(B489, 'Data Produk'!$A$2:$F$40, 5, FALSE)</f>
        <v>3550</v>
      </c>
      <c r="K489" s="10">
        <f>VLOOKUP(B489, 'Data Produk'!$A$2:$F$40, 6, FALSE)</f>
        <v>4800</v>
      </c>
      <c r="L489" s="10">
        <f t="shared" si="21"/>
        <v>379850</v>
      </c>
      <c r="M489" s="10">
        <f t="shared" si="22"/>
        <v>513600</v>
      </c>
      <c r="N489" s="10">
        <f t="shared" si="23"/>
        <v>133750</v>
      </c>
      <c r="O489" s="9">
        <f>DAY(transaksi[[#This Row],[TANGGAL]])</f>
        <v>3</v>
      </c>
      <c r="P489" s="7" t="str">
        <f>TEXT(transaksi[[#This Row],[TANGGAL]], "mmm")</f>
        <v>Mei</v>
      </c>
      <c r="Q489" s="7">
        <f>YEAR(transaksi[[#This Row],[TANGGAL]])</f>
        <v>2022</v>
      </c>
      <c r="R489" s="9"/>
    </row>
    <row r="490" spans="1:18" ht="15" x14ac:dyDescent="0.25">
      <c r="A490" s="6">
        <v>44685</v>
      </c>
      <c r="B490" s="9" t="s">
        <v>7</v>
      </c>
      <c r="C490" s="7">
        <v>108</v>
      </c>
      <c r="D490" s="7" t="s">
        <v>99</v>
      </c>
      <c r="E490" s="7" t="s">
        <v>96</v>
      </c>
      <c r="F490" s="8">
        <v>0</v>
      </c>
      <c r="G490" s="9" t="str">
        <f>VLOOKUP(B490, 'Data Produk'!$A$2:$F$40, 2, FALSE)</f>
        <v>Pocky</v>
      </c>
      <c r="H490" s="9" t="str">
        <f>VLOOKUP(B490, 'Data Produk'!$A$2:$F$40, 3, FALSE)</f>
        <v>Makanan</v>
      </c>
      <c r="I490" s="7" t="str">
        <f>VLOOKUP(B490, 'Data Produk'!$A$2:$F$40, 4, FALSE)</f>
        <v>Pcs</v>
      </c>
      <c r="J490" s="10">
        <f>VLOOKUP(B490, 'Data Produk'!$A$2:$F$40, 5, FALSE)</f>
        <v>7250</v>
      </c>
      <c r="K490" s="10">
        <f>VLOOKUP(B490, 'Data Produk'!$A$2:$F$40, 6, FALSE)</f>
        <v>8200</v>
      </c>
      <c r="L490" s="10">
        <f t="shared" si="21"/>
        <v>783000</v>
      </c>
      <c r="M490" s="10">
        <f t="shared" si="22"/>
        <v>885600</v>
      </c>
      <c r="N490" s="10">
        <f t="shared" si="23"/>
        <v>102600</v>
      </c>
      <c r="O490" s="9">
        <f>DAY(transaksi[[#This Row],[TANGGAL]])</f>
        <v>4</v>
      </c>
      <c r="P490" s="7" t="str">
        <f>TEXT(transaksi[[#This Row],[TANGGAL]], "mmm")</f>
        <v>Mei</v>
      </c>
      <c r="Q490" s="7">
        <f>YEAR(transaksi[[#This Row],[TANGGAL]])</f>
        <v>2022</v>
      </c>
      <c r="R490" s="9"/>
    </row>
    <row r="491" spans="1:18" ht="15" x14ac:dyDescent="0.25">
      <c r="A491" s="6">
        <v>44686</v>
      </c>
      <c r="B491" s="9" t="s">
        <v>38</v>
      </c>
      <c r="C491" s="7">
        <v>110</v>
      </c>
      <c r="D491" s="7" t="s">
        <v>95</v>
      </c>
      <c r="E491" s="7" t="s">
        <v>96</v>
      </c>
      <c r="F491" s="8">
        <v>0</v>
      </c>
      <c r="G491" s="9" t="str">
        <f>VLOOKUP(B491, 'Data Produk'!$A$2:$F$40, 2, FALSE)</f>
        <v>Yoyic Bluebery</v>
      </c>
      <c r="H491" s="9" t="str">
        <f>VLOOKUP(B491, 'Data Produk'!$A$2:$F$40, 3, FALSE)</f>
        <v>Minuman</v>
      </c>
      <c r="I491" s="7" t="str">
        <f>VLOOKUP(B491, 'Data Produk'!$A$2:$F$40, 4, FALSE)</f>
        <v>Pcs</v>
      </c>
      <c r="J491" s="10">
        <f>VLOOKUP(B491, 'Data Produk'!$A$2:$F$40, 5, FALSE)</f>
        <v>4775</v>
      </c>
      <c r="K491" s="10">
        <f>VLOOKUP(B491, 'Data Produk'!$A$2:$F$40, 6, FALSE)</f>
        <v>7700</v>
      </c>
      <c r="L491" s="10">
        <f t="shared" si="21"/>
        <v>525250</v>
      </c>
      <c r="M491" s="10">
        <f t="shared" si="22"/>
        <v>847000</v>
      </c>
      <c r="N491" s="10">
        <f t="shared" si="23"/>
        <v>321750</v>
      </c>
      <c r="O491" s="9">
        <f>DAY(transaksi[[#This Row],[TANGGAL]])</f>
        <v>5</v>
      </c>
      <c r="P491" s="7" t="str">
        <f>TEXT(transaksi[[#This Row],[TANGGAL]], "mmm")</f>
        <v>Mei</v>
      </c>
      <c r="Q491" s="7">
        <f>YEAR(transaksi[[#This Row],[TANGGAL]])</f>
        <v>2022</v>
      </c>
      <c r="R491" s="9"/>
    </row>
    <row r="492" spans="1:18" ht="15" x14ac:dyDescent="0.25">
      <c r="A492" s="6">
        <v>44687</v>
      </c>
      <c r="B492" s="9" t="s">
        <v>48</v>
      </c>
      <c r="C492" s="7">
        <v>105</v>
      </c>
      <c r="D492" s="7" t="s">
        <v>95</v>
      </c>
      <c r="E492" s="7" t="s">
        <v>98</v>
      </c>
      <c r="F492" s="8">
        <v>0</v>
      </c>
      <c r="G492" s="9" t="str">
        <f>VLOOKUP(B492, 'Data Produk'!$A$2:$F$40, 2, FALSE)</f>
        <v>Golda Coffee</v>
      </c>
      <c r="H492" s="9" t="str">
        <f>VLOOKUP(B492, 'Data Produk'!$A$2:$F$40, 3, FALSE)</f>
        <v>Minuman</v>
      </c>
      <c r="I492" s="7" t="str">
        <f>VLOOKUP(B492, 'Data Produk'!$A$2:$F$40, 4, FALSE)</f>
        <v>Pcs</v>
      </c>
      <c r="J492" s="10">
        <f>VLOOKUP(B492, 'Data Produk'!$A$2:$F$40, 5, FALSE)</f>
        <v>11950</v>
      </c>
      <c r="K492" s="10">
        <f>VLOOKUP(B492, 'Data Produk'!$A$2:$F$40, 6, FALSE)</f>
        <v>16200</v>
      </c>
      <c r="L492" s="10">
        <f t="shared" si="21"/>
        <v>1254750</v>
      </c>
      <c r="M492" s="10">
        <f t="shared" si="22"/>
        <v>1701000</v>
      </c>
      <c r="N492" s="10">
        <f t="shared" si="23"/>
        <v>446250</v>
      </c>
      <c r="O492" s="9">
        <f>DAY(transaksi[[#This Row],[TANGGAL]])</f>
        <v>6</v>
      </c>
      <c r="P492" s="7" t="str">
        <f>TEXT(transaksi[[#This Row],[TANGGAL]], "mmm")</f>
        <v>Mei</v>
      </c>
      <c r="Q492" s="7">
        <f>YEAR(transaksi[[#This Row],[TANGGAL]])</f>
        <v>2022</v>
      </c>
      <c r="R492" s="9"/>
    </row>
    <row r="493" spans="1:18" ht="15" x14ac:dyDescent="0.25">
      <c r="A493" s="6">
        <v>44688</v>
      </c>
      <c r="B493" s="9" t="s">
        <v>59</v>
      </c>
      <c r="C493" s="7">
        <v>115</v>
      </c>
      <c r="D493" s="7" t="s">
        <v>95</v>
      </c>
      <c r="E493" s="7" t="s">
        <v>96</v>
      </c>
      <c r="F493" s="8">
        <v>0</v>
      </c>
      <c r="G493" s="9" t="str">
        <f>VLOOKUP(B493, 'Data Produk'!$A$2:$F$40, 2, FALSE)</f>
        <v>Lifebuoy Cair 900 Ml</v>
      </c>
      <c r="H493" s="9" t="str">
        <f>VLOOKUP(B493, 'Data Produk'!$A$2:$F$40, 3, FALSE)</f>
        <v>Perawatan Tubuh</v>
      </c>
      <c r="I493" s="7" t="str">
        <f>VLOOKUP(B493, 'Data Produk'!$A$2:$F$40, 4, FALSE)</f>
        <v>Pcs</v>
      </c>
      <c r="J493" s="10">
        <f>VLOOKUP(B493, 'Data Produk'!$A$2:$F$40, 5, FALSE)</f>
        <v>34550</v>
      </c>
      <c r="K493" s="10">
        <f>VLOOKUP(B493, 'Data Produk'!$A$2:$F$40, 6, FALSE)</f>
        <v>36000</v>
      </c>
      <c r="L493" s="10">
        <f t="shared" si="21"/>
        <v>3973250</v>
      </c>
      <c r="M493" s="10">
        <f t="shared" si="22"/>
        <v>4140000</v>
      </c>
      <c r="N493" s="10">
        <f t="shared" si="23"/>
        <v>166750</v>
      </c>
      <c r="O493" s="9">
        <f>DAY(transaksi[[#This Row],[TANGGAL]])</f>
        <v>7</v>
      </c>
      <c r="P493" s="7" t="str">
        <f>TEXT(transaksi[[#This Row],[TANGGAL]], "mmm")</f>
        <v>Mei</v>
      </c>
      <c r="Q493" s="7">
        <f>YEAR(transaksi[[#This Row],[TANGGAL]])</f>
        <v>2022</v>
      </c>
      <c r="R493" s="9"/>
    </row>
    <row r="494" spans="1:18" ht="15" x14ac:dyDescent="0.25">
      <c r="A494" s="6">
        <v>44689</v>
      </c>
      <c r="B494" s="9" t="s">
        <v>13</v>
      </c>
      <c r="C494" s="7">
        <v>107</v>
      </c>
      <c r="D494" s="7" t="s">
        <v>95</v>
      </c>
      <c r="E494" s="7" t="s">
        <v>98</v>
      </c>
      <c r="F494" s="8">
        <v>0</v>
      </c>
      <c r="G494" s="9" t="str">
        <f>VLOOKUP(B494, 'Data Produk'!$A$2:$F$40, 2, FALSE)</f>
        <v>Oreo Wafer Sandwich</v>
      </c>
      <c r="H494" s="9" t="str">
        <f>VLOOKUP(B494, 'Data Produk'!$A$2:$F$40, 3, FALSE)</f>
        <v>Makanan</v>
      </c>
      <c r="I494" s="7" t="str">
        <f>VLOOKUP(B494, 'Data Produk'!$A$2:$F$40, 4, FALSE)</f>
        <v>Pcs</v>
      </c>
      <c r="J494" s="10">
        <f>VLOOKUP(B494, 'Data Produk'!$A$2:$F$40, 5, FALSE)</f>
        <v>2350</v>
      </c>
      <c r="K494" s="10">
        <f>VLOOKUP(B494, 'Data Produk'!$A$2:$F$40, 6, FALSE)</f>
        <v>3500</v>
      </c>
      <c r="L494" s="10">
        <f t="shared" si="21"/>
        <v>251450</v>
      </c>
      <c r="M494" s="10">
        <f t="shared" si="22"/>
        <v>374500</v>
      </c>
      <c r="N494" s="10">
        <f t="shared" si="23"/>
        <v>123050</v>
      </c>
      <c r="O494" s="9">
        <f>DAY(transaksi[[#This Row],[TANGGAL]])</f>
        <v>8</v>
      </c>
      <c r="P494" s="7" t="str">
        <f>TEXT(transaksi[[#This Row],[TANGGAL]], "mmm")</f>
        <v>Mei</v>
      </c>
      <c r="Q494" s="7">
        <f>YEAR(transaksi[[#This Row],[TANGGAL]])</f>
        <v>2022</v>
      </c>
      <c r="R494" s="9"/>
    </row>
    <row r="495" spans="1:18" ht="15" x14ac:dyDescent="0.25">
      <c r="A495" s="6">
        <v>44690</v>
      </c>
      <c r="B495" s="9" t="s">
        <v>42</v>
      </c>
      <c r="C495" s="7">
        <v>104</v>
      </c>
      <c r="D495" s="7" t="s">
        <v>97</v>
      </c>
      <c r="E495" s="7" t="s">
        <v>96</v>
      </c>
      <c r="F495" s="8">
        <v>0</v>
      </c>
      <c r="G495" s="9" t="str">
        <f>VLOOKUP(B495, 'Data Produk'!$A$2:$F$40, 2, FALSE)</f>
        <v>Fruit Tea Poch</v>
      </c>
      <c r="H495" s="9" t="str">
        <f>VLOOKUP(B495, 'Data Produk'!$A$2:$F$40, 3, FALSE)</f>
        <v>Minuman</v>
      </c>
      <c r="I495" s="7" t="str">
        <f>VLOOKUP(B495, 'Data Produk'!$A$2:$F$40, 4, FALSE)</f>
        <v>Pcs</v>
      </c>
      <c r="J495" s="10">
        <f>VLOOKUP(B495, 'Data Produk'!$A$2:$F$40, 5, FALSE)</f>
        <v>2250</v>
      </c>
      <c r="K495" s="10">
        <f>VLOOKUP(B495, 'Data Produk'!$A$2:$F$40, 6, FALSE)</f>
        <v>4700</v>
      </c>
      <c r="L495" s="10">
        <f t="shared" si="21"/>
        <v>234000</v>
      </c>
      <c r="M495" s="10">
        <f t="shared" si="22"/>
        <v>488800</v>
      </c>
      <c r="N495" s="10">
        <f t="shared" si="23"/>
        <v>254800</v>
      </c>
      <c r="O495" s="9">
        <f>DAY(transaksi[[#This Row],[TANGGAL]])</f>
        <v>9</v>
      </c>
      <c r="P495" s="7" t="str">
        <f>TEXT(transaksi[[#This Row],[TANGGAL]], "mmm")</f>
        <v>Mei</v>
      </c>
      <c r="Q495" s="7">
        <f>YEAR(transaksi[[#This Row],[TANGGAL]])</f>
        <v>2022</v>
      </c>
      <c r="R495" s="9"/>
    </row>
    <row r="496" spans="1:18" ht="15" x14ac:dyDescent="0.25">
      <c r="A496" s="6">
        <v>44691</v>
      </c>
      <c r="B496" s="9" t="s">
        <v>42</v>
      </c>
      <c r="C496" s="7">
        <v>103</v>
      </c>
      <c r="D496" s="7" t="s">
        <v>99</v>
      </c>
      <c r="E496" s="7" t="s">
        <v>96</v>
      </c>
      <c r="F496" s="8">
        <v>0</v>
      </c>
      <c r="G496" s="9" t="str">
        <f>VLOOKUP(B496, 'Data Produk'!$A$2:$F$40, 2, FALSE)</f>
        <v>Fruit Tea Poch</v>
      </c>
      <c r="H496" s="9" t="str">
        <f>VLOOKUP(B496, 'Data Produk'!$A$2:$F$40, 3, FALSE)</f>
        <v>Minuman</v>
      </c>
      <c r="I496" s="7" t="str">
        <f>VLOOKUP(B496, 'Data Produk'!$A$2:$F$40, 4, FALSE)</f>
        <v>Pcs</v>
      </c>
      <c r="J496" s="10">
        <f>VLOOKUP(B496, 'Data Produk'!$A$2:$F$40, 5, FALSE)</f>
        <v>2250</v>
      </c>
      <c r="K496" s="10">
        <f>VLOOKUP(B496, 'Data Produk'!$A$2:$F$40, 6, FALSE)</f>
        <v>4700</v>
      </c>
      <c r="L496" s="10">
        <f t="shared" si="21"/>
        <v>231750</v>
      </c>
      <c r="M496" s="10">
        <f t="shared" si="22"/>
        <v>484100</v>
      </c>
      <c r="N496" s="10">
        <f t="shared" si="23"/>
        <v>252350</v>
      </c>
      <c r="O496" s="9">
        <f>DAY(transaksi[[#This Row],[TANGGAL]])</f>
        <v>10</v>
      </c>
      <c r="P496" s="7" t="str">
        <f>TEXT(transaksi[[#This Row],[TANGGAL]], "mmm")</f>
        <v>Mei</v>
      </c>
      <c r="Q496" s="7">
        <f>YEAR(transaksi[[#This Row],[TANGGAL]])</f>
        <v>2022</v>
      </c>
      <c r="R496" s="9"/>
    </row>
    <row r="497" spans="1:18" ht="15" x14ac:dyDescent="0.25">
      <c r="A497" s="6">
        <v>44692</v>
      </c>
      <c r="B497" s="9" t="s">
        <v>11</v>
      </c>
      <c r="C497" s="7">
        <v>102</v>
      </c>
      <c r="D497" s="7" t="s">
        <v>97</v>
      </c>
      <c r="E497" s="7" t="s">
        <v>96</v>
      </c>
      <c r="F497" s="8">
        <v>0</v>
      </c>
      <c r="G497" s="9" t="str">
        <f>VLOOKUP(B497, 'Data Produk'!$A$2:$F$40, 2, FALSE)</f>
        <v>Lotte Chocopie</v>
      </c>
      <c r="H497" s="9" t="str">
        <f>VLOOKUP(B497, 'Data Produk'!$A$2:$F$40, 3, FALSE)</f>
        <v>Makanan</v>
      </c>
      <c r="I497" s="7" t="str">
        <f>VLOOKUP(B497, 'Data Produk'!$A$2:$F$40, 4, FALSE)</f>
        <v>Pcs</v>
      </c>
      <c r="J497" s="10">
        <f>VLOOKUP(B497, 'Data Produk'!$A$2:$F$40, 5, FALSE)</f>
        <v>4850</v>
      </c>
      <c r="K497" s="10">
        <f>VLOOKUP(B497, 'Data Produk'!$A$2:$F$40, 6, FALSE)</f>
        <v>6100</v>
      </c>
      <c r="L497" s="10">
        <f t="shared" si="21"/>
        <v>494700</v>
      </c>
      <c r="M497" s="10">
        <f t="shared" si="22"/>
        <v>622200</v>
      </c>
      <c r="N497" s="10">
        <f t="shared" si="23"/>
        <v>127500</v>
      </c>
      <c r="O497" s="9">
        <f>DAY(transaksi[[#This Row],[TANGGAL]])</f>
        <v>11</v>
      </c>
      <c r="P497" s="7" t="str">
        <f>TEXT(transaksi[[#This Row],[TANGGAL]], "mmm")</f>
        <v>Mei</v>
      </c>
      <c r="Q497" s="7">
        <f>YEAR(transaksi[[#This Row],[TANGGAL]])</f>
        <v>2022</v>
      </c>
      <c r="R497" s="9"/>
    </row>
    <row r="498" spans="1:18" ht="15" x14ac:dyDescent="0.25">
      <c r="A498" s="6">
        <v>44693</v>
      </c>
      <c r="B498" s="9" t="s">
        <v>15</v>
      </c>
      <c r="C498" s="7">
        <v>105</v>
      </c>
      <c r="D498" s="7" t="s">
        <v>97</v>
      </c>
      <c r="E498" s="7" t="s">
        <v>96</v>
      </c>
      <c r="F498" s="8">
        <v>0</v>
      </c>
      <c r="G498" s="9" t="str">
        <f>VLOOKUP(B498, 'Data Produk'!$A$2:$F$40, 2, FALSE)</f>
        <v>Nyam-nyam</v>
      </c>
      <c r="H498" s="9" t="str">
        <f>VLOOKUP(B498, 'Data Produk'!$A$2:$F$40, 3, FALSE)</f>
        <v>Makanan</v>
      </c>
      <c r="I498" s="7" t="str">
        <f>VLOOKUP(B498, 'Data Produk'!$A$2:$F$40, 4, FALSE)</f>
        <v>Pcs</v>
      </c>
      <c r="J498" s="10">
        <f>VLOOKUP(B498, 'Data Produk'!$A$2:$F$40, 5, FALSE)</f>
        <v>3550</v>
      </c>
      <c r="K498" s="10">
        <f>VLOOKUP(B498, 'Data Produk'!$A$2:$F$40, 6, FALSE)</f>
        <v>4800</v>
      </c>
      <c r="L498" s="10">
        <f t="shared" si="21"/>
        <v>372750</v>
      </c>
      <c r="M498" s="10">
        <f t="shared" si="22"/>
        <v>504000</v>
      </c>
      <c r="N498" s="10">
        <f t="shared" si="23"/>
        <v>131250</v>
      </c>
      <c r="O498" s="9">
        <f>DAY(transaksi[[#This Row],[TANGGAL]])</f>
        <v>12</v>
      </c>
      <c r="P498" s="7" t="str">
        <f>TEXT(transaksi[[#This Row],[TANGGAL]], "mmm")</f>
        <v>Mei</v>
      </c>
      <c r="Q498" s="7">
        <f>YEAR(transaksi[[#This Row],[TANGGAL]])</f>
        <v>2022</v>
      </c>
      <c r="R498" s="9"/>
    </row>
    <row r="499" spans="1:18" ht="15" x14ac:dyDescent="0.25">
      <c r="A499" s="6">
        <v>44694</v>
      </c>
      <c r="B499" s="9" t="s">
        <v>7</v>
      </c>
      <c r="C499" s="7">
        <v>106</v>
      </c>
      <c r="D499" s="7" t="s">
        <v>99</v>
      </c>
      <c r="E499" s="7" t="s">
        <v>96</v>
      </c>
      <c r="F499" s="8">
        <v>0</v>
      </c>
      <c r="G499" s="9" t="str">
        <f>VLOOKUP(B499, 'Data Produk'!$A$2:$F$40, 2, FALSE)</f>
        <v>Pocky</v>
      </c>
      <c r="H499" s="9" t="str">
        <f>VLOOKUP(B499, 'Data Produk'!$A$2:$F$40, 3, FALSE)</f>
        <v>Makanan</v>
      </c>
      <c r="I499" s="7" t="str">
        <f>VLOOKUP(B499, 'Data Produk'!$A$2:$F$40, 4, FALSE)</f>
        <v>Pcs</v>
      </c>
      <c r="J499" s="10">
        <f>VLOOKUP(B499, 'Data Produk'!$A$2:$F$40, 5, FALSE)</f>
        <v>7250</v>
      </c>
      <c r="K499" s="10">
        <f>VLOOKUP(B499, 'Data Produk'!$A$2:$F$40, 6, FALSE)</f>
        <v>8200</v>
      </c>
      <c r="L499" s="10">
        <f t="shared" si="21"/>
        <v>768500</v>
      </c>
      <c r="M499" s="10">
        <f t="shared" si="22"/>
        <v>869200</v>
      </c>
      <c r="N499" s="10">
        <f t="shared" si="23"/>
        <v>100700</v>
      </c>
      <c r="O499" s="9">
        <f>DAY(transaksi[[#This Row],[TANGGAL]])</f>
        <v>13</v>
      </c>
      <c r="P499" s="7" t="str">
        <f>TEXT(transaksi[[#This Row],[TANGGAL]], "mmm")</f>
        <v>Mei</v>
      </c>
      <c r="Q499" s="7">
        <f>YEAR(transaksi[[#This Row],[TANGGAL]])</f>
        <v>2022</v>
      </c>
      <c r="R499" s="9"/>
    </row>
    <row r="500" spans="1:18" ht="15" x14ac:dyDescent="0.25">
      <c r="A500" s="6">
        <v>44695</v>
      </c>
      <c r="B500" s="9" t="s">
        <v>38</v>
      </c>
      <c r="C500" s="7">
        <v>108</v>
      </c>
      <c r="D500" s="7" t="s">
        <v>97</v>
      </c>
      <c r="E500" s="7" t="s">
        <v>96</v>
      </c>
      <c r="F500" s="8">
        <v>0</v>
      </c>
      <c r="G500" s="9" t="str">
        <f>VLOOKUP(B500, 'Data Produk'!$A$2:$F$40, 2, FALSE)</f>
        <v>Yoyic Bluebery</v>
      </c>
      <c r="H500" s="9" t="str">
        <f>VLOOKUP(B500, 'Data Produk'!$A$2:$F$40, 3, FALSE)</f>
        <v>Minuman</v>
      </c>
      <c r="I500" s="7" t="str">
        <f>VLOOKUP(B500, 'Data Produk'!$A$2:$F$40, 4, FALSE)</f>
        <v>Pcs</v>
      </c>
      <c r="J500" s="10">
        <f>VLOOKUP(B500, 'Data Produk'!$A$2:$F$40, 5, FALSE)</f>
        <v>4775</v>
      </c>
      <c r="K500" s="10">
        <f>VLOOKUP(B500, 'Data Produk'!$A$2:$F$40, 6, FALSE)</f>
        <v>7700</v>
      </c>
      <c r="L500" s="10">
        <f t="shared" si="21"/>
        <v>515700</v>
      </c>
      <c r="M500" s="10">
        <f t="shared" si="22"/>
        <v>831600</v>
      </c>
      <c r="N500" s="10">
        <f t="shared" si="23"/>
        <v>315900</v>
      </c>
      <c r="O500" s="9">
        <f>DAY(transaksi[[#This Row],[TANGGAL]])</f>
        <v>14</v>
      </c>
      <c r="P500" s="7" t="str">
        <f>TEXT(transaksi[[#This Row],[TANGGAL]], "mmm")</f>
        <v>Mei</v>
      </c>
      <c r="Q500" s="7">
        <f>YEAR(transaksi[[#This Row],[TANGGAL]])</f>
        <v>2022</v>
      </c>
      <c r="R500" s="9"/>
    </row>
    <row r="501" spans="1:18" ht="15" x14ac:dyDescent="0.25">
      <c r="A501" s="6">
        <v>44696</v>
      </c>
      <c r="B501" s="9" t="s">
        <v>48</v>
      </c>
      <c r="C501" s="7">
        <v>104</v>
      </c>
      <c r="D501" s="7" t="s">
        <v>97</v>
      </c>
      <c r="E501" s="7" t="s">
        <v>96</v>
      </c>
      <c r="F501" s="8">
        <v>0</v>
      </c>
      <c r="G501" s="9" t="str">
        <f>VLOOKUP(B501, 'Data Produk'!$A$2:$F$40, 2, FALSE)</f>
        <v>Golda Coffee</v>
      </c>
      <c r="H501" s="9" t="str">
        <f>VLOOKUP(B501, 'Data Produk'!$A$2:$F$40, 3, FALSE)</f>
        <v>Minuman</v>
      </c>
      <c r="I501" s="7" t="str">
        <f>VLOOKUP(B501, 'Data Produk'!$A$2:$F$40, 4, FALSE)</f>
        <v>Pcs</v>
      </c>
      <c r="J501" s="10">
        <f>VLOOKUP(B501, 'Data Produk'!$A$2:$F$40, 5, FALSE)</f>
        <v>11950</v>
      </c>
      <c r="K501" s="10">
        <f>VLOOKUP(B501, 'Data Produk'!$A$2:$F$40, 6, FALSE)</f>
        <v>16200</v>
      </c>
      <c r="L501" s="10">
        <f t="shared" si="21"/>
        <v>1242800</v>
      </c>
      <c r="M501" s="10">
        <f t="shared" si="22"/>
        <v>1684800</v>
      </c>
      <c r="N501" s="10">
        <f t="shared" si="23"/>
        <v>442000</v>
      </c>
      <c r="O501" s="9">
        <f>DAY(transaksi[[#This Row],[TANGGAL]])</f>
        <v>15</v>
      </c>
      <c r="P501" s="7" t="str">
        <f>TEXT(transaksi[[#This Row],[TANGGAL]], "mmm")</f>
        <v>Mei</v>
      </c>
      <c r="Q501" s="7">
        <f>YEAR(transaksi[[#This Row],[TANGGAL]])</f>
        <v>2022</v>
      </c>
      <c r="R501" s="9"/>
    </row>
    <row r="502" spans="1:18" ht="15" x14ac:dyDescent="0.25">
      <c r="A502" s="6">
        <v>44697</v>
      </c>
      <c r="B502" s="9" t="s">
        <v>59</v>
      </c>
      <c r="C502" s="7">
        <v>105</v>
      </c>
      <c r="D502" s="7" t="s">
        <v>99</v>
      </c>
      <c r="E502" s="7" t="s">
        <v>96</v>
      </c>
      <c r="F502" s="8">
        <v>0</v>
      </c>
      <c r="G502" s="9" t="str">
        <f>VLOOKUP(B502, 'Data Produk'!$A$2:$F$40, 2, FALSE)</f>
        <v>Lifebuoy Cair 900 Ml</v>
      </c>
      <c r="H502" s="9" t="str">
        <f>VLOOKUP(B502, 'Data Produk'!$A$2:$F$40, 3, FALSE)</f>
        <v>Perawatan Tubuh</v>
      </c>
      <c r="I502" s="7" t="str">
        <f>VLOOKUP(B502, 'Data Produk'!$A$2:$F$40, 4, FALSE)</f>
        <v>Pcs</v>
      </c>
      <c r="J502" s="10">
        <f>VLOOKUP(B502, 'Data Produk'!$A$2:$F$40, 5, FALSE)</f>
        <v>34550</v>
      </c>
      <c r="K502" s="10">
        <f>VLOOKUP(B502, 'Data Produk'!$A$2:$F$40, 6, FALSE)</f>
        <v>36000</v>
      </c>
      <c r="L502" s="10">
        <f t="shared" si="21"/>
        <v>3627750</v>
      </c>
      <c r="M502" s="10">
        <f t="shared" si="22"/>
        <v>3780000</v>
      </c>
      <c r="N502" s="10">
        <f t="shared" si="23"/>
        <v>152250</v>
      </c>
      <c r="O502" s="9">
        <f>DAY(transaksi[[#This Row],[TANGGAL]])</f>
        <v>16</v>
      </c>
      <c r="P502" s="7" t="str">
        <f>TEXT(transaksi[[#This Row],[TANGGAL]], "mmm")</f>
        <v>Mei</v>
      </c>
      <c r="Q502" s="7">
        <f>YEAR(transaksi[[#This Row],[TANGGAL]])</f>
        <v>2022</v>
      </c>
      <c r="R502" s="9"/>
    </row>
    <row r="503" spans="1:18" ht="15" x14ac:dyDescent="0.25">
      <c r="A503" s="6">
        <v>44698</v>
      </c>
      <c r="B503" s="9" t="s">
        <v>13</v>
      </c>
      <c r="C503" s="7">
        <v>102</v>
      </c>
      <c r="D503" s="7" t="s">
        <v>97</v>
      </c>
      <c r="E503" s="7" t="s">
        <v>96</v>
      </c>
      <c r="F503" s="8">
        <v>0</v>
      </c>
      <c r="G503" s="9" t="str">
        <f>VLOOKUP(B503, 'Data Produk'!$A$2:$F$40, 2, FALSE)</f>
        <v>Oreo Wafer Sandwich</v>
      </c>
      <c r="H503" s="9" t="str">
        <f>VLOOKUP(B503, 'Data Produk'!$A$2:$F$40, 3, FALSE)</f>
        <v>Makanan</v>
      </c>
      <c r="I503" s="7" t="str">
        <f>VLOOKUP(B503, 'Data Produk'!$A$2:$F$40, 4, FALSE)</f>
        <v>Pcs</v>
      </c>
      <c r="J503" s="10">
        <f>VLOOKUP(B503, 'Data Produk'!$A$2:$F$40, 5, FALSE)</f>
        <v>2350</v>
      </c>
      <c r="K503" s="10">
        <f>VLOOKUP(B503, 'Data Produk'!$A$2:$F$40, 6, FALSE)</f>
        <v>3500</v>
      </c>
      <c r="L503" s="10">
        <f t="shared" si="21"/>
        <v>239700</v>
      </c>
      <c r="M503" s="10">
        <f t="shared" si="22"/>
        <v>357000</v>
      </c>
      <c r="N503" s="10">
        <f t="shared" si="23"/>
        <v>117300</v>
      </c>
      <c r="O503" s="9">
        <f>DAY(transaksi[[#This Row],[TANGGAL]])</f>
        <v>17</v>
      </c>
      <c r="P503" s="7" t="str">
        <f>TEXT(transaksi[[#This Row],[TANGGAL]], "mmm")</f>
        <v>Mei</v>
      </c>
      <c r="Q503" s="7">
        <f>YEAR(transaksi[[#This Row],[TANGGAL]])</f>
        <v>2022</v>
      </c>
      <c r="R503" s="9"/>
    </row>
    <row r="504" spans="1:18" ht="15" x14ac:dyDescent="0.25">
      <c r="A504" s="6">
        <v>44699</v>
      </c>
      <c r="B504" s="9" t="s">
        <v>42</v>
      </c>
      <c r="C504" s="7">
        <v>106</v>
      </c>
      <c r="D504" s="7" t="s">
        <v>97</v>
      </c>
      <c r="E504" s="7" t="s">
        <v>96</v>
      </c>
      <c r="F504" s="8">
        <v>0</v>
      </c>
      <c r="G504" s="9" t="str">
        <f>VLOOKUP(B504, 'Data Produk'!$A$2:$F$40, 2, FALSE)</f>
        <v>Fruit Tea Poch</v>
      </c>
      <c r="H504" s="9" t="str">
        <f>VLOOKUP(B504, 'Data Produk'!$A$2:$F$40, 3, FALSE)</f>
        <v>Minuman</v>
      </c>
      <c r="I504" s="7" t="str">
        <f>VLOOKUP(B504, 'Data Produk'!$A$2:$F$40, 4, FALSE)</f>
        <v>Pcs</v>
      </c>
      <c r="J504" s="10">
        <f>VLOOKUP(B504, 'Data Produk'!$A$2:$F$40, 5, FALSE)</f>
        <v>2250</v>
      </c>
      <c r="K504" s="10">
        <f>VLOOKUP(B504, 'Data Produk'!$A$2:$F$40, 6, FALSE)</f>
        <v>4700</v>
      </c>
      <c r="L504" s="10">
        <f t="shared" si="21"/>
        <v>238500</v>
      </c>
      <c r="M504" s="10">
        <f t="shared" si="22"/>
        <v>498200</v>
      </c>
      <c r="N504" s="10">
        <f t="shared" si="23"/>
        <v>259700</v>
      </c>
      <c r="O504" s="9">
        <f>DAY(transaksi[[#This Row],[TANGGAL]])</f>
        <v>18</v>
      </c>
      <c r="P504" s="7" t="str">
        <f>TEXT(transaksi[[#This Row],[TANGGAL]], "mmm")</f>
        <v>Mei</v>
      </c>
      <c r="Q504" s="7">
        <f>YEAR(transaksi[[#This Row],[TANGGAL]])</f>
        <v>2022</v>
      </c>
      <c r="R504" s="9"/>
    </row>
    <row r="505" spans="1:18" ht="15" x14ac:dyDescent="0.25">
      <c r="A505" s="6">
        <v>44700</v>
      </c>
      <c r="B505" s="9" t="s">
        <v>42</v>
      </c>
      <c r="C505" s="7">
        <v>103</v>
      </c>
      <c r="D505" s="7" t="s">
        <v>99</v>
      </c>
      <c r="E505" s="7" t="s">
        <v>96</v>
      </c>
      <c r="F505" s="8">
        <v>0</v>
      </c>
      <c r="G505" s="9" t="str">
        <f>VLOOKUP(B505, 'Data Produk'!$A$2:$F$40, 2, FALSE)</f>
        <v>Fruit Tea Poch</v>
      </c>
      <c r="H505" s="9" t="str">
        <f>VLOOKUP(B505, 'Data Produk'!$A$2:$F$40, 3, FALSE)</f>
        <v>Minuman</v>
      </c>
      <c r="I505" s="7" t="str">
        <f>VLOOKUP(B505, 'Data Produk'!$A$2:$F$40, 4, FALSE)</f>
        <v>Pcs</v>
      </c>
      <c r="J505" s="10">
        <f>VLOOKUP(B505, 'Data Produk'!$A$2:$F$40, 5, FALSE)</f>
        <v>2250</v>
      </c>
      <c r="K505" s="10">
        <f>VLOOKUP(B505, 'Data Produk'!$A$2:$F$40, 6, FALSE)</f>
        <v>4700</v>
      </c>
      <c r="L505" s="10">
        <f t="shared" si="21"/>
        <v>231750</v>
      </c>
      <c r="M505" s="10">
        <f t="shared" si="22"/>
        <v>484100</v>
      </c>
      <c r="N505" s="10">
        <f t="shared" si="23"/>
        <v>252350</v>
      </c>
      <c r="O505" s="9">
        <f>DAY(transaksi[[#This Row],[TANGGAL]])</f>
        <v>19</v>
      </c>
      <c r="P505" s="7" t="str">
        <f>TEXT(transaksi[[#This Row],[TANGGAL]], "mmm")</f>
        <v>Mei</v>
      </c>
      <c r="Q505" s="7">
        <f>YEAR(transaksi[[#This Row],[TANGGAL]])</f>
        <v>2022</v>
      </c>
      <c r="R505" s="9"/>
    </row>
    <row r="506" spans="1:18" ht="15" x14ac:dyDescent="0.25">
      <c r="A506" s="6">
        <v>44701</v>
      </c>
      <c r="B506" s="9" t="s">
        <v>11</v>
      </c>
      <c r="C506" s="7">
        <v>109</v>
      </c>
      <c r="D506" s="7" t="s">
        <v>97</v>
      </c>
      <c r="E506" s="7" t="s">
        <v>96</v>
      </c>
      <c r="F506" s="8">
        <v>0</v>
      </c>
      <c r="G506" s="9" t="str">
        <f>VLOOKUP(B506, 'Data Produk'!$A$2:$F$40, 2, FALSE)</f>
        <v>Lotte Chocopie</v>
      </c>
      <c r="H506" s="9" t="str">
        <f>VLOOKUP(B506, 'Data Produk'!$A$2:$F$40, 3, FALSE)</f>
        <v>Makanan</v>
      </c>
      <c r="I506" s="7" t="str">
        <f>VLOOKUP(B506, 'Data Produk'!$A$2:$F$40, 4, FALSE)</f>
        <v>Pcs</v>
      </c>
      <c r="J506" s="10">
        <f>VLOOKUP(B506, 'Data Produk'!$A$2:$F$40, 5, FALSE)</f>
        <v>4850</v>
      </c>
      <c r="K506" s="10">
        <f>VLOOKUP(B506, 'Data Produk'!$A$2:$F$40, 6, FALSE)</f>
        <v>6100</v>
      </c>
      <c r="L506" s="10">
        <f t="shared" si="21"/>
        <v>528650</v>
      </c>
      <c r="M506" s="10">
        <f t="shared" si="22"/>
        <v>664900</v>
      </c>
      <c r="N506" s="10">
        <f t="shared" si="23"/>
        <v>136250</v>
      </c>
      <c r="O506" s="9">
        <f>DAY(transaksi[[#This Row],[TANGGAL]])</f>
        <v>20</v>
      </c>
      <c r="P506" s="7" t="str">
        <f>TEXT(transaksi[[#This Row],[TANGGAL]], "mmm")</f>
        <v>Mei</v>
      </c>
      <c r="Q506" s="7">
        <f>YEAR(transaksi[[#This Row],[TANGGAL]])</f>
        <v>2022</v>
      </c>
      <c r="R506" s="9"/>
    </row>
    <row r="507" spans="1:18" ht="15" x14ac:dyDescent="0.25">
      <c r="A507" s="6">
        <v>44702</v>
      </c>
      <c r="B507" s="9" t="s">
        <v>15</v>
      </c>
      <c r="C507" s="7">
        <v>108</v>
      </c>
      <c r="D507" s="7" t="s">
        <v>97</v>
      </c>
      <c r="E507" s="7" t="s">
        <v>96</v>
      </c>
      <c r="F507" s="8">
        <v>0</v>
      </c>
      <c r="G507" s="9" t="str">
        <f>VLOOKUP(B507, 'Data Produk'!$A$2:$F$40, 2, FALSE)</f>
        <v>Nyam-nyam</v>
      </c>
      <c r="H507" s="9" t="str">
        <f>VLOOKUP(B507, 'Data Produk'!$A$2:$F$40, 3, FALSE)</f>
        <v>Makanan</v>
      </c>
      <c r="I507" s="7" t="str">
        <f>VLOOKUP(B507, 'Data Produk'!$A$2:$F$40, 4, FALSE)</f>
        <v>Pcs</v>
      </c>
      <c r="J507" s="10">
        <f>VLOOKUP(B507, 'Data Produk'!$A$2:$F$40, 5, FALSE)</f>
        <v>3550</v>
      </c>
      <c r="K507" s="10">
        <f>VLOOKUP(B507, 'Data Produk'!$A$2:$F$40, 6, FALSE)</f>
        <v>4800</v>
      </c>
      <c r="L507" s="10">
        <f t="shared" si="21"/>
        <v>383400</v>
      </c>
      <c r="M507" s="10">
        <f t="shared" si="22"/>
        <v>518400</v>
      </c>
      <c r="N507" s="10">
        <f t="shared" si="23"/>
        <v>135000</v>
      </c>
      <c r="O507" s="9">
        <f>DAY(transaksi[[#This Row],[TANGGAL]])</f>
        <v>21</v>
      </c>
      <c r="P507" s="7" t="str">
        <f>TEXT(transaksi[[#This Row],[TANGGAL]], "mmm")</f>
        <v>Mei</v>
      </c>
      <c r="Q507" s="7">
        <f>YEAR(transaksi[[#This Row],[TANGGAL]])</f>
        <v>2022</v>
      </c>
      <c r="R507" s="9"/>
    </row>
    <row r="508" spans="1:18" ht="15" x14ac:dyDescent="0.25">
      <c r="A508" s="6">
        <v>44703</v>
      </c>
      <c r="B508" s="9" t="s">
        <v>7</v>
      </c>
      <c r="C508" s="7">
        <v>107</v>
      </c>
      <c r="D508" s="7" t="s">
        <v>99</v>
      </c>
      <c r="E508" s="7" t="s">
        <v>96</v>
      </c>
      <c r="F508" s="8">
        <v>0</v>
      </c>
      <c r="G508" s="9" t="str">
        <f>VLOOKUP(B508, 'Data Produk'!$A$2:$F$40, 2, FALSE)</f>
        <v>Pocky</v>
      </c>
      <c r="H508" s="9" t="str">
        <f>VLOOKUP(B508, 'Data Produk'!$A$2:$F$40, 3, FALSE)</f>
        <v>Makanan</v>
      </c>
      <c r="I508" s="7" t="str">
        <f>VLOOKUP(B508, 'Data Produk'!$A$2:$F$40, 4, FALSE)</f>
        <v>Pcs</v>
      </c>
      <c r="J508" s="10">
        <f>VLOOKUP(B508, 'Data Produk'!$A$2:$F$40, 5, FALSE)</f>
        <v>7250</v>
      </c>
      <c r="K508" s="10">
        <f>VLOOKUP(B508, 'Data Produk'!$A$2:$F$40, 6, FALSE)</f>
        <v>8200</v>
      </c>
      <c r="L508" s="10">
        <f t="shared" si="21"/>
        <v>775750</v>
      </c>
      <c r="M508" s="10">
        <f t="shared" si="22"/>
        <v>877400</v>
      </c>
      <c r="N508" s="10">
        <f t="shared" si="23"/>
        <v>101650</v>
      </c>
      <c r="O508" s="9">
        <f>DAY(transaksi[[#This Row],[TANGGAL]])</f>
        <v>22</v>
      </c>
      <c r="P508" s="7" t="str">
        <f>TEXT(transaksi[[#This Row],[TANGGAL]], "mmm")</f>
        <v>Mei</v>
      </c>
      <c r="Q508" s="7">
        <f>YEAR(transaksi[[#This Row],[TANGGAL]])</f>
        <v>2022</v>
      </c>
      <c r="R508" s="9"/>
    </row>
    <row r="509" spans="1:18" ht="15" x14ac:dyDescent="0.25">
      <c r="A509" s="6">
        <v>44704</v>
      </c>
      <c r="B509" s="9" t="s">
        <v>38</v>
      </c>
      <c r="C509" s="7">
        <v>102</v>
      </c>
      <c r="D509" s="7" t="s">
        <v>97</v>
      </c>
      <c r="E509" s="7" t="s">
        <v>96</v>
      </c>
      <c r="F509" s="8">
        <v>0</v>
      </c>
      <c r="G509" s="9" t="str">
        <f>VLOOKUP(B509, 'Data Produk'!$A$2:$F$40, 2, FALSE)</f>
        <v>Yoyic Bluebery</v>
      </c>
      <c r="H509" s="9" t="str">
        <f>VLOOKUP(B509, 'Data Produk'!$A$2:$F$40, 3, FALSE)</f>
        <v>Minuman</v>
      </c>
      <c r="I509" s="7" t="str">
        <f>VLOOKUP(B509, 'Data Produk'!$A$2:$F$40, 4, FALSE)</f>
        <v>Pcs</v>
      </c>
      <c r="J509" s="10">
        <f>VLOOKUP(B509, 'Data Produk'!$A$2:$F$40, 5, FALSE)</f>
        <v>4775</v>
      </c>
      <c r="K509" s="10">
        <f>VLOOKUP(B509, 'Data Produk'!$A$2:$F$40, 6, FALSE)</f>
        <v>7700</v>
      </c>
      <c r="L509" s="10">
        <f t="shared" si="21"/>
        <v>487050</v>
      </c>
      <c r="M509" s="10">
        <f t="shared" si="22"/>
        <v>785400</v>
      </c>
      <c r="N509" s="10">
        <f t="shared" si="23"/>
        <v>298350</v>
      </c>
      <c r="O509" s="9">
        <f>DAY(transaksi[[#This Row],[TANGGAL]])</f>
        <v>23</v>
      </c>
      <c r="P509" s="7" t="str">
        <f>TEXT(transaksi[[#This Row],[TANGGAL]], "mmm")</f>
        <v>Mei</v>
      </c>
      <c r="Q509" s="7">
        <f>YEAR(transaksi[[#This Row],[TANGGAL]])</f>
        <v>2022</v>
      </c>
      <c r="R509" s="9"/>
    </row>
    <row r="510" spans="1:18" ht="15" x14ac:dyDescent="0.25">
      <c r="A510" s="6">
        <v>44705</v>
      </c>
      <c r="B510" s="9" t="s">
        <v>48</v>
      </c>
      <c r="C510" s="7">
        <v>105</v>
      </c>
      <c r="D510" s="7" t="s">
        <v>97</v>
      </c>
      <c r="E510" s="7" t="s">
        <v>96</v>
      </c>
      <c r="F510" s="8">
        <v>0</v>
      </c>
      <c r="G510" s="9" t="str">
        <f>VLOOKUP(B510, 'Data Produk'!$A$2:$F$40, 2, FALSE)</f>
        <v>Golda Coffee</v>
      </c>
      <c r="H510" s="9" t="str">
        <f>VLOOKUP(B510, 'Data Produk'!$A$2:$F$40, 3, FALSE)</f>
        <v>Minuman</v>
      </c>
      <c r="I510" s="7" t="str">
        <f>VLOOKUP(B510, 'Data Produk'!$A$2:$F$40, 4, FALSE)</f>
        <v>Pcs</v>
      </c>
      <c r="J510" s="10">
        <f>VLOOKUP(B510, 'Data Produk'!$A$2:$F$40, 5, FALSE)</f>
        <v>11950</v>
      </c>
      <c r="K510" s="10">
        <f>VLOOKUP(B510, 'Data Produk'!$A$2:$F$40, 6, FALSE)</f>
        <v>16200</v>
      </c>
      <c r="L510" s="10">
        <f t="shared" si="21"/>
        <v>1254750</v>
      </c>
      <c r="M510" s="10">
        <f t="shared" si="22"/>
        <v>1701000</v>
      </c>
      <c r="N510" s="10">
        <f t="shared" si="23"/>
        <v>446250</v>
      </c>
      <c r="O510" s="9">
        <f>DAY(transaksi[[#This Row],[TANGGAL]])</f>
        <v>24</v>
      </c>
      <c r="P510" s="7" t="str">
        <f>TEXT(transaksi[[#This Row],[TANGGAL]], "mmm")</f>
        <v>Mei</v>
      </c>
      <c r="Q510" s="7">
        <f>YEAR(transaksi[[#This Row],[TANGGAL]])</f>
        <v>2022</v>
      </c>
      <c r="R510" s="9"/>
    </row>
    <row r="511" spans="1:18" ht="15" x14ac:dyDescent="0.25">
      <c r="A511" s="6">
        <v>44706</v>
      </c>
      <c r="B511" s="9" t="s">
        <v>82</v>
      </c>
      <c r="C511" s="7">
        <v>120</v>
      </c>
      <c r="D511" s="7" t="s">
        <v>95</v>
      </c>
      <c r="E511" s="7" t="s">
        <v>96</v>
      </c>
      <c r="F511" s="8">
        <v>0</v>
      </c>
      <c r="G511" s="9" t="str">
        <f>VLOOKUP(B511, 'Data Produk'!$A$2:$F$40, 2, FALSE)</f>
        <v>Pulpen Gel</v>
      </c>
      <c r="H511" s="9" t="str">
        <f>VLOOKUP(B511, 'Data Produk'!$A$2:$F$40, 3, FALSE)</f>
        <v>Alat Tulis</v>
      </c>
      <c r="I511" s="7" t="str">
        <f>VLOOKUP(B511, 'Data Produk'!$A$2:$F$40, 4, FALSE)</f>
        <v>Pcs</v>
      </c>
      <c r="J511" s="10">
        <f>VLOOKUP(B511, 'Data Produk'!$A$2:$F$40, 5, FALSE)</f>
        <v>7500</v>
      </c>
      <c r="K511" s="10">
        <f>VLOOKUP(B511, 'Data Produk'!$A$2:$F$40, 6, FALSE)</f>
        <v>8000</v>
      </c>
      <c r="L511" s="10">
        <f t="shared" si="21"/>
        <v>900000</v>
      </c>
      <c r="M511" s="10">
        <f t="shared" si="22"/>
        <v>960000</v>
      </c>
      <c r="N511" s="10">
        <f t="shared" si="23"/>
        <v>60000</v>
      </c>
      <c r="O511" s="9">
        <f>DAY(transaksi[[#This Row],[TANGGAL]])</f>
        <v>25</v>
      </c>
      <c r="P511" s="7" t="str">
        <f>TEXT(transaksi[[#This Row],[TANGGAL]], "mmm")</f>
        <v>Mei</v>
      </c>
      <c r="Q511" s="7">
        <f>YEAR(transaksi[[#This Row],[TANGGAL]])</f>
        <v>2022</v>
      </c>
      <c r="R511" s="9"/>
    </row>
    <row r="512" spans="1:18" ht="15" x14ac:dyDescent="0.25">
      <c r="A512" s="6">
        <v>44707</v>
      </c>
      <c r="B512" s="9" t="s">
        <v>84</v>
      </c>
      <c r="C512" s="7">
        <v>115</v>
      </c>
      <c r="D512" s="7" t="s">
        <v>95</v>
      </c>
      <c r="E512" s="7" t="s">
        <v>96</v>
      </c>
      <c r="F512" s="8">
        <v>0</v>
      </c>
      <c r="G512" s="9" t="str">
        <f>VLOOKUP(B512, 'Data Produk'!$A$2:$F$40, 2, FALSE)</f>
        <v>Tipe X Joyko</v>
      </c>
      <c r="H512" s="9" t="str">
        <f>VLOOKUP(B512, 'Data Produk'!$A$2:$F$40, 3, FALSE)</f>
        <v>Alat Tulis</v>
      </c>
      <c r="I512" s="7" t="str">
        <f>VLOOKUP(B512, 'Data Produk'!$A$2:$F$40, 4, FALSE)</f>
        <v>Pcs</v>
      </c>
      <c r="J512" s="10">
        <f>VLOOKUP(B512, 'Data Produk'!$A$2:$F$40, 5, FALSE)</f>
        <v>1500</v>
      </c>
      <c r="K512" s="10">
        <f>VLOOKUP(B512, 'Data Produk'!$A$2:$F$40, 6, FALSE)</f>
        <v>2500</v>
      </c>
      <c r="L512" s="10">
        <f t="shared" si="21"/>
        <v>172500</v>
      </c>
      <c r="M512" s="10">
        <f t="shared" si="22"/>
        <v>287500</v>
      </c>
      <c r="N512" s="10">
        <f t="shared" si="23"/>
        <v>115000</v>
      </c>
      <c r="O512" s="9">
        <f>DAY(transaksi[[#This Row],[TANGGAL]])</f>
        <v>26</v>
      </c>
      <c r="P512" s="7" t="str">
        <f>TEXT(transaksi[[#This Row],[TANGGAL]], "mmm")</f>
        <v>Mei</v>
      </c>
      <c r="Q512" s="7">
        <f>YEAR(transaksi[[#This Row],[TANGGAL]])</f>
        <v>2022</v>
      </c>
      <c r="R512" s="9"/>
    </row>
    <row r="513" spans="1:18" ht="15" x14ac:dyDescent="0.25">
      <c r="A513" s="6">
        <v>44708</v>
      </c>
      <c r="B513" s="9" t="s">
        <v>42</v>
      </c>
      <c r="C513" s="7">
        <v>105</v>
      </c>
      <c r="D513" s="7" t="s">
        <v>95</v>
      </c>
      <c r="E513" s="7" t="s">
        <v>96</v>
      </c>
      <c r="F513" s="8">
        <v>0</v>
      </c>
      <c r="G513" s="9" t="str">
        <f>VLOOKUP(B513, 'Data Produk'!$A$2:$F$40, 2, FALSE)</f>
        <v>Fruit Tea Poch</v>
      </c>
      <c r="H513" s="9" t="str">
        <f>VLOOKUP(B513, 'Data Produk'!$A$2:$F$40, 3, FALSE)</f>
        <v>Minuman</v>
      </c>
      <c r="I513" s="7" t="str">
        <f>VLOOKUP(B513, 'Data Produk'!$A$2:$F$40, 4, FALSE)</f>
        <v>Pcs</v>
      </c>
      <c r="J513" s="10">
        <f>VLOOKUP(B513, 'Data Produk'!$A$2:$F$40, 5, FALSE)</f>
        <v>2250</v>
      </c>
      <c r="K513" s="10">
        <f>VLOOKUP(B513, 'Data Produk'!$A$2:$F$40, 6, FALSE)</f>
        <v>4700</v>
      </c>
      <c r="L513" s="10">
        <f t="shared" si="21"/>
        <v>236250</v>
      </c>
      <c r="M513" s="10">
        <f t="shared" si="22"/>
        <v>493500</v>
      </c>
      <c r="N513" s="10">
        <f t="shared" si="23"/>
        <v>257250</v>
      </c>
      <c r="O513" s="9">
        <f>DAY(transaksi[[#This Row],[TANGGAL]])</f>
        <v>27</v>
      </c>
      <c r="P513" s="7" t="str">
        <f>TEXT(transaksi[[#This Row],[TANGGAL]], "mmm")</f>
        <v>Mei</v>
      </c>
      <c r="Q513" s="7">
        <f>YEAR(transaksi[[#This Row],[TANGGAL]])</f>
        <v>2022</v>
      </c>
      <c r="R513" s="9"/>
    </row>
    <row r="514" spans="1:18" ht="15" x14ac:dyDescent="0.25">
      <c r="A514" s="6">
        <v>44709</v>
      </c>
      <c r="B514" s="9" t="s">
        <v>42</v>
      </c>
      <c r="C514" s="7">
        <v>110</v>
      </c>
      <c r="D514" s="7" t="s">
        <v>95</v>
      </c>
      <c r="E514" s="7" t="s">
        <v>96</v>
      </c>
      <c r="F514" s="8">
        <v>0</v>
      </c>
      <c r="G514" s="9" t="str">
        <f>VLOOKUP(B514, 'Data Produk'!$A$2:$F$40, 2, FALSE)</f>
        <v>Fruit Tea Poch</v>
      </c>
      <c r="H514" s="9" t="str">
        <f>VLOOKUP(B514, 'Data Produk'!$A$2:$F$40, 3, FALSE)</f>
        <v>Minuman</v>
      </c>
      <c r="I514" s="7" t="str">
        <f>VLOOKUP(B514, 'Data Produk'!$A$2:$F$40, 4, FALSE)</f>
        <v>Pcs</v>
      </c>
      <c r="J514" s="10">
        <f>VLOOKUP(B514, 'Data Produk'!$A$2:$F$40, 5, FALSE)</f>
        <v>2250</v>
      </c>
      <c r="K514" s="10">
        <f>VLOOKUP(B514, 'Data Produk'!$A$2:$F$40, 6, FALSE)</f>
        <v>4700</v>
      </c>
      <c r="L514" s="10">
        <f t="shared" si="21"/>
        <v>247500</v>
      </c>
      <c r="M514" s="10">
        <f t="shared" si="22"/>
        <v>517000</v>
      </c>
      <c r="N514" s="10">
        <f t="shared" si="23"/>
        <v>269500</v>
      </c>
      <c r="O514" s="9">
        <f>DAY(transaksi[[#This Row],[TANGGAL]])</f>
        <v>28</v>
      </c>
      <c r="P514" s="7" t="str">
        <f>TEXT(transaksi[[#This Row],[TANGGAL]], "mmm")</f>
        <v>Mei</v>
      </c>
      <c r="Q514" s="7">
        <f>YEAR(transaksi[[#This Row],[TANGGAL]])</f>
        <v>2022</v>
      </c>
      <c r="R514" s="9"/>
    </row>
    <row r="515" spans="1:18" ht="15" x14ac:dyDescent="0.25">
      <c r="A515" s="6">
        <v>44710</v>
      </c>
      <c r="B515" s="9" t="s">
        <v>42</v>
      </c>
      <c r="C515" s="7">
        <v>105</v>
      </c>
      <c r="D515" s="7" t="s">
        <v>95</v>
      </c>
      <c r="E515" s="7" t="s">
        <v>96</v>
      </c>
      <c r="F515" s="8">
        <v>0</v>
      </c>
      <c r="G515" s="9" t="str">
        <f>VLOOKUP(B515, 'Data Produk'!$A$2:$F$40, 2, FALSE)</f>
        <v>Fruit Tea Poch</v>
      </c>
      <c r="H515" s="9" t="str">
        <f>VLOOKUP(B515, 'Data Produk'!$A$2:$F$40, 3, FALSE)</f>
        <v>Minuman</v>
      </c>
      <c r="I515" s="7" t="str">
        <f>VLOOKUP(B515, 'Data Produk'!$A$2:$F$40, 4, FALSE)</f>
        <v>Pcs</v>
      </c>
      <c r="J515" s="10">
        <f>VLOOKUP(B515, 'Data Produk'!$A$2:$F$40, 5, FALSE)</f>
        <v>2250</v>
      </c>
      <c r="K515" s="10">
        <f>VLOOKUP(B515, 'Data Produk'!$A$2:$F$40, 6, FALSE)</f>
        <v>4700</v>
      </c>
      <c r="L515" s="10">
        <f t="shared" ref="L515:L578" si="24">C515*J515</f>
        <v>236250</v>
      </c>
      <c r="M515" s="10">
        <f t="shared" ref="M515:M578" si="25">C515*K515</f>
        <v>493500</v>
      </c>
      <c r="N515" s="10">
        <f t="shared" ref="N515:N578" si="26">M515-L515</f>
        <v>257250</v>
      </c>
      <c r="O515" s="9">
        <f>DAY(transaksi[[#This Row],[TANGGAL]])</f>
        <v>29</v>
      </c>
      <c r="P515" s="7" t="str">
        <f>TEXT(transaksi[[#This Row],[TANGGAL]], "mmm")</f>
        <v>Mei</v>
      </c>
      <c r="Q515" s="7">
        <f>YEAR(transaksi[[#This Row],[TANGGAL]])</f>
        <v>2022</v>
      </c>
      <c r="R515" s="9"/>
    </row>
    <row r="516" spans="1:18" ht="15" x14ac:dyDescent="0.25">
      <c r="A516" s="6">
        <v>44711</v>
      </c>
      <c r="B516" s="9" t="s">
        <v>42</v>
      </c>
      <c r="C516" s="7">
        <v>108</v>
      </c>
      <c r="D516" s="7" t="s">
        <v>95</v>
      </c>
      <c r="E516" s="7" t="s">
        <v>96</v>
      </c>
      <c r="F516" s="8">
        <v>0</v>
      </c>
      <c r="G516" s="9" t="str">
        <f>VLOOKUP(B516, 'Data Produk'!$A$2:$F$40, 2, FALSE)</f>
        <v>Fruit Tea Poch</v>
      </c>
      <c r="H516" s="9" t="str">
        <f>VLOOKUP(B516, 'Data Produk'!$A$2:$F$40, 3, FALSE)</f>
        <v>Minuman</v>
      </c>
      <c r="I516" s="7" t="str">
        <f>VLOOKUP(B516, 'Data Produk'!$A$2:$F$40, 4, FALSE)</f>
        <v>Pcs</v>
      </c>
      <c r="J516" s="10">
        <f>VLOOKUP(B516, 'Data Produk'!$A$2:$F$40, 5, FALSE)</f>
        <v>2250</v>
      </c>
      <c r="K516" s="10">
        <f>VLOOKUP(B516, 'Data Produk'!$A$2:$F$40, 6, FALSE)</f>
        <v>4700</v>
      </c>
      <c r="L516" s="10">
        <f t="shared" si="24"/>
        <v>243000</v>
      </c>
      <c r="M516" s="10">
        <f t="shared" si="25"/>
        <v>507600</v>
      </c>
      <c r="N516" s="10">
        <f t="shared" si="26"/>
        <v>264600</v>
      </c>
      <c r="O516" s="9">
        <f>DAY(transaksi[[#This Row],[TANGGAL]])</f>
        <v>30</v>
      </c>
      <c r="P516" s="7" t="str">
        <f>TEXT(transaksi[[#This Row],[TANGGAL]], "mmm")</f>
        <v>Mei</v>
      </c>
      <c r="Q516" s="7">
        <f>YEAR(transaksi[[#This Row],[TANGGAL]])</f>
        <v>2022</v>
      </c>
      <c r="R516" s="9"/>
    </row>
    <row r="517" spans="1:18" ht="15" x14ac:dyDescent="0.25">
      <c r="A517" s="6">
        <v>44712</v>
      </c>
      <c r="B517" s="9" t="s">
        <v>42</v>
      </c>
      <c r="C517" s="7">
        <v>105</v>
      </c>
      <c r="D517" s="7" t="s">
        <v>95</v>
      </c>
      <c r="E517" s="7" t="s">
        <v>96</v>
      </c>
      <c r="F517" s="8">
        <v>0</v>
      </c>
      <c r="G517" s="9" t="str">
        <f>VLOOKUP(B517, 'Data Produk'!$A$2:$F$40, 2, FALSE)</f>
        <v>Fruit Tea Poch</v>
      </c>
      <c r="H517" s="9" t="str">
        <f>VLOOKUP(B517, 'Data Produk'!$A$2:$F$40, 3, FALSE)</f>
        <v>Minuman</v>
      </c>
      <c r="I517" s="7" t="str">
        <f>VLOOKUP(B517, 'Data Produk'!$A$2:$F$40, 4, FALSE)</f>
        <v>Pcs</v>
      </c>
      <c r="J517" s="10">
        <f>VLOOKUP(B517, 'Data Produk'!$A$2:$F$40, 5, FALSE)</f>
        <v>2250</v>
      </c>
      <c r="K517" s="10">
        <f>VLOOKUP(B517, 'Data Produk'!$A$2:$F$40, 6, FALSE)</f>
        <v>4700</v>
      </c>
      <c r="L517" s="10">
        <f t="shared" si="24"/>
        <v>236250</v>
      </c>
      <c r="M517" s="10">
        <f t="shared" si="25"/>
        <v>493500</v>
      </c>
      <c r="N517" s="10">
        <f t="shared" si="26"/>
        <v>257250</v>
      </c>
      <c r="O517" s="9">
        <f>DAY(transaksi[[#This Row],[TANGGAL]])</f>
        <v>31</v>
      </c>
      <c r="P517" s="7" t="str">
        <f>TEXT(transaksi[[#This Row],[TANGGAL]], "mmm")</f>
        <v>Mei</v>
      </c>
      <c r="Q517" s="7">
        <f>YEAR(transaksi[[#This Row],[TANGGAL]])</f>
        <v>2022</v>
      </c>
      <c r="R517" s="9"/>
    </row>
    <row r="518" spans="1:18" ht="15" x14ac:dyDescent="0.25">
      <c r="A518" s="6">
        <v>44713</v>
      </c>
      <c r="B518" s="9" t="s">
        <v>38</v>
      </c>
      <c r="C518" s="7">
        <v>107</v>
      </c>
      <c r="D518" s="7" t="s">
        <v>95</v>
      </c>
      <c r="E518" s="7" t="s">
        <v>96</v>
      </c>
      <c r="F518" s="8">
        <v>0</v>
      </c>
      <c r="G518" s="9" t="str">
        <f>VLOOKUP(B518, 'Data Produk'!$A$2:$F$40, 2, FALSE)</f>
        <v>Yoyic Bluebery</v>
      </c>
      <c r="H518" s="9" t="str">
        <f>VLOOKUP(B518, 'Data Produk'!$A$2:$F$40, 3, FALSE)</f>
        <v>Minuman</v>
      </c>
      <c r="I518" s="7" t="str">
        <f>VLOOKUP(B518, 'Data Produk'!$A$2:$F$40, 4, FALSE)</f>
        <v>Pcs</v>
      </c>
      <c r="J518" s="10">
        <f>VLOOKUP(B518, 'Data Produk'!$A$2:$F$40, 5, FALSE)</f>
        <v>4775</v>
      </c>
      <c r="K518" s="10">
        <f>VLOOKUP(B518, 'Data Produk'!$A$2:$F$40, 6, FALSE)</f>
        <v>7700</v>
      </c>
      <c r="L518" s="10">
        <f t="shared" si="24"/>
        <v>510925</v>
      </c>
      <c r="M518" s="10">
        <f t="shared" si="25"/>
        <v>823900</v>
      </c>
      <c r="N518" s="10">
        <f t="shared" si="26"/>
        <v>312975</v>
      </c>
      <c r="O518" s="9">
        <f>DAY(transaksi[[#This Row],[TANGGAL]])</f>
        <v>1</v>
      </c>
      <c r="P518" s="7" t="str">
        <f>TEXT(transaksi[[#This Row],[TANGGAL]], "mmm")</f>
        <v>Jun</v>
      </c>
      <c r="Q518" s="7">
        <f>YEAR(transaksi[[#This Row],[TANGGAL]])</f>
        <v>2022</v>
      </c>
      <c r="R518" s="9"/>
    </row>
    <row r="519" spans="1:18" ht="15" x14ac:dyDescent="0.25">
      <c r="A519" s="6">
        <v>44714</v>
      </c>
      <c r="B519" s="9" t="s">
        <v>11</v>
      </c>
      <c r="C519" s="7">
        <v>104</v>
      </c>
      <c r="D519" s="7" t="s">
        <v>99</v>
      </c>
      <c r="E519" s="7" t="s">
        <v>98</v>
      </c>
      <c r="F519" s="8">
        <v>0</v>
      </c>
      <c r="G519" s="9" t="str">
        <f>VLOOKUP(B519, 'Data Produk'!$A$2:$F$40, 2, FALSE)</f>
        <v>Lotte Chocopie</v>
      </c>
      <c r="H519" s="9" t="str">
        <f>VLOOKUP(B519, 'Data Produk'!$A$2:$F$40, 3, FALSE)</f>
        <v>Makanan</v>
      </c>
      <c r="I519" s="7" t="str">
        <f>VLOOKUP(B519, 'Data Produk'!$A$2:$F$40, 4, FALSE)</f>
        <v>Pcs</v>
      </c>
      <c r="J519" s="10">
        <f>VLOOKUP(B519, 'Data Produk'!$A$2:$F$40, 5, FALSE)</f>
        <v>4850</v>
      </c>
      <c r="K519" s="10">
        <f>VLOOKUP(B519, 'Data Produk'!$A$2:$F$40, 6, FALSE)</f>
        <v>6100</v>
      </c>
      <c r="L519" s="10">
        <f t="shared" si="24"/>
        <v>504400</v>
      </c>
      <c r="M519" s="10">
        <f t="shared" si="25"/>
        <v>634400</v>
      </c>
      <c r="N519" s="10">
        <f t="shared" si="26"/>
        <v>130000</v>
      </c>
      <c r="O519" s="9">
        <f>DAY(transaksi[[#This Row],[TANGGAL]])</f>
        <v>2</v>
      </c>
      <c r="P519" s="7" t="str">
        <f>TEXT(transaksi[[#This Row],[TANGGAL]], "mmm")</f>
        <v>Jun</v>
      </c>
      <c r="Q519" s="7">
        <f>YEAR(transaksi[[#This Row],[TANGGAL]])</f>
        <v>2022</v>
      </c>
      <c r="R519" s="9"/>
    </row>
    <row r="520" spans="1:18" ht="15" x14ac:dyDescent="0.25">
      <c r="A520" s="6">
        <v>44715</v>
      </c>
      <c r="B520" s="9" t="s">
        <v>15</v>
      </c>
      <c r="C520" s="7">
        <v>107</v>
      </c>
      <c r="D520" s="7" t="s">
        <v>99</v>
      </c>
      <c r="E520" s="7" t="s">
        <v>96</v>
      </c>
      <c r="F520" s="8">
        <v>0</v>
      </c>
      <c r="G520" s="9" t="str">
        <f>VLOOKUP(B520, 'Data Produk'!$A$2:$F$40, 2, FALSE)</f>
        <v>Nyam-nyam</v>
      </c>
      <c r="H520" s="9" t="str">
        <f>VLOOKUP(B520, 'Data Produk'!$A$2:$F$40, 3, FALSE)</f>
        <v>Makanan</v>
      </c>
      <c r="I520" s="7" t="str">
        <f>VLOOKUP(B520, 'Data Produk'!$A$2:$F$40, 4, FALSE)</f>
        <v>Pcs</v>
      </c>
      <c r="J520" s="10">
        <f>VLOOKUP(B520, 'Data Produk'!$A$2:$F$40, 5, FALSE)</f>
        <v>3550</v>
      </c>
      <c r="K520" s="10">
        <f>VLOOKUP(B520, 'Data Produk'!$A$2:$F$40, 6, FALSE)</f>
        <v>4800</v>
      </c>
      <c r="L520" s="10">
        <f t="shared" si="24"/>
        <v>379850</v>
      </c>
      <c r="M520" s="10">
        <f t="shared" si="25"/>
        <v>513600</v>
      </c>
      <c r="N520" s="10">
        <f t="shared" si="26"/>
        <v>133750</v>
      </c>
      <c r="O520" s="9">
        <f>DAY(transaksi[[#This Row],[TANGGAL]])</f>
        <v>3</v>
      </c>
      <c r="P520" s="7" t="str">
        <f>TEXT(transaksi[[#This Row],[TANGGAL]], "mmm")</f>
        <v>Jun</v>
      </c>
      <c r="Q520" s="7">
        <f>YEAR(transaksi[[#This Row],[TANGGAL]])</f>
        <v>2022</v>
      </c>
      <c r="R520" s="9"/>
    </row>
    <row r="521" spans="1:18" ht="15" x14ac:dyDescent="0.25">
      <c r="A521" s="6">
        <v>44716</v>
      </c>
      <c r="B521" s="9" t="s">
        <v>7</v>
      </c>
      <c r="C521" s="7">
        <v>108</v>
      </c>
      <c r="D521" s="7" t="s">
        <v>99</v>
      </c>
      <c r="E521" s="7" t="s">
        <v>96</v>
      </c>
      <c r="F521" s="8">
        <v>0</v>
      </c>
      <c r="G521" s="9" t="str">
        <f>VLOOKUP(B521, 'Data Produk'!$A$2:$F$40, 2, FALSE)</f>
        <v>Pocky</v>
      </c>
      <c r="H521" s="9" t="str">
        <f>VLOOKUP(B521, 'Data Produk'!$A$2:$F$40, 3, FALSE)</f>
        <v>Makanan</v>
      </c>
      <c r="I521" s="7" t="str">
        <f>VLOOKUP(B521, 'Data Produk'!$A$2:$F$40, 4, FALSE)</f>
        <v>Pcs</v>
      </c>
      <c r="J521" s="10">
        <f>VLOOKUP(B521, 'Data Produk'!$A$2:$F$40, 5, FALSE)</f>
        <v>7250</v>
      </c>
      <c r="K521" s="10">
        <f>VLOOKUP(B521, 'Data Produk'!$A$2:$F$40, 6, FALSE)</f>
        <v>8200</v>
      </c>
      <c r="L521" s="10">
        <f t="shared" si="24"/>
        <v>783000</v>
      </c>
      <c r="M521" s="10">
        <f t="shared" si="25"/>
        <v>885600</v>
      </c>
      <c r="N521" s="10">
        <f t="shared" si="26"/>
        <v>102600</v>
      </c>
      <c r="O521" s="9">
        <f>DAY(transaksi[[#This Row],[TANGGAL]])</f>
        <v>4</v>
      </c>
      <c r="P521" s="7" t="str">
        <f>TEXT(transaksi[[#This Row],[TANGGAL]], "mmm")</f>
        <v>Jun</v>
      </c>
      <c r="Q521" s="7">
        <f>YEAR(transaksi[[#This Row],[TANGGAL]])</f>
        <v>2022</v>
      </c>
      <c r="R521" s="9"/>
    </row>
    <row r="522" spans="1:18" ht="15" x14ac:dyDescent="0.25">
      <c r="A522" s="6">
        <v>44717</v>
      </c>
      <c r="B522" s="9" t="s">
        <v>38</v>
      </c>
      <c r="C522" s="7">
        <v>110</v>
      </c>
      <c r="D522" s="7" t="s">
        <v>95</v>
      </c>
      <c r="E522" s="7" t="s">
        <v>96</v>
      </c>
      <c r="F522" s="8">
        <v>0</v>
      </c>
      <c r="G522" s="9" t="str">
        <f>VLOOKUP(B522, 'Data Produk'!$A$2:$F$40, 2, FALSE)</f>
        <v>Yoyic Bluebery</v>
      </c>
      <c r="H522" s="9" t="str">
        <f>VLOOKUP(B522, 'Data Produk'!$A$2:$F$40, 3, FALSE)</f>
        <v>Minuman</v>
      </c>
      <c r="I522" s="7" t="str">
        <f>VLOOKUP(B522, 'Data Produk'!$A$2:$F$40, 4, FALSE)</f>
        <v>Pcs</v>
      </c>
      <c r="J522" s="10">
        <f>VLOOKUP(B522, 'Data Produk'!$A$2:$F$40, 5, FALSE)</f>
        <v>4775</v>
      </c>
      <c r="K522" s="10">
        <f>VLOOKUP(B522, 'Data Produk'!$A$2:$F$40, 6, FALSE)</f>
        <v>7700</v>
      </c>
      <c r="L522" s="10">
        <f t="shared" si="24"/>
        <v>525250</v>
      </c>
      <c r="M522" s="10">
        <f t="shared" si="25"/>
        <v>847000</v>
      </c>
      <c r="N522" s="10">
        <f t="shared" si="26"/>
        <v>321750</v>
      </c>
      <c r="O522" s="9">
        <f>DAY(transaksi[[#This Row],[TANGGAL]])</f>
        <v>5</v>
      </c>
      <c r="P522" s="7" t="str">
        <f>TEXT(transaksi[[#This Row],[TANGGAL]], "mmm")</f>
        <v>Jun</v>
      </c>
      <c r="Q522" s="7">
        <f>YEAR(transaksi[[#This Row],[TANGGAL]])</f>
        <v>2022</v>
      </c>
      <c r="R522" s="9"/>
    </row>
    <row r="523" spans="1:18" ht="15" x14ac:dyDescent="0.25">
      <c r="A523" s="6">
        <v>44718</v>
      </c>
      <c r="B523" s="9" t="s">
        <v>48</v>
      </c>
      <c r="C523" s="7">
        <v>105</v>
      </c>
      <c r="D523" s="7" t="s">
        <v>95</v>
      </c>
      <c r="E523" s="7" t="s">
        <v>98</v>
      </c>
      <c r="F523" s="8">
        <v>0</v>
      </c>
      <c r="G523" s="9" t="str">
        <f>VLOOKUP(B523, 'Data Produk'!$A$2:$F$40, 2, FALSE)</f>
        <v>Golda Coffee</v>
      </c>
      <c r="H523" s="9" t="str">
        <f>VLOOKUP(B523, 'Data Produk'!$A$2:$F$40, 3, FALSE)</f>
        <v>Minuman</v>
      </c>
      <c r="I523" s="7" t="str">
        <f>VLOOKUP(B523, 'Data Produk'!$A$2:$F$40, 4, FALSE)</f>
        <v>Pcs</v>
      </c>
      <c r="J523" s="10">
        <f>VLOOKUP(B523, 'Data Produk'!$A$2:$F$40, 5, FALSE)</f>
        <v>11950</v>
      </c>
      <c r="K523" s="10">
        <f>VLOOKUP(B523, 'Data Produk'!$A$2:$F$40, 6, FALSE)</f>
        <v>16200</v>
      </c>
      <c r="L523" s="10">
        <f t="shared" si="24"/>
        <v>1254750</v>
      </c>
      <c r="M523" s="10">
        <f t="shared" si="25"/>
        <v>1701000</v>
      </c>
      <c r="N523" s="10">
        <f t="shared" si="26"/>
        <v>446250</v>
      </c>
      <c r="O523" s="9">
        <f>DAY(transaksi[[#This Row],[TANGGAL]])</f>
        <v>6</v>
      </c>
      <c r="P523" s="7" t="str">
        <f>TEXT(transaksi[[#This Row],[TANGGAL]], "mmm")</f>
        <v>Jun</v>
      </c>
      <c r="Q523" s="7">
        <f>YEAR(transaksi[[#This Row],[TANGGAL]])</f>
        <v>2022</v>
      </c>
      <c r="R523" s="9"/>
    </row>
    <row r="524" spans="1:18" ht="15" x14ac:dyDescent="0.25">
      <c r="A524" s="6">
        <v>44719</v>
      </c>
      <c r="B524" s="9" t="s">
        <v>59</v>
      </c>
      <c r="C524" s="7">
        <v>115</v>
      </c>
      <c r="D524" s="7" t="s">
        <v>95</v>
      </c>
      <c r="E524" s="7" t="s">
        <v>96</v>
      </c>
      <c r="F524" s="8">
        <v>0</v>
      </c>
      <c r="G524" s="9" t="str">
        <f>VLOOKUP(B524, 'Data Produk'!$A$2:$F$40, 2, FALSE)</f>
        <v>Lifebuoy Cair 900 Ml</v>
      </c>
      <c r="H524" s="9" t="str">
        <f>VLOOKUP(B524, 'Data Produk'!$A$2:$F$40, 3, FALSE)</f>
        <v>Perawatan Tubuh</v>
      </c>
      <c r="I524" s="7" t="str">
        <f>VLOOKUP(B524, 'Data Produk'!$A$2:$F$40, 4, FALSE)</f>
        <v>Pcs</v>
      </c>
      <c r="J524" s="10">
        <f>VLOOKUP(B524, 'Data Produk'!$A$2:$F$40, 5, FALSE)</f>
        <v>34550</v>
      </c>
      <c r="K524" s="10">
        <f>VLOOKUP(B524, 'Data Produk'!$A$2:$F$40, 6, FALSE)</f>
        <v>36000</v>
      </c>
      <c r="L524" s="10">
        <f t="shared" si="24"/>
        <v>3973250</v>
      </c>
      <c r="M524" s="10">
        <f t="shared" si="25"/>
        <v>4140000</v>
      </c>
      <c r="N524" s="10">
        <f t="shared" si="26"/>
        <v>166750</v>
      </c>
      <c r="O524" s="9">
        <f>DAY(transaksi[[#This Row],[TANGGAL]])</f>
        <v>7</v>
      </c>
      <c r="P524" s="7" t="str">
        <f>TEXT(transaksi[[#This Row],[TANGGAL]], "mmm")</f>
        <v>Jun</v>
      </c>
      <c r="Q524" s="7">
        <f>YEAR(transaksi[[#This Row],[TANGGAL]])</f>
        <v>2022</v>
      </c>
      <c r="R524" s="9"/>
    </row>
    <row r="525" spans="1:18" ht="15" x14ac:dyDescent="0.25">
      <c r="A525" s="6">
        <v>44720</v>
      </c>
      <c r="B525" s="9" t="s">
        <v>13</v>
      </c>
      <c r="C525" s="7">
        <v>107</v>
      </c>
      <c r="D525" s="7" t="s">
        <v>95</v>
      </c>
      <c r="E525" s="7" t="s">
        <v>98</v>
      </c>
      <c r="F525" s="8">
        <v>0</v>
      </c>
      <c r="G525" s="9" t="str">
        <f>VLOOKUP(B525, 'Data Produk'!$A$2:$F$40, 2, FALSE)</f>
        <v>Oreo Wafer Sandwich</v>
      </c>
      <c r="H525" s="9" t="str">
        <f>VLOOKUP(B525, 'Data Produk'!$A$2:$F$40, 3, FALSE)</f>
        <v>Makanan</v>
      </c>
      <c r="I525" s="7" t="str">
        <f>VLOOKUP(B525, 'Data Produk'!$A$2:$F$40, 4, FALSE)</f>
        <v>Pcs</v>
      </c>
      <c r="J525" s="10">
        <f>VLOOKUP(B525, 'Data Produk'!$A$2:$F$40, 5, FALSE)</f>
        <v>2350</v>
      </c>
      <c r="K525" s="10">
        <f>VLOOKUP(B525, 'Data Produk'!$A$2:$F$40, 6, FALSE)</f>
        <v>3500</v>
      </c>
      <c r="L525" s="10">
        <f t="shared" si="24"/>
        <v>251450</v>
      </c>
      <c r="M525" s="10">
        <f t="shared" si="25"/>
        <v>374500</v>
      </c>
      <c r="N525" s="10">
        <f t="shared" si="26"/>
        <v>123050</v>
      </c>
      <c r="O525" s="9">
        <f>DAY(transaksi[[#This Row],[TANGGAL]])</f>
        <v>8</v>
      </c>
      <c r="P525" s="7" t="str">
        <f>TEXT(transaksi[[#This Row],[TANGGAL]], "mmm")</f>
        <v>Jun</v>
      </c>
      <c r="Q525" s="7">
        <f>YEAR(transaksi[[#This Row],[TANGGAL]])</f>
        <v>2022</v>
      </c>
      <c r="R525" s="9"/>
    </row>
    <row r="526" spans="1:18" ht="15" x14ac:dyDescent="0.25">
      <c r="A526" s="6">
        <v>44721</v>
      </c>
      <c r="B526" s="9" t="s">
        <v>38</v>
      </c>
      <c r="C526" s="7">
        <v>104</v>
      </c>
      <c r="D526" s="7" t="s">
        <v>97</v>
      </c>
      <c r="E526" s="7" t="s">
        <v>96</v>
      </c>
      <c r="F526" s="8">
        <v>0</v>
      </c>
      <c r="G526" s="9" t="str">
        <f>VLOOKUP(B526, 'Data Produk'!$A$2:$F$40, 2, FALSE)</f>
        <v>Yoyic Bluebery</v>
      </c>
      <c r="H526" s="9" t="str">
        <f>VLOOKUP(B526, 'Data Produk'!$A$2:$F$40, 3, FALSE)</f>
        <v>Minuman</v>
      </c>
      <c r="I526" s="7" t="str">
        <f>VLOOKUP(B526, 'Data Produk'!$A$2:$F$40, 4, FALSE)</f>
        <v>Pcs</v>
      </c>
      <c r="J526" s="10">
        <f>VLOOKUP(B526, 'Data Produk'!$A$2:$F$40, 5, FALSE)</f>
        <v>4775</v>
      </c>
      <c r="K526" s="10">
        <f>VLOOKUP(B526, 'Data Produk'!$A$2:$F$40, 6, FALSE)</f>
        <v>7700</v>
      </c>
      <c r="L526" s="10">
        <f t="shared" si="24"/>
        <v>496600</v>
      </c>
      <c r="M526" s="10">
        <f t="shared" si="25"/>
        <v>800800</v>
      </c>
      <c r="N526" s="10">
        <f t="shared" si="26"/>
        <v>304200</v>
      </c>
      <c r="O526" s="9">
        <f>DAY(transaksi[[#This Row],[TANGGAL]])</f>
        <v>9</v>
      </c>
      <c r="P526" s="7" t="str">
        <f>TEXT(transaksi[[#This Row],[TANGGAL]], "mmm")</f>
        <v>Jun</v>
      </c>
      <c r="Q526" s="7">
        <f>YEAR(transaksi[[#This Row],[TANGGAL]])</f>
        <v>2022</v>
      </c>
      <c r="R526" s="9"/>
    </row>
    <row r="527" spans="1:18" ht="15" x14ac:dyDescent="0.25">
      <c r="A527" s="6">
        <v>44722</v>
      </c>
      <c r="B527" s="9" t="s">
        <v>82</v>
      </c>
      <c r="C527" s="7">
        <v>103</v>
      </c>
      <c r="D527" s="7" t="s">
        <v>99</v>
      </c>
      <c r="E527" s="7" t="s">
        <v>96</v>
      </c>
      <c r="F527" s="8">
        <v>0</v>
      </c>
      <c r="G527" s="9" t="str">
        <f>VLOOKUP(B527, 'Data Produk'!$A$2:$F$40, 2, FALSE)</f>
        <v>Pulpen Gel</v>
      </c>
      <c r="H527" s="9" t="str">
        <f>VLOOKUP(B527, 'Data Produk'!$A$2:$F$40, 3, FALSE)</f>
        <v>Alat Tulis</v>
      </c>
      <c r="I527" s="7" t="str">
        <f>VLOOKUP(B527, 'Data Produk'!$A$2:$F$40, 4, FALSE)</f>
        <v>Pcs</v>
      </c>
      <c r="J527" s="10">
        <f>VLOOKUP(B527, 'Data Produk'!$A$2:$F$40, 5, FALSE)</f>
        <v>7500</v>
      </c>
      <c r="K527" s="10">
        <f>VLOOKUP(B527, 'Data Produk'!$A$2:$F$40, 6, FALSE)</f>
        <v>8000</v>
      </c>
      <c r="L527" s="10">
        <f t="shared" si="24"/>
        <v>772500</v>
      </c>
      <c r="M527" s="10">
        <f t="shared" si="25"/>
        <v>824000</v>
      </c>
      <c r="N527" s="10">
        <f t="shared" si="26"/>
        <v>51500</v>
      </c>
      <c r="O527" s="9">
        <f>DAY(transaksi[[#This Row],[TANGGAL]])</f>
        <v>10</v>
      </c>
      <c r="P527" s="7" t="str">
        <f>TEXT(transaksi[[#This Row],[TANGGAL]], "mmm")</f>
        <v>Jun</v>
      </c>
      <c r="Q527" s="7">
        <f>YEAR(transaksi[[#This Row],[TANGGAL]])</f>
        <v>2022</v>
      </c>
      <c r="R527" s="9"/>
    </row>
    <row r="528" spans="1:18" ht="15" x14ac:dyDescent="0.25">
      <c r="A528" s="6">
        <v>44723</v>
      </c>
      <c r="B528" s="9" t="s">
        <v>84</v>
      </c>
      <c r="C528" s="7">
        <v>104</v>
      </c>
      <c r="D528" s="7" t="s">
        <v>97</v>
      </c>
      <c r="E528" s="7" t="s">
        <v>96</v>
      </c>
      <c r="F528" s="8">
        <v>0</v>
      </c>
      <c r="G528" s="9" t="str">
        <f>VLOOKUP(B528, 'Data Produk'!$A$2:$F$40, 2, FALSE)</f>
        <v>Tipe X Joyko</v>
      </c>
      <c r="H528" s="9" t="str">
        <f>VLOOKUP(B528, 'Data Produk'!$A$2:$F$40, 3, FALSE)</f>
        <v>Alat Tulis</v>
      </c>
      <c r="I528" s="7" t="str">
        <f>VLOOKUP(B528, 'Data Produk'!$A$2:$F$40, 4, FALSE)</f>
        <v>Pcs</v>
      </c>
      <c r="J528" s="10">
        <f>VLOOKUP(B528, 'Data Produk'!$A$2:$F$40, 5, FALSE)</f>
        <v>1500</v>
      </c>
      <c r="K528" s="10">
        <f>VLOOKUP(B528, 'Data Produk'!$A$2:$F$40, 6, FALSE)</f>
        <v>2500</v>
      </c>
      <c r="L528" s="10">
        <f t="shared" si="24"/>
        <v>156000</v>
      </c>
      <c r="M528" s="10">
        <f t="shared" si="25"/>
        <v>260000</v>
      </c>
      <c r="N528" s="10">
        <f t="shared" si="26"/>
        <v>104000</v>
      </c>
      <c r="O528" s="9">
        <f>DAY(transaksi[[#This Row],[TANGGAL]])</f>
        <v>11</v>
      </c>
      <c r="P528" s="7" t="str">
        <f>TEXT(transaksi[[#This Row],[TANGGAL]], "mmm")</f>
        <v>Jun</v>
      </c>
      <c r="Q528" s="7">
        <f>YEAR(transaksi[[#This Row],[TANGGAL]])</f>
        <v>2022</v>
      </c>
      <c r="R528" s="9"/>
    </row>
    <row r="529" spans="1:18" ht="15" x14ac:dyDescent="0.25">
      <c r="A529" s="6">
        <v>44724</v>
      </c>
      <c r="B529" s="9" t="s">
        <v>15</v>
      </c>
      <c r="C529" s="7">
        <v>105</v>
      </c>
      <c r="D529" s="7" t="s">
        <v>97</v>
      </c>
      <c r="E529" s="7" t="s">
        <v>96</v>
      </c>
      <c r="F529" s="8">
        <v>0</v>
      </c>
      <c r="G529" s="9" t="str">
        <f>VLOOKUP(B529, 'Data Produk'!$A$2:$F$40, 2, FALSE)</f>
        <v>Nyam-nyam</v>
      </c>
      <c r="H529" s="9" t="str">
        <f>VLOOKUP(B529, 'Data Produk'!$A$2:$F$40, 3, FALSE)</f>
        <v>Makanan</v>
      </c>
      <c r="I529" s="7" t="str">
        <f>VLOOKUP(B529, 'Data Produk'!$A$2:$F$40, 4, FALSE)</f>
        <v>Pcs</v>
      </c>
      <c r="J529" s="10">
        <f>VLOOKUP(B529, 'Data Produk'!$A$2:$F$40, 5, FALSE)</f>
        <v>3550</v>
      </c>
      <c r="K529" s="10">
        <f>VLOOKUP(B529, 'Data Produk'!$A$2:$F$40, 6, FALSE)</f>
        <v>4800</v>
      </c>
      <c r="L529" s="10">
        <f t="shared" si="24"/>
        <v>372750</v>
      </c>
      <c r="M529" s="10">
        <f t="shared" si="25"/>
        <v>504000</v>
      </c>
      <c r="N529" s="10">
        <f t="shared" si="26"/>
        <v>131250</v>
      </c>
      <c r="O529" s="9">
        <f>DAY(transaksi[[#This Row],[TANGGAL]])</f>
        <v>12</v>
      </c>
      <c r="P529" s="7" t="str">
        <f>TEXT(transaksi[[#This Row],[TANGGAL]], "mmm")</f>
        <v>Jun</v>
      </c>
      <c r="Q529" s="7">
        <f>YEAR(transaksi[[#This Row],[TANGGAL]])</f>
        <v>2022</v>
      </c>
      <c r="R529" s="9"/>
    </row>
    <row r="530" spans="1:18" ht="15" x14ac:dyDescent="0.25">
      <c r="A530" s="6">
        <v>44725</v>
      </c>
      <c r="B530" s="9" t="s">
        <v>7</v>
      </c>
      <c r="C530" s="7">
        <v>106</v>
      </c>
      <c r="D530" s="7" t="s">
        <v>99</v>
      </c>
      <c r="E530" s="7" t="s">
        <v>96</v>
      </c>
      <c r="F530" s="8">
        <v>0</v>
      </c>
      <c r="G530" s="9" t="str">
        <f>VLOOKUP(B530, 'Data Produk'!$A$2:$F$40, 2, FALSE)</f>
        <v>Pocky</v>
      </c>
      <c r="H530" s="9" t="str">
        <f>VLOOKUP(B530, 'Data Produk'!$A$2:$F$40, 3, FALSE)</f>
        <v>Makanan</v>
      </c>
      <c r="I530" s="7" t="str">
        <f>VLOOKUP(B530, 'Data Produk'!$A$2:$F$40, 4, FALSE)</f>
        <v>Pcs</v>
      </c>
      <c r="J530" s="10">
        <f>VLOOKUP(B530, 'Data Produk'!$A$2:$F$40, 5, FALSE)</f>
        <v>7250</v>
      </c>
      <c r="K530" s="10">
        <f>VLOOKUP(B530, 'Data Produk'!$A$2:$F$40, 6, FALSE)</f>
        <v>8200</v>
      </c>
      <c r="L530" s="10">
        <f t="shared" si="24"/>
        <v>768500</v>
      </c>
      <c r="M530" s="10">
        <f t="shared" si="25"/>
        <v>869200</v>
      </c>
      <c r="N530" s="10">
        <f t="shared" si="26"/>
        <v>100700</v>
      </c>
      <c r="O530" s="9">
        <f>DAY(transaksi[[#This Row],[TANGGAL]])</f>
        <v>13</v>
      </c>
      <c r="P530" s="7" t="str">
        <f>TEXT(transaksi[[#This Row],[TANGGAL]], "mmm")</f>
        <v>Jun</v>
      </c>
      <c r="Q530" s="7">
        <f>YEAR(transaksi[[#This Row],[TANGGAL]])</f>
        <v>2022</v>
      </c>
      <c r="R530" s="9"/>
    </row>
    <row r="531" spans="1:18" ht="15" x14ac:dyDescent="0.25">
      <c r="A531" s="6">
        <v>44726</v>
      </c>
      <c r="B531" s="9" t="s">
        <v>38</v>
      </c>
      <c r="C531" s="7">
        <v>108</v>
      </c>
      <c r="D531" s="7" t="s">
        <v>97</v>
      </c>
      <c r="E531" s="7" t="s">
        <v>96</v>
      </c>
      <c r="F531" s="8">
        <v>0</v>
      </c>
      <c r="G531" s="9" t="str">
        <f>VLOOKUP(B531, 'Data Produk'!$A$2:$F$40, 2, FALSE)</f>
        <v>Yoyic Bluebery</v>
      </c>
      <c r="H531" s="9" t="str">
        <f>VLOOKUP(B531, 'Data Produk'!$A$2:$F$40, 3, FALSE)</f>
        <v>Minuman</v>
      </c>
      <c r="I531" s="7" t="str">
        <f>VLOOKUP(B531, 'Data Produk'!$A$2:$F$40, 4, FALSE)</f>
        <v>Pcs</v>
      </c>
      <c r="J531" s="10">
        <f>VLOOKUP(B531, 'Data Produk'!$A$2:$F$40, 5, FALSE)</f>
        <v>4775</v>
      </c>
      <c r="K531" s="10">
        <f>VLOOKUP(B531, 'Data Produk'!$A$2:$F$40, 6, FALSE)</f>
        <v>7700</v>
      </c>
      <c r="L531" s="10">
        <f t="shared" si="24"/>
        <v>515700</v>
      </c>
      <c r="M531" s="10">
        <f t="shared" si="25"/>
        <v>831600</v>
      </c>
      <c r="N531" s="10">
        <f t="shared" si="26"/>
        <v>315900</v>
      </c>
      <c r="O531" s="9">
        <f>DAY(transaksi[[#This Row],[TANGGAL]])</f>
        <v>14</v>
      </c>
      <c r="P531" s="7" t="str">
        <f>TEXT(transaksi[[#This Row],[TANGGAL]], "mmm")</f>
        <v>Jun</v>
      </c>
      <c r="Q531" s="7">
        <f>YEAR(transaksi[[#This Row],[TANGGAL]])</f>
        <v>2022</v>
      </c>
      <c r="R531" s="9"/>
    </row>
    <row r="532" spans="1:18" ht="15" x14ac:dyDescent="0.25">
      <c r="A532" s="6">
        <v>44727</v>
      </c>
      <c r="B532" s="9" t="s">
        <v>48</v>
      </c>
      <c r="C532" s="7">
        <v>110</v>
      </c>
      <c r="D532" s="7" t="s">
        <v>97</v>
      </c>
      <c r="E532" s="7" t="s">
        <v>96</v>
      </c>
      <c r="F532" s="8">
        <v>0</v>
      </c>
      <c r="G532" s="9" t="str">
        <f>VLOOKUP(B532, 'Data Produk'!$A$2:$F$40, 2, FALSE)</f>
        <v>Golda Coffee</v>
      </c>
      <c r="H532" s="9" t="str">
        <f>VLOOKUP(B532, 'Data Produk'!$A$2:$F$40, 3, FALSE)</f>
        <v>Minuman</v>
      </c>
      <c r="I532" s="7" t="str">
        <f>VLOOKUP(B532, 'Data Produk'!$A$2:$F$40, 4, FALSE)</f>
        <v>Pcs</v>
      </c>
      <c r="J532" s="10">
        <f>VLOOKUP(B532, 'Data Produk'!$A$2:$F$40, 5, FALSE)</f>
        <v>11950</v>
      </c>
      <c r="K532" s="10">
        <f>VLOOKUP(B532, 'Data Produk'!$A$2:$F$40, 6, FALSE)</f>
        <v>16200</v>
      </c>
      <c r="L532" s="10">
        <f t="shared" si="24"/>
        <v>1314500</v>
      </c>
      <c r="M532" s="10">
        <f t="shared" si="25"/>
        <v>1782000</v>
      </c>
      <c r="N532" s="10">
        <f t="shared" si="26"/>
        <v>467500</v>
      </c>
      <c r="O532" s="9">
        <f>DAY(transaksi[[#This Row],[TANGGAL]])</f>
        <v>15</v>
      </c>
      <c r="P532" s="7" t="str">
        <f>TEXT(transaksi[[#This Row],[TANGGAL]], "mmm")</f>
        <v>Jun</v>
      </c>
      <c r="Q532" s="7">
        <f>YEAR(transaksi[[#This Row],[TANGGAL]])</f>
        <v>2022</v>
      </c>
      <c r="R532" s="9"/>
    </row>
    <row r="533" spans="1:18" ht="15" x14ac:dyDescent="0.25">
      <c r="A533" s="6">
        <v>44728</v>
      </c>
      <c r="B533" s="9" t="s">
        <v>59</v>
      </c>
      <c r="C533" s="7">
        <v>105</v>
      </c>
      <c r="D533" s="7" t="s">
        <v>99</v>
      </c>
      <c r="E533" s="7" t="s">
        <v>96</v>
      </c>
      <c r="F533" s="8">
        <v>0</v>
      </c>
      <c r="G533" s="9" t="str">
        <f>VLOOKUP(B533, 'Data Produk'!$A$2:$F$40, 2, FALSE)</f>
        <v>Lifebuoy Cair 900 Ml</v>
      </c>
      <c r="H533" s="9" t="str">
        <f>VLOOKUP(B533, 'Data Produk'!$A$2:$F$40, 3, FALSE)</f>
        <v>Perawatan Tubuh</v>
      </c>
      <c r="I533" s="7" t="str">
        <f>VLOOKUP(B533, 'Data Produk'!$A$2:$F$40, 4, FALSE)</f>
        <v>Pcs</v>
      </c>
      <c r="J533" s="10">
        <f>VLOOKUP(B533, 'Data Produk'!$A$2:$F$40, 5, FALSE)</f>
        <v>34550</v>
      </c>
      <c r="K533" s="10">
        <f>VLOOKUP(B533, 'Data Produk'!$A$2:$F$40, 6, FALSE)</f>
        <v>36000</v>
      </c>
      <c r="L533" s="10">
        <f t="shared" si="24"/>
        <v>3627750</v>
      </c>
      <c r="M533" s="10">
        <f t="shared" si="25"/>
        <v>3780000</v>
      </c>
      <c r="N533" s="10">
        <f t="shared" si="26"/>
        <v>152250</v>
      </c>
      <c r="O533" s="9">
        <f>DAY(transaksi[[#This Row],[TANGGAL]])</f>
        <v>16</v>
      </c>
      <c r="P533" s="7" t="str">
        <f>TEXT(transaksi[[#This Row],[TANGGAL]], "mmm")</f>
        <v>Jun</v>
      </c>
      <c r="Q533" s="7">
        <f>YEAR(transaksi[[#This Row],[TANGGAL]])</f>
        <v>2022</v>
      </c>
      <c r="R533" s="9"/>
    </row>
    <row r="534" spans="1:18" ht="15" x14ac:dyDescent="0.25">
      <c r="A534" s="6">
        <v>44729</v>
      </c>
      <c r="B534" s="9" t="s">
        <v>13</v>
      </c>
      <c r="C534" s="7">
        <v>102</v>
      </c>
      <c r="D534" s="7" t="s">
        <v>97</v>
      </c>
      <c r="E534" s="7" t="s">
        <v>96</v>
      </c>
      <c r="F534" s="8">
        <v>0</v>
      </c>
      <c r="G534" s="9" t="str">
        <f>VLOOKUP(B534, 'Data Produk'!$A$2:$F$40, 2, FALSE)</f>
        <v>Oreo Wafer Sandwich</v>
      </c>
      <c r="H534" s="9" t="str">
        <f>VLOOKUP(B534, 'Data Produk'!$A$2:$F$40, 3, FALSE)</f>
        <v>Makanan</v>
      </c>
      <c r="I534" s="7" t="str">
        <f>VLOOKUP(B534, 'Data Produk'!$A$2:$F$40, 4, FALSE)</f>
        <v>Pcs</v>
      </c>
      <c r="J534" s="10">
        <f>VLOOKUP(B534, 'Data Produk'!$A$2:$F$40, 5, FALSE)</f>
        <v>2350</v>
      </c>
      <c r="K534" s="10">
        <f>VLOOKUP(B534, 'Data Produk'!$A$2:$F$40, 6, FALSE)</f>
        <v>3500</v>
      </c>
      <c r="L534" s="10">
        <f t="shared" si="24"/>
        <v>239700</v>
      </c>
      <c r="M534" s="10">
        <f t="shared" si="25"/>
        <v>357000</v>
      </c>
      <c r="N534" s="10">
        <f t="shared" si="26"/>
        <v>117300</v>
      </c>
      <c r="O534" s="9">
        <f>DAY(transaksi[[#This Row],[TANGGAL]])</f>
        <v>17</v>
      </c>
      <c r="P534" s="7" t="str">
        <f>TEXT(transaksi[[#This Row],[TANGGAL]], "mmm")</f>
        <v>Jun</v>
      </c>
      <c r="Q534" s="7">
        <f>YEAR(transaksi[[#This Row],[TANGGAL]])</f>
        <v>2022</v>
      </c>
      <c r="R534" s="9"/>
    </row>
    <row r="535" spans="1:18" ht="15" x14ac:dyDescent="0.25">
      <c r="A535" s="6">
        <v>44730</v>
      </c>
      <c r="B535" s="9" t="s">
        <v>38</v>
      </c>
      <c r="C535" s="7">
        <v>106</v>
      </c>
      <c r="D535" s="7" t="s">
        <v>97</v>
      </c>
      <c r="E535" s="7" t="s">
        <v>96</v>
      </c>
      <c r="F535" s="8">
        <v>0</v>
      </c>
      <c r="G535" s="9" t="str">
        <f>VLOOKUP(B535, 'Data Produk'!$A$2:$F$40, 2, FALSE)</f>
        <v>Yoyic Bluebery</v>
      </c>
      <c r="H535" s="9" t="str">
        <f>VLOOKUP(B535, 'Data Produk'!$A$2:$F$40, 3, FALSE)</f>
        <v>Minuman</v>
      </c>
      <c r="I535" s="7" t="str">
        <f>VLOOKUP(B535, 'Data Produk'!$A$2:$F$40, 4, FALSE)</f>
        <v>Pcs</v>
      </c>
      <c r="J535" s="10">
        <f>VLOOKUP(B535, 'Data Produk'!$A$2:$F$40, 5, FALSE)</f>
        <v>4775</v>
      </c>
      <c r="K535" s="10">
        <f>VLOOKUP(B535, 'Data Produk'!$A$2:$F$40, 6, FALSE)</f>
        <v>7700</v>
      </c>
      <c r="L535" s="10">
        <f t="shared" si="24"/>
        <v>506150</v>
      </c>
      <c r="M535" s="10">
        <f t="shared" si="25"/>
        <v>816200</v>
      </c>
      <c r="N535" s="10">
        <f t="shared" si="26"/>
        <v>310050</v>
      </c>
      <c r="O535" s="9">
        <f>DAY(transaksi[[#This Row],[TANGGAL]])</f>
        <v>18</v>
      </c>
      <c r="P535" s="7" t="str">
        <f>TEXT(transaksi[[#This Row],[TANGGAL]], "mmm")</f>
        <v>Jun</v>
      </c>
      <c r="Q535" s="7">
        <f>YEAR(transaksi[[#This Row],[TANGGAL]])</f>
        <v>2022</v>
      </c>
      <c r="R535" s="9"/>
    </row>
    <row r="536" spans="1:18" ht="15" x14ac:dyDescent="0.25">
      <c r="A536" s="6">
        <v>44731</v>
      </c>
      <c r="B536" s="9" t="s">
        <v>38</v>
      </c>
      <c r="C536" s="7">
        <v>103</v>
      </c>
      <c r="D536" s="7" t="s">
        <v>99</v>
      </c>
      <c r="E536" s="7" t="s">
        <v>96</v>
      </c>
      <c r="F536" s="8">
        <v>0</v>
      </c>
      <c r="G536" s="9" t="str">
        <f>VLOOKUP(B536, 'Data Produk'!$A$2:$F$40, 2, FALSE)</f>
        <v>Yoyic Bluebery</v>
      </c>
      <c r="H536" s="9" t="str">
        <f>VLOOKUP(B536, 'Data Produk'!$A$2:$F$40, 3, FALSE)</f>
        <v>Minuman</v>
      </c>
      <c r="I536" s="7" t="str">
        <f>VLOOKUP(B536, 'Data Produk'!$A$2:$F$40, 4, FALSE)</f>
        <v>Pcs</v>
      </c>
      <c r="J536" s="10">
        <f>VLOOKUP(B536, 'Data Produk'!$A$2:$F$40, 5, FALSE)</f>
        <v>4775</v>
      </c>
      <c r="K536" s="10">
        <f>VLOOKUP(B536, 'Data Produk'!$A$2:$F$40, 6, FALSE)</f>
        <v>7700</v>
      </c>
      <c r="L536" s="10">
        <f t="shared" si="24"/>
        <v>491825</v>
      </c>
      <c r="M536" s="10">
        <f t="shared" si="25"/>
        <v>793100</v>
      </c>
      <c r="N536" s="10">
        <f t="shared" si="26"/>
        <v>301275</v>
      </c>
      <c r="O536" s="9">
        <f>DAY(transaksi[[#This Row],[TANGGAL]])</f>
        <v>19</v>
      </c>
      <c r="P536" s="7" t="str">
        <f>TEXT(transaksi[[#This Row],[TANGGAL]], "mmm")</f>
        <v>Jun</v>
      </c>
      <c r="Q536" s="7">
        <f>YEAR(transaksi[[#This Row],[TANGGAL]])</f>
        <v>2022</v>
      </c>
      <c r="R536" s="9"/>
    </row>
    <row r="537" spans="1:18" ht="15" x14ac:dyDescent="0.25">
      <c r="A537" s="6">
        <v>44732</v>
      </c>
      <c r="B537" s="9" t="s">
        <v>11</v>
      </c>
      <c r="C537" s="7">
        <v>109</v>
      </c>
      <c r="D537" s="7" t="s">
        <v>97</v>
      </c>
      <c r="E537" s="7" t="s">
        <v>96</v>
      </c>
      <c r="F537" s="8">
        <v>0</v>
      </c>
      <c r="G537" s="9" t="str">
        <f>VLOOKUP(B537, 'Data Produk'!$A$2:$F$40, 2, FALSE)</f>
        <v>Lotte Chocopie</v>
      </c>
      <c r="H537" s="9" t="str">
        <f>VLOOKUP(B537, 'Data Produk'!$A$2:$F$40, 3, FALSE)</f>
        <v>Makanan</v>
      </c>
      <c r="I537" s="7" t="str">
        <f>VLOOKUP(B537, 'Data Produk'!$A$2:$F$40, 4, FALSE)</f>
        <v>Pcs</v>
      </c>
      <c r="J537" s="10">
        <f>VLOOKUP(B537, 'Data Produk'!$A$2:$F$40, 5, FALSE)</f>
        <v>4850</v>
      </c>
      <c r="K537" s="10">
        <f>VLOOKUP(B537, 'Data Produk'!$A$2:$F$40, 6, FALSE)</f>
        <v>6100</v>
      </c>
      <c r="L537" s="10">
        <f t="shared" si="24"/>
        <v>528650</v>
      </c>
      <c r="M537" s="10">
        <f t="shared" si="25"/>
        <v>664900</v>
      </c>
      <c r="N537" s="10">
        <f t="shared" si="26"/>
        <v>136250</v>
      </c>
      <c r="O537" s="9">
        <f>DAY(transaksi[[#This Row],[TANGGAL]])</f>
        <v>20</v>
      </c>
      <c r="P537" s="7" t="str">
        <f>TEXT(transaksi[[#This Row],[TANGGAL]], "mmm")</f>
        <v>Jun</v>
      </c>
      <c r="Q537" s="7">
        <f>YEAR(transaksi[[#This Row],[TANGGAL]])</f>
        <v>2022</v>
      </c>
      <c r="R537" s="9"/>
    </row>
    <row r="538" spans="1:18" ht="15" x14ac:dyDescent="0.25">
      <c r="A538" s="6">
        <v>44733</v>
      </c>
      <c r="B538" s="9" t="s">
        <v>15</v>
      </c>
      <c r="C538" s="7">
        <v>108</v>
      </c>
      <c r="D538" s="7" t="s">
        <v>97</v>
      </c>
      <c r="E538" s="7" t="s">
        <v>96</v>
      </c>
      <c r="F538" s="8">
        <v>0</v>
      </c>
      <c r="G538" s="9" t="str">
        <f>VLOOKUP(B538, 'Data Produk'!$A$2:$F$40, 2, FALSE)</f>
        <v>Nyam-nyam</v>
      </c>
      <c r="H538" s="9" t="str">
        <f>VLOOKUP(B538, 'Data Produk'!$A$2:$F$40, 3, FALSE)</f>
        <v>Makanan</v>
      </c>
      <c r="I538" s="7" t="str">
        <f>VLOOKUP(B538, 'Data Produk'!$A$2:$F$40, 4, FALSE)</f>
        <v>Pcs</v>
      </c>
      <c r="J538" s="10">
        <f>VLOOKUP(B538, 'Data Produk'!$A$2:$F$40, 5, FALSE)</f>
        <v>3550</v>
      </c>
      <c r="K538" s="10">
        <f>VLOOKUP(B538, 'Data Produk'!$A$2:$F$40, 6, FALSE)</f>
        <v>4800</v>
      </c>
      <c r="L538" s="10">
        <f t="shared" si="24"/>
        <v>383400</v>
      </c>
      <c r="M538" s="10">
        <f t="shared" si="25"/>
        <v>518400</v>
      </c>
      <c r="N538" s="10">
        <f t="shared" si="26"/>
        <v>135000</v>
      </c>
      <c r="O538" s="9">
        <f>DAY(transaksi[[#This Row],[TANGGAL]])</f>
        <v>21</v>
      </c>
      <c r="P538" s="7" t="str">
        <f>TEXT(transaksi[[#This Row],[TANGGAL]], "mmm")</f>
        <v>Jun</v>
      </c>
      <c r="Q538" s="7">
        <f>YEAR(transaksi[[#This Row],[TANGGAL]])</f>
        <v>2022</v>
      </c>
      <c r="R538" s="9"/>
    </row>
    <row r="539" spans="1:18" ht="15" x14ac:dyDescent="0.25">
      <c r="A539" s="6">
        <v>44734</v>
      </c>
      <c r="B539" s="9" t="s">
        <v>7</v>
      </c>
      <c r="C539" s="7">
        <v>107</v>
      </c>
      <c r="D539" s="7" t="s">
        <v>99</v>
      </c>
      <c r="E539" s="7" t="s">
        <v>96</v>
      </c>
      <c r="F539" s="8">
        <v>0</v>
      </c>
      <c r="G539" s="9" t="str">
        <f>VLOOKUP(B539, 'Data Produk'!$A$2:$F$40, 2, FALSE)</f>
        <v>Pocky</v>
      </c>
      <c r="H539" s="9" t="str">
        <f>VLOOKUP(B539, 'Data Produk'!$A$2:$F$40, 3, FALSE)</f>
        <v>Makanan</v>
      </c>
      <c r="I539" s="7" t="str">
        <f>VLOOKUP(B539, 'Data Produk'!$A$2:$F$40, 4, FALSE)</f>
        <v>Pcs</v>
      </c>
      <c r="J539" s="10">
        <f>VLOOKUP(B539, 'Data Produk'!$A$2:$F$40, 5, FALSE)</f>
        <v>7250</v>
      </c>
      <c r="K539" s="10">
        <f>VLOOKUP(B539, 'Data Produk'!$A$2:$F$40, 6, FALSE)</f>
        <v>8200</v>
      </c>
      <c r="L539" s="10">
        <f t="shared" si="24"/>
        <v>775750</v>
      </c>
      <c r="M539" s="10">
        <f t="shared" si="25"/>
        <v>877400</v>
      </c>
      <c r="N539" s="10">
        <f t="shared" si="26"/>
        <v>101650</v>
      </c>
      <c r="O539" s="9">
        <f>DAY(transaksi[[#This Row],[TANGGAL]])</f>
        <v>22</v>
      </c>
      <c r="P539" s="7" t="str">
        <f>TEXT(transaksi[[#This Row],[TANGGAL]], "mmm")</f>
        <v>Jun</v>
      </c>
      <c r="Q539" s="7">
        <f>YEAR(transaksi[[#This Row],[TANGGAL]])</f>
        <v>2022</v>
      </c>
      <c r="R539" s="9"/>
    </row>
    <row r="540" spans="1:18" ht="15" x14ac:dyDescent="0.25">
      <c r="A540" s="6">
        <v>44735</v>
      </c>
      <c r="B540" s="9" t="s">
        <v>38</v>
      </c>
      <c r="C540" s="7">
        <v>105</v>
      </c>
      <c r="D540" s="7" t="s">
        <v>97</v>
      </c>
      <c r="E540" s="7" t="s">
        <v>96</v>
      </c>
      <c r="F540" s="8">
        <v>0</v>
      </c>
      <c r="G540" s="9" t="str">
        <f>VLOOKUP(B540, 'Data Produk'!$A$2:$F$40, 2, FALSE)</f>
        <v>Yoyic Bluebery</v>
      </c>
      <c r="H540" s="9" t="str">
        <f>VLOOKUP(B540, 'Data Produk'!$A$2:$F$40, 3, FALSE)</f>
        <v>Minuman</v>
      </c>
      <c r="I540" s="7" t="str">
        <f>VLOOKUP(B540, 'Data Produk'!$A$2:$F$40, 4, FALSE)</f>
        <v>Pcs</v>
      </c>
      <c r="J540" s="10">
        <f>VLOOKUP(B540, 'Data Produk'!$A$2:$F$40, 5, FALSE)</f>
        <v>4775</v>
      </c>
      <c r="K540" s="10">
        <f>VLOOKUP(B540, 'Data Produk'!$A$2:$F$40, 6, FALSE)</f>
        <v>7700</v>
      </c>
      <c r="L540" s="10">
        <f t="shared" si="24"/>
        <v>501375</v>
      </c>
      <c r="M540" s="10">
        <f t="shared" si="25"/>
        <v>808500</v>
      </c>
      <c r="N540" s="10">
        <f t="shared" si="26"/>
        <v>307125</v>
      </c>
      <c r="O540" s="9">
        <f>DAY(transaksi[[#This Row],[TANGGAL]])</f>
        <v>23</v>
      </c>
      <c r="P540" s="7" t="str">
        <f>TEXT(transaksi[[#This Row],[TANGGAL]], "mmm")</f>
        <v>Jun</v>
      </c>
      <c r="Q540" s="7">
        <f>YEAR(transaksi[[#This Row],[TANGGAL]])</f>
        <v>2022</v>
      </c>
      <c r="R540" s="9"/>
    </row>
    <row r="541" spans="1:18" ht="15" x14ac:dyDescent="0.25">
      <c r="A541" s="6">
        <v>44736</v>
      </c>
      <c r="B541" s="9" t="s">
        <v>48</v>
      </c>
      <c r="C541" s="7">
        <v>107</v>
      </c>
      <c r="D541" s="7" t="s">
        <v>97</v>
      </c>
      <c r="E541" s="7" t="s">
        <v>96</v>
      </c>
      <c r="F541" s="8">
        <v>0</v>
      </c>
      <c r="G541" s="9" t="str">
        <f>VLOOKUP(B541, 'Data Produk'!$A$2:$F$40, 2, FALSE)</f>
        <v>Golda Coffee</v>
      </c>
      <c r="H541" s="9" t="str">
        <f>VLOOKUP(B541, 'Data Produk'!$A$2:$F$40, 3, FALSE)</f>
        <v>Minuman</v>
      </c>
      <c r="I541" s="7" t="str">
        <f>VLOOKUP(B541, 'Data Produk'!$A$2:$F$40, 4, FALSE)</f>
        <v>Pcs</v>
      </c>
      <c r="J541" s="10">
        <f>VLOOKUP(B541, 'Data Produk'!$A$2:$F$40, 5, FALSE)</f>
        <v>11950</v>
      </c>
      <c r="K541" s="10">
        <f>VLOOKUP(B541, 'Data Produk'!$A$2:$F$40, 6, FALSE)</f>
        <v>16200</v>
      </c>
      <c r="L541" s="10">
        <f t="shared" si="24"/>
        <v>1278650</v>
      </c>
      <c r="M541" s="10">
        <f t="shared" si="25"/>
        <v>1733400</v>
      </c>
      <c r="N541" s="10">
        <f t="shared" si="26"/>
        <v>454750</v>
      </c>
      <c r="O541" s="9">
        <f>DAY(transaksi[[#This Row],[TANGGAL]])</f>
        <v>24</v>
      </c>
      <c r="P541" s="7" t="str">
        <f>TEXT(transaksi[[#This Row],[TANGGAL]], "mmm")</f>
        <v>Jun</v>
      </c>
      <c r="Q541" s="7">
        <f>YEAR(transaksi[[#This Row],[TANGGAL]])</f>
        <v>2022</v>
      </c>
      <c r="R541" s="9"/>
    </row>
    <row r="542" spans="1:18" ht="15" x14ac:dyDescent="0.25">
      <c r="A542" s="6">
        <v>44737</v>
      </c>
      <c r="B542" s="9" t="s">
        <v>38</v>
      </c>
      <c r="C542" s="7">
        <v>104</v>
      </c>
      <c r="D542" s="7" t="s">
        <v>95</v>
      </c>
      <c r="E542" s="7" t="s">
        <v>96</v>
      </c>
      <c r="F542" s="8">
        <v>0</v>
      </c>
      <c r="G542" s="9" t="str">
        <f>VLOOKUP(B542, 'Data Produk'!$A$2:$F$40, 2, FALSE)</f>
        <v>Yoyic Bluebery</v>
      </c>
      <c r="H542" s="9" t="str">
        <f>VLOOKUP(B542, 'Data Produk'!$A$2:$F$40, 3, FALSE)</f>
        <v>Minuman</v>
      </c>
      <c r="I542" s="7" t="str">
        <f>VLOOKUP(B542, 'Data Produk'!$A$2:$F$40, 4, FALSE)</f>
        <v>Pcs</v>
      </c>
      <c r="J542" s="10">
        <f>VLOOKUP(B542, 'Data Produk'!$A$2:$F$40, 5, FALSE)</f>
        <v>4775</v>
      </c>
      <c r="K542" s="10">
        <f>VLOOKUP(B542, 'Data Produk'!$A$2:$F$40, 6, FALSE)</f>
        <v>7700</v>
      </c>
      <c r="L542" s="10">
        <f t="shared" si="24"/>
        <v>496600</v>
      </c>
      <c r="M542" s="10">
        <f t="shared" si="25"/>
        <v>800800</v>
      </c>
      <c r="N542" s="10">
        <f t="shared" si="26"/>
        <v>304200</v>
      </c>
      <c r="O542" s="9">
        <f>DAY(transaksi[[#This Row],[TANGGAL]])</f>
        <v>25</v>
      </c>
      <c r="P542" s="7" t="str">
        <f>TEXT(transaksi[[#This Row],[TANGGAL]], "mmm")</f>
        <v>Jun</v>
      </c>
      <c r="Q542" s="7">
        <f>YEAR(transaksi[[#This Row],[TANGGAL]])</f>
        <v>2022</v>
      </c>
      <c r="R542" s="9"/>
    </row>
    <row r="543" spans="1:18" ht="15" x14ac:dyDescent="0.25">
      <c r="A543" s="6">
        <v>44738</v>
      </c>
      <c r="B543" s="9" t="s">
        <v>38</v>
      </c>
      <c r="C543" s="7">
        <v>103</v>
      </c>
      <c r="D543" s="7" t="s">
        <v>95</v>
      </c>
      <c r="E543" s="7" t="s">
        <v>96</v>
      </c>
      <c r="F543" s="8">
        <v>0</v>
      </c>
      <c r="G543" s="9" t="str">
        <f>VLOOKUP(B543, 'Data Produk'!$A$2:$F$40, 2, FALSE)</f>
        <v>Yoyic Bluebery</v>
      </c>
      <c r="H543" s="9" t="str">
        <f>VLOOKUP(B543, 'Data Produk'!$A$2:$F$40, 3, FALSE)</f>
        <v>Minuman</v>
      </c>
      <c r="I543" s="7" t="str">
        <f>VLOOKUP(B543, 'Data Produk'!$A$2:$F$40, 4, FALSE)</f>
        <v>Pcs</v>
      </c>
      <c r="J543" s="10">
        <f>VLOOKUP(B543, 'Data Produk'!$A$2:$F$40, 5, FALSE)</f>
        <v>4775</v>
      </c>
      <c r="K543" s="10">
        <f>VLOOKUP(B543, 'Data Produk'!$A$2:$F$40, 6, FALSE)</f>
        <v>7700</v>
      </c>
      <c r="L543" s="10">
        <f t="shared" si="24"/>
        <v>491825</v>
      </c>
      <c r="M543" s="10">
        <f t="shared" si="25"/>
        <v>793100</v>
      </c>
      <c r="N543" s="10">
        <f t="shared" si="26"/>
        <v>301275</v>
      </c>
      <c r="O543" s="9">
        <f>DAY(transaksi[[#This Row],[TANGGAL]])</f>
        <v>26</v>
      </c>
      <c r="P543" s="7" t="str">
        <f>TEXT(transaksi[[#This Row],[TANGGAL]], "mmm")</f>
        <v>Jun</v>
      </c>
      <c r="Q543" s="7">
        <f>YEAR(transaksi[[#This Row],[TANGGAL]])</f>
        <v>2022</v>
      </c>
      <c r="R543" s="9"/>
    </row>
    <row r="544" spans="1:18" ht="15" x14ac:dyDescent="0.25">
      <c r="A544" s="6">
        <v>44739</v>
      </c>
      <c r="B544" s="9" t="s">
        <v>38</v>
      </c>
      <c r="C544" s="7">
        <v>120</v>
      </c>
      <c r="D544" s="7" t="s">
        <v>95</v>
      </c>
      <c r="E544" s="7" t="s">
        <v>96</v>
      </c>
      <c r="F544" s="8">
        <v>0</v>
      </c>
      <c r="G544" s="9" t="str">
        <f>VLOOKUP(B544, 'Data Produk'!$A$2:$F$40, 2, FALSE)</f>
        <v>Yoyic Bluebery</v>
      </c>
      <c r="H544" s="9" t="str">
        <f>VLOOKUP(B544, 'Data Produk'!$A$2:$F$40, 3, FALSE)</f>
        <v>Minuman</v>
      </c>
      <c r="I544" s="7" t="str">
        <f>VLOOKUP(B544, 'Data Produk'!$A$2:$F$40, 4, FALSE)</f>
        <v>Pcs</v>
      </c>
      <c r="J544" s="10">
        <f>VLOOKUP(B544, 'Data Produk'!$A$2:$F$40, 5, FALSE)</f>
        <v>4775</v>
      </c>
      <c r="K544" s="10">
        <f>VLOOKUP(B544, 'Data Produk'!$A$2:$F$40, 6, FALSE)</f>
        <v>7700</v>
      </c>
      <c r="L544" s="10">
        <f t="shared" si="24"/>
        <v>573000</v>
      </c>
      <c r="M544" s="10">
        <f t="shared" si="25"/>
        <v>924000</v>
      </c>
      <c r="N544" s="10">
        <f t="shared" si="26"/>
        <v>351000</v>
      </c>
      <c r="O544" s="9">
        <f>DAY(transaksi[[#This Row],[TANGGAL]])</f>
        <v>27</v>
      </c>
      <c r="P544" s="7" t="str">
        <f>TEXT(transaksi[[#This Row],[TANGGAL]], "mmm")</f>
        <v>Jun</v>
      </c>
      <c r="Q544" s="7">
        <f>YEAR(transaksi[[#This Row],[TANGGAL]])</f>
        <v>2022</v>
      </c>
      <c r="R544" s="9"/>
    </row>
    <row r="545" spans="1:18" ht="15" x14ac:dyDescent="0.25">
      <c r="A545" s="6">
        <v>44740</v>
      </c>
      <c r="B545" s="9" t="s">
        <v>38</v>
      </c>
      <c r="C545" s="7">
        <v>115</v>
      </c>
      <c r="D545" s="7" t="s">
        <v>95</v>
      </c>
      <c r="E545" s="7" t="s">
        <v>96</v>
      </c>
      <c r="F545" s="8">
        <v>0</v>
      </c>
      <c r="G545" s="9" t="str">
        <f>VLOOKUP(B545, 'Data Produk'!$A$2:$F$40, 2, FALSE)</f>
        <v>Yoyic Bluebery</v>
      </c>
      <c r="H545" s="9" t="str">
        <f>VLOOKUP(B545, 'Data Produk'!$A$2:$F$40, 3, FALSE)</f>
        <v>Minuman</v>
      </c>
      <c r="I545" s="7" t="str">
        <f>VLOOKUP(B545, 'Data Produk'!$A$2:$F$40, 4, FALSE)</f>
        <v>Pcs</v>
      </c>
      <c r="J545" s="10">
        <f>VLOOKUP(B545, 'Data Produk'!$A$2:$F$40, 5, FALSE)</f>
        <v>4775</v>
      </c>
      <c r="K545" s="10">
        <f>VLOOKUP(B545, 'Data Produk'!$A$2:$F$40, 6, FALSE)</f>
        <v>7700</v>
      </c>
      <c r="L545" s="10">
        <f t="shared" si="24"/>
        <v>549125</v>
      </c>
      <c r="M545" s="10">
        <f t="shared" si="25"/>
        <v>885500</v>
      </c>
      <c r="N545" s="10">
        <f t="shared" si="26"/>
        <v>336375</v>
      </c>
      <c r="O545" s="9">
        <f>DAY(transaksi[[#This Row],[TANGGAL]])</f>
        <v>28</v>
      </c>
      <c r="P545" s="7" t="str">
        <f>TEXT(transaksi[[#This Row],[TANGGAL]], "mmm")</f>
        <v>Jun</v>
      </c>
      <c r="Q545" s="7">
        <f>YEAR(transaksi[[#This Row],[TANGGAL]])</f>
        <v>2022</v>
      </c>
      <c r="R545" s="9"/>
    </row>
    <row r="546" spans="1:18" ht="15" x14ac:dyDescent="0.25">
      <c r="A546" s="6">
        <v>44741</v>
      </c>
      <c r="B546" s="9" t="s">
        <v>38</v>
      </c>
      <c r="C546" s="7">
        <v>110</v>
      </c>
      <c r="D546" s="7" t="s">
        <v>95</v>
      </c>
      <c r="E546" s="7" t="s">
        <v>96</v>
      </c>
      <c r="F546" s="8">
        <v>0</v>
      </c>
      <c r="G546" s="9" t="str">
        <f>VLOOKUP(B546, 'Data Produk'!$A$2:$F$40, 2, FALSE)</f>
        <v>Yoyic Bluebery</v>
      </c>
      <c r="H546" s="9" t="str">
        <f>VLOOKUP(B546, 'Data Produk'!$A$2:$F$40, 3, FALSE)</f>
        <v>Minuman</v>
      </c>
      <c r="I546" s="7" t="str">
        <f>VLOOKUP(B546, 'Data Produk'!$A$2:$F$40, 4, FALSE)</f>
        <v>Pcs</v>
      </c>
      <c r="J546" s="10">
        <f>VLOOKUP(B546, 'Data Produk'!$A$2:$F$40, 5, FALSE)</f>
        <v>4775</v>
      </c>
      <c r="K546" s="10">
        <f>VLOOKUP(B546, 'Data Produk'!$A$2:$F$40, 6, FALSE)</f>
        <v>7700</v>
      </c>
      <c r="L546" s="10">
        <f t="shared" si="24"/>
        <v>525250</v>
      </c>
      <c r="M546" s="10">
        <f t="shared" si="25"/>
        <v>847000</v>
      </c>
      <c r="N546" s="10">
        <f t="shared" si="26"/>
        <v>321750</v>
      </c>
      <c r="O546" s="9">
        <f>DAY(transaksi[[#This Row],[TANGGAL]])</f>
        <v>29</v>
      </c>
      <c r="P546" s="7" t="str">
        <f>TEXT(transaksi[[#This Row],[TANGGAL]], "mmm")</f>
        <v>Jun</v>
      </c>
      <c r="Q546" s="7">
        <f>YEAR(transaksi[[#This Row],[TANGGAL]])</f>
        <v>2022</v>
      </c>
      <c r="R546" s="9"/>
    </row>
    <row r="547" spans="1:18" ht="15" x14ac:dyDescent="0.25">
      <c r="A547" s="6">
        <v>44742</v>
      </c>
      <c r="B547" s="9" t="s">
        <v>38</v>
      </c>
      <c r="C547" s="7">
        <v>102</v>
      </c>
      <c r="D547" s="7" t="s">
        <v>95</v>
      </c>
      <c r="E547" s="7" t="s">
        <v>96</v>
      </c>
      <c r="F547" s="8">
        <v>0</v>
      </c>
      <c r="G547" s="9" t="str">
        <f>VLOOKUP(B547, 'Data Produk'!$A$2:$F$40, 2, FALSE)</f>
        <v>Yoyic Bluebery</v>
      </c>
      <c r="H547" s="9" t="str">
        <f>VLOOKUP(B547, 'Data Produk'!$A$2:$F$40, 3, FALSE)</f>
        <v>Minuman</v>
      </c>
      <c r="I547" s="7" t="str">
        <f>VLOOKUP(B547, 'Data Produk'!$A$2:$F$40, 4, FALSE)</f>
        <v>Pcs</v>
      </c>
      <c r="J547" s="10">
        <f>VLOOKUP(B547, 'Data Produk'!$A$2:$F$40, 5, FALSE)</f>
        <v>4775</v>
      </c>
      <c r="K547" s="10">
        <f>VLOOKUP(B547, 'Data Produk'!$A$2:$F$40, 6, FALSE)</f>
        <v>7700</v>
      </c>
      <c r="L547" s="10">
        <f t="shared" si="24"/>
        <v>487050</v>
      </c>
      <c r="M547" s="10">
        <f t="shared" si="25"/>
        <v>785400</v>
      </c>
      <c r="N547" s="10">
        <f t="shared" si="26"/>
        <v>298350</v>
      </c>
      <c r="O547" s="9">
        <f>DAY(transaksi[[#This Row],[TANGGAL]])</f>
        <v>30</v>
      </c>
      <c r="P547" s="7" t="str">
        <f>TEXT(transaksi[[#This Row],[TANGGAL]], "mmm")</f>
        <v>Jun</v>
      </c>
      <c r="Q547" s="7">
        <f>YEAR(transaksi[[#This Row],[TANGGAL]])</f>
        <v>2022</v>
      </c>
      <c r="R547" s="9"/>
    </row>
    <row r="548" spans="1:18" ht="15" x14ac:dyDescent="0.25">
      <c r="A548" s="6">
        <v>44743</v>
      </c>
      <c r="B548" s="9" t="s">
        <v>50</v>
      </c>
      <c r="C548" s="7">
        <v>105</v>
      </c>
      <c r="D548" s="7" t="s">
        <v>95</v>
      </c>
      <c r="E548" s="7" t="s">
        <v>96</v>
      </c>
      <c r="F548" s="8">
        <v>0</v>
      </c>
      <c r="G548" s="9" t="str">
        <f>VLOOKUP(B548, 'Data Produk'!$A$2:$F$40, 2, FALSE)</f>
        <v>Milku Cokelat</v>
      </c>
      <c r="H548" s="9" t="str">
        <f>VLOOKUP(B548, 'Data Produk'!$A$2:$F$40, 3, FALSE)</f>
        <v>Minuman</v>
      </c>
      <c r="I548" s="7" t="str">
        <f>VLOOKUP(B548, 'Data Produk'!$A$2:$F$40, 4, FALSE)</f>
        <v>Pcs</v>
      </c>
      <c r="J548" s="10">
        <f>VLOOKUP(B548, 'Data Produk'!$A$2:$F$40, 5, FALSE)</f>
        <v>2500</v>
      </c>
      <c r="K548" s="10">
        <f>VLOOKUP(B548, 'Data Produk'!$A$2:$F$40, 6, FALSE)</f>
        <v>5400</v>
      </c>
      <c r="L548" s="10">
        <f t="shared" si="24"/>
        <v>262500</v>
      </c>
      <c r="M548" s="10">
        <f t="shared" si="25"/>
        <v>567000</v>
      </c>
      <c r="N548" s="10">
        <f t="shared" si="26"/>
        <v>304500</v>
      </c>
      <c r="O548" s="9">
        <f>DAY(transaksi[[#This Row],[TANGGAL]])</f>
        <v>1</v>
      </c>
      <c r="P548" s="7" t="str">
        <f>TEXT(transaksi[[#This Row],[TANGGAL]], "mmm")</f>
        <v>Jul</v>
      </c>
      <c r="Q548" s="7">
        <f>YEAR(transaksi[[#This Row],[TANGGAL]])</f>
        <v>2022</v>
      </c>
      <c r="R548" s="9"/>
    </row>
    <row r="549" spans="1:18" ht="15" x14ac:dyDescent="0.25">
      <c r="A549" s="6">
        <v>44744</v>
      </c>
      <c r="B549" s="9" t="s">
        <v>82</v>
      </c>
      <c r="C549" s="7">
        <v>104</v>
      </c>
      <c r="D549" s="7" t="s">
        <v>99</v>
      </c>
      <c r="E549" s="7" t="s">
        <v>98</v>
      </c>
      <c r="F549" s="8">
        <v>0</v>
      </c>
      <c r="G549" s="9" t="str">
        <f>VLOOKUP(B549, 'Data Produk'!$A$2:$F$40, 2, FALSE)</f>
        <v>Pulpen Gel</v>
      </c>
      <c r="H549" s="9" t="str">
        <f>VLOOKUP(B549, 'Data Produk'!$A$2:$F$40, 3, FALSE)</f>
        <v>Alat Tulis</v>
      </c>
      <c r="I549" s="7" t="str">
        <f>VLOOKUP(B549, 'Data Produk'!$A$2:$F$40, 4, FALSE)</f>
        <v>Pcs</v>
      </c>
      <c r="J549" s="10">
        <f>VLOOKUP(B549, 'Data Produk'!$A$2:$F$40, 5, FALSE)</f>
        <v>7500</v>
      </c>
      <c r="K549" s="10">
        <f>VLOOKUP(B549, 'Data Produk'!$A$2:$F$40, 6, FALSE)</f>
        <v>8000</v>
      </c>
      <c r="L549" s="10">
        <f t="shared" si="24"/>
        <v>780000</v>
      </c>
      <c r="M549" s="10">
        <f t="shared" si="25"/>
        <v>832000</v>
      </c>
      <c r="N549" s="10">
        <f t="shared" si="26"/>
        <v>52000</v>
      </c>
      <c r="O549" s="9">
        <f>DAY(transaksi[[#This Row],[TANGGAL]])</f>
        <v>2</v>
      </c>
      <c r="P549" s="7" t="str">
        <f>TEXT(transaksi[[#This Row],[TANGGAL]], "mmm")</f>
        <v>Jul</v>
      </c>
      <c r="Q549" s="7">
        <f>YEAR(transaksi[[#This Row],[TANGGAL]])</f>
        <v>2022</v>
      </c>
      <c r="R549" s="9"/>
    </row>
    <row r="550" spans="1:18" ht="15" x14ac:dyDescent="0.25">
      <c r="A550" s="6">
        <v>44745</v>
      </c>
      <c r="B550" s="9" t="s">
        <v>84</v>
      </c>
      <c r="C550" s="7">
        <v>107</v>
      </c>
      <c r="D550" s="7" t="s">
        <v>99</v>
      </c>
      <c r="E550" s="7" t="s">
        <v>96</v>
      </c>
      <c r="F550" s="8">
        <v>0</v>
      </c>
      <c r="G550" s="9" t="str">
        <f>VLOOKUP(B550, 'Data Produk'!$A$2:$F$40, 2, FALSE)</f>
        <v>Tipe X Joyko</v>
      </c>
      <c r="H550" s="9" t="str">
        <f>VLOOKUP(B550, 'Data Produk'!$A$2:$F$40, 3, FALSE)</f>
        <v>Alat Tulis</v>
      </c>
      <c r="I550" s="7" t="str">
        <f>VLOOKUP(B550, 'Data Produk'!$A$2:$F$40, 4, FALSE)</f>
        <v>Pcs</v>
      </c>
      <c r="J550" s="10">
        <f>VLOOKUP(B550, 'Data Produk'!$A$2:$F$40, 5, FALSE)</f>
        <v>1500</v>
      </c>
      <c r="K550" s="10">
        <f>VLOOKUP(B550, 'Data Produk'!$A$2:$F$40, 6, FALSE)</f>
        <v>2500</v>
      </c>
      <c r="L550" s="10">
        <f t="shared" si="24"/>
        <v>160500</v>
      </c>
      <c r="M550" s="10">
        <f t="shared" si="25"/>
        <v>267500</v>
      </c>
      <c r="N550" s="10">
        <f t="shared" si="26"/>
        <v>107000</v>
      </c>
      <c r="O550" s="9">
        <f>DAY(transaksi[[#This Row],[TANGGAL]])</f>
        <v>3</v>
      </c>
      <c r="P550" s="7" t="str">
        <f>TEXT(transaksi[[#This Row],[TANGGAL]], "mmm")</f>
        <v>Jul</v>
      </c>
      <c r="Q550" s="7">
        <f>YEAR(transaksi[[#This Row],[TANGGAL]])</f>
        <v>2022</v>
      </c>
      <c r="R550" s="9"/>
    </row>
    <row r="551" spans="1:18" ht="15" x14ac:dyDescent="0.25">
      <c r="A551" s="6">
        <v>44746</v>
      </c>
      <c r="B551" s="9" t="s">
        <v>7</v>
      </c>
      <c r="C551" s="7">
        <v>108</v>
      </c>
      <c r="D551" s="7" t="s">
        <v>99</v>
      </c>
      <c r="E551" s="7" t="s">
        <v>96</v>
      </c>
      <c r="F551" s="8">
        <v>0</v>
      </c>
      <c r="G551" s="9" t="str">
        <f>VLOOKUP(B551, 'Data Produk'!$A$2:$F$40, 2, FALSE)</f>
        <v>Pocky</v>
      </c>
      <c r="H551" s="9" t="str">
        <f>VLOOKUP(B551, 'Data Produk'!$A$2:$F$40, 3, FALSE)</f>
        <v>Makanan</v>
      </c>
      <c r="I551" s="7" t="str">
        <f>VLOOKUP(B551, 'Data Produk'!$A$2:$F$40, 4, FALSE)</f>
        <v>Pcs</v>
      </c>
      <c r="J551" s="10">
        <f>VLOOKUP(B551, 'Data Produk'!$A$2:$F$40, 5, FALSE)</f>
        <v>7250</v>
      </c>
      <c r="K551" s="10">
        <f>VLOOKUP(B551, 'Data Produk'!$A$2:$F$40, 6, FALSE)</f>
        <v>8200</v>
      </c>
      <c r="L551" s="10">
        <f t="shared" si="24"/>
        <v>783000</v>
      </c>
      <c r="M551" s="10">
        <f t="shared" si="25"/>
        <v>885600</v>
      </c>
      <c r="N551" s="10">
        <f t="shared" si="26"/>
        <v>102600</v>
      </c>
      <c r="O551" s="9">
        <f>DAY(transaksi[[#This Row],[TANGGAL]])</f>
        <v>4</v>
      </c>
      <c r="P551" s="7" t="str">
        <f>TEXT(transaksi[[#This Row],[TANGGAL]], "mmm")</f>
        <v>Jul</v>
      </c>
      <c r="Q551" s="7">
        <f>YEAR(transaksi[[#This Row],[TANGGAL]])</f>
        <v>2022</v>
      </c>
      <c r="R551" s="9"/>
    </row>
    <row r="552" spans="1:18" ht="15" x14ac:dyDescent="0.25">
      <c r="A552" s="6">
        <v>44747</v>
      </c>
      <c r="B552" s="9" t="s">
        <v>38</v>
      </c>
      <c r="C552" s="7">
        <v>107</v>
      </c>
      <c r="D552" s="7" t="s">
        <v>95</v>
      </c>
      <c r="E552" s="7" t="s">
        <v>96</v>
      </c>
      <c r="F552" s="8">
        <v>0</v>
      </c>
      <c r="G552" s="9" t="str">
        <f>VLOOKUP(B552, 'Data Produk'!$A$2:$F$40, 2, FALSE)</f>
        <v>Yoyic Bluebery</v>
      </c>
      <c r="H552" s="9" t="str">
        <f>VLOOKUP(B552, 'Data Produk'!$A$2:$F$40, 3, FALSE)</f>
        <v>Minuman</v>
      </c>
      <c r="I552" s="7" t="str">
        <f>VLOOKUP(B552, 'Data Produk'!$A$2:$F$40, 4, FALSE)</f>
        <v>Pcs</v>
      </c>
      <c r="J552" s="10">
        <f>VLOOKUP(B552, 'Data Produk'!$A$2:$F$40, 5, FALSE)</f>
        <v>4775</v>
      </c>
      <c r="K552" s="10">
        <f>VLOOKUP(B552, 'Data Produk'!$A$2:$F$40, 6, FALSE)</f>
        <v>7700</v>
      </c>
      <c r="L552" s="10">
        <f t="shared" si="24"/>
        <v>510925</v>
      </c>
      <c r="M552" s="10">
        <f t="shared" si="25"/>
        <v>823900</v>
      </c>
      <c r="N552" s="10">
        <f t="shared" si="26"/>
        <v>312975</v>
      </c>
      <c r="O552" s="9">
        <f>DAY(transaksi[[#This Row],[TANGGAL]])</f>
        <v>5</v>
      </c>
      <c r="P552" s="7" t="str">
        <f>TEXT(transaksi[[#This Row],[TANGGAL]], "mmm")</f>
        <v>Jul</v>
      </c>
      <c r="Q552" s="7">
        <f>YEAR(transaksi[[#This Row],[TANGGAL]])</f>
        <v>2022</v>
      </c>
      <c r="R552" s="9"/>
    </row>
    <row r="553" spans="1:18" ht="15" x14ac:dyDescent="0.25">
      <c r="A553" s="6">
        <v>44748</v>
      </c>
      <c r="B553" s="9" t="s">
        <v>48</v>
      </c>
      <c r="C553" s="7">
        <v>112</v>
      </c>
      <c r="D553" s="7" t="s">
        <v>95</v>
      </c>
      <c r="E553" s="7" t="s">
        <v>98</v>
      </c>
      <c r="F553" s="8">
        <v>0</v>
      </c>
      <c r="G553" s="9" t="str">
        <f>VLOOKUP(B553, 'Data Produk'!$A$2:$F$40, 2, FALSE)</f>
        <v>Golda Coffee</v>
      </c>
      <c r="H553" s="9" t="str">
        <f>VLOOKUP(B553, 'Data Produk'!$A$2:$F$40, 3, FALSE)</f>
        <v>Minuman</v>
      </c>
      <c r="I553" s="7" t="str">
        <f>VLOOKUP(B553, 'Data Produk'!$A$2:$F$40, 4, FALSE)</f>
        <v>Pcs</v>
      </c>
      <c r="J553" s="10">
        <f>VLOOKUP(B553, 'Data Produk'!$A$2:$F$40, 5, FALSE)</f>
        <v>11950</v>
      </c>
      <c r="K553" s="10">
        <f>VLOOKUP(B553, 'Data Produk'!$A$2:$F$40, 6, FALSE)</f>
        <v>16200</v>
      </c>
      <c r="L553" s="10">
        <f t="shared" si="24"/>
        <v>1338400</v>
      </c>
      <c r="M553" s="10">
        <f t="shared" si="25"/>
        <v>1814400</v>
      </c>
      <c r="N553" s="10">
        <f t="shared" si="26"/>
        <v>476000</v>
      </c>
      <c r="O553" s="9">
        <f>DAY(transaksi[[#This Row],[TANGGAL]])</f>
        <v>6</v>
      </c>
      <c r="P553" s="7" t="str">
        <f>TEXT(transaksi[[#This Row],[TANGGAL]], "mmm")</f>
        <v>Jul</v>
      </c>
      <c r="Q553" s="7">
        <f>YEAR(transaksi[[#This Row],[TANGGAL]])</f>
        <v>2022</v>
      </c>
      <c r="R553" s="9"/>
    </row>
    <row r="554" spans="1:18" ht="15" x14ac:dyDescent="0.25">
      <c r="A554" s="6">
        <v>44749</v>
      </c>
      <c r="B554" s="9" t="s">
        <v>59</v>
      </c>
      <c r="C554" s="7">
        <v>105</v>
      </c>
      <c r="D554" s="7" t="s">
        <v>95</v>
      </c>
      <c r="E554" s="7" t="s">
        <v>96</v>
      </c>
      <c r="F554" s="8">
        <v>0</v>
      </c>
      <c r="G554" s="9" t="str">
        <f>VLOOKUP(B554, 'Data Produk'!$A$2:$F$40, 2, FALSE)</f>
        <v>Lifebuoy Cair 900 Ml</v>
      </c>
      <c r="H554" s="9" t="str">
        <f>VLOOKUP(B554, 'Data Produk'!$A$2:$F$40, 3, FALSE)</f>
        <v>Perawatan Tubuh</v>
      </c>
      <c r="I554" s="7" t="str">
        <f>VLOOKUP(B554, 'Data Produk'!$A$2:$F$40, 4, FALSE)</f>
        <v>Pcs</v>
      </c>
      <c r="J554" s="10">
        <f>VLOOKUP(B554, 'Data Produk'!$A$2:$F$40, 5, FALSE)</f>
        <v>34550</v>
      </c>
      <c r="K554" s="10">
        <f>VLOOKUP(B554, 'Data Produk'!$A$2:$F$40, 6, FALSE)</f>
        <v>36000</v>
      </c>
      <c r="L554" s="10">
        <f t="shared" si="24"/>
        <v>3627750</v>
      </c>
      <c r="M554" s="10">
        <f t="shared" si="25"/>
        <v>3780000</v>
      </c>
      <c r="N554" s="10">
        <f t="shared" si="26"/>
        <v>152250</v>
      </c>
      <c r="O554" s="9">
        <f>DAY(transaksi[[#This Row],[TANGGAL]])</f>
        <v>7</v>
      </c>
      <c r="P554" s="7" t="str">
        <f>TEXT(transaksi[[#This Row],[TANGGAL]], "mmm")</f>
        <v>Jul</v>
      </c>
      <c r="Q554" s="7">
        <f>YEAR(transaksi[[#This Row],[TANGGAL]])</f>
        <v>2022</v>
      </c>
      <c r="R554" s="9"/>
    </row>
    <row r="555" spans="1:18" ht="15" x14ac:dyDescent="0.25">
      <c r="A555" s="6">
        <v>44750</v>
      </c>
      <c r="B555" s="9" t="s">
        <v>13</v>
      </c>
      <c r="C555" s="7">
        <v>102</v>
      </c>
      <c r="D555" s="7" t="s">
        <v>95</v>
      </c>
      <c r="E555" s="7" t="s">
        <v>98</v>
      </c>
      <c r="F555" s="8">
        <v>0</v>
      </c>
      <c r="G555" s="9" t="str">
        <f>VLOOKUP(B555, 'Data Produk'!$A$2:$F$40, 2, FALSE)</f>
        <v>Oreo Wafer Sandwich</v>
      </c>
      <c r="H555" s="9" t="str">
        <f>VLOOKUP(B555, 'Data Produk'!$A$2:$F$40, 3, FALSE)</f>
        <v>Makanan</v>
      </c>
      <c r="I555" s="7" t="str">
        <f>VLOOKUP(B555, 'Data Produk'!$A$2:$F$40, 4, FALSE)</f>
        <v>Pcs</v>
      </c>
      <c r="J555" s="10">
        <f>VLOOKUP(B555, 'Data Produk'!$A$2:$F$40, 5, FALSE)</f>
        <v>2350</v>
      </c>
      <c r="K555" s="10">
        <f>VLOOKUP(B555, 'Data Produk'!$A$2:$F$40, 6, FALSE)</f>
        <v>3500</v>
      </c>
      <c r="L555" s="10">
        <f t="shared" si="24"/>
        <v>239700</v>
      </c>
      <c r="M555" s="10">
        <f t="shared" si="25"/>
        <v>357000</v>
      </c>
      <c r="N555" s="10">
        <f t="shared" si="26"/>
        <v>117300</v>
      </c>
      <c r="O555" s="9">
        <f>DAY(transaksi[[#This Row],[TANGGAL]])</f>
        <v>8</v>
      </c>
      <c r="P555" s="7" t="str">
        <f>TEXT(transaksi[[#This Row],[TANGGAL]], "mmm")</f>
        <v>Jul</v>
      </c>
      <c r="Q555" s="7">
        <f>YEAR(transaksi[[#This Row],[TANGGAL]])</f>
        <v>2022</v>
      </c>
      <c r="R555" s="9"/>
    </row>
    <row r="556" spans="1:18" ht="15" x14ac:dyDescent="0.25">
      <c r="A556" s="6">
        <v>44751</v>
      </c>
      <c r="B556" s="9" t="s">
        <v>50</v>
      </c>
      <c r="C556" s="7">
        <v>104</v>
      </c>
      <c r="D556" s="7" t="s">
        <v>97</v>
      </c>
      <c r="E556" s="7" t="s">
        <v>96</v>
      </c>
      <c r="F556" s="8">
        <v>0</v>
      </c>
      <c r="G556" s="9" t="str">
        <f>VLOOKUP(B556, 'Data Produk'!$A$2:$F$40, 2, FALSE)</f>
        <v>Milku Cokelat</v>
      </c>
      <c r="H556" s="9" t="str">
        <f>VLOOKUP(B556, 'Data Produk'!$A$2:$F$40, 3, FALSE)</f>
        <v>Minuman</v>
      </c>
      <c r="I556" s="7" t="str">
        <f>VLOOKUP(B556, 'Data Produk'!$A$2:$F$40, 4, FALSE)</f>
        <v>Pcs</v>
      </c>
      <c r="J556" s="10">
        <f>VLOOKUP(B556, 'Data Produk'!$A$2:$F$40, 5, FALSE)</f>
        <v>2500</v>
      </c>
      <c r="K556" s="10">
        <f>VLOOKUP(B556, 'Data Produk'!$A$2:$F$40, 6, FALSE)</f>
        <v>5400</v>
      </c>
      <c r="L556" s="10">
        <f t="shared" si="24"/>
        <v>260000</v>
      </c>
      <c r="M556" s="10">
        <f t="shared" si="25"/>
        <v>561600</v>
      </c>
      <c r="N556" s="10">
        <f t="shared" si="26"/>
        <v>301600</v>
      </c>
      <c r="O556" s="9">
        <f>DAY(transaksi[[#This Row],[TANGGAL]])</f>
        <v>9</v>
      </c>
      <c r="P556" s="7" t="str">
        <f>TEXT(transaksi[[#This Row],[TANGGAL]], "mmm")</f>
        <v>Jul</v>
      </c>
      <c r="Q556" s="7">
        <f>YEAR(transaksi[[#This Row],[TANGGAL]])</f>
        <v>2022</v>
      </c>
      <c r="R556" s="9"/>
    </row>
    <row r="557" spans="1:18" ht="15" x14ac:dyDescent="0.25">
      <c r="A557" s="6">
        <v>44752</v>
      </c>
      <c r="B557" s="9" t="s">
        <v>50</v>
      </c>
      <c r="C557" s="7">
        <v>103</v>
      </c>
      <c r="D557" s="7" t="s">
        <v>99</v>
      </c>
      <c r="E557" s="7" t="s">
        <v>96</v>
      </c>
      <c r="F557" s="8">
        <v>0</v>
      </c>
      <c r="G557" s="9" t="str">
        <f>VLOOKUP(B557, 'Data Produk'!$A$2:$F$40, 2, FALSE)</f>
        <v>Milku Cokelat</v>
      </c>
      <c r="H557" s="9" t="str">
        <f>VLOOKUP(B557, 'Data Produk'!$A$2:$F$40, 3, FALSE)</f>
        <v>Minuman</v>
      </c>
      <c r="I557" s="7" t="str">
        <f>VLOOKUP(B557, 'Data Produk'!$A$2:$F$40, 4, FALSE)</f>
        <v>Pcs</v>
      </c>
      <c r="J557" s="10">
        <f>VLOOKUP(B557, 'Data Produk'!$A$2:$F$40, 5, FALSE)</f>
        <v>2500</v>
      </c>
      <c r="K557" s="10">
        <f>VLOOKUP(B557, 'Data Produk'!$A$2:$F$40, 6, FALSE)</f>
        <v>5400</v>
      </c>
      <c r="L557" s="10">
        <f t="shared" si="24"/>
        <v>257500</v>
      </c>
      <c r="M557" s="10">
        <f t="shared" si="25"/>
        <v>556200</v>
      </c>
      <c r="N557" s="10">
        <f t="shared" si="26"/>
        <v>298700</v>
      </c>
      <c r="O557" s="9">
        <f>DAY(transaksi[[#This Row],[TANGGAL]])</f>
        <v>10</v>
      </c>
      <c r="P557" s="7" t="str">
        <f>TEXT(transaksi[[#This Row],[TANGGAL]], "mmm")</f>
        <v>Jul</v>
      </c>
      <c r="Q557" s="7">
        <f>YEAR(transaksi[[#This Row],[TANGGAL]])</f>
        <v>2022</v>
      </c>
      <c r="R557" s="9"/>
    </row>
    <row r="558" spans="1:18" ht="15" x14ac:dyDescent="0.25">
      <c r="A558" s="6">
        <v>44753</v>
      </c>
      <c r="B558" s="9" t="s">
        <v>11</v>
      </c>
      <c r="C558" s="7">
        <v>102</v>
      </c>
      <c r="D558" s="7" t="s">
        <v>97</v>
      </c>
      <c r="E558" s="7" t="s">
        <v>96</v>
      </c>
      <c r="F558" s="8">
        <v>0</v>
      </c>
      <c r="G558" s="9" t="str">
        <f>VLOOKUP(B558, 'Data Produk'!$A$2:$F$40, 2, FALSE)</f>
        <v>Lotte Chocopie</v>
      </c>
      <c r="H558" s="9" t="str">
        <f>VLOOKUP(B558, 'Data Produk'!$A$2:$F$40, 3, FALSE)</f>
        <v>Makanan</v>
      </c>
      <c r="I558" s="7" t="str">
        <f>VLOOKUP(B558, 'Data Produk'!$A$2:$F$40, 4, FALSE)</f>
        <v>Pcs</v>
      </c>
      <c r="J558" s="10">
        <f>VLOOKUP(B558, 'Data Produk'!$A$2:$F$40, 5, FALSE)</f>
        <v>4850</v>
      </c>
      <c r="K558" s="10">
        <f>VLOOKUP(B558, 'Data Produk'!$A$2:$F$40, 6, FALSE)</f>
        <v>6100</v>
      </c>
      <c r="L558" s="10">
        <f t="shared" si="24"/>
        <v>494700</v>
      </c>
      <c r="M558" s="10">
        <f t="shared" si="25"/>
        <v>622200</v>
      </c>
      <c r="N558" s="10">
        <f t="shared" si="26"/>
        <v>127500</v>
      </c>
      <c r="O558" s="9">
        <f>DAY(transaksi[[#This Row],[TANGGAL]])</f>
        <v>11</v>
      </c>
      <c r="P558" s="7" t="str">
        <f>TEXT(transaksi[[#This Row],[TANGGAL]], "mmm")</f>
        <v>Jul</v>
      </c>
      <c r="Q558" s="7">
        <f>YEAR(transaksi[[#This Row],[TANGGAL]])</f>
        <v>2022</v>
      </c>
      <c r="R558" s="9"/>
    </row>
    <row r="559" spans="1:18" ht="15" x14ac:dyDescent="0.25">
      <c r="A559" s="6">
        <v>44754</v>
      </c>
      <c r="B559" s="9" t="s">
        <v>15</v>
      </c>
      <c r="C559" s="7">
        <v>105</v>
      </c>
      <c r="D559" s="7" t="s">
        <v>97</v>
      </c>
      <c r="E559" s="7" t="s">
        <v>96</v>
      </c>
      <c r="F559" s="8">
        <v>0</v>
      </c>
      <c r="G559" s="9" t="str">
        <f>VLOOKUP(B559, 'Data Produk'!$A$2:$F$40, 2, FALSE)</f>
        <v>Nyam-nyam</v>
      </c>
      <c r="H559" s="9" t="str">
        <f>VLOOKUP(B559, 'Data Produk'!$A$2:$F$40, 3, FALSE)</f>
        <v>Makanan</v>
      </c>
      <c r="I559" s="7" t="str">
        <f>VLOOKUP(B559, 'Data Produk'!$A$2:$F$40, 4, FALSE)</f>
        <v>Pcs</v>
      </c>
      <c r="J559" s="10">
        <f>VLOOKUP(B559, 'Data Produk'!$A$2:$F$40, 5, FALSE)</f>
        <v>3550</v>
      </c>
      <c r="K559" s="10">
        <f>VLOOKUP(B559, 'Data Produk'!$A$2:$F$40, 6, FALSE)</f>
        <v>4800</v>
      </c>
      <c r="L559" s="10">
        <f t="shared" si="24"/>
        <v>372750</v>
      </c>
      <c r="M559" s="10">
        <f t="shared" si="25"/>
        <v>504000</v>
      </c>
      <c r="N559" s="10">
        <f t="shared" si="26"/>
        <v>131250</v>
      </c>
      <c r="O559" s="9">
        <f>DAY(transaksi[[#This Row],[TANGGAL]])</f>
        <v>12</v>
      </c>
      <c r="P559" s="7" t="str">
        <f>TEXT(transaksi[[#This Row],[TANGGAL]], "mmm")</f>
        <v>Jul</v>
      </c>
      <c r="Q559" s="7">
        <f>YEAR(transaksi[[#This Row],[TANGGAL]])</f>
        <v>2022</v>
      </c>
      <c r="R559" s="9"/>
    </row>
    <row r="560" spans="1:18" ht="15" x14ac:dyDescent="0.25">
      <c r="A560" s="6">
        <v>44755</v>
      </c>
      <c r="B560" s="9" t="s">
        <v>7</v>
      </c>
      <c r="C560" s="7">
        <v>106</v>
      </c>
      <c r="D560" s="7" t="s">
        <v>99</v>
      </c>
      <c r="E560" s="7" t="s">
        <v>96</v>
      </c>
      <c r="F560" s="8">
        <v>0</v>
      </c>
      <c r="G560" s="9" t="str">
        <f>VLOOKUP(B560, 'Data Produk'!$A$2:$F$40, 2, FALSE)</f>
        <v>Pocky</v>
      </c>
      <c r="H560" s="9" t="str">
        <f>VLOOKUP(B560, 'Data Produk'!$A$2:$F$40, 3, FALSE)</f>
        <v>Makanan</v>
      </c>
      <c r="I560" s="7" t="str">
        <f>VLOOKUP(B560, 'Data Produk'!$A$2:$F$40, 4, FALSE)</f>
        <v>Pcs</v>
      </c>
      <c r="J560" s="10">
        <f>VLOOKUP(B560, 'Data Produk'!$A$2:$F$40, 5, FALSE)</f>
        <v>7250</v>
      </c>
      <c r="K560" s="10">
        <f>VLOOKUP(B560, 'Data Produk'!$A$2:$F$40, 6, FALSE)</f>
        <v>8200</v>
      </c>
      <c r="L560" s="10">
        <f t="shared" si="24"/>
        <v>768500</v>
      </c>
      <c r="M560" s="10">
        <f t="shared" si="25"/>
        <v>869200</v>
      </c>
      <c r="N560" s="10">
        <f t="shared" si="26"/>
        <v>100700</v>
      </c>
      <c r="O560" s="9">
        <f>DAY(transaksi[[#This Row],[TANGGAL]])</f>
        <v>13</v>
      </c>
      <c r="P560" s="7" t="str">
        <f>TEXT(transaksi[[#This Row],[TANGGAL]], "mmm")</f>
        <v>Jul</v>
      </c>
      <c r="Q560" s="7">
        <f>YEAR(transaksi[[#This Row],[TANGGAL]])</f>
        <v>2022</v>
      </c>
      <c r="R560" s="9"/>
    </row>
    <row r="561" spans="1:18" ht="15" x14ac:dyDescent="0.25">
      <c r="A561" s="6">
        <v>44756</v>
      </c>
      <c r="B561" s="9" t="s">
        <v>38</v>
      </c>
      <c r="C561" s="7">
        <v>108</v>
      </c>
      <c r="D561" s="7" t="s">
        <v>97</v>
      </c>
      <c r="E561" s="7" t="s">
        <v>96</v>
      </c>
      <c r="F561" s="8">
        <v>0</v>
      </c>
      <c r="G561" s="9" t="str">
        <f>VLOOKUP(B561, 'Data Produk'!$A$2:$F$40, 2, FALSE)</f>
        <v>Yoyic Bluebery</v>
      </c>
      <c r="H561" s="9" t="str">
        <f>VLOOKUP(B561, 'Data Produk'!$A$2:$F$40, 3, FALSE)</f>
        <v>Minuman</v>
      </c>
      <c r="I561" s="7" t="str">
        <f>VLOOKUP(B561, 'Data Produk'!$A$2:$F$40, 4, FALSE)</f>
        <v>Pcs</v>
      </c>
      <c r="J561" s="10">
        <f>VLOOKUP(B561, 'Data Produk'!$A$2:$F$40, 5, FALSE)</f>
        <v>4775</v>
      </c>
      <c r="K561" s="10">
        <f>VLOOKUP(B561, 'Data Produk'!$A$2:$F$40, 6, FALSE)</f>
        <v>7700</v>
      </c>
      <c r="L561" s="10">
        <f t="shared" si="24"/>
        <v>515700</v>
      </c>
      <c r="M561" s="10">
        <f t="shared" si="25"/>
        <v>831600</v>
      </c>
      <c r="N561" s="10">
        <f t="shared" si="26"/>
        <v>315900</v>
      </c>
      <c r="O561" s="9">
        <f>DAY(transaksi[[#This Row],[TANGGAL]])</f>
        <v>14</v>
      </c>
      <c r="P561" s="7" t="str">
        <f>TEXT(transaksi[[#This Row],[TANGGAL]], "mmm")</f>
        <v>Jul</v>
      </c>
      <c r="Q561" s="7">
        <f>YEAR(transaksi[[#This Row],[TANGGAL]])</f>
        <v>2022</v>
      </c>
      <c r="R561" s="9"/>
    </row>
    <row r="562" spans="1:18" ht="15" x14ac:dyDescent="0.25">
      <c r="A562" s="6">
        <v>44757</v>
      </c>
      <c r="B562" s="9" t="s">
        <v>48</v>
      </c>
      <c r="C562" s="7">
        <v>104</v>
      </c>
      <c r="D562" s="7" t="s">
        <v>97</v>
      </c>
      <c r="E562" s="7" t="s">
        <v>96</v>
      </c>
      <c r="F562" s="8">
        <v>0</v>
      </c>
      <c r="G562" s="9" t="str">
        <f>VLOOKUP(B562, 'Data Produk'!$A$2:$F$40, 2, FALSE)</f>
        <v>Golda Coffee</v>
      </c>
      <c r="H562" s="9" t="str">
        <f>VLOOKUP(B562, 'Data Produk'!$A$2:$F$40, 3, FALSE)</f>
        <v>Minuman</v>
      </c>
      <c r="I562" s="7" t="str">
        <f>VLOOKUP(B562, 'Data Produk'!$A$2:$F$40, 4, FALSE)</f>
        <v>Pcs</v>
      </c>
      <c r="J562" s="10">
        <f>VLOOKUP(B562, 'Data Produk'!$A$2:$F$40, 5, FALSE)</f>
        <v>11950</v>
      </c>
      <c r="K562" s="10">
        <f>VLOOKUP(B562, 'Data Produk'!$A$2:$F$40, 6, FALSE)</f>
        <v>16200</v>
      </c>
      <c r="L562" s="10">
        <f t="shared" si="24"/>
        <v>1242800</v>
      </c>
      <c r="M562" s="10">
        <f t="shared" si="25"/>
        <v>1684800</v>
      </c>
      <c r="N562" s="10">
        <f t="shared" si="26"/>
        <v>442000</v>
      </c>
      <c r="O562" s="9">
        <f>DAY(transaksi[[#This Row],[TANGGAL]])</f>
        <v>15</v>
      </c>
      <c r="P562" s="7" t="str">
        <f>TEXT(transaksi[[#This Row],[TANGGAL]], "mmm")</f>
        <v>Jul</v>
      </c>
      <c r="Q562" s="7">
        <f>YEAR(transaksi[[#This Row],[TANGGAL]])</f>
        <v>2022</v>
      </c>
      <c r="R562" s="9"/>
    </row>
    <row r="563" spans="1:18" ht="15" x14ac:dyDescent="0.25">
      <c r="A563" s="6">
        <v>44758</v>
      </c>
      <c r="B563" s="9" t="s">
        <v>59</v>
      </c>
      <c r="C563" s="7">
        <v>105</v>
      </c>
      <c r="D563" s="7" t="s">
        <v>99</v>
      </c>
      <c r="E563" s="7" t="s">
        <v>96</v>
      </c>
      <c r="F563" s="8">
        <v>0</v>
      </c>
      <c r="G563" s="9" t="str">
        <f>VLOOKUP(B563, 'Data Produk'!$A$2:$F$40, 2, FALSE)</f>
        <v>Lifebuoy Cair 900 Ml</v>
      </c>
      <c r="H563" s="9" t="str">
        <f>VLOOKUP(B563, 'Data Produk'!$A$2:$F$40, 3, FALSE)</f>
        <v>Perawatan Tubuh</v>
      </c>
      <c r="I563" s="7" t="str">
        <f>VLOOKUP(B563, 'Data Produk'!$A$2:$F$40, 4, FALSE)</f>
        <v>Pcs</v>
      </c>
      <c r="J563" s="10">
        <f>VLOOKUP(B563, 'Data Produk'!$A$2:$F$40, 5, FALSE)</f>
        <v>34550</v>
      </c>
      <c r="K563" s="10">
        <f>VLOOKUP(B563, 'Data Produk'!$A$2:$F$40, 6, FALSE)</f>
        <v>36000</v>
      </c>
      <c r="L563" s="10">
        <f t="shared" si="24"/>
        <v>3627750</v>
      </c>
      <c r="M563" s="10">
        <f t="shared" si="25"/>
        <v>3780000</v>
      </c>
      <c r="N563" s="10">
        <f t="shared" si="26"/>
        <v>152250</v>
      </c>
      <c r="O563" s="9">
        <f>DAY(transaksi[[#This Row],[TANGGAL]])</f>
        <v>16</v>
      </c>
      <c r="P563" s="7" t="str">
        <f>TEXT(transaksi[[#This Row],[TANGGAL]], "mmm")</f>
        <v>Jul</v>
      </c>
      <c r="Q563" s="7">
        <f>YEAR(transaksi[[#This Row],[TANGGAL]])</f>
        <v>2022</v>
      </c>
      <c r="R563" s="9"/>
    </row>
    <row r="564" spans="1:18" ht="15" x14ac:dyDescent="0.25">
      <c r="A564" s="6">
        <v>44759</v>
      </c>
      <c r="B564" s="9" t="s">
        <v>13</v>
      </c>
      <c r="C564" s="7">
        <v>102</v>
      </c>
      <c r="D564" s="7" t="s">
        <v>97</v>
      </c>
      <c r="E564" s="7" t="s">
        <v>96</v>
      </c>
      <c r="F564" s="8">
        <v>0</v>
      </c>
      <c r="G564" s="9" t="str">
        <f>VLOOKUP(B564, 'Data Produk'!$A$2:$F$40, 2, FALSE)</f>
        <v>Oreo Wafer Sandwich</v>
      </c>
      <c r="H564" s="9" t="str">
        <f>VLOOKUP(B564, 'Data Produk'!$A$2:$F$40, 3, FALSE)</f>
        <v>Makanan</v>
      </c>
      <c r="I564" s="7" t="str">
        <f>VLOOKUP(B564, 'Data Produk'!$A$2:$F$40, 4, FALSE)</f>
        <v>Pcs</v>
      </c>
      <c r="J564" s="10">
        <f>VLOOKUP(B564, 'Data Produk'!$A$2:$F$40, 5, FALSE)</f>
        <v>2350</v>
      </c>
      <c r="K564" s="10">
        <f>VLOOKUP(B564, 'Data Produk'!$A$2:$F$40, 6, FALSE)</f>
        <v>3500</v>
      </c>
      <c r="L564" s="10">
        <f t="shared" si="24"/>
        <v>239700</v>
      </c>
      <c r="M564" s="10">
        <f t="shared" si="25"/>
        <v>357000</v>
      </c>
      <c r="N564" s="10">
        <f t="shared" si="26"/>
        <v>117300</v>
      </c>
      <c r="O564" s="9">
        <f>DAY(transaksi[[#This Row],[TANGGAL]])</f>
        <v>17</v>
      </c>
      <c r="P564" s="7" t="str">
        <f>TEXT(transaksi[[#This Row],[TANGGAL]], "mmm")</f>
        <v>Jul</v>
      </c>
      <c r="Q564" s="7">
        <f>YEAR(transaksi[[#This Row],[TANGGAL]])</f>
        <v>2022</v>
      </c>
      <c r="R564" s="9"/>
    </row>
    <row r="565" spans="1:18" ht="15" x14ac:dyDescent="0.25">
      <c r="A565" s="6">
        <v>44760</v>
      </c>
      <c r="B565" s="9" t="s">
        <v>50</v>
      </c>
      <c r="C565" s="7">
        <v>106</v>
      </c>
      <c r="D565" s="7" t="s">
        <v>97</v>
      </c>
      <c r="E565" s="7" t="s">
        <v>96</v>
      </c>
      <c r="F565" s="8">
        <v>0</v>
      </c>
      <c r="G565" s="9" t="str">
        <f>VLOOKUP(B565, 'Data Produk'!$A$2:$F$40, 2, FALSE)</f>
        <v>Milku Cokelat</v>
      </c>
      <c r="H565" s="9" t="str">
        <f>VLOOKUP(B565, 'Data Produk'!$A$2:$F$40, 3, FALSE)</f>
        <v>Minuman</v>
      </c>
      <c r="I565" s="7" t="str">
        <f>VLOOKUP(B565, 'Data Produk'!$A$2:$F$40, 4, FALSE)</f>
        <v>Pcs</v>
      </c>
      <c r="J565" s="10">
        <f>VLOOKUP(B565, 'Data Produk'!$A$2:$F$40, 5, FALSE)</f>
        <v>2500</v>
      </c>
      <c r="K565" s="10">
        <f>VLOOKUP(B565, 'Data Produk'!$A$2:$F$40, 6, FALSE)</f>
        <v>5400</v>
      </c>
      <c r="L565" s="10">
        <f t="shared" si="24"/>
        <v>265000</v>
      </c>
      <c r="M565" s="10">
        <f t="shared" si="25"/>
        <v>572400</v>
      </c>
      <c r="N565" s="10">
        <f t="shared" si="26"/>
        <v>307400</v>
      </c>
      <c r="O565" s="9">
        <f>DAY(transaksi[[#This Row],[TANGGAL]])</f>
        <v>18</v>
      </c>
      <c r="P565" s="7" t="str">
        <f>TEXT(transaksi[[#This Row],[TANGGAL]], "mmm")</f>
        <v>Jul</v>
      </c>
      <c r="Q565" s="7">
        <f>YEAR(transaksi[[#This Row],[TANGGAL]])</f>
        <v>2022</v>
      </c>
      <c r="R565" s="9"/>
    </row>
    <row r="566" spans="1:18" ht="15" x14ac:dyDescent="0.25">
      <c r="A566" s="6">
        <v>44761</v>
      </c>
      <c r="B566" s="9" t="s">
        <v>50</v>
      </c>
      <c r="C566" s="7">
        <v>103</v>
      </c>
      <c r="D566" s="7" t="s">
        <v>99</v>
      </c>
      <c r="E566" s="7" t="s">
        <v>96</v>
      </c>
      <c r="F566" s="8">
        <v>0</v>
      </c>
      <c r="G566" s="9" t="str">
        <f>VLOOKUP(B566, 'Data Produk'!$A$2:$F$40, 2, FALSE)</f>
        <v>Milku Cokelat</v>
      </c>
      <c r="H566" s="9" t="str">
        <f>VLOOKUP(B566, 'Data Produk'!$A$2:$F$40, 3, FALSE)</f>
        <v>Minuman</v>
      </c>
      <c r="I566" s="7" t="str">
        <f>VLOOKUP(B566, 'Data Produk'!$A$2:$F$40, 4, FALSE)</f>
        <v>Pcs</v>
      </c>
      <c r="J566" s="10">
        <f>VLOOKUP(B566, 'Data Produk'!$A$2:$F$40, 5, FALSE)</f>
        <v>2500</v>
      </c>
      <c r="K566" s="10">
        <f>VLOOKUP(B566, 'Data Produk'!$A$2:$F$40, 6, FALSE)</f>
        <v>5400</v>
      </c>
      <c r="L566" s="10">
        <f t="shared" si="24"/>
        <v>257500</v>
      </c>
      <c r="M566" s="10">
        <f t="shared" si="25"/>
        <v>556200</v>
      </c>
      <c r="N566" s="10">
        <f t="shared" si="26"/>
        <v>298700</v>
      </c>
      <c r="O566" s="9">
        <f>DAY(transaksi[[#This Row],[TANGGAL]])</f>
        <v>19</v>
      </c>
      <c r="P566" s="7" t="str">
        <f>TEXT(transaksi[[#This Row],[TANGGAL]], "mmm")</f>
        <v>Jul</v>
      </c>
      <c r="Q566" s="7">
        <f>YEAR(transaksi[[#This Row],[TANGGAL]])</f>
        <v>2022</v>
      </c>
      <c r="R566" s="9"/>
    </row>
    <row r="567" spans="1:18" ht="15" x14ac:dyDescent="0.25">
      <c r="A567" s="6">
        <v>44762</v>
      </c>
      <c r="B567" s="9" t="s">
        <v>11</v>
      </c>
      <c r="C567" s="7">
        <v>109</v>
      </c>
      <c r="D567" s="7" t="s">
        <v>97</v>
      </c>
      <c r="E567" s="7" t="s">
        <v>96</v>
      </c>
      <c r="F567" s="8">
        <v>0</v>
      </c>
      <c r="G567" s="9" t="str">
        <f>VLOOKUP(B567, 'Data Produk'!$A$2:$F$40, 2, FALSE)</f>
        <v>Lotte Chocopie</v>
      </c>
      <c r="H567" s="9" t="str">
        <f>VLOOKUP(B567, 'Data Produk'!$A$2:$F$40, 3, FALSE)</f>
        <v>Makanan</v>
      </c>
      <c r="I567" s="7" t="str">
        <f>VLOOKUP(B567, 'Data Produk'!$A$2:$F$40, 4, FALSE)</f>
        <v>Pcs</v>
      </c>
      <c r="J567" s="10">
        <f>VLOOKUP(B567, 'Data Produk'!$A$2:$F$40, 5, FALSE)</f>
        <v>4850</v>
      </c>
      <c r="K567" s="10">
        <f>VLOOKUP(B567, 'Data Produk'!$A$2:$F$40, 6, FALSE)</f>
        <v>6100</v>
      </c>
      <c r="L567" s="10">
        <f t="shared" si="24"/>
        <v>528650</v>
      </c>
      <c r="M567" s="10">
        <f t="shared" si="25"/>
        <v>664900</v>
      </c>
      <c r="N567" s="10">
        <f t="shared" si="26"/>
        <v>136250</v>
      </c>
      <c r="O567" s="9">
        <f>DAY(transaksi[[#This Row],[TANGGAL]])</f>
        <v>20</v>
      </c>
      <c r="P567" s="7" t="str">
        <f>TEXT(transaksi[[#This Row],[TANGGAL]], "mmm")</f>
        <v>Jul</v>
      </c>
      <c r="Q567" s="7">
        <f>YEAR(transaksi[[#This Row],[TANGGAL]])</f>
        <v>2022</v>
      </c>
      <c r="R567" s="9"/>
    </row>
    <row r="568" spans="1:18" ht="15" x14ac:dyDescent="0.25">
      <c r="A568" s="6">
        <v>44763</v>
      </c>
      <c r="B568" s="9" t="s">
        <v>15</v>
      </c>
      <c r="C568" s="7">
        <v>108</v>
      </c>
      <c r="D568" s="7" t="s">
        <v>97</v>
      </c>
      <c r="E568" s="7" t="s">
        <v>96</v>
      </c>
      <c r="F568" s="8">
        <v>0</v>
      </c>
      <c r="G568" s="9" t="str">
        <f>VLOOKUP(B568, 'Data Produk'!$A$2:$F$40, 2, FALSE)</f>
        <v>Nyam-nyam</v>
      </c>
      <c r="H568" s="9" t="str">
        <f>VLOOKUP(B568, 'Data Produk'!$A$2:$F$40, 3, FALSE)</f>
        <v>Makanan</v>
      </c>
      <c r="I568" s="7" t="str">
        <f>VLOOKUP(B568, 'Data Produk'!$A$2:$F$40, 4, FALSE)</f>
        <v>Pcs</v>
      </c>
      <c r="J568" s="10">
        <f>VLOOKUP(B568, 'Data Produk'!$A$2:$F$40, 5, FALSE)</f>
        <v>3550</v>
      </c>
      <c r="K568" s="10">
        <f>VLOOKUP(B568, 'Data Produk'!$A$2:$F$40, 6, FALSE)</f>
        <v>4800</v>
      </c>
      <c r="L568" s="10">
        <f t="shared" si="24"/>
        <v>383400</v>
      </c>
      <c r="M568" s="10">
        <f t="shared" si="25"/>
        <v>518400</v>
      </c>
      <c r="N568" s="10">
        <f t="shared" si="26"/>
        <v>135000</v>
      </c>
      <c r="O568" s="9">
        <f>DAY(transaksi[[#This Row],[TANGGAL]])</f>
        <v>21</v>
      </c>
      <c r="P568" s="7" t="str">
        <f>TEXT(transaksi[[#This Row],[TANGGAL]], "mmm")</f>
        <v>Jul</v>
      </c>
      <c r="Q568" s="7">
        <f>YEAR(transaksi[[#This Row],[TANGGAL]])</f>
        <v>2022</v>
      </c>
      <c r="R568" s="9"/>
    </row>
    <row r="569" spans="1:18" ht="15" x14ac:dyDescent="0.25">
      <c r="A569" s="6">
        <v>44764</v>
      </c>
      <c r="B569" s="9" t="s">
        <v>7</v>
      </c>
      <c r="C569" s="7">
        <v>107</v>
      </c>
      <c r="D569" s="7" t="s">
        <v>99</v>
      </c>
      <c r="E569" s="7" t="s">
        <v>96</v>
      </c>
      <c r="F569" s="8">
        <v>0</v>
      </c>
      <c r="G569" s="9" t="str">
        <f>VLOOKUP(B569, 'Data Produk'!$A$2:$F$40, 2, FALSE)</f>
        <v>Pocky</v>
      </c>
      <c r="H569" s="9" t="str">
        <f>VLOOKUP(B569, 'Data Produk'!$A$2:$F$40, 3, FALSE)</f>
        <v>Makanan</v>
      </c>
      <c r="I569" s="7" t="str">
        <f>VLOOKUP(B569, 'Data Produk'!$A$2:$F$40, 4, FALSE)</f>
        <v>Pcs</v>
      </c>
      <c r="J569" s="10">
        <f>VLOOKUP(B569, 'Data Produk'!$A$2:$F$40, 5, FALSE)</f>
        <v>7250</v>
      </c>
      <c r="K569" s="10">
        <f>VLOOKUP(B569, 'Data Produk'!$A$2:$F$40, 6, FALSE)</f>
        <v>8200</v>
      </c>
      <c r="L569" s="10">
        <f t="shared" si="24"/>
        <v>775750</v>
      </c>
      <c r="M569" s="10">
        <f t="shared" si="25"/>
        <v>877400</v>
      </c>
      <c r="N569" s="10">
        <f t="shared" si="26"/>
        <v>101650</v>
      </c>
      <c r="O569" s="9">
        <f>DAY(transaksi[[#This Row],[TANGGAL]])</f>
        <v>22</v>
      </c>
      <c r="P569" s="7" t="str">
        <f>TEXT(transaksi[[#This Row],[TANGGAL]], "mmm")</f>
        <v>Jul</v>
      </c>
      <c r="Q569" s="7">
        <f>YEAR(transaksi[[#This Row],[TANGGAL]])</f>
        <v>2022</v>
      </c>
      <c r="R569" s="9"/>
    </row>
    <row r="570" spans="1:18" ht="15" x14ac:dyDescent="0.25">
      <c r="A570" s="6">
        <v>44765</v>
      </c>
      <c r="B570" s="9" t="s">
        <v>38</v>
      </c>
      <c r="C570" s="7">
        <v>105</v>
      </c>
      <c r="D570" s="7" t="s">
        <v>97</v>
      </c>
      <c r="E570" s="7" t="s">
        <v>96</v>
      </c>
      <c r="F570" s="8">
        <v>0</v>
      </c>
      <c r="G570" s="9" t="str">
        <f>VLOOKUP(B570, 'Data Produk'!$A$2:$F$40, 2, FALSE)</f>
        <v>Yoyic Bluebery</v>
      </c>
      <c r="H570" s="9" t="str">
        <f>VLOOKUP(B570, 'Data Produk'!$A$2:$F$40, 3, FALSE)</f>
        <v>Minuman</v>
      </c>
      <c r="I570" s="7" t="str">
        <f>VLOOKUP(B570, 'Data Produk'!$A$2:$F$40, 4, FALSE)</f>
        <v>Pcs</v>
      </c>
      <c r="J570" s="10">
        <f>VLOOKUP(B570, 'Data Produk'!$A$2:$F$40, 5, FALSE)</f>
        <v>4775</v>
      </c>
      <c r="K570" s="10">
        <f>VLOOKUP(B570, 'Data Produk'!$A$2:$F$40, 6, FALSE)</f>
        <v>7700</v>
      </c>
      <c r="L570" s="10">
        <f t="shared" si="24"/>
        <v>501375</v>
      </c>
      <c r="M570" s="10">
        <f t="shared" si="25"/>
        <v>808500</v>
      </c>
      <c r="N570" s="10">
        <f t="shared" si="26"/>
        <v>307125</v>
      </c>
      <c r="O570" s="9">
        <f>DAY(transaksi[[#This Row],[TANGGAL]])</f>
        <v>23</v>
      </c>
      <c r="P570" s="7" t="str">
        <f>TEXT(transaksi[[#This Row],[TANGGAL]], "mmm")</f>
        <v>Jul</v>
      </c>
      <c r="Q570" s="7">
        <f>YEAR(transaksi[[#This Row],[TANGGAL]])</f>
        <v>2022</v>
      </c>
      <c r="R570" s="9"/>
    </row>
    <row r="571" spans="1:18" ht="15" x14ac:dyDescent="0.25">
      <c r="A571" s="6">
        <v>44766</v>
      </c>
      <c r="B571" s="9" t="s">
        <v>48</v>
      </c>
      <c r="C571" s="7">
        <v>109</v>
      </c>
      <c r="D571" s="7" t="s">
        <v>97</v>
      </c>
      <c r="E571" s="7" t="s">
        <v>96</v>
      </c>
      <c r="F571" s="8">
        <v>0</v>
      </c>
      <c r="G571" s="9" t="str">
        <f>VLOOKUP(B571, 'Data Produk'!$A$2:$F$40, 2, FALSE)</f>
        <v>Golda Coffee</v>
      </c>
      <c r="H571" s="9" t="str">
        <f>VLOOKUP(B571, 'Data Produk'!$A$2:$F$40, 3, FALSE)</f>
        <v>Minuman</v>
      </c>
      <c r="I571" s="7" t="str">
        <f>VLOOKUP(B571, 'Data Produk'!$A$2:$F$40, 4, FALSE)</f>
        <v>Pcs</v>
      </c>
      <c r="J571" s="10">
        <f>VLOOKUP(B571, 'Data Produk'!$A$2:$F$40, 5, FALSE)</f>
        <v>11950</v>
      </c>
      <c r="K571" s="10">
        <f>VLOOKUP(B571, 'Data Produk'!$A$2:$F$40, 6, FALSE)</f>
        <v>16200</v>
      </c>
      <c r="L571" s="10">
        <f t="shared" si="24"/>
        <v>1302550</v>
      </c>
      <c r="M571" s="10">
        <f t="shared" si="25"/>
        <v>1765800</v>
      </c>
      <c r="N571" s="10">
        <f t="shared" si="26"/>
        <v>463250</v>
      </c>
      <c r="O571" s="9">
        <f>DAY(transaksi[[#This Row],[TANGGAL]])</f>
        <v>24</v>
      </c>
      <c r="P571" s="7" t="str">
        <f>TEXT(transaksi[[#This Row],[TANGGAL]], "mmm")</f>
        <v>Jul</v>
      </c>
      <c r="Q571" s="7">
        <f>YEAR(transaksi[[#This Row],[TANGGAL]])</f>
        <v>2022</v>
      </c>
      <c r="R571" s="9"/>
    </row>
    <row r="572" spans="1:18" ht="15" x14ac:dyDescent="0.25">
      <c r="A572" s="6">
        <v>44767</v>
      </c>
      <c r="B572" s="9" t="s">
        <v>50</v>
      </c>
      <c r="C572" s="7">
        <v>105</v>
      </c>
      <c r="D572" s="7" t="s">
        <v>95</v>
      </c>
      <c r="E572" s="7" t="s">
        <v>96</v>
      </c>
      <c r="F572" s="8">
        <v>0</v>
      </c>
      <c r="G572" s="9" t="str">
        <f>VLOOKUP(B572, 'Data Produk'!$A$2:$F$40, 2, FALSE)</f>
        <v>Milku Cokelat</v>
      </c>
      <c r="H572" s="9" t="str">
        <f>VLOOKUP(B572, 'Data Produk'!$A$2:$F$40, 3, FALSE)</f>
        <v>Minuman</v>
      </c>
      <c r="I572" s="7" t="str">
        <f>VLOOKUP(B572, 'Data Produk'!$A$2:$F$40, 4, FALSE)</f>
        <v>Pcs</v>
      </c>
      <c r="J572" s="10">
        <f>VLOOKUP(B572, 'Data Produk'!$A$2:$F$40, 5, FALSE)</f>
        <v>2500</v>
      </c>
      <c r="K572" s="10">
        <f>VLOOKUP(B572, 'Data Produk'!$A$2:$F$40, 6, FALSE)</f>
        <v>5400</v>
      </c>
      <c r="L572" s="10">
        <f t="shared" si="24"/>
        <v>262500</v>
      </c>
      <c r="M572" s="10">
        <f t="shared" si="25"/>
        <v>567000</v>
      </c>
      <c r="N572" s="10">
        <f t="shared" si="26"/>
        <v>304500</v>
      </c>
      <c r="O572" s="9">
        <f>DAY(transaksi[[#This Row],[TANGGAL]])</f>
        <v>25</v>
      </c>
      <c r="P572" s="7" t="str">
        <f>TEXT(transaksi[[#This Row],[TANGGAL]], "mmm")</f>
        <v>Jul</v>
      </c>
      <c r="Q572" s="7">
        <f>YEAR(transaksi[[#This Row],[TANGGAL]])</f>
        <v>2022</v>
      </c>
      <c r="R572" s="9"/>
    </row>
    <row r="573" spans="1:18" ht="15" x14ac:dyDescent="0.25">
      <c r="A573" s="6">
        <v>44768</v>
      </c>
      <c r="B573" s="9" t="s">
        <v>50</v>
      </c>
      <c r="C573" s="7">
        <v>102</v>
      </c>
      <c r="D573" s="7" t="s">
        <v>95</v>
      </c>
      <c r="E573" s="7" t="s">
        <v>96</v>
      </c>
      <c r="F573" s="8">
        <v>0</v>
      </c>
      <c r="G573" s="9" t="str">
        <f>VLOOKUP(B573, 'Data Produk'!$A$2:$F$40, 2, FALSE)</f>
        <v>Milku Cokelat</v>
      </c>
      <c r="H573" s="9" t="str">
        <f>VLOOKUP(B573, 'Data Produk'!$A$2:$F$40, 3, FALSE)</f>
        <v>Minuman</v>
      </c>
      <c r="I573" s="7" t="str">
        <f>VLOOKUP(B573, 'Data Produk'!$A$2:$F$40, 4, FALSE)</f>
        <v>Pcs</v>
      </c>
      <c r="J573" s="10">
        <f>VLOOKUP(B573, 'Data Produk'!$A$2:$F$40, 5, FALSE)</f>
        <v>2500</v>
      </c>
      <c r="K573" s="10">
        <f>VLOOKUP(B573, 'Data Produk'!$A$2:$F$40, 6, FALSE)</f>
        <v>5400</v>
      </c>
      <c r="L573" s="10">
        <f t="shared" si="24"/>
        <v>255000</v>
      </c>
      <c r="M573" s="10">
        <f t="shared" si="25"/>
        <v>550800</v>
      </c>
      <c r="N573" s="10">
        <f t="shared" si="26"/>
        <v>295800</v>
      </c>
      <c r="O573" s="9">
        <f>DAY(transaksi[[#This Row],[TANGGAL]])</f>
        <v>26</v>
      </c>
      <c r="P573" s="7" t="str">
        <f>TEXT(transaksi[[#This Row],[TANGGAL]], "mmm")</f>
        <v>Jul</v>
      </c>
      <c r="Q573" s="7">
        <f>YEAR(transaksi[[#This Row],[TANGGAL]])</f>
        <v>2022</v>
      </c>
      <c r="R573" s="9"/>
    </row>
    <row r="574" spans="1:18" ht="15" x14ac:dyDescent="0.25">
      <c r="A574" s="6">
        <v>44769</v>
      </c>
      <c r="B574" s="9" t="s">
        <v>50</v>
      </c>
      <c r="C574" s="7">
        <v>107</v>
      </c>
      <c r="D574" s="7" t="s">
        <v>95</v>
      </c>
      <c r="E574" s="7" t="s">
        <v>96</v>
      </c>
      <c r="F574" s="8">
        <v>0</v>
      </c>
      <c r="G574" s="9" t="str">
        <f>VLOOKUP(B574, 'Data Produk'!$A$2:$F$40, 2, FALSE)</f>
        <v>Milku Cokelat</v>
      </c>
      <c r="H574" s="9" t="str">
        <f>VLOOKUP(B574, 'Data Produk'!$A$2:$F$40, 3, FALSE)</f>
        <v>Minuman</v>
      </c>
      <c r="I574" s="7" t="str">
        <f>VLOOKUP(B574, 'Data Produk'!$A$2:$F$40, 4, FALSE)</f>
        <v>Pcs</v>
      </c>
      <c r="J574" s="10">
        <f>VLOOKUP(B574, 'Data Produk'!$A$2:$F$40, 5, FALSE)</f>
        <v>2500</v>
      </c>
      <c r="K574" s="10">
        <f>VLOOKUP(B574, 'Data Produk'!$A$2:$F$40, 6, FALSE)</f>
        <v>5400</v>
      </c>
      <c r="L574" s="10">
        <f t="shared" si="24"/>
        <v>267500</v>
      </c>
      <c r="M574" s="10">
        <f t="shared" si="25"/>
        <v>577800</v>
      </c>
      <c r="N574" s="10">
        <f t="shared" si="26"/>
        <v>310300</v>
      </c>
      <c r="O574" s="9">
        <f>DAY(transaksi[[#This Row],[TANGGAL]])</f>
        <v>27</v>
      </c>
      <c r="P574" s="7" t="str">
        <f>TEXT(transaksi[[#This Row],[TANGGAL]], "mmm")</f>
        <v>Jul</v>
      </c>
      <c r="Q574" s="7">
        <f>YEAR(transaksi[[#This Row],[TANGGAL]])</f>
        <v>2022</v>
      </c>
      <c r="R574" s="9"/>
    </row>
    <row r="575" spans="1:18" ht="15" x14ac:dyDescent="0.25">
      <c r="A575" s="6">
        <v>44770</v>
      </c>
      <c r="B575" s="9" t="s">
        <v>50</v>
      </c>
      <c r="C575" s="7">
        <v>110</v>
      </c>
      <c r="D575" s="7" t="s">
        <v>95</v>
      </c>
      <c r="E575" s="7" t="s">
        <v>96</v>
      </c>
      <c r="F575" s="8">
        <v>0</v>
      </c>
      <c r="G575" s="9" t="str">
        <f>VLOOKUP(B575, 'Data Produk'!$A$2:$F$40, 2, FALSE)</f>
        <v>Milku Cokelat</v>
      </c>
      <c r="H575" s="9" t="str">
        <f>VLOOKUP(B575, 'Data Produk'!$A$2:$F$40, 3, FALSE)</f>
        <v>Minuman</v>
      </c>
      <c r="I575" s="7" t="str">
        <f>VLOOKUP(B575, 'Data Produk'!$A$2:$F$40, 4, FALSE)</f>
        <v>Pcs</v>
      </c>
      <c r="J575" s="10">
        <f>VLOOKUP(B575, 'Data Produk'!$A$2:$F$40, 5, FALSE)</f>
        <v>2500</v>
      </c>
      <c r="K575" s="10">
        <f>VLOOKUP(B575, 'Data Produk'!$A$2:$F$40, 6, FALSE)</f>
        <v>5400</v>
      </c>
      <c r="L575" s="10">
        <f t="shared" si="24"/>
        <v>275000</v>
      </c>
      <c r="M575" s="10">
        <f t="shared" si="25"/>
        <v>594000</v>
      </c>
      <c r="N575" s="10">
        <f t="shared" si="26"/>
        <v>319000</v>
      </c>
      <c r="O575" s="9">
        <f>DAY(transaksi[[#This Row],[TANGGAL]])</f>
        <v>28</v>
      </c>
      <c r="P575" s="7" t="str">
        <f>TEXT(transaksi[[#This Row],[TANGGAL]], "mmm")</f>
        <v>Jul</v>
      </c>
      <c r="Q575" s="7">
        <f>YEAR(transaksi[[#This Row],[TANGGAL]])</f>
        <v>2022</v>
      </c>
      <c r="R575" s="9"/>
    </row>
    <row r="576" spans="1:18" ht="15" x14ac:dyDescent="0.25">
      <c r="A576" s="6">
        <v>44771</v>
      </c>
      <c r="B576" s="9" t="s">
        <v>50</v>
      </c>
      <c r="C576" s="7">
        <v>102</v>
      </c>
      <c r="D576" s="7" t="s">
        <v>95</v>
      </c>
      <c r="E576" s="7" t="s">
        <v>96</v>
      </c>
      <c r="F576" s="8">
        <v>0</v>
      </c>
      <c r="G576" s="9" t="str">
        <f>VLOOKUP(B576, 'Data Produk'!$A$2:$F$40, 2, FALSE)</f>
        <v>Milku Cokelat</v>
      </c>
      <c r="H576" s="9" t="str">
        <f>VLOOKUP(B576, 'Data Produk'!$A$2:$F$40, 3, FALSE)</f>
        <v>Minuman</v>
      </c>
      <c r="I576" s="7" t="str">
        <f>VLOOKUP(B576, 'Data Produk'!$A$2:$F$40, 4, FALSE)</f>
        <v>Pcs</v>
      </c>
      <c r="J576" s="10">
        <f>VLOOKUP(B576, 'Data Produk'!$A$2:$F$40, 5, FALSE)</f>
        <v>2500</v>
      </c>
      <c r="K576" s="10">
        <f>VLOOKUP(B576, 'Data Produk'!$A$2:$F$40, 6, FALSE)</f>
        <v>5400</v>
      </c>
      <c r="L576" s="10">
        <f t="shared" si="24"/>
        <v>255000</v>
      </c>
      <c r="M576" s="10">
        <f t="shared" si="25"/>
        <v>550800</v>
      </c>
      <c r="N576" s="10">
        <f t="shared" si="26"/>
        <v>295800</v>
      </c>
      <c r="O576" s="9">
        <f>DAY(transaksi[[#This Row],[TANGGAL]])</f>
        <v>29</v>
      </c>
      <c r="P576" s="7" t="str">
        <f>TEXT(transaksi[[#This Row],[TANGGAL]], "mmm")</f>
        <v>Jul</v>
      </c>
      <c r="Q576" s="7">
        <f>YEAR(transaksi[[#This Row],[TANGGAL]])</f>
        <v>2022</v>
      </c>
      <c r="R576" s="9"/>
    </row>
    <row r="577" spans="1:18" ht="15" x14ac:dyDescent="0.25">
      <c r="A577" s="6">
        <v>44772</v>
      </c>
      <c r="B577" s="9" t="s">
        <v>50</v>
      </c>
      <c r="C577" s="7">
        <v>118</v>
      </c>
      <c r="D577" s="7" t="s">
        <v>95</v>
      </c>
      <c r="E577" s="7" t="s">
        <v>96</v>
      </c>
      <c r="F577" s="8">
        <v>0</v>
      </c>
      <c r="G577" s="9" t="str">
        <f>VLOOKUP(B577, 'Data Produk'!$A$2:$F$40, 2, FALSE)</f>
        <v>Milku Cokelat</v>
      </c>
      <c r="H577" s="9" t="str">
        <f>VLOOKUP(B577, 'Data Produk'!$A$2:$F$40, 3, FALSE)</f>
        <v>Minuman</v>
      </c>
      <c r="I577" s="7" t="str">
        <f>VLOOKUP(B577, 'Data Produk'!$A$2:$F$40, 4, FALSE)</f>
        <v>Pcs</v>
      </c>
      <c r="J577" s="10">
        <f>VLOOKUP(B577, 'Data Produk'!$A$2:$F$40, 5, FALSE)</f>
        <v>2500</v>
      </c>
      <c r="K577" s="10">
        <f>VLOOKUP(B577, 'Data Produk'!$A$2:$F$40, 6, FALSE)</f>
        <v>5400</v>
      </c>
      <c r="L577" s="10">
        <f t="shared" si="24"/>
        <v>295000</v>
      </c>
      <c r="M577" s="10">
        <f t="shared" si="25"/>
        <v>637200</v>
      </c>
      <c r="N577" s="10">
        <f t="shared" si="26"/>
        <v>342200</v>
      </c>
      <c r="O577" s="9">
        <f>DAY(transaksi[[#This Row],[TANGGAL]])</f>
        <v>30</v>
      </c>
      <c r="P577" s="7" t="str">
        <f>TEXT(transaksi[[#This Row],[TANGGAL]], "mmm")</f>
        <v>Jul</v>
      </c>
      <c r="Q577" s="7">
        <f>YEAR(transaksi[[#This Row],[TANGGAL]])</f>
        <v>2022</v>
      </c>
      <c r="R577" s="9"/>
    </row>
    <row r="578" spans="1:18" ht="15" x14ac:dyDescent="0.25">
      <c r="A578" s="6">
        <v>44773</v>
      </c>
      <c r="B578" s="9" t="s">
        <v>50</v>
      </c>
      <c r="C578" s="7">
        <v>107</v>
      </c>
      <c r="D578" s="7" t="s">
        <v>95</v>
      </c>
      <c r="E578" s="7" t="s">
        <v>96</v>
      </c>
      <c r="F578" s="8">
        <v>0</v>
      </c>
      <c r="G578" s="9" t="str">
        <f>VLOOKUP(B578, 'Data Produk'!$A$2:$F$40, 2, FALSE)</f>
        <v>Milku Cokelat</v>
      </c>
      <c r="H578" s="9" t="str">
        <f>VLOOKUP(B578, 'Data Produk'!$A$2:$F$40, 3, FALSE)</f>
        <v>Minuman</v>
      </c>
      <c r="I578" s="7" t="str">
        <f>VLOOKUP(B578, 'Data Produk'!$A$2:$F$40, 4, FALSE)</f>
        <v>Pcs</v>
      </c>
      <c r="J578" s="10">
        <f>VLOOKUP(B578, 'Data Produk'!$A$2:$F$40, 5, FALSE)</f>
        <v>2500</v>
      </c>
      <c r="K578" s="10">
        <f>VLOOKUP(B578, 'Data Produk'!$A$2:$F$40, 6, FALSE)</f>
        <v>5400</v>
      </c>
      <c r="L578" s="10">
        <f t="shared" si="24"/>
        <v>267500</v>
      </c>
      <c r="M578" s="10">
        <f t="shared" si="25"/>
        <v>577800</v>
      </c>
      <c r="N578" s="10">
        <f t="shared" si="26"/>
        <v>310300</v>
      </c>
      <c r="O578" s="9">
        <f>DAY(transaksi[[#This Row],[TANGGAL]])</f>
        <v>31</v>
      </c>
      <c r="P578" s="7" t="str">
        <f>TEXT(transaksi[[#This Row],[TANGGAL]], "mmm")</f>
        <v>Jul</v>
      </c>
      <c r="Q578" s="7">
        <f>YEAR(transaksi[[#This Row],[TANGGAL]])</f>
        <v>2022</v>
      </c>
      <c r="R578" s="9"/>
    </row>
    <row r="579" spans="1:18" ht="15" x14ac:dyDescent="0.25">
      <c r="A579" s="6">
        <v>44774</v>
      </c>
      <c r="B579" s="9" t="s">
        <v>63</v>
      </c>
      <c r="C579" s="7">
        <v>115</v>
      </c>
      <c r="D579" s="7" t="s">
        <v>95</v>
      </c>
      <c r="E579" s="7" t="s">
        <v>96</v>
      </c>
      <c r="F579" s="8">
        <v>0</v>
      </c>
      <c r="G579" s="9" t="str">
        <f>VLOOKUP(B579, 'Data Produk'!$A$2:$F$40, 2, FALSE)</f>
        <v>Pepsodent 120 gr</v>
      </c>
      <c r="H579" s="9" t="str">
        <f>VLOOKUP(B579, 'Data Produk'!$A$2:$F$40, 3, FALSE)</f>
        <v>Perawatan Tubuh</v>
      </c>
      <c r="I579" s="7" t="str">
        <f>VLOOKUP(B579, 'Data Produk'!$A$2:$F$40, 4, FALSE)</f>
        <v>Pcs</v>
      </c>
      <c r="J579" s="10">
        <f>VLOOKUP(B579, 'Data Produk'!$A$2:$F$40, 5, FALSE)</f>
        <v>5750</v>
      </c>
      <c r="K579" s="10">
        <f>VLOOKUP(B579, 'Data Produk'!$A$2:$F$40, 6, FALSE)</f>
        <v>10300</v>
      </c>
      <c r="L579" s="10">
        <f t="shared" ref="L579:L642" si="27">C579*J579</f>
        <v>661250</v>
      </c>
      <c r="M579" s="10">
        <f t="shared" ref="M579:M642" si="28">C579*K579</f>
        <v>1184500</v>
      </c>
      <c r="N579" s="10">
        <f t="shared" ref="N579:N642" si="29">M579-L579</f>
        <v>523250</v>
      </c>
      <c r="O579" s="9">
        <f>DAY(transaksi[[#This Row],[TANGGAL]])</f>
        <v>1</v>
      </c>
      <c r="P579" s="7" t="str">
        <f>TEXT(transaksi[[#This Row],[TANGGAL]], "mmm")</f>
        <v>Agu</v>
      </c>
      <c r="Q579" s="7">
        <f>YEAR(transaksi[[#This Row],[TANGGAL]])</f>
        <v>2022</v>
      </c>
      <c r="R579" s="9"/>
    </row>
    <row r="580" spans="1:18" ht="15" x14ac:dyDescent="0.25">
      <c r="A580" s="6">
        <v>44775</v>
      </c>
      <c r="B580" s="9" t="s">
        <v>11</v>
      </c>
      <c r="C580" s="7">
        <v>104</v>
      </c>
      <c r="D580" s="7" t="s">
        <v>99</v>
      </c>
      <c r="E580" s="7" t="s">
        <v>98</v>
      </c>
      <c r="F580" s="8">
        <v>0</v>
      </c>
      <c r="G580" s="9" t="str">
        <f>VLOOKUP(B580, 'Data Produk'!$A$2:$F$40, 2, FALSE)</f>
        <v>Lotte Chocopie</v>
      </c>
      <c r="H580" s="9" t="str">
        <f>VLOOKUP(B580, 'Data Produk'!$A$2:$F$40, 3, FALSE)</f>
        <v>Makanan</v>
      </c>
      <c r="I580" s="7" t="str">
        <f>VLOOKUP(B580, 'Data Produk'!$A$2:$F$40, 4, FALSE)</f>
        <v>Pcs</v>
      </c>
      <c r="J580" s="10">
        <f>VLOOKUP(B580, 'Data Produk'!$A$2:$F$40, 5, FALSE)</f>
        <v>4850</v>
      </c>
      <c r="K580" s="10">
        <f>VLOOKUP(B580, 'Data Produk'!$A$2:$F$40, 6, FALSE)</f>
        <v>6100</v>
      </c>
      <c r="L580" s="10">
        <f t="shared" si="27"/>
        <v>504400</v>
      </c>
      <c r="M580" s="10">
        <f t="shared" si="28"/>
        <v>634400</v>
      </c>
      <c r="N580" s="10">
        <f t="shared" si="29"/>
        <v>130000</v>
      </c>
      <c r="O580" s="9">
        <f>DAY(transaksi[[#This Row],[TANGGAL]])</f>
        <v>2</v>
      </c>
      <c r="P580" s="7" t="str">
        <f>TEXT(transaksi[[#This Row],[TANGGAL]], "mmm")</f>
        <v>Agu</v>
      </c>
      <c r="Q580" s="7">
        <f>YEAR(transaksi[[#This Row],[TANGGAL]])</f>
        <v>2022</v>
      </c>
      <c r="R580" s="9"/>
    </row>
    <row r="581" spans="1:18" ht="15" x14ac:dyDescent="0.25">
      <c r="A581" s="6">
        <v>44776</v>
      </c>
      <c r="B581" s="9" t="s">
        <v>15</v>
      </c>
      <c r="C581" s="7">
        <v>107</v>
      </c>
      <c r="D581" s="7" t="s">
        <v>99</v>
      </c>
      <c r="E581" s="7" t="s">
        <v>96</v>
      </c>
      <c r="F581" s="8">
        <v>0</v>
      </c>
      <c r="G581" s="9" t="str">
        <f>VLOOKUP(B581, 'Data Produk'!$A$2:$F$40, 2, FALSE)</f>
        <v>Nyam-nyam</v>
      </c>
      <c r="H581" s="9" t="str">
        <f>VLOOKUP(B581, 'Data Produk'!$A$2:$F$40, 3, FALSE)</f>
        <v>Makanan</v>
      </c>
      <c r="I581" s="7" t="str">
        <f>VLOOKUP(B581, 'Data Produk'!$A$2:$F$40, 4, FALSE)</f>
        <v>Pcs</v>
      </c>
      <c r="J581" s="10">
        <f>VLOOKUP(B581, 'Data Produk'!$A$2:$F$40, 5, FALSE)</f>
        <v>3550</v>
      </c>
      <c r="K581" s="10">
        <f>VLOOKUP(B581, 'Data Produk'!$A$2:$F$40, 6, FALSE)</f>
        <v>4800</v>
      </c>
      <c r="L581" s="10">
        <f t="shared" si="27"/>
        <v>379850</v>
      </c>
      <c r="M581" s="10">
        <f t="shared" si="28"/>
        <v>513600</v>
      </c>
      <c r="N581" s="10">
        <f t="shared" si="29"/>
        <v>133750</v>
      </c>
      <c r="O581" s="9">
        <f>DAY(transaksi[[#This Row],[TANGGAL]])</f>
        <v>3</v>
      </c>
      <c r="P581" s="7" t="str">
        <f>TEXT(transaksi[[#This Row],[TANGGAL]], "mmm")</f>
        <v>Agu</v>
      </c>
      <c r="Q581" s="7">
        <f>YEAR(transaksi[[#This Row],[TANGGAL]])</f>
        <v>2022</v>
      </c>
      <c r="R581" s="9"/>
    </row>
    <row r="582" spans="1:18" ht="15" x14ac:dyDescent="0.25">
      <c r="A582" s="6">
        <v>44777</v>
      </c>
      <c r="B582" s="9" t="s">
        <v>7</v>
      </c>
      <c r="C582" s="7">
        <v>108</v>
      </c>
      <c r="D582" s="7" t="s">
        <v>99</v>
      </c>
      <c r="E582" s="7" t="s">
        <v>96</v>
      </c>
      <c r="F582" s="8">
        <v>0</v>
      </c>
      <c r="G582" s="9" t="str">
        <f>VLOOKUP(B582, 'Data Produk'!$A$2:$F$40, 2, FALSE)</f>
        <v>Pocky</v>
      </c>
      <c r="H582" s="9" t="str">
        <f>VLOOKUP(B582, 'Data Produk'!$A$2:$F$40, 3, FALSE)</f>
        <v>Makanan</v>
      </c>
      <c r="I582" s="7" t="str">
        <f>VLOOKUP(B582, 'Data Produk'!$A$2:$F$40, 4, FALSE)</f>
        <v>Pcs</v>
      </c>
      <c r="J582" s="10">
        <f>VLOOKUP(B582, 'Data Produk'!$A$2:$F$40, 5, FALSE)</f>
        <v>7250</v>
      </c>
      <c r="K582" s="10">
        <f>VLOOKUP(B582, 'Data Produk'!$A$2:$F$40, 6, FALSE)</f>
        <v>8200</v>
      </c>
      <c r="L582" s="10">
        <f t="shared" si="27"/>
        <v>783000</v>
      </c>
      <c r="M582" s="10">
        <f t="shared" si="28"/>
        <v>885600</v>
      </c>
      <c r="N582" s="10">
        <f t="shared" si="29"/>
        <v>102600</v>
      </c>
      <c r="O582" s="9">
        <f>DAY(transaksi[[#This Row],[TANGGAL]])</f>
        <v>4</v>
      </c>
      <c r="P582" s="7" t="str">
        <f>TEXT(transaksi[[#This Row],[TANGGAL]], "mmm")</f>
        <v>Agu</v>
      </c>
      <c r="Q582" s="7">
        <f>YEAR(transaksi[[#This Row],[TANGGAL]])</f>
        <v>2022</v>
      </c>
      <c r="R582" s="9"/>
    </row>
    <row r="583" spans="1:18" ht="15" x14ac:dyDescent="0.25">
      <c r="A583" s="6">
        <v>44778</v>
      </c>
      <c r="B583" s="9" t="s">
        <v>82</v>
      </c>
      <c r="C583" s="7">
        <v>108</v>
      </c>
      <c r="D583" s="7" t="s">
        <v>95</v>
      </c>
      <c r="E583" s="7" t="s">
        <v>96</v>
      </c>
      <c r="F583" s="8">
        <v>0</v>
      </c>
      <c r="G583" s="9" t="str">
        <f>VLOOKUP(B583, 'Data Produk'!$A$2:$F$40, 2, FALSE)</f>
        <v>Pulpen Gel</v>
      </c>
      <c r="H583" s="9" t="str">
        <f>VLOOKUP(B583, 'Data Produk'!$A$2:$F$40, 3, FALSE)</f>
        <v>Alat Tulis</v>
      </c>
      <c r="I583" s="7" t="str">
        <f>VLOOKUP(B583, 'Data Produk'!$A$2:$F$40, 4, FALSE)</f>
        <v>Pcs</v>
      </c>
      <c r="J583" s="10">
        <f>VLOOKUP(B583, 'Data Produk'!$A$2:$F$40, 5, FALSE)</f>
        <v>7500</v>
      </c>
      <c r="K583" s="10">
        <f>VLOOKUP(B583, 'Data Produk'!$A$2:$F$40, 6, FALSE)</f>
        <v>8000</v>
      </c>
      <c r="L583" s="10">
        <f t="shared" si="27"/>
        <v>810000</v>
      </c>
      <c r="M583" s="10">
        <f t="shared" si="28"/>
        <v>864000</v>
      </c>
      <c r="N583" s="10">
        <f t="shared" si="29"/>
        <v>54000</v>
      </c>
      <c r="O583" s="9">
        <f>DAY(transaksi[[#This Row],[TANGGAL]])</f>
        <v>5</v>
      </c>
      <c r="P583" s="7" t="str">
        <f>TEXT(transaksi[[#This Row],[TANGGAL]], "mmm")</f>
        <v>Agu</v>
      </c>
      <c r="Q583" s="7">
        <f>YEAR(transaksi[[#This Row],[TANGGAL]])</f>
        <v>2022</v>
      </c>
      <c r="R583" s="9"/>
    </row>
    <row r="584" spans="1:18" ht="15" x14ac:dyDescent="0.25">
      <c r="A584" s="6">
        <v>44779</v>
      </c>
      <c r="B584" s="9" t="s">
        <v>84</v>
      </c>
      <c r="C584" s="7">
        <v>110</v>
      </c>
      <c r="D584" s="7" t="s">
        <v>95</v>
      </c>
      <c r="E584" s="7" t="s">
        <v>98</v>
      </c>
      <c r="F584" s="8">
        <v>0</v>
      </c>
      <c r="G584" s="9" t="str">
        <f>VLOOKUP(B584, 'Data Produk'!$A$2:$F$40, 2, FALSE)</f>
        <v>Tipe X Joyko</v>
      </c>
      <c r="H584" s="9" t="str">
        <f>VLOOKUP(B584, 'Data Produk'!$A$2:$F$40, 3, FALSE)</f>
        <v>Alat Tulis</v>
      </c>
      <c r="I584" s="7" t="str">
        <f>VLOOKUP(B584, 'Data Produk'!$A$2:$F$40, 4, FALSE)</f>
        <v>Pcs</v>
      </c>
      <c r="J584" s="10">
        <f>VLOOKUP(B584, 'Data Produk'!$A$2:$F$40, 5, FALSE)</f>
        <v>1500</v>
      </c>
      <c r="K584" s="10">
        <f>VLOOKUP(B584, 'Data Produk'!$A$2:$F$40, 6, FALSE)</f>
        <v>2500</v>
      </c>
      <c r="L584" s="10">
        <f t="shared" si="27"/>
        <v>165000</v>
      </c>
      <c r="M584" s="10">
        <f t="shared" si="28"/>
        <v>275000</v>
      </c>
      <c r="N584" s="10">
        <f t="shared" si="29"/>
        <v>110000</v>
      </c>
      <c r="O584" s="9">
        <f>DAY(transaksi[[#This Row],[TANGGAL]])</f>
        <v>6</v>
      </c>
      <c r="P584" s="7" t="str">
        <f>TEXT(transaksi[[#This Row],[TANGGAL]], "mmm")</f>
        <v>Agu</v>
      </c>
      <c r="Q584" s="7">
        <f>YEAR(transaksi[[#This Row],[TANGGAL]])</f>
        <v>2022</v>
      </c>
      <c r="R584" s="9"/>
    </row>
    <row r="585" spans="1:18" ht="15" x14ac:dyDescent="0.25">
      <c r="A585" s="6">
        <v>44780</v>
      </c>
      <c r="B585" s="9" t="s">
        <v>59</v>
      </c>
      <c r="C585" s="7">
        <v>107</v>
      </c>
      <c r="D585" s="7" t="s">
        <v>95</v>
      </c>
      <c r="E585" s="7" t="s">
        <v>96</v>
      </c>
      <c r="F585" s="8">
        <v>0</v>
      </c>
      <c r="G585" s="9" t="str">
        <f>VLOOKUP(B585, 'Data Produk'!$A$2:$F$40, 2, FALSE)</f>
        <v>Lifebuoy Cair 900 Ml</v>
      </c>
      <c r="H585" s="9" t="str">
        <f>VLOOKUP(B585, 'Data Produk'!$A$2:$F$40, 3, FALSE)</f>
        <v>Perawatan Tubuh</v>
      </c>
      <c r="I585" s="7" t="str">
        <f>VLOOKUP(B585, 'Data Produk'!$A$2:$F$40, 4, FALSE)</f>
        <v>Pcs</v>
      </c>
      <c r="J585" s="10">
        <f>VLOOKUP(B585, 'Data Produk'!$A$2:$F$40, 5, FALSE)</f>
        <v>34550</v>
      </c>
      <c r="K585" s="10">
        <f>VLOOKUP(B585, 'Data Produk'!$A$2:$F$40, 6, FALSE)</f>
        <v>36000</v>
      </c>
      <c r="L585" s="10">
        <f t="shared" si="27"/>
        <v>3696850</v>
      </c>
      <c r="M585" s="10">
        <f t="shared" si="28"/>
        <v>3852000</v>
      </c>
      <c r="N585" s="10">
        <f t="shared" si="29"/>
        <v>155150</v>
      </c>
      <c r="O585" s="9">
        <f>DAY(transaksi[[#This Row],[TANGGAL]])</f>
        <v>7</v>
      </c>
      <c r="P585" s="7" t="str">
        <f>TEXT(transaksi[[#This Row],[TANGGAL]], "mmm")</f>
        <v>Agu</v>
      </c>
      <c r="Q585" s="7">
        <f>YEAR(transaksi[[#This Row],[TANGGAL]])</f>
        <v>2022</v>
      </c>
      <c r="R585" s="9"/>
    </row>
    <row r="586" spans="1:18" ht="15" x14ac:dyDescent="0.25">
      <c r="A586" s="6">
        <v>44781</v>
      </c>
      <c r="B586" s="9" t="s">
        <v>13</v>
      </c>
      <c r="C586" s="7">
        <v>103</v>
      </c>
      <c r="D586" s="7" t="s">
        <v>95</v>
      </c>
      <c r="E586" s="7" t="s">
        <v>98</v>
      </c>
      <c r="F586" s="8">
        <v>0</v>
      </c>
      <c r="G586" s="9" t="str">
        <f>VLOOKUP(B586, 'Data Produk'!$A$2:$F$40, 2, FALSE)</f>
        <v>Oreo Wafer Sandwich</v>
      </c>
      <c r="H586" s="9" t="str">
        <f>VLOOKUP(B586, 'Data Produk'!$A$2:$F$40, 3, FALSE)</f>
        <v>Makanan</v>
      </c>
      <c r="I586" s="7" t="str">
        <f>VLOOKUP(B586, 'Data Produk'!$A$2:$F$40, 4, FALSE)</f>
        <v>Pcs</v>
      </c>
      <c r="J586" s="10">
        <f>VLOOKUP(B586, 'Data Produk'!$A$2:$F$40, 5, FALSE)</f>
        <v>2350</v>
      </c>
      <c r="K586" s="10">
        <f>VLOOKUP(B586, 'Data Produk'!$A$2:$F$40, 6, FALSE)</f>
        <v>3500</v>
      </c>
      <c r="L586" s="10">
        <f t="shared" si="27"/>
        <v>242050</v>
      </c>
      <c r="M586" s="10">
        <f t="shared" si="28"/>
        <v>360500</v>
      </c>
      <c r="N586" s="10">
        <f t="shared" si="29"/>
        <v>118450</v>
      </c>
      <c r="O586" s="9">
        <f>DAY(transaksi[[#This Row],[TANGGAL]])</f>
        <v>8</v>
      </c>
      <c r="P586" s="7" t="str">
        <f>TEXT(transaksi[[#This Row],[TANGGAL]], "mmm")</f>
        <v>Agu</v>
      </c>
      <c r="Q586" s="7">
        <f>YEAR(transaksi[[#This Row],[TANGGAL]])</f>
        <v>2022</v>
      </c>
      <c r="R586" s="9"/>
    </row>
    <row r="587" spans="1:18" ht="15" x14ac:dyDescent="0.25">
      <c r="A587" s="6">
        <v>44782</v>
      </c>
      <c r="B587" s="9" t="s">
        <v>63</v>
      </c>
      <c r="C587" s="7">
        <v>104</v>
      </c>
      <c r="D587" s="7" t="s">
        <v>97</v>
      </c>
      <c r="E587" s="7" t="s">
        <v>96</v>
      </c>
      <c r="F587" s="8">
        <v>0</v>
      </c>
      <c r="G587" s="9" t="str">
        <f>VLOOKUP(B587, 'Data Produk'!$A$2:$F$40, 2, FALSE)</f>
        <v>Pepsodent 120 gr</v>
      </c>
      <c r="H587" s="9" t="str">
        <f>VLOOKUP(B587, 'Data Produk'!$A$2:$F$40, 3, FALSE)</f>
        <v>Perawatan Tubuh</v>
      </c>
      <c r="I587" s="7" t="str">
        <f>VLOOKUP(B587, 'Data Produk'!$A$2:$F$40, 4, FALSE)</f>
        <v>Pcs</v>
      </c>
      <c r="J587" s="10">
        <f>VLOOKUP(B587, 'Data Produk'!$A$2:$F$40, 5, FALSE)</f>
        <v>5750</v>
      </c>
      <c r="K587" s="10">
        <f>VLOOKUP(B587, 'Data Produk'!$A$2:$F$40, 6, FALSE)</f>
        <v>10300</v>
      </c>
      <c r="L587" s="10">
        <f t="shared" si="27"/>
        <v>598000</v>
      </c>
      <c r="M587" s="10">
        <f t="shared" si="28"/>
        <v>1071200</v>
      </c>
      <c r="N587" s="10">
        <f t="shared" si="29"/>
        <v>473200</v>
      </c>
      <c r="O587" s="9">
        <f>DAY(transaksi[[#This Row],[TANGGAL]])</f>
        <v>9</v>
      </c>
      <c r="P587" s="7" t="str">
        <f>TEXT(transaksi[[#This Row],[TANGGAL]], "mmm")</f>
        <v>Agu</v>
      </c>
      <c r="Q587" s="7">
        <f>YEAR(transaksi[[#This Row],[TANGGAL]])</f>
        <v>2022</v>
      </c>
      <c r="R587" s="9"/>
    </row>
    <row r="588" spans="1:18" ht="15" x14ac:dyDescent="0.25">
      <c r="A588" s="6">
        <v>44783</v>
      </c>
      <c r="B588" s="9" t="s">
        <v>63</v>
      </c>
      <c r="C588" s="7">
        <v>103</v>
      </c>
      <c r="D588" s="7" t="s">
        <v>99</v>
      </c>
      <c r="E588" s="7" t="s">
        <v>96</v>
      </c>
      <c r="F588" s="8">
        <v>0</v>
      </c>
      <c r="G588" s="9" t="str">
        <f>VLOOKUP(B588, 'Data Produk'!$A$2:$F$40, 2, FALSE)</f>
        <v>Pepsodent 120 gr</v>
      </c>
      <c r="H588" s="9" t="str">
        <f>VLOOKUP(B588, 'Data Produk'!$A$2:$F$40, 3, FALSE)</f>
        <v>Perawatan Tubuh</v>
      </c>
      <c r="I588" s="7" t="str">
        <f>VLOOKUP(B588, 'Data Produk'!$A$2:$F$40, 4, FALSE)</f>
        <v>Pcs</v>
      </c>
      <c r="J588" s="10">
        <f>VLOOKUP(B588, 'Data Produk'!$A$2:$F$40, 5, FALSE)</f>
        <v>5750</v>
      </c>
      <c r="K588" s="10">
        <f>VLOOKUP(B588, 'Data Produk'!$A$2:$F$40, 6, FALSE)</f>
        <v>10300</v>
      </c>
      <c r="L588" s="10">
        <f t="shared" si="27"/>
        <v>592250</v>
      </c>
      <c r="M588" s="10">
        <f t="shared" si="28"/>
        <v>1060900</v>
      </c>
      <c r="N588" s="10">
        <f t="shared" si="29"/>
        <v>468650</v>
      </c>
      <c r="O588" s="9">
        <f>DAY(transaksi[[#This Row],[TANGGAL]])</f>
        <v>10</v>
      </c>
      <c r="P588" s="7" t="str">
        <f>TEXT(transaksi[[#This Row],[TANGGAL]], "mmm")</f>
        <v>Agu</v>
      </c>
      <c r="Q588" s="7">
        <f>YEAR(transaksi[[#This Row],[TANGGAL]])</f>
        <v>2022</v>
      </c>
      <c r="R588" s="9"/>
    </row>
    <row r="589" spans="1:18" ht="15" x14ac:dyDescent="0.25">
      <c r="A589" s="6">
        <v>44784</v>
      </c>
      <c r="B589" s="9" t="s">
        <v>11</v>
      </c>
      <c r="C589" s="7">
        <v>102</v>
      </c>
      <c r="D589" s="7" t="s">
        <v>97</v>
      </c>
      <c r="E589" s="7" t="s">
        <v>96</v>
      </c>
      <c r="F589" s="8">
        <v>0</v>
      </c>
      <c r="G589" s="9" t="str">
        <f>VLOOKUP(B589, 'Data Produk'!$A$2:$F$40, 2, FALSE)</f>
        <v>Lotte Chocopie</v>
      </c>
      <c r="H589" s="9" t="str">
        <f>VLOOKUP(B589, 'Data Produk'!$A$2:$F$40, 3, FALSE)</f>
        <v>Makanan</v>
      </c>
      <c r="I589" s="7" t="str">
        <f>VLOOKUP(B589, 'Data Produk'!$A$2:$F$40, 4, FALSE)</f>
        <v>Pcs</v>
      </c>
      <c r="J589" s="10">
        <f>VLOOKUP(B589, 'Data Produk'!$A$2:$F$40, 5, FALSE)</f>
        <v>4850</v>
      </c>
      <c r="K589" s="10">
        <f>VLOOKUP(B589, 'Data Produk'!$A$2:$F$40, 6, FALSE)</f>
        <v>6100</v>
      </c>
      <c r="L589" s="10">
        <f t="shared" si="27"/>
        <v>494700</v>
      </c>
      <c r="M589" s="10">
        <f t="shared" si="28"/>
        <v>622200</v>
      </c>
      <c r="N589" s="10">
        <f t="shared" si="29"/>
        <v>127500</v>
      </c>
      <c r="O589" s="9">
        <f>DAY(transaksi[[#This Row],[TANGGAL]])</f>
        <v>11</v>
      </c>
      <c r="P589" s="7" t="str">
        <f>TEXT(transaksi[[#This Row],[TANGGAL]], "mmm")</f>
        <v>Agu</v>
      </c>
      <c r="Q589" s="7">
        <f>YEAR(transaksi[[#This Row],[TANGGAL]])</f>
        <v>2022</v>
      </c>
      <c r="R589" s="9"/>
    </row>
    <row r="590" spans="1:18" ht="15" x14ac:dyDescent="0.25">
      <c r="A590" s="6">
        <v>44785</v>
      </c>
      <c r="B590" s="9" t="s">
        <v>15</v>
      </c>
      <c r="C590" s="7">
        <v>105</v>
      </c>
      <c r="D590" s="7" t="s">
        <v>97</v>
      </c>
      <c r="E590" s="7" t="s">
        <v>96</v>
      </c>
      <c r="F590" s="8">
        <v>0</v>
      </c>
      <c r="G590" s="9" t="str">
        <f>VLOOKUP(B590, 'Data Produk'!$A$2:$F$40, 2, FALSE)</f>
        <v>Nyam-nyam</v>
      </c>
      <c r="H590" s="9" t="str">
        <f>VLOOKUP(B590, 'Data Produk'!$A$2:$F$40, 3, FALSE)</f>
        <v>Makanan</v>
      </c>
      <c r="I590" s="7" t="str">
        <f>VLOOKUP(B590, 'Data Produk'!$A$2:$F$40, 4, FALSE)</f>
        <v>Pcs</v>
      </c>
      <c r="J590" s="10">
        <f>VLOOKUP(B590, 'Data Produk'!$A$2:$F$40, 5, FALSE)</f>
        <v>3550</v>
      </c>
      <c r="K590" s="10">
        <f>VLOOKUP(B590, 'Data Produk'!$A$2:$F$40, 6, FALSE)</f>
        <v>4800</v>
      </c>
      <c r="L590" s="10">
        <f t="shared" si="27"/>
        <v>372750</v>
      </c>
      <c r="M590" s="10">
        <f t="shared" si="28"/>
        <v>504000</v>
      </c>
      <c r="N590" s="10">
        <f t="shared" si="29"/>
        <v>131250</v>
      </c>
      <c r="O590" s="9">
        <f>DAY(transaksi[[#This Row],[TANGGAL]])</f>
        <v>12</v>
      </c>
      <c r="P590" s="7" t="str">
        <f>TEXT(transaksi[[#This Row],[TANGGAL]], "mmm")</f>
        <v>Agu</v>
      </c>
      <c r="Q590" s="7">
        <f>YEAR(transaksi[[#This Row],[TANGGAL]])</f>
        <v>2022</v>
      </c>
      <c r="R590" s="9"/>
    </row>
    <row r="591" spans="1:18" ht="15" x14ac:dyDescent="0.25">
      <c r="A591" s="6">
        <v>44786</v>
      </c>
      <c r="B591" s="9" t="s">
        <v>7</v>
      </c>
      <c r="C591" s="7">
        <v>106</v>
      </c>
      <c r="D591" s="7" t="s">
        <v>99</v>
      </c>
      <c r="E591" s="7" t="s">
        <v>96</v>
      </c>
      <c r="F591" s="8">
        <v>0</v>
      </c>
      <c r="G591" s="9" t="str">
        <f>VLOOKUP(B591, 'Data Produk'!$A$2:$F$40, 2, FALSE)</f>
        <v>Pocky</v>
      </c>
      <c r="H591" s="9" t="str">
        <f>VLOOKUP(B591, 'Data Produk'!$A$2:$F$40, 3, FALSE)</f>
        <v>Makanan</v>
      </c>
      <c r="I591" s="7" t="str">
        <f>VLOOKUP(B591, 'Data Produk'!$A$2:$F$40, 4, FALSE)</f>
        <v>Pcs</v>
      </c>
      <c r="J591" s="10">
        <f>VLOOKUP(B591, 'Data Produk'!$A$2:$F$40, 5, FALSE)</f>
        <v>7250</v>
      </c>
      <c r="K591" s="10">
        <f>VLOOKUP(B591, 'Data Produk'!$A$2:$F$40, 6, FALSE)</f>
        <v>8200</v>
      </c>
      <c r="L591" s="10">
        <f t="shared" si="27"/>
        <v>768500</v>
      </c>
      <c r="M591" s="10">
        <f t="shared" si="28"/>
        <v>869200</v>
      </c>
      <c r="N591" s="10">
        <f t="shared" si="29"/>
        <v>100700</v>
      </c>
      <c r="O591" s="9">
        <f>DAY(transaksi[[#This Row],[TANGGAL]])</f>
        <v>13</v>
      </c>
      <c r="P591" s="7" t="str">
        <f>TEXT(transaksi[[#This Row],[TANGGAL]], "mmm")</f>
        <v>Agu</v>
      </c>
      <c r="Q591" s="7">
        <f>YEAR(transaksi[[#This Row],[TANGGAL]])</f>
        <v>2022</v>
      </c>
      <c r="R591" s="9"/>
    </row>
    <row r="592" spans="1:18" ht="15" x14ac:dyDescent="0.25">
      <c r="A592" s="6">
        <v>44787</v>
      </c>
      <c r="B592" s="9" t="s">
        <v>38</v>
      </c>
      <c r="C592" s="7">
        <v>108</v>
      </c>
      <c r="D592" s="7" t="s">
        <v>97</v>
      </c>
      <c r="E592" s="7" t="s">
        <v>96</v>
      </c>
      <c r="F592" s="8">
        <v>0</v>
      </c>
      <c r="G592" s="9" t="str">
        <f>VLOOKUP(B592, 'Data Produk'!$A$2:$F$40, 2, FALSE)</f>
        <v>Yoyic Bluebery</v>
      </c>
      <c r="H592" s="9" t="str">
        <f>VLOOKUP(B592, 'Data Produk'!$A$2:$F$40, 3, FALSE)</f>
        <v>Minuman</v>
      </c>
      <c r="I592" s="7" t="str">
        <f>VLOOKUP(B592, 'Data Produk'!$A$2:$F$40, 4, FALSE)</f>
        <v>Pcs</v>
      </c>
      <c r="J592" s="10">
        <f>VLOOKUP(B592, 'Data Produk'!$A$2:$F$40, 5, FALSE)</f>
        <v>4775</v>
      </c>
      <c r="K592" s="10">
        <f>VLOOKUP(B592, 'Data Produk'!$A$2:$F$40, 6, FALSE)</f>
        <v>7700</v>
      </c>
      <c r="L592" s="10">
        <f t="shared" si="27"/>
        <v>515700</v>
      </c>
      <c r="M592" s="10">
        <f t="shared" si="28"/>
        <v>831600</v>
      </c>
      <c r="N592" s="10">
        <f t="shared" si="29"/>
        <v>315900</v>
      </c>
      <c r="O592" s="9">
        <f>DAY(transaksi[[#This Row],[TANGGAL]])</f>
        <v>14</v>
      </c>
      <c r="P592" s="7" t="str">
        <f>TEXT(transaksi[[#This Row],[TANGGAL]], "mmm")</f>
        <v>Agu</v>
      </c>
      <c r="Q592" s="7">
        <f>YEAR(transaksi[[#This Row],[TANGGAL]])</f>
        <v>2022</v>
      </c>
      <c r="R592" s="9"/>
    </row>
    <row r="593" spans="1:18" ht="15" x14ac:dyDescent="0.25">
      <c r="A593" s="6">
        <v>44788</v>
      </c>
      <c r="B593" s="9" t="s">
        <v>48</v>
      </c>
      <c r="C593" s="7">
        <v>104</v>
      </c>
      <c r="D593" s="7" t="s">
        <v>97</v>
      </c>
      <c r="E593" s="7" t="s">
        <v>96</v>
      </c>
      <c r="F593" s="8">
        <v>0</v>
      </c>
      <c r="G593" s="9" t="str">
        <f>VLOOKUP(B593, 'Data Produk'!$A$2:$F$40, 2, FALSE)</f>
        <v>Golda Coffee</v>
      </c>
      <c r="H593" s="9" t="str">
        <f>VLOOKUP(B593, 'Data Produk'!$A$2:$F$40, 3, FALSE)</f>
        <v>Minuman</v>
      </c>
      <c r="I593" s="7" t="str">
        <f>VLOOKUP(B593, 'Data Produk'!$A$2:$F$40, 4, FALSE)</f>
        <v>Pcs</v>
      </c>
      <c r="J593" s="10">
        <f>VLOOKUP(B593, 'Data Produk'!$A$2:$F$40, 5, FALSE)</f>
        <v>11950</v>
      </c>
      <c r="K593" s="10">
        <f>VLOOKUP(B593, 'Data Produk'!$A$2:$F$40, 6, FALSE)</f>
        <v>16200</v>
      </c>
      <c r="L593" s="10">
        <f t="shared" si="27"/>
        <v>1242800</v>
      </c>
      <c r="M593" s="10">
        <f t="shared" si="28"/>
        <v>1684800</v>
      </c>
      <c r="N593" s="10">
        <f t="shared" si="29"/>
        <v>442000</v>
      </c>
      <c r="O593" s="9">
        <f>DAY(transaksi[[#This Row],[TANGGAL]])</f>
        <v>15</v>
      </c>
      <c r="P593" s="7" t="str">
        <f>TEXT(transaksi[[#This Row],[TANGGAL]], "mmm")</f>
        <v>Agu</v>
      </c>
      <c r="Q593" s="7">
        <f>YEAR(transaksi[[#This Row],[TANGGAL]])</f>
        <v>2022</v>
      </c>
      <c r="R593" s="9"/>
    </row>
    <row r="594" spans="1:18" ht="15" x14ac:dyDescent="0.25">
      <c r="A594" s="6">
        <v>44789</v>
      </c>
      <c r="B594" s="9" t="s">
        <v>59</v>
      </c>
      <c r="C594" s="7">
        <v>105</v>
      </c>
      <c r="D594" s="7" t="s">
        <v>99</v>
      </c>
      <c r="E594" s="7" t="s">
        <v>96</v>
      </c>
      <c r="F594" s="8">
        <v>0</v>
      </c>
      <c r="G594" s="9" t="str">
        <f>VLOOKUP(B594, 'Data Produk'!$A$2:$F$40, 2, FALSE)</f>
        <v>Lifebuoy Cair 900 Ml</v>
      </c>
      <c r="H594" s="9" t="str">
        <f>VLOOKUP(B594, 'Data Produk'!$A$2:$F$40, 3, FALSE)</f>
        <v>Perawatan Tubuh</v>
      </c>
      <c r="I594" s="7" t="str">
        <f>VLOOKUP(B594, 'Data Produk'!$A$2:$F$40, 4, FALSE)</f>
        <v>Pcs</v>
      </c>
      <c r="J594" s="10">
        <f>VLOOKUP(B594, 'Data Produk'!$A$2:$F$40, 5, FALSE)</f>
        <v>34550</v>
      </c>
      <c r="K594" s="10">
        <f>VLOOKUP(B594, 'Data Produk'!$A$2:$F$40, 6, FALSE)</f>
        <v>36000</v>
      </c>
      <c r="L594" s="10">
        <f t="shared" si="27"/>
        <v>3627750</v>
      </c>
      <c r="M594" s="10">
        <f t="shared" si="28"/>
        <v>3780000</v>
      </c>
      <c r="N594" s="10">
        <f t="shared" si="29"/>
        <v>152250</v>
      </c>
      <c r="O594" s="9">
        <f>DAY(transaksi[[#This Row],[TANGGAL]])</f>
        <v>16</v>
      </c>
      <c r="P594" s="7" t="str">
        <f>TEXT(transaksi[[#This Row],[TANGGAL]], "mmm")</f>
        <v>Agu</v>
      </c>
      <c r="Q594" s="7">
        <f>YEAR(transaksi[[#This Row],[TANGGAL]])</f>
        <v>2022</v>
      </c>
      <c r="R594" s="9"/>
    </row>
    <row r="595" spans="1:18" ht="15" x14ac:dyDescent="0.25">
      <c r="A595" s="6">
        <v>44790</v>
      </c>
      <c r="B595" s="9" t="s">
        <v>13</v>
      </c>
      <c r="C595" s="7">
        <v>102</v>
      </c>
      <c r="D595" s="7" t="s">
        <v>97</v>
      </c>
      <c r="E595" s="7" t="s">
        <v>96</v>
      </c>
      <c r="F595" s="8">
        <v>0</v>
      </c>
      <c r="G595" s="9" t="str">
        <f>VLOOKUP(B595, 'Data Produk'!$A$2:$F$40, 2, FALSE)</f>
        <v>Oreo Wafer Sandwich</v>
      </c>
      <c r="H595" s="9" t="str">
        <f>VLOOKUP(B595, 'Data Produk'!$A$2:$F$40, 3, FALSE)</f>
        <v>Makanan</v>
      </c>
      <c r="I595" s="7" t="str">
        <f>VLOOKUP(B595, 'Data Produk'!$A$2:$F$40, 4, FALSE)</f>
        <v>Pcs</v>
      </c>
      <c r="J595" s="10">
        <f>VLOOKUP(B595, 'Data Produk'!$A$2:$F$40, 5, FALSE)</f>
        <v>2350</v>
      </c>
      <c r="K595" s="10">
        <f>VLOOKUP(B595, 'Data Produk'!$A$2:$F$40, 6, FALSE)</f>
        <v>3500</v>
      </c>
      <c r="L595" s="10">
        <f t="shared" si="27"/>
        <v>239700</v>
      </c>
      <c r="M595" s="10">
        <f t="shared" si="28"/>
        <v>357000</v>
      </c>
      <c r="N595" s="10">
        <f t="shared" si="29"/>
        <v>117300</v>
      </c>
      <c r="O595" s="9">
        <f>DAY(transaksi[[#This Row],[TANGGAL]])</f>
        <v>17</v>
      </c>
      <c r="P595" s="7" t="str">
        <f>TEXT(transaksi[[#This Row],[TANGGAL]], "mmm")</f>
        <v>Agu</v>
      </c>
      <c r="Q595" s="7">
        <f>YEAR(transaksi[[#This Row],[TANGGAL]])</f>
        <v>2022</v>
      </c>
      <c r="R595" s="9"/>
    </row>
    <row r="596" spans="1:18" ht="15" x14ac:dyDescent="0.25">
      <c r="A596" s="6">
        <v>44791</v>
      </c>
      <c r="B596" s="9" t="s">
        <v>63</v>
      </c>
      <c r="C596" s="7">
        <v>106</v>
      </c>
      <c r="D596" s="7" t="s">
        <v>97</v>
      </c>
      <c r="E596" s="7" t="s">
        <v>96</v>
      </c>
      <c r="F596" s="8">
        <v>0</v>
      </c>
      <c r="G596" s="9" t="str">
        <f>VLOOKUP(B596, 'Data Produk'!$A$2:$F$40, 2, FALSE)</f>
        <v>Pepsodent 120 gr</v>
      </c>
      <c r="H596" s="9" t="str">
        <f>VLOOKUP(B596, 'Data Produk'!$A$2:$F$40, 3, FALSE)</f>
        <v>Perawatan Tubuh</v>
      </c>
      <c r="I596" s="7" t="str">
        <f>VLOOKUP(B596, 'Data Produk'!$A$2:$F$40, 4, FALSE)</f>
        <v>Pcs</v>
      </c>
      <c r="J596" s="10">
        <f>VLOOKUP(B596, 'Data Produk'!$A$2:$F$40, 5, FALSE)</f>
        <v>5750</v>
      </c>
      <c r="K596" s="10">
        <f>VLOOKUP(B596, 'Data Produk'!$A$2:$F$40, 6, FALSE)</f>
        <v>10300</v>
      </c>
      <c r="L596" s="10">
        <f t="shared" si="27"/>
        <v>609500</v>
      </c>
      <c r="M596" s="10">
        <f t="shared" si="28"/>
        <v>1091800</v>
      </c>
      <c r="N596" s="10">
        <f t="shared" si="29"/>
        <v>482300</v>
      </c>
      <c r="O596" s="9">
        <f>DAY(transaksi[[#This Row],[TANGGAL]])</f>
        <v>18</v>
      </c>
      <c r="P596" s="7" t="str">
        <f>TEXT(transaksi[[#This Row],[TANGGAL]], "mmm")</f>
        <v>Agu</v>
      </c>
      <c r="Q596" s="7">
        <f>YEAR(transaksi[[#This Row],[TANGGAL]])</f>
        <v>2022</v>
      </c>
      <c r="R596" s="9"/>
    </row>
    <row r="597" spans="1:18" ht="15" x14ac:dyDescent="0.25">
      <c r="A597" s="6">
        <v>44792</v>
      </c>
      <c r="B597" s="9" t="s">
        <v>63</v>
      </c>
      <c r="C597" s="7">
        <v>103</v>
      </c>
      <c r="D597" s="7" t="s">
        <v>99</v>
      </c>
      <c r="E597" s="7" t="s">
        <v>96</v>
      </c>
      <c r="F597" s="8">
        <v>0</v>
      </c>
      <c r="G597" s="9" t="str">
        <f>VLOOKUP(B597, 'Data Produk'!$A$2:$F$40, 2, FALSE)</f>
        <v>Pepsodent 120 gr</v>
      </c>
      <c r="H597" s="9" t="str">
        <f>VLOOKUP(B597, 'Data Produk'!$A$2:$F$40, 3, FALSE)</f>
        <v>Perawatan Tubuh</v>
      </c>
      <c r="I597" s="7" t="str">
        <f>VLOOKUP(B597, 'Data Produk'!$A$2:$F$40, 4, FALSE)</f>
        <v>Pcs</v>
      </c>
      <c r="J597" s="10">
        <f>VLOOKUP(B597, 'Data Produk'!$A$2:$F$40, 5, FALSE)</f>
        <v>5750</v>
      </c>
      <c r="K597" s="10">
        <f>VLOOKUP(B597, 'Data Produk'!$A$2:$F$40, 6, FALSE)</f>
        <v>10300</v>
      </c>
      <c r="L597" s="10">
        <f t="shared" si="27"/>
        <v>592250</v>
      </c>
      <c r="M597" s="10">
        <f t="shared" si="28"/>
        <v>1060900</v>
      </c>
      <c r="N597" s="10">
        <f t="shared" si="29"/>
        <v>468650</v>
      </c>
      <c r="O597" s="9">
        <f>DAY(transaksi[[#This Row],[TANGGAL]])</f>
        <v>19</v>
      </c>
      <c r="P597" s="7" t="str">
        <f>TEXT(transaksi[[#This Row],[TANGGAL]], "mmm")</f>
        <v>Agu</v>
      </c>
      <c r="Q597" s="7">
        <f>YEAR(transaksi[[#This Row],[TANGGAL]])</f>
        <v>2022</v>
      </c>
      <c r="R597" s="9"/>
    </row>
    <row r="598" spans="1:18" ht="15" x14ac:dyDescent="0.25">
      <c r="A598" s="6">
        <v>44793</v>
      </c>
      <c r="B598" s="9" t="s">
        <v>11</v>
      </c>
      <c r="C598" s="7">
        <v>109</v>
      </c>
      <c r="D598" s="7" t="s">
        <v>97</v>
      </c>
      <c r="E598" s="7" t="s">
        <v>96</v>
      </c>
      <c r="F598" s="8">
        <v>0</v>
      </c>
      <c r="G598" s="9" t="str">
        <f>VLOOKUP(B598, 'Data Produk'!$A$2:$F$40, 2, FALSE)</f>
        <v>Lotte Chocopie</v>
      </c>
      <c r="H598" s="9" t="str">
        <f>VLOOKUP(B598, 'Data Produk'!$A$2:$F$40, 3, FALSE)</f>
        <v>Makanan</v>
      </c>
      <c r="I598" s="7" t="str">
        <f>VLOOKUP(B598, 'Data Produk'!$A$2:$F$40, 4, FALSE)</f>
        <v>Pcs</v>
      </c>
      <c r="J598" s="10">
        <f>VLOOKUP(B598, 'Data Produk'!$A$2:$F$40, 5, FALSE)</f>
        <v>4850</v>
      </c>
      <c r="K598" s="10">
        <f>VLOOKUP(B598, 'Data Produk'!$A$2:$F$40, 6, FALSE)</f>
        <v>6100</v>
      </c>
      <c r="L598" s="10">
        <f t="shared" si="27"/>
        <v>528650</v>
      </c>
      <c r="M598" s="10">
        <f t="shared" si="28"/>
        <v>664900</v>
      </c>
      <c r="N598" s="10">
        <f t="shared" si="29"/>
        <v>136250</v>
      </c>
      <c r="O598" s="9">
        <f>DAY(transaksi[[#This Row],[TANGGAL]])</f>
        <v>20</v>
      </c>
      <c r="P598" s="7" t="str">
        <f>TEXT(transaksi[[#This Row],[TANGGAL]], "mmm")</f>
        <v>Agu</v>
      </c>
      <c r="Q598" s="7">
        <f>YEAR(transaksi[[#This Row],[TANGGAL]])</f>
        <v>2022</v>
      </c>
      <c r="R598" s="9"/>
    </row>
    <row r="599" spans="1:18" ht="15" x14ac:dyDescent="0.25">
      <c r="A599" s="6">
        <v>44794</v>
      </c>
      <c r="B599" s="9" t="s">
        <v>15</v>
      </c>
      <c r="C599" s="7">
        <v>108</v>
      </c>
      <c r="D599" s="7" t="s">
        <v>97</v>
      </c>
      <c r="E599" s="7" t="s">
        <v>96</v>
      </c>
      <c r="F599" s="8">
        <v>0</v>
      </c>
      <c r="G599" s="9" t="str">
        <f>VLOOKUP(B599, 'Data Produk'!$A$2:$F$40, 2, FALSE)</f>
        <v>Nyam-nyam</v>
      </c>
      <c r="H599" s="9" t="str">
        <f>VLOOKUP(B599, 'Data Produk'!$A$2:$F$40, 3, FALSE)</f>
        <v>Makanan</v>
      </c>
      <c r="I599" s="7" t="str">
        <f>VLOOKUP(B599, 'Data Produk'!$A$2:$F$40, 4, FALSE)</f>
        <v>Pcs</v>
      </c>
      <c r="J599" s="10">
        <f>VLOOKUP(B599, 'Data Produk'!$A$2:$F$40, 5, FALSE)</f>
        <v>3550</v>
      </c>
      <c r="K599" s="10">
        <f>VLOOKUP(B599, 'Data Produk'!$A$2:$F$40, 6, FALSE)</f>
        <v>4800</v>
      </c>
      <c r="L599" s="10">
        <f t="shared" si="27"/>
        <v>383400</v>
      </c>
      <c r="M599" s="10">
        <f t="shared" si="28"/>
        <v>518400</v>
      </c>
      <c r="N599" s="10">
        <f t="shared" si="29"/>
        <v>135000</v>
      </c>
      <c r="O599" s="9">
        <f>DAY(transaksi[[#This Row],[TANGGAL]])</f>
        <v>21</v>
      </c>
      <c r="P599" s="7" t="str">
        <f>TEXT(transaksi[[#This Row],[TANGGAL]], "mmm")</f>
        <v>Agu</v>
      </c>
      <c r="Q599" s="7">
        <f>YEAR(transaksi[[#This Row],[TANGGAL]])</f>
        <v>2022</v>
      </c>
      <c r="R599" s="9"/>
    </row>
    <row r="600" spans="1:18" ht="15" x14ac:dyDescent="0.25">
      <c r="A600" s="6">
        <v>44795</v>
      </c>
      <c r="B600" s="9" t="s">
        <v>7</v>
      </c>
      <c r="C600" s="7">
        <v>107</v>
      </c>
      <c r="D600" s="7" t="s">
        <v>99</v>
      </c>
      <c r="E600" s="7" t="s">
        <v>96</v>
      </c>
      <c r="F600" s="8">
        <v>0</v>
      </c>
      <c r="G600" s="9" t="str">
        <f>VLOOKUP(B600, 'Data Produk'!$A$2:$F$40, 2, FALSE)</f>
        <v>Pocky</v>
      </c>
      <c r="H600" s="9" t="str">
        <f>VLOOKUP(B600, 'Data Produk'!$A$2:$F$40, 3, FALSE)</f>
        <v>Makanan</v>
      </c>
      <c r="I600" s="7" t="str">
        <f>VLOOKUP(B600, 'Data Produk'!$A$2:$F$40, 4, FALSE)</f>
        <v>Pcs</v>
      </c>
      <c r="J600" s="10">
        <f>VLOOKUP(B600, 'Data Produk'!$A$2:$F$40, 5, FALSE)</f>
        <v>7250</v>
      </c>
      <c r="K600" s="10">
        <f>VLOOKUP(B600, 'Data Produk'!$A$2:$F$40, 6, FALSE)</f>
        <v>8200</v>
      </c>
      <c r="L600" s="10">
        <f t="shared" si="27"/>
        <v>775750</v>
      </c>
      <c r="M600" s="10">
        <f t="shared" si="28"/>
        <v>877400</v>
      </c>
      <c r="N600" s="10">
        <f t="shared" si="29"/>
        <v>101650</v>
      </c>
      <c r="O600" s="9">
        <f>DAY(transaksi[[#This Row],[TANGGAL]])</f>
        <v>22</v>
      </c>
      <c r="P600" s="7" t="str">
        <f>TEXT(transaksi[[#This Row],[TANGGAL]], "mmm")</f>
        <v>Agu</v>
      </c>
      <c r="Q600" s="7">
        <f>YEAR(transaksi[[#This Row],[TANGGAL]])</f>
        <v>2022</v>
      </c>
      <c r="R600" s="9"/>
    </row>
    <row r="601" spans="1:18" ht="15" x14ac:dyDescent="0.25">
      <c r="A601" s="6">
        <v>44796</v>
      </c>
      <c r="B601" s="9" t="s">
        <v>38</v>
      </c>
      <c r="C601" s="7">
        <v>102</v>
      </c>
      <c r="D601" s="7" t="s">
        <v>97</v>
      </c>
      <c r="E601" s="7" t="s">
        <v>96</v>
      </c>
      <c r="F601" s="8">
        <v>0</v>
      </c>
      <c r="G601" s="9" t="str">
        <f>VLOOKUP(B601, 'Data Produk'!$A$2:$F$40, 2, FALSE)</f>
        <v>Yoyic Bluebery</v>
      </c>
      <c r="H601" s="9" t="str">
        <f>VLOOKUP(B601, 'Data Produk'!$A$2:$F$40, 3, FALSE)</f>
        <v>Minuman</v>
      </c>
      <c r="I601" s="7" t="str">
        <f>VLOOKUP(B601, 'Data Produk'!$A$2:$F$40, 4, FALSE)</f>
        <v>Pcs</v>
      </c>
      <c r="J601" s="10">
        <f>VLOOKUP(B601, 'Data Produk'!$A$2:$F$40, 5, FALSE)</f>
        <v>4775</v>
      </c>
      <c r="K601" s="10">
        <f>VLOOKUP(B601, 'Data Produk'!$A$2:$F$40, 6, FALSE)</f>
        <v>7700</v>
      </c>
      <c r="L601" s="10">
        <f t="shared" si="27"/>
        <v>487050</v>
      </c>
      <c r="M601" s="10">
        <f t="shared" si="28"/>
        <v>785400</v>
      </c>
      <c r="N601" s="10">
        <f t="shared" si="29"/>
        <v>298350</v>
      </c>
      <c r="O601" s="9">
        <f>DAY(transaksi[[#This Row],[TANGGAL]])</f>
        <v>23</v>
      </c>
      <c r="P601" s="7" t="str">
        <f>TEXT(transaksi[[#This Row],[TANGGAL]], "mmm")</f>
        <v>Agu</v>
      </c>
      <c r="Q601" s="7">
        <f>YEAR(transaksi[[#This Row],[TANGGAL]])</f>
        <v>2022</v>
      </c>
      <c r="R601" s="9"/>
    </row>
    <row r="602" spans="1:18" ht="15" x14ac:dyDescent="0.25">
      <c r="A602" s="6">
        <v>44797</v>
      </c>
      <c r="B602" s="9" t="s">
        <v>48</v>
      </c>
      <c r="C602" s="7">
        <v>105</v>
      </c>
      <c r="D602" s="7" t="s">
        <v>97</v>
      </c>
      <c r="E602" s="7" t="s">
        <v>96</v>
      </c>
      <c r="F602" s="8">
        <v>0</v>
      </c>
      <c r="G602" s="9" t="str">
        <f>VLOOKUP(B602, 'Data Produk'!$A$2:$F$40, 2, FALSE)</f>
        <v>Golda Coffee</v>
      </c>
      <c r="H602" s="9" t="str">
        <f>VLOOKUP(B602, 'Data Produk'!$A$2:$F$40, 3, FALSE)</f>
        <v>Minuman</v>
      </c>
      <c r="I602" s="7" t="str">
        <f>VLOOKUP(B602, 'Data Produk'!$A$2:$F$40, 4, FALSE)</f>
        <v>Pcs</v>
      </c>
      <c r="J602" s="10">
        <f>VLOOKUP(B602, 'Data Produk'!$A$2:$F$40, 5, FALSE)</f>
        <v>11950</v>
      </c>
      <c r="K602" s="10">
        <f>VLOOKUP(B602, 'Data Produk'!$A$2:$F$40, 6, FALSE)</f>
        <v>16200</v>
      </c>
      <c r="L602" s="10">
        <f t="shared" si="27"/>
        <v>1254750</v>
      </c>
      <c r="M602" s="10">
        <f t="shared" si="28"/>
        <v>1701000</v>
      </c>
      <c r="N602" s="10">
        <f t="shared" si="29"/>
        <v>446250</v>
      </c>
      <c r="O602" s="9">
        <f>DAY(transaksi[[#This Row],[TANGGAL]])</f>
        <v>24</v>
      </c>
      <c r="P602" s="7" t="str">
        <f>TEXT(transaksi[[#This Row],[TANGGAL]], "mmm")</f>
        <v>Agu</v>
      </c>
      <c r="Q602" s="7">
        <f>YEAR(transaksi[[#This Row],[TANGGAL]])</f>
        <v>2022</v>
      </c>
      <c r="R602" s="9"/>
    </row>
    <row r="603" spans="1:18" ht="15" x14ac:dyDescent="0.25">
      <c r="A603" s="6">
        <v>44798</v>
      </c>
      <c r="B603" s="9" t="s">
        <v>63</v>
      </c>
      <c r="C603" s="7">
        <v>103</v>
      </c>
      <c r="D603" s="7" t="s">
        <v>95</v>
      </c>
      <c r="E603" s="7" t="s">
        <v>96</v>
      </c>
      <c r="F603" s="8">
        <v>0</v>
      </c>
      <c r="G603" s="9" t="str">
        <f>VLOOKUP(B603, 'Data Produk'!$A$2:$F$40, 2, FALSE)</f>
        <v>Pepsodent 120 gr</v>
      </c>
      <c r="H603" s="9" t="str">
        <f>VLOOKUP(B603, 'Data Produk'!$A$2:$F$40, 3, FALSE)</f>
        <v>Perawatan Tubuh</v>
      </c>
      <c r="I603" s="7" t="str">
        <f>VLOOKUP(B603, 'Data Produk'!$A$2:$F$40, 4, FALSE)</f>
        <v>Pcs</v>
      </c>
      <c r="J603" s="10">
        <f>VLOOKUP(B603, 'Data Produk'!$A$2:$F$40, 5, FALSE)</f>
        <v>5750</v>
      </c>
      <c r="K603" s="10">
        <f>VLOOKUP(B603, 'Data Produk'!$A$2:$F$40, 6, FALSE)</f>
        <v>10300</v>
      </c>
      <c r="L603" s="10">
        <f t="shared" si="27"/>
        <v>592250</v>
      </c>
      <c r="M603" s="10">
        <f t="shared" si="28"/>
        <v>1060900</v>
      </c>
      <c r="N603" s="10">
        <f t="shared" si="29"/>
        <v>468650</v>
      </c>
      <c r="O603" s="9">
        <f>DAY(transaksi[[#This Row],[TANGGAL]])</f>
        <v>25</v>
      </c>
      <c r="P603" s="7" t="str">
        <f>TEXT(transaksi[[#This Row],[TANGGAL]], "mmm")</f>
        <v>Agu</v>
      </c>
      <c r="Q603" s="7">
        <f>YEAR(transaksi[[#This Row],[TANGGAL]])</f>
        <v>2022</v>
      </c>
      <c r="R603" s="9"/>
    </row>
    <row r="604" spans="1:18" ht="15" x14ac:dyDescent="0.25">
      <c r="A604" s="6">
        <v>44799</v>
      </c>
      <c r="B604" s="9" t="s">
        <v>63</v>
      </c>
      <c r="C604" s="7">
        <v>107</v>
      </c>
      <c r="D604" s="7" t="s">
        <v>95</v>
      </c>
      <c r="E604" s="7" t="s">
        <v>96</v>
      </c>
      <c r="F604" s="8">
        <v>0</v>
      </c>
      <c r="G604" s="9" t="str">
        <f>VLOOKUP(B604, 'Data Produk'!$A$2:$F$40, 2, FALSE)</f>
        <v>Pepsodent 120 gr</v>
      </c>
      <c r="H604" s="9" t="str">
        <f>VLOOKUP(B604, 'Data Produk'!$A$2:$F$40, 3, FALSE)</f>
        <v>Perawatan Tubuh</v>
      </c>
      <c r="I604" s="7" t="str">
        <f>VLOOKUP(B604, 'Data Produk'!$A$2:$F$40, 4, FALSE)</f>
        <v>Pcs</v>
      </c>
      <c r="J604" s="10">
        <f>VLOOKUP(B604, 'Data Produk'!$A$2:$F$40, 5, FALSE)</f>
        <v>5750</v>
      </c>
      <c r="K604" s="10">
        <f>VLOOKUP(B604, 'Data Produk'!$A$2:$F$40, 6, FALSE)</f>
        <v>10300</v>
      </c>
      <c r="L604" s="10">
        <f t="shared" si="27"/>
        <v>615250</v>
      </c>
      <c r="M604" s="10">
        <f t="shared" si="28"/>
        <v>1102100</v>
      </c>
      <c r="N604" s="10">
        <f t="shared" si="29"/>
        <v>486850</v>
      </c>
      <c r="O604" s="9">
        <f>DAY(transaksi[[#This Row],[TANGGAL]])</f>
        <v>26</v>
      </c>
      <c r="P604" s="7" t="str">
        <f>TEXT(transaksi[[#This Row],[TANGGAL]], "mmm")</f>
        <v>Agu</v>
      </c>
      <c r="Q604" s="7">
        <f>YEAR(transaksi[[#This Row],[TANGGAL]])</f>
        <v>2022</v>
      </c>
      <c r="R604" s="9"/>
    </row>
    <row r="605" spans="1:18" ht="15" x14ac:dyDescent="0.25">
      <c r="A605" s="6">
        <v>44800</v>
      </c>
      <c r="B605" s="9" t="s">
        <v>63</v>
      </c>
      <c r="C605" s="7">
        <v>105</v>
      </c>
      <c r="D605" s="7" t="s">
        <v>95</v>
      </c>
      <c r="E605" s="7" t="s">
        <v>96</v>
      </c>
      <c r="F605" s="8">
        <v>0</v>
      </c>
      <c r="G605" s="9" t="str">
        <f>VLOOKUP(B605, 'Data Produk'!$A$2:$F$40, 2, FALSE)</f>
        <v>Pepsodent 120 gr</v>
      </c>
      <c r="H605" s="9" t="str">
        <f>VLOOKUP(B605, 'Data Produk'!$A$2:$F$40, 3, FALSE)</f>
        <v>Perawatan Tubuh</v>
      </c>
      <c r="I605" s="7" t="str">
        <f>VLOOKUP(B605, 'Data Produk'!$A$2:$F$40, 4, FALSE)</f>
        <v>Pcs</v>
      </c>
      <c r="J605" s="10">
        <f>VLOOKUP(B605, 'Data Produk'!$A$2:$F$40, 5, FALSE)</f>
        <v>5750</v>
      </c>
      <c r="K605" s="10">
        <f>VLOOKUP(B605, 'Data Produk'!$A$2:$F$40, 6, FALSE)</f>
        <v>10300</v>
      </c>
      <c r="L605" s="10">
        <f t="shared" si="27"/>
        <v>603750</v>
      </c>
      <c r="M605" s="10">
        <f t="shared" si="28"/>
        <v>1081500</v>
      </c>
      <c r="N605" s="10">
        <f t="shared" si="29"/>
        <v>477750</v>
      </c>
      <c r="O605" s="9">
        <f>DAY(transaksi[[#This Row],[TANGGAL]])</f>
        <v>27</v>
      </c>
      <c r="P605" s="7" t="str">
        <f>TEXT(transaksi[[#This Row],[TANGGAL]], "mmm")</f>
        <v>Agu</v>
      </c>
      <c r="Q605" s="7">
        <f>YEAR(transaksi[[#This Row],[TANGGAL]])</f>
        <v>2022</v>
      </c>
      <c r="R605" s="9"/>
    </row>
    <row r="606" spans="1:18" ht="15" x14ac:dyDescent="0.25">
      <c r="A606" s="6">
        <v>44801</v>
      </c>
      <c r="B606" s="9" t="s">
        <v>63</v>
      </c>
      <c r="C606" s="7">
        <v>102</v>
      </c>
      <c r="D606" s="7" t="s">
        <v>95</v>
      </c>
      <c r="E606" s="7" t="s">
        <v>96</v>
      </c>
      <c r="F606" s="8">
        <v>0</v>
      </c>
      <c r="G606" s="9" t="str">
        <f>VLOOKUP(B606, 'Data Produk'!$A$2:$F$40, 2, FALSE)</f>
        <v>Pepsodent 120 gr</v>
      </c>
      <c r="H606" s="9" t="str">
        <f>VLOOKUP(B606, 'Data Produk'!$A$2:$F$40, 3, FALSE)</f>
        <v>Perawatan Tubuh</v>
      </c>
      <c r="I606" s="7" t="str">
        <f>VLOOKUP(B606, 'Data Produk'!$A$2:$F$40, 4, FALSE)</f>
        <v>Pcs</v>
      </c>
      <c r="J606" s="10">
        <f>VLOOKUP(B606, 'Data Produk'!$A$2:$F$40, 5, FALSE)</f>
        <v>5750</v>
      </c>
      <c r="K606" s="10">
        <f>VLOOKUP(B606, 'Data Produk'!$A$2:$F$40, 6, FALSE)</f>
        <v>10300</v>
      </c>
      <c r="L606" s="10">
        <f t="shared" si="27"/>
        <v>586500</v>
      </c>
      <c r="M606" s="10">
        <f t="shared" si="28"/>
        <v>1050600</v>
      </c>
      <c r="N606" s="10">
        <f t="shared" si="29"/>
        <v>464100</v>
      </c>
      <c r="O606" s="9">
        <f>DAY(transaksi[[#This Row],[TANGGAL]])</f>
        <v>28</v>
      </c>
      <c r="P606" s="7" t="str">
        <f>TEXT(transaksi[[#This Row],[TANGGAL]], "mmm")</f>
        <v>Agu</v>
      </c>
      <c r="Q606" s="7">
        <f>YEAR(transaksi[[#This Row],[TANGGAL]])</f>
        <v>2022</v>
      </c>
      <c r="R606" s="9"/>
    </row>
    <row r="607" spans="1:18" ht="15" x14ac:dyDescent="0.25">
      <c r="A607" s="6">
        <v>44802</v>
      </c>
      <c r="B607" s="9" t="s">
        <v>63</v>
      </c>
      <c r="C607" s="7">
        <v>112</v>
      </c>
      <c r="D607" s="7" t="s">
        <v>95</v>
      </c>
      <c r="E607" s="7" t="s">
        <v>96</v>
      </c>
      <c r="F607" s="8">
        <v>0</v>
      </c>
      <c r="G607" s="9" t="str">
        <f>VLOOKUP(B607, 'Data Produk'!$A$2:$F$40, 2, FALSE)</f>
        <v>Pepsodent 120 gr</v>
      </c>
      <c r="H607" s="9" t="str">
        <f>VLOOKUP(B607, 'Data Produk'!$A$2:$F$40, 3, FALSE)</f>
        <v>Perawatan Tubuh</v>
      </c>
      <c r="I607" s="7" t="str">
        <f>VLOOKUP(B607, 'Data Produk'!$A$2:$F$40, 4, FALSE)</f>
        <v>Pcs</v>
      </c>
      <c r="J607" s="10">
        <f>VLOOKUP(B607, 'Data Produk'!$A$2:$F$40, 5, FALSE)</f>
        <v>5750</v>
      </c>
      <c r="K607" s="10">
        <f>VLOOKUP(B607, 'Data Produk'!$A$2:$F$40, 6, FALSE)</f>
        <v>10300</v>
      </c>
      <c r="L607" s="10">
        <f t="shared" si="27"/>
        <v>644000</v>
      </c>
      <c r="M607" s="10">
        <f t="shared" si="28"/>
        <v>1153600</v>
      </c>
      <c r="N607" s="10">
        <f t="shared" si="29"/>
        <v>509600</v>
      </c>
      <c r="O607" s="9">
        <f>DAY(transaksi[[#This Row],[TANGGAL]])</f>
        <v>29</v>
      </c>
      <c r="P607" s="7" t="str">
        <f>TEXT(transaksi[[#This Row],[TANGGAL]], "mmm")</f>
        <v>Agu</v>
      </c>
      <c r="Q607" s="7">
        <f>YEAR(transaksi[[#This Row],[TANGGAL]])</f>
        <v>2022</v>
      </c>
      <c r="R607" s="9"/>
    </row>
    <row r="608" spans="1:18" ht="15" x14ac:dyDescent="0.25">
      <c r="A608" s="6">
        <v>44803</v>
      </c>
      <c r="B608" s="9" t="s">
        <v>63</v>
      </c>
      <c r="C608" s="7">
        <v>110</v>
      </c>
      <c r="D608" s="7" t="s">
        <v>95</v>
      </c>
      <c r="E608" s="7" t="s">
        <v>96</v>
      </c>
      <c r="F608" s="8">
        <v>0</v>
      </c>
      <c r="G608" s="9" t="str">
        <f>VLOOKUP(B608, 'Data Produk'!$A$2:$F$40, 2, FALSE)</f>
        <v>Pepsodent 120 gr</v>
      </c>
      <c r="H608" s="9" t="str">
        <f>VLOOKUP(B608, 'Data Produk'!$A$2:$F$40, 3, FALSE)</f>
        <v>Perawatan Tubuh</v>
      </c>
      <c r="I608" s="7" t="str">
        <f>VLOOKUP(B608, 'Data Produk'!$A$2:$F$40, 4, FALSE)</f>
        <v>Pcs</v>
      </c>
      <c r="J608" s="10">
        <f>VLOOKUP(B608, 'Data Produk'!$A$2:$F$40, 5, FALSE)</f>
        <v>5750</v>
      </c>
      <c r="K608" s="10">
        <f>VLOOKUP(B608, 'Data Produk'!$A$2:$F$40, 6, FALSE)</f>
        <v>10300</v>
      </c>
      <c r="L608" s="10">
        <f t="shared" si="27"/>
        <v>632500</v>
      </c>
      <c r="M608" s="10">
        <f t="shared" si="28"/>
        <v>1133000</v>
      </c>
      <c r="N608" s="10">
        <f t="shared" si="29"/>
        <v>500500</v>
      </c>
      <c r="O608" s="9">
        <f>DAY(transaksi[[#This Row],[TANGGAL]])</f>
        <v>30</v>
      </c>
      <c r="P608" s="7" t="str">
        <f>TEXT(transaksi[[#This Row],[TANGGAL]], "mmm")</f>
        <v>Agu</v>
      </c>
      <c r="Q608" s="7">
        <f>YEAR(transaksi[[#This Row],[TANGGAL]])</f>
        <v>2022</v>
      </c>
      <c r="R608" s="9"/>
    </row>
    <row r="609" spans="1:18" ht="15" x14ac:dyDescent="0.25">
      <c r="A609" s="6">
        <v>44804</v>
      </c>
      <c r="B609" s="9" t="s">
        <v>63</v>
      </c>
      <c r="C609" s="7">
        <v>105</v>
      </c>
      <c r="D609" s="7" t="s">
        <v>95</v>
      </c>
      <c r="E609" s="7" t="s">
        <v>96</v>
      </c>
      <c r="F609" s="8">
        <v>0</v>
      </c>
      <c r="G609" s="9" t="str">
        <f>VLOOKUP(B609, 'Data Produk'!$A$2:$F$40, 2, FALSE)</f>
        <v>Pepsodent 120 gr</v>
      </c>
      <c r="H609" s="9" t="str">
        <f>VLOOKUP(B609, 'Data Produk'!$A$2:$F$40, 3, FALSE)</f>
        <v>Perawatan Tubuh</v>
      </c>
      <c r="I609" s="7" t="str">
        <f>VLOOKUP(B609, 'Data Produk'!$A$2:$F$40, 4, FALSE)</f>
        <v>Pcs</v>
      </c>
      <c r="J609" s="10">
        <f>VLOOKUP(B609, 'Data Produk'!$A$2:$F$40, 5, FALSE)</f>
        <v>5750</v>
      </c>
      <c r="K609" s="10">
        <f>VLOOKUP(B609, 'Data Produk'!$A$2:$F$40, 6, FALSE)</f>
        <v>10300</v>
      </c>
      <c r="L609" s="10">
        <f t="shared" si="27"/>
        <v>603750</v>
      </c>
      <c r="M609" s="10">
        <f t="shared" si="28"/>
        <v>1081500</v>
      </c>
      <c r="N609" s="10">
        <f t="shared" si="29"/>
        <v>477750</v>
      </c>
      <c r="O609" s="9">
        <f>DAY(transaksi[[#This Row],[TANGGAL]])</f>
        <v>31</v>
      </c>
      <c r="P609" s="7" t="str">
        <f>TEXT(transaksi[[#This Row],[TANGGAL]], "mmm")</f>
        <v>Agu</v>
      </c>
      <c r="Q609" s="7">
        <f>YEAR(transaksi[[#This Row],[TANGGAL]])</f>
        <v>2022</v>
      </c>
      <c r="R609" s="9"/>
    </row>
    <row r="610" spans="1:18" ht="15" x14ac:dyDescent="0.25">
      <c r="A610" s="6">
        <v>44805</v>
      </c>
      <c r="B610" s="9" t="s">
        <v>67</v>
      </c>
      <c r="C610" s="7">
        <v>105</v>
      </c>
      <c r="D610" s="7" t="s">
        <v>95</v>
      </c>
      <c r="E610" s="7" t="s">
        <v>96</v>
      </c>
      <c r="F610" s="8">
        <v>0</v>
      </c>
      <c r="G610" s="9" t="str">
        <f>VLOOKUP(B610, 'Data Produk'!$A$2:$F$40, 2, FALSE)</f>
        <v>Pond's Bright Beauty</v>
      </c>
      <c r="H610" s="9" t="str">
        <f>VLOOKUP(B610, 'Data Produk'!$A$2:$F$40, 3, FALSE)</f>
        <v>Perawatan Tubuh</v>
      </c>
      <c r="I610" s="7" t="str">
        <f>VLOOKUP(B610, 'Data Produk'!$A$2:$F$40, 4, FALSE)</f>
        <v>Pcs</v>
      </c>
      <c r="J610" s="10">
        <f>VLOOKUP(B610, 'Data Produk'!$A$2:$F$40, 5, FALSE)</f>
        <v>17750</v>
      </c>
      <c r="K610" s="10">
        <f>VLOOKUP(B610, 'Data Produk'!$A$2:$F$40, 6, FALSE)</f>
        <v>21000</v>
      </c>
      <c r="L610" s="10">
        <f t="shared" si="27"/>
        <v>1863750</v>
      </c>
      <c r="M610" s="10">
        <f t="shared" si="28"/>
        <v>2205000</v>
      </c>
      <c r="N610" s="10">
        <f t="shared" si="29"/>
        <v>341250</v>
      </c>
      <c r="O610" s="9">
        <f>DAY(transaksi[[#This Row],[TANGGAL]])</f>
        <v>1</v>
      </c>
      <c r="P610" s="7" t="str">
        <f>TEXT(transaksi[[#This Row],[TANGGAL]], "mmm")</f>
        <v>Sep</v>
      </c>
      <c r="Q610" s="7">
        <f>YEAR(transaksi[[#This Row],[TANGGAL]])</f>
        <v>2022</v>
      </c>
      <c r="R610" s="9"/>
    </row>
    <row r="611" spans="1:18" ht="15" x14ac:dyDescent="0.25">
      <c r="A611" s="6">
        <v>44806</v>
      </c>
      <c r="B611" s="9" t="s">
        <v>11</v>
      </c>
      <c r="C611" s="7">
        <v>104</v>
      </c>
      <c r="D611" s="7" t="s">
        <v>99</v>
      </c>
      <c r="E611" s="7" t="s">
        <v>98</v>
      </c>
      <c r="F611" s="8">
        <v>0</v>
      </c>
      <c r="G611" s="9" t="str">
        <f>VLOOKUP(B611, 'Data Produk'!$A$2:$F$40, 2, FALSE)</f>
        <v>Lotte Chocopie</v>
      </c>
      <c r="H611" s="9" t="str">
        <f>VLOOKUP(B611, 'Data Produk'!$A$2:$F$40, 3, FALSE)</f>
        <v>Makanan</v>
      </c>
      <c r="I611" s="7" t="str">
        <f>VLOOKUP(B611, 'Data Produk'!$A$2:$F$40, 4, FALSE)</f>
        <v>Pcs</v>
      </c>
      <c r="J611" s="10">
        <f>VLOOKUP(B611, 'Data Produk'!$A$2:$F$40, 5, FALSE)</f>
        <v>4850</v>
      </c>
      <c r="K611" s="10">
        <f>VLOOKUP(B611, 'Data Produk'!$A$2:$F$40, 6, FALSE)</f>
        <v>6100</v>
      </c>
      <c r="L611" s="10">
        <f t="shared" si="27"/>
        <v>504400</v>
      </c>
      <c r="M611" s="10">
        <f t="shared" si="28"/>
        <v>634400</v>
      </c>
      <c r="N611" s="10">
        <f t="shared" si="29"/>
        <v>130000</v>
      </c>
      <c r="O611" s="9">
        <f>DAY(transaksi[[#This Row],[TANGGAL]])</f>
        <v>2</v>
      </c>
      <c r="P611" s="7" t="str">
        <f>TEXT(transaksi[[#This Row],[TANGGAL]], "mmm")</f>
        <v>Sep</v>
      </c>
      <c r="Q611" s="7">
        <f>YEAR(transaksi[[#This Row],[TANGGAL]])</f>
        <v>2022</v>
      </c>
      <c r="R611" s="9"/>
    </row>
    <row r="612" spans="1:18" ht="15" x14ac:dyDescent="0.25">
      <c r="A612" s="6">
        <v>44807</v>
      </c>
      <c r="B612" s="9" t="s">
        <v>15</v>
      </c>
      <c r="C612" s="7">
        <v>107</v>
      </c>
      <c r="D612" s="7" t="s">
        <v>99</v>
      </c>
      <c r="E612" s="7" t="s">
        <v>96</v>
      </c>
      <c r="F612" s="8">
        <v>0</v>
      </c>
      <c r="G612" s="9" t="str">
        <f>VLOOKUP(B612, 'Data Produk'!$A$2:$F$40, 2, FALSE)</f>
        <v>Nyam-nyam</v>
      </c>
      <c r="H612" s="9" t="str">
        <f>VLOOKUP(B612, 'Data Produk'!$A$2:$F$40, 3, FALSE)</f>
        <v>Makanan</v>
      </c>
      <c r="I612" s="7" t="str">
        <f>VLOOKUP(B612, 'Data Produk'!$A$2:$F$40, 4, FALSE)</f>
        <v>Pcs</v>
      </c>
      <c r="J612" s="10">
        <f>VLOOKUP(B612, 'Data Produk'!$A$2:$F$40, 5, FALSE)</f>
        <v>3550</v>
      </c>
      <c r="K612" s="10">
        <f>VLOOKUP(B612, 'Data Produk'!$A$2:$F$40, 6, FALSE)</f>
        <v>4800</v>
      </c>
      <c r="L612" s="10">
        <f t="shared" si="27"/>
        <v>379850</v>
      </c>
      <c r="M612" s="10">
        <f t="shared" si="28"/>
        <v>513600</v>
      </c>
      <c r="N612" s="10">
        <f t="shared" si="29"/>
        <v>133750</v>
      </c>
      <c r="O612" s="9">
        <f>DAY(transaksi[[#This Row],[TANGGAL]])</f>
        <v>3</v>
      </c>
      <c r="P612" s="7" t="str">
        <f>TEXT(transaksi[[#This Row],[TANGGAL]], "mmm")</f>
        <v>Sep</v>
      </c>
      <c r="Q612" s="7">
        <f>YEAR(transaksi[[#This Row],[TANGGAL]])</f>
        <v>2022</v>
      </c>
      <c r="R612" s="9"/>
    </row>
    <row r="613" spans="1:18" ht="15" x14ac:dyDescent="0.25">
      <c r="A613" s="6">
        <v>44808</v>
      </c>
      <c r="B613" s="9" t="s">
        <v>82</v>
      </c>
      <c r="C613" s="7">
        <v>108</v>
      </c>
      <c r="D613" s="7" t="s">
        <v>99</v>
      </c>
      <c r="E613" s="7" t="s">
        <v>96</v>
      </c>
      <c r="F613" s="8">
        <v>0</v>
      </c>
      <c r="G613" s="9" t="str">
        <f>VLOOKUP(B613, 'Data Produk'!$A$2:$F$40, 2, FALSE)</f>
        <v>Pulpen Gel</v>
      </c>
      <c r="H613" s="9" t="str">
        <f>VLOOKUP(B613, 'Data Produk'!$A$2:$F$40, 3, FALSE)</f>
        <v>Alat Tulis</v>
      </c>
      <c r="I613" s="7" t="str">
        <f>VLOOKUP(B613, 'Data Produk'!$A$2:$F$40, 4, FALSE)</f>
        <v>Pcs</v>
      </c>
      <c r="J613" s="10">
        <f>VLOOKUP(B613, 'Data Produk'!$A$2:$F$40, 5, FALSE)</f>
        <v>7500</v>
      </c>
      <c r="K613" s="10">
        <f>VLOOKUP(B613, 'Data Produk'!$A$2:$F$40, 6, FALSE)</f>
        <v>8000</v>
      </c>
      <c r="L613" s="10">
        <f t="shared" si="27"/>
        <v>810000</v>
      </c>
      <c r="M613" s="10">
        <f t="shared" si="28"/>
        <v>864000</v>
      </c>
      <c r="N613" s="10">
        <f t="shared" si="29"/>
        <v>54000</v>
      </c>
      <c r="O613" s="9">
        <f>DAY(transaksi[[#This Row],[TANGGAL]])</f>
        <v>4</v>
      </c>
      <c r="P613" s="7" t="str">
        <f>TEXT(transaksi[[#This Row],[TANGGAL]], "mmm")</f>
        <v>Sep</v>
      </c>
      <c r="Q613" s="7">
        <f>YEAR(transaksi[[#This Row],[TANGGAL]])</f>
        <v>2022</v>
      </c>
      <c r="R613" s="9"/>
    </row>
    <row r="614" spans="1:18" ht="15" x14ac:dyDescent="0.25">
      <c r="A614" s="6">
        <v>44809</v>
      </c>
      <c r="B614" s="9" t="s">
        <v>84</v>
      </c>
      <c r="C614" s="7">
        <v>110</v>
      </c>
      <c r="D614" s="7" t="s">
        <v>95</v>
      </c>
      <c r="E614" s="7" t="s">
        <v>96</v>
      </c>
      <c r="F614" s="8">
        <v>0</v>
      </c>
      <c r="G614" s="9" t="str">
        <f>VLOOKUP(B614, 'Data Produk'!$A$2:$F$40, 2, FALSE)</f>
        <v>Tipe X Joyko</v>
      </c>
      <c r="H614" s="9" t="str">
        <f>VLOOKUP(B614, 'Data Produk'!$A$2:$F$40, 3, FALSE)</f>
        <v>Alat Tulis</v>
      </c>
      <c r="I614" s="7" t="str">
        <f>VLOOKUP(B614, 'Data Produk'!$A$2:$F$40, 4, FALSE)</f>
        <v>Pcs</v>
      </c>
      <c r="J614" s="10">
        <f>VLOOKUP(B614, 'Data Produk'!$A$2:$F$40, 5, FALSE)</f>
        <v>1500</v>
      </c>
      <c r="K614" s="10">
        <f>VLOOKUP(B614, 'Data Produk'!$A$2:$F$40, 6, FALSE)</f>
        <v>2500</v>
      </c>
      <c r="L614" s="10">
        <f t="shared" si="27"/>
        <v>165000</v>
      </c>
      <c r="M614" s="10">
        <f t="shared" si="28"/>
        <v>275000</v>
      </c>
      <c r="N614" s="10">
        <f t="shared" si="29"/>
        <v>110000</v>
      </c>
      <c r="O614" s="9">
        <f>DAY(transaksi[[#This Row],[TANGGAL]])</f>
        <v>5</v>
      </c>
      <c r="P614" s="7" t="str">
        <f>TEXT(transaksi[[#This Row],[TANGGAL]], "mmm")</f>
        <v>Sep</v>
      </c>
      <c r="Q614" s="7">
        <f>YEAR(transaksi[[#This Row],[TANGGAL]])</f>
        <v>2022</v>
      </c>
      <c r="R614" s="9"/>
    </row>
    <row r="615" spans="1:18" ht="15" x14ac:dyDescent="0.25">
      <c r="A615" s="6">
        <v>44810</v>
      </c>
      <c r="B615" s="9" t="s">
        <v>48</v>
      </c>
      <c r="C615" s="7">
        <v>105</v>
      </c>
      <c r="D615" s="7" t="s">
        <v>95</v>
      </c>
      <c r="E615" s="7" t="s">
        <v>98</v>
      </c>
      <c r="F615" s="8">
        <v>0</v>
      </c>
      <c r="G615" s="9" t="str">
        <f>VLOOKUP(B615, 'Data Produk'!$A$2:$F$40, 2, FALSE)</f>
        <v>Golda Coffee</v>
      </c>
      <c r="H615" s="9" t="str">
        <f>VLOOKUP(B615, 'Data Produk'!$A$2:$F$40, 3, FALSE)</f>
        <v>Minuman</v>
      </c>
      <c r="I615" s="7" t="str">
        <f>VLOOKUP(B615, 'Data Produk'!$A$2:$F$40, 4, FALSE)</f>
        <v>Pcs</v>
      </c>
      <c r="J615" s="10">
        <f>VLOOKUP(B615, 'Data Produk'!$A$2:$F$40, 5, FALSE)</f>
        <v>11950</v>
      </c>
      <c r="K615" s="10">
        <f>VLOOKUP(B615, 'Data Produk'!$A$2:$F$40, 6, FALSE)</f>
        <v>16200</v>
      </c>
      <c r="L615" s="10">
        <f t="shared" si="27"/>
        <v>1254750</v>
      </c>
      <c r="M615" s="10">
        <f t="shared" si="28"/>
        <v>1701000</v>
      </c>
      <c r="N615" s="10">
        <f t="shared" si="29"/>
        <v>446250</v>
      </c>
      <c r="O615" s="9">
        <f>DAY(transaksi[[#This Row],[TANGGAL]])</f>
        <v>6</v>
      </c>
      <c r="P615" s="7" t="str">
        <f>TEXT(transaksi[[#This Row],[TANGGAL]], "mmm")</f>
        <v>Sep</v>
      </c>
      <c r="Q615" s="7">
        <f>YEAR(transaksi[[#This Row],[TANGGAL]])</f>
        <v>2022</v>
      </c>
      <c r="R615" s="9"/>
    </row>
    <row r="616" spans="1:18" ht="15" x14ac:dyDescent="0.25">
      <c r="A616" s="6">
        <v>44811</v>
      </c>
      <c r="B616" s="9" t="s">
        <v>59</v>
      </c>
      <c r="C616" s="7">
        <v>110</v>
      </c>
      <c r="D616" s="7" t="s">
        <v>95</v>
      </c>
      <c r="E616" s="7" t="s">
        <v>96</v>
      </c>
      <c r="F616" s="8">
        <v>0</v>
      </c>
      <c r="G616" s="9" t="str">
        <f>VLOOKUP(B616, 'Data Produk'!$A$2:$F$40, 2, FALSE)</f>
        <v>Lifebuoy Cair 900 Ml</v>
      </c>
      <c r="H616" s="9" t="str">
        <f>VLOOKUP(B616, 'Data Produk'!$A$2:$F$40, 3, FALSE)</f>
        <v>Perawatan Tubuh</v>
      </c>
      <c r="I616" s="7" t="str">
        <f>VLOOKUP(B616, 'Data Produk'!$A$2:$F$40, 4, FALSE)</f>
        <v>Pcs</v>
      </c>
      <c r="J616" s="10">
        <f>VLOOKUP(B616, 'Data Produk'!$A$2:$F$40, 5, FALSE)</f>
        <v>34550</v>
      </c>
      <c r="K616" s="10">
        <f>VLOOKUP(B616, 'Data Produk'!$A$2:$F$40, 6, FALSE)</f>
        <v>36000</v>
      </c>
      <c r="L616" s="10">
        <f t="shared" si="27"/>
        <v>3800500</v>
      </c>
      <c r="M616" s="10">
        <f t="shared" si="28"/>
        <v>3960000</v>
      </c>
      <c r="N616" s="10">
        <f t="shared" si="29"/>
        <v>159500</v>
      </c>
      <c r="O616" s="9">
        <f>DAY(transaksi[[#This Row],[TANGGAL]])</f>
        <v>7</v>
      </c>
      <c r="P616" s="7" t="str">
        <f>TEXT(transaksi[[#This Row],[TANGGAL]], "mmm")</f>
        <v>Sep</v>
      </c>
      <c r="Q616" s="7">
        <f>YEAR(transaksi[[#This Row],[TANGGAL]])</f>
        <v>2022</v>
      </c>
      <c r="R616" s="9"/>
    </row>
    <row r="617" spans="1:18" ht="15" x14ac:dyDescent="0.25">
      <c r="A617" s="6">
        <v>44812</v>
      </c>
      <c r="B617" s="9" t="s">
        <v>13</v>
      </c>
      <c r="C617" s="7">
        <v>105</v>
      </c>
      <c r="D617" s="7" t="s">
        <v>95</v>
      </c>
      <c r="E617" s="7" t="s">
        <v>98</v>
      </c>
      <c r="F617" s="8">
        <v>0</v>
      </c>
      <c r="G617" s="9" t="str">
        <f>VLOOKUP(B617, 'Data Produk'!$A$2:$F$40, 2, FALSE)</f>
        <v>Oreo Wafer Sandwich</v>
      </c>
      <c r="H617" s="9" t="str">
        <f>VLOOKUP(B617, 'Data Produk'!$A$2:$F$40, 3, FALSE)</f>
        <v>Makanan</v>
      </c>
      <c r="I617" s="7" t="str">
        <f>VLOOKUP(B617, 'Data Produk'!$A$2:$F$40, 4, FALSE)</f>
        <v>Pcs</v>
      </c>
      <c r="J617" s="10">
        <f>VLOOKUP(B617, 'Data Produk'!$A$2:$F$40, 5, FALSE)</f>
        <v>2350</v>
      </c>
      <c r="K617" s="10">
        <f>VLOOKUP(B617, 'Data Produk'!$A$2:$F$40, 6, FALSE)</f>
        <v>3500</v>
      </c>
      <c r="L617" s="10">
        <f t="shared" si="27"/>
        <v>246750</v>
      </c>
      <c r="M617" s="10">
        <f t="shared" si="28"/>
        <v>367500</v>
      </c>
      <c r="N617" s="10">
        <f t="shared" si="29"/>
        <v>120750</v>
      </c>
      <c r="O617" s="9">
        <f>DAY(transaksi[[#This Row],[TANGGAL]])</f>
        <v>8</v>
      </c>
      <c r="P617" s="7" t="str">
        <f>TEXT(transaksi[[#This Row],[TANGGAL]], "mmm")</f>
        <v>Sep</v>
      </c>
      <c r="Q617" s="7">
        <f>YEAR(transaksi[[#This Row],[TANGGAL]])</f>
        <v>2022</v>
      </c>
      <c r="R617" s="9"/>
    </row>
    <row r="618" spans="1:18" ht="15" x14ac:dyDescent="0.25">
      <c r="A618" s="6">
        <v>44813</v>
      </c>
      <c r="B618" s="9" t="s">
        <v>67</v>
      </c>
      <c r="C618" s="7">
        <v>104</v>
      </c>
      <c r="D618" s="7" t="s">
        <v>97</v>
      </c>
      <c r="E618" s="7" t="s">
        <v>96</v>
      </c>
      <c r="F618" s="8">
        <v>0</v>
      </c>
      <c r="G618" s="9" t="str">
        <f>VLOOKUP(B618, 'Data Produk'!$A$2:$F$40, 2, FALSE)</f>
        <v>Pond's Bright Beauty</v>
      </c>
      <c r="H618" s="9" t="str">
        <f>VLOOKUP(B618, 'Data Produk'!$A$2:$F$40, 3, FALSE)</f>
        <v>Perawatan Tubuh</v>
      </c>
      <c r="I618" s="7" t="str">
        <f>VLOOKUP(B618, 'Data Produk'!$A$2:$F$40, 4, FALSE)</f>
        <v>Pcs</v>
      </c>
      <c r="J618" s="10">
        <f>VLOOKUP(B618, 'Data Produk'!$A$2:$F$40, 5, FALSE)</f>
        <v>17750</v>
      </c>
      <c r="K618" s="10">
        <f>VLOOKUP(B618, 'Data Produk'!$A$2:$F$40, 6, FALSE)</f>
        <v>21000</v>
      </c>
      <c r="L618" s="10">
        <f t="shared" si="27"/>
        <v>1846000</v>
      </c>
      <c r="M618" s="10">
        <f t="shared" si="28"/>
        <v>2184000</v>
      </c>
      <c r="N618" s="10">
        <f t="shared" si="29"/>
        <v>338000</v>
      </c>
      <c r="O618" s="9">
        <f>DAY(transaksi[[#This Row],[TANGGAL]])</f>
        <v>9</v>
      </c>
      <c r="P618" s="7" t="str">
        <f>TEXT(transaksi[[#This Row],[TANGGAL]], "mmm")</f>
        <v>Sep</v>
      </c>
      <c r="Q618" s="7">
        <f>YEAR(transaksi[[#This Row],[TANGGAL]])</f>
        <v>2022</v>
      </c>
      <c r="R618" s="9"/>
    </row>
    <row r="619" spans="1:18" ht="15" x14ac:dyDescent="0.25">
      <c r="A619" s="6">
        <v>44814</v>
      </c>
      <c r="B619" s="9" t="s">
        <v>67</v>
      </c>
      <c r="C619" s="7">
        <v>103</v>
      </c>
      <c r="D619" s="7" t="s">
        <v>99</v>
      </c>
      <c r="E619" s="7" t="s">
        <v>96</v>
      </c>
      <c r="F619" s="8">
        <v>0</v>
      </c>
      <c r="G619" s="9" t="str">
        <f>VLOOKUP(B619, 'Data Produk'!$A$2:$F$40, 2, FALSE)</f>
        <v>Pond's Bright Beauty</v>
      </c>
      <c r="H619" s="9" t="str">
        <f>VLOOKUP(B619, 'Data Produk'!$A$2:$F$40, 3, FALSE)</f>
        <v>Perawatan Tubuh</v>
      </c>
      <c r="I619" s="7" t="str">
        <f>VLOOKUP(B619, 'Data Produk'!$A$2:$F$40, 4, FALSE)</f>
        <v>Pcs</v>
      </c>
      <c r="J619" s="10">
        <f>VLOOKUP(B619, 'Data Produk'!$A$2:$F$40, 5, FALSE)</f>
        <v>17750</v>
      </c>
      <c r="K619" s="10">
        <f>VLOOKUP(B619, 'Data Produk'!$A$2:$F$40, 6, FALSE)</f>
        <v>21000</v>
      </c>
      <c r="L619" s="10">
        <f t="shared" si="27"/>
        <v>1828250</v>
      </c>
      <c r="M619" s="10">
        <f t="shared" si="28"/>
        <v>2163000</v>
      </c>
      <c r="N619" s="10">
        <f t="shared" si="29"/>
        <v>334750</v>
      </c>
      <c r="O619" s="9">
        <f>DAY(transaksi[[#This Row],[TANGGAL]])</f>
        <v>10</v>
      </c>
      <c r="P619" s="7" t="str">
        <f>TEXT(transaksi[[#This Row],[TANGGAL]], "mmm")</f>
        <v>Sep</v>
      </c>
      <c r="Q619" s="7">
        <f>YEAR(transaksi[[#This Row],[TANGGAL]])</f>
        <v>2022</v>
      </c>
      <c r="R619" s="9"/>
    </row>
    <row r="620" spans="1:18" ht="15" x14ac:dyDescent="0.25">
      <c r="A620" s="6">
        <v>44815</v>
      </c>
      <c r="B620" s="9" t="s">
        <v>11</v>
      </c>
      <c r="C620" s="7">
        <v>102</v>
      </c>
      <c r="D620" s="7" t="s">
        <v>97</v>
      </c>
      <c r="E620" s="7" t="s">
        <v>96</v>
      </c>
      <c r="F620" s="8">
        <v>0</v>
      </c>
      <c r="G620" s="9" t="str">
        <f>VLOOKUP(B620, 'Data Produk'!$A$2:$F$40, 2, FALSE)</f>
        <v>Lotte Chocopie</v>
      </c>
      <c r="H620" s="9" t="str">
        <f>VLOOKUP(B620, 'Data Produk'!$A$2:$F$40, 3, FALSE)</f>
        <v>Makanan</v>
      </c>
      <c r="I620" s="7" t="str">
        <f>VLOOKUP(B620, 'Data Produk'!$A$2:$F$40, 4, FALSE)</f>
        <v>Pcs</v>
      </c>
      <c r="J620" s="10">
        <f>VLOOKUP(B620, 'Data Produk'!$A$2:$F$40, 5, FALSE)</f>
        <v>4850</v>
      </c>
      <c r="K620" s="10">
        <f>VLOOKUP(B620, 'Data Produk'!$A$2:$F$40, 6, FALSE)</f>
        <v>6100</v>
      </c>
      <c r="L620" s="10">
        <f t="shared" si="27"/>
        <v>494700</v>
      </c>
      <c r="M620" s="10">
        <f t="shared" si="28"/>
        <v>622200</v>
      </c>
      <c r="N620" s="10">
        <f t="shared" si="29"/>
        <v>127500</v>
      </c>
      <c r="O620" s="9">
        <f>DAY(transaksi[[#This Row],[TANGGAL]])</f>
        <v>11</v>
      </c>
      <c r="P620" s="7" t="str">
        <f>TEXT(transaksi[[#This Row],[TANGGAL]], "mmm")</f>
        <v>Sep</v>
      </c>
      <c r="Q620" s="7">
        <f>YEAR(transaksi[[#This Row],[TANGGAL]])</f>
        <v>2022</v>
      </c>
      <c r="R620" s="9"/>
    </row>
    <row r="621" spans="1:18" ht="15" x14ac:dyDescent="0.25">
      <c r="A621" s="6">
        <v>44816</v>
      </c>
      <c r="B621" s="9" t="s">
        <v>15</v>
      </c>
      <c r="C621" s="7">
        <v>105</v>
      </c>
      <c r="D621" s="7" t="s">
        <v>97</v>
      </c>
      <c r="E621" s="7" t="s">
        <v>96</v>
      </c>
      <c r="F621" s="8">
        <v>0</v>
      </c>
      <c r="G621" s="9" t="str">
        <f>VLOOKUP(B621, 'Data Produk'!$A$2:$F$40, 2, FALSE)</f>
        <v>Nyam-nyam</v>
      </c>
      <c r="H621" s="9" t="str">
        <f>VLOOKUP(B621, 'Data Produk'!$A$2:$F$40, 3, FALSE)</f>
        <v>Makanan</v>
      </c>
      <c r="I621" s="7" t="str">
        <f>VLOOKUP(B621, 'Data Produk'!$A$2:$F$40, 4, FALSE)</f>
        <v>Pcs</v>
      </c>
      <c r="J621" s="10">
        <f>VLOOKUP(B621, 'Data Produk'!$A$2:$F$40, 5, FALSE)</f>
        <v>3550</v>
      </c>
      <c r="K621" s="10">
        <f>VLOOKUP(B621, 'Data Produk'!$A$2:$F$40, 6, FALSE)</f>
        <v>4800</v>
      </c>
      <c r="L621" s="10">
        <f t="shared" si="27"/>
        <v>372750</v>
      </c>
      <c r="M621" s="10">
        <f t="shared" si="28"/>
        <v>504000</v>
      </c>
      <c r="N621" s="10">
        <f t="shared" si="29"/>
        <v>131250</v>
      </c>
      <c r="O621" s="9">
        <f>DAY(transaksi[[#This Row],[TANGGAL]])</f>
        <v>12</v>
      </c>
      <c r="P621" s="7" t="str">
        <f>TEXT(transaksi[[#This Row],[TANGGAL]], "mmm")</f>
        <v>Sep</v>
      </c>
      <c r="Q621" s="7">
        <f>YEAR(transaksi[[#This Row],[TANGGAL]])</f>
        <v>2022</v>
      </c>
      <c r="R621" s="9"/>
    </row>
    <row r="622" spans="1:18" ht="15" x14ac:dyDescent="0.25">
      <c r="A622" s="6">
        <v>44817</v>
      </c>
      <c r="B622" s="9" t="s">
        <v>7</v>
      </c>
      <c r="C622" s="7">
        <v>106</v>
      </c>
      <c r="D622" s="7" t="s">
        <v>99</v>
      </c>
      <c r="E622" s="7" t="s">
        <v>96</v>
      </c>
      <c r="F622" s="8">
        <v>0</v>
      </c>
      <c r="G622" s="9" t="str">
        <f>VLOOKUP(B622, 'Data Produk'!$A$2:$F$40, 2, FALSE)</f>
        <v>Pocky</v>
      </c>
      <c r="H622" s="9" t="str">
        <f>VLOOKUP(B622, 'Data Produk'!$A$2:$F$40, 3, FALSE)</f>
        <v>Makanan</v>
      </c>
      <c r="I622" s="7" t="str">
        <f>VLOOKUP(B622, 'Data Produk'!$A$2:$F$40, 4, FALSE)</f>
        <v>Pcs</v>
      </c>
      <c r="J622" s="10">
        <f>VLOOKUP(B622, 'Data Produk'!$A$2:$F$40, 5, FALSE)</f>
        <v>7250</v>
      </c>
      <c r="K622" s="10">
        <f>VLOOKUP(B622, 'Data Produk'!$A$2:$F$40, 6, FALSE)</f>
        <v>8200</v>
      </c>
      <c r="L622" s="10">
        <f t="shared" si="27"/>
        <v>768500</v>
      </c>
      <c r="M622" s="10">
        <f t="shared" si="28"/>
        <v>869200</v>
      </c>
      <c r="N622" s="10">
        <f t="shared" si="29"/>
        <v>100700</v>
      </c>
      <c r="O622" s="9">
        <f>DAY(transaksi[[#This Row],[TANGGAL]])</f>
        <v>13</v>
      </c>
      <c r="P622" s="7" t="str">
        <f>TEXT(transaksi[[#This Row],[TANGGAL]], "mmm")</f>
        <v>Sep</v>
      </c>
      <c r="Q622" s="7">
        <f>YEAR(transaksi[[#This Row],[TANGGAL]])</f>
        <v>2022</v>
      </c>
      <c r="R622" s="9"/>
    </row>
    <row r="623" spans="1:18" ht="15" x14ac:dyDescent="0.25">
      <c r="A623" s="6">
        <v>44818</v>
      </c>
      <c r="B623" s="9" t="s">
        <v>38</v>
      </c>
      <c r="C623" s="7">
        <v>108</v>
      </c>
      <c r="D623" s="7" t="s">
        <v>97</v>
      </c>
      <c r="E623" s="7" t="s">
        <v>96</v>
      </c>
      <c r="F623" s="8">
        <v>0</v>
      </c>
      <c r="G623" s="9" t="str">
        <f>VLOOKUP(B623, 'Data Produk'!$A$2:$F$40, 2, FALSE)</f>
        <v>Yoyic Bluebery</v>
      </c>
      <c r="H623" s="9" t="str">
        <f>VLOOKUP(B623, 'Data Produk'!$A$2:$F$40, 3, FALSE)</f>
        <v>Minuman</v>
      </c>
      <c r="I623" s="7" t="str">
        <f>VLOOKUP(B623, 'Data Produk'!$A$2:$F$40, 4, FALSE)</f>
        <v>Pcs</v>
      </c>
      <c r="J623" s="10">
        <f>VLOOKUP(B623, 'Data Produk'!$A$2:$F$40, 5, FALSE)</f>
        <v>4775</v>
      </c>
      <c r="K623" s="10">
        <f>VLOOKUP(B623, 'Data Produk'!$A$2:$F$40, 6, FALSE)</f>
        <v>7700</v>
      </c>
      <c r="L623" s="10">
        <f t="shared" si="27"/>
        <v>515700</v>
      </c>
      <c r="M623" s="10">
        <f t="shared" si="28"/>
        <v>831600</v>
      </c>
      <c r="N623" s="10">
        <f t="shared" si="29"/>
        <v>315900</v>
      </c>
      <c r="O623" s="9">
        <f>DAY(transaksi[[#This Row],[TANGGAL]])</f>
        <v>14</v>
      </c>
      <c r="P623" s="7" t="str">
        <f>TEXT(transaksi[[#This Row],[TANGGAL]], "mmm")</f>
        <v>Sep</v>
      </c>
      <c r="Q623" s="7">
        <f>YEAR(transaksi[[#This Row],[TANGGAL]])</f>
        <v>2022</v>
      </c>
      <c r="R623" s="9"/>
    </row>
    <row r="624" spans="1:18" ht="15" x14ac:dyDescent="0.25">
      <c r="A624" s="6">
        <v>44819</v>
      </c>
      <c r="B624" s="9" t="s">
        <v>48</v>
      </c>
      <c r="C624" s="7">
        <v>104</v>
      </c>
      <c r="D624" s="7" t="s">
        <v>97</v>
      </c>
      <c r="E624" s="7" t="s">
        <v>96</v>
      </c>
      <c r="F624" s="8">
        <v>0</v>
      </c>
      <c r="G624" s="9" t="str">
        <f>VLOOKUP(B624, 'Data Produk'!$A$2:$F$40, 2, FALSE)</f>
        <v>Golda Coffee</v>
      </c>
      <c r="H624" s="9" t="str">
        <f>VLOOKUP(B624, 'Data Produk'!$A$2:$F$40, 3, FALSE)</f>
        <v>Minuman</v>
      </c>
      <c r="I624" s="7" t="str">
        <f>VLOOKUP(B624, 'Data Produk'!$A$2:$F$40, 4, FALSE)</f>
        <v>Pcs</v>
      </c>
      <c r="J624" s="10">
        <f>VLOOKUP(B624, 'Data Produk'!$A$2:$F$40, 5, FALSE)</f>
        <v>11950</v>
      </c>
      <c r="K624" s="10">
        <f>VLOOKUP(B624, 'Data Produk'!$A$2:$F$40, 6, FALSE)</f>
        <v>16200</v>
      </c>
      <c r="L624" s="10">
        <f t="shared" si="27"/>
        <v>1242800</v>
      </c>
      <c r="M624" s="10">
        <f t="shared" si="28"/>
        <v>1684800</v>
      </c>
      <c r="N624" s="10">
        <f t="shared" si="29"/>
        <v>442000</v>
      </c>
      <c r="O624" s="9">
        <f>DAY(transaksi[[#This Row],[TANGGAL]])</f>
        <v>15</v>
      </c>
      <c r="P624" s="7" t="str">
        <f>TEXT(transaksi[[#This Row],[TANGGAL]], "mmm")</f>
        <v>Sep</v>
      </c>
      <c r="Q624" s="7">
        <f>YEAR(transaksi[[#This Row],[TANGGAL]])</f>
        <v>2022</v>
      </c>
      <c r="R624" s="9"/>
    </row>
    <row r="625" spans="1:18" ht="15" x14ac:dyDescent="0.25">
      <c r="A625" s="6">
        <v>44820</v>
      </c>
      <c r="B625" s="9" t="s">
        <v>59</v>
      </c>
      <c r="C625" s="7">
        <v>105</v>
      </c>
      <c r="D625" s="7" t="s">
        <v>99</v>
      </c>
      <c r="E625" s="7" t="s">
        <v>96</v>
      </c>
      <c r="F625" s="8">
        <v>0</v>
      </c>
      <c r="G625" s="9" t="str">
        <f>VLOOKUP(B625, 'Data Produk'!$A$2:$F$40, 2, FALSE)</f>
        <v>Lifebuoy Cair 900 Ml</v>
      </c>
      <c r="H625" s="9" t="str">
        <f>VLOOKUP(B625, 'Data Produk'!$A$2:$F$40, 3, FALSE)</f>
        <v>Perawatan Tubuh</v>
      </c>
      <c r="I625" s="7" t="str">
        <f>VLOOKUP(B625, 'Data Produk'!$A$2:$F$40, 4, FALSE)</f>
        <v>Pcs</v>
      </c>
      <c r="J625" s="10">
        <f>VLOOKUP(B625, 'Data Produk'!$A$2:$F$40, 5, FALSE)</f>
        <v>34550</v>
      </c>
      <c r="K625" s="10">
        <f>VLOOKUP(B625, 'Data Produk'!$A$2:$F$40, 6, FALSE)</f>
        <v>36000</v>
      </c>
      <c r="L625" s="10">
        <f t="shared" si="27"/>
        <v>3627750</v>
      </c>
      <c r="M625" s="10">
        <f t="shared" si="28"/>
        <v>3780000</v>
      </c>
      <c r="N625" s="10">
        <f t="shared" si="29"/>
        <v>152250</v>
      </c>
      <c r="O625" s="9">
        <f>DAY(transaksi[[#This Row],[TANGGAL]])</f>
        <v>16</v>
      </c>
      <c r="P625" s="7" t="str">
        <f>TEXT(transaksi[[#This Row],[TANGGAL]], "mmm")</f>
        <v>Sep</v>
      </c>
      <c r="Q625" s="7">
        <f>YEAR(transaksi[[#This Row],[TANGGAL]])</f>
        <v>2022</v>
      </c>
      <c r="R625" s="9"/>
    </row>
    <row r="626" spans="1:18" ht="15" x14ac:dyDescent="0.25">
      <c r="A626" s="6">
        <v>44821</v>
      </c>
      <c r="B626" s="9" t="s">
        <v>13</v>
      </c>
      <c r="C626" s="7">
        <v>102</v>
      </c>
      <c r="D626" s="7" t="s">
        <v>97</v>
      </c>
      <c r="E626" s="7" t="s">
        <v>96</v>
      </c>
      <c r="F626" s="8">
        <v>0</v>
      </c>
      <c r="G626" s="9" t="str">
        <f>VLOOKUP(B626, 'Data Produk'!$A$2:$F$40, 2, FALSE)</f>
        <v>Oreo Wafer Sandwich</v>
      </c>
      <c r="H626" s="9" t="str">
        <f>VLOOKUP(B626, 'Data Produk'!$A$2:$F$40, 3, FALSE)</f>
        <v>Makanan</v>
      </c>
      <c r="I626" s="7" t="str">
        <f>VLOOKUP(B626, 'Data Produk'!$A$2:$F$40, 4, FALSE)</f>
        <v>Pcs</v>
      </c>
      <c r="J626" s="10">
        <f>VLOOKUP(B626, 'Data Produk'!$A$2:$F$40, 5, FALSE)</f>
        <v>2350</v>
      </c>
      <c r="K626" s="10">
        <f>VLOOKUP(B626, 'Data Produk'!$A$2:$F$40, 6, FALSE)</f>
        <v>3500</v>
      </c>
      <c r="L626" s="10">
        <f t="shared" si="27"/>
        <v>239700</v>
      </c>
      <c r="M626" s="10">
        <f t="shared" si="28"/>
        <v>357000</v>
      </c>
      <c r="N626" s="10">
        <f t="shared" si="29"/>
        <v>117300</v>
      </c>
      <c r="O626" s="9">
        <f>DAY(transaksi[[#This Row],[TANGGAL]])</f>
        <v>17</v>
      </c>
      <c r="P626" s="7" t="str">
        <f>TEXT(transaksi[[#This Row],[TANGGAL]], "mmm")</f>
        <v>Sep</v>
      </c>
      <c r="Q626" s="7">
        <f>YEAR(transaksi[[#This Row],[TANGGAL]])</f>
        <v>2022</v>
      </c>
      <c r="R626" s="9"/>
    </row>
    <row r="627" spans="1:18" ht="15" x14ac:dyDescent="0.25">
      <c r="A627" s="6">
        <v>44822</v>
      </c>
      <c r="B627" s="9" t="s">
        <v>67</v>
      </c>
      <c r="C627" s="7">
        <v>106</v>
      </c>
      <c r="D627" s="7" t="s">
        <v>97</v>
      </c>
      <c r="E627" s="7" t="s">
        <v>96</v>
      </c>
      <c r="F627" s="8">
        <v>0</v>
      </c>
      <c r="G627" s="9" t="str">
        <f>VLOOKUP(B627, 'Data Produk'!$A$2:$F$40, 2, FALSE)</f>
        <v>Pond's Bright Beauty</v>
      </c>
      <c r="H627" s="9" t="str">
        <f>VLOOKUP(B627, 'Data Produk'!$A$2:$F$40, 3, FALSE)</f>
        <v>Perawatan Tubuh</v>
      </c>
      <c r="I627" s="7" t="str">
        <f>VLOOKUP(B627, 'Data Produk'!$A$2:$F$40, 4, FALSE)</f>
        <v>Pcs</v>
      </c>
      <c r="J627" s="10">
        <f>VLOOKUP(B627, 'Data Produk'!$A$2:$F$40, 5, FALSE)</f>
        <v>17750</v>
      </c>
      <c r="K627" s="10">
        <f>VLOOKUP(B627, 'Data Produk'!$A$2:$F$40, 6, FALSE)</f>
        <v>21000</v>
      </c>
      <c r="L627" s="10">
        <f t="shared" si="27"/>
        <v>1881500</v>
      </c>
      <c r="M627" s="10">
        <f t="shared" si="28"/>
        <v>2226000</v>
      </c>
      <c r="N627" s="10">
        <f t="shared" si="29"/>
        <v>344500</v>
      </c>
      <c r="O627" s="9">
        <f>DAY(transaksi[[#This Row],[TANGGAL]])</f>
        <v>18</v>
      </c>
      <c r="P627" s="7" t="str">
        <f>TEXT(transaksi[[#This Row],[TANGGAL]], "mmm")</f>
        <v>Sep</v>
      </c>
      <c r="Q627" s="7">
        <f>YEAR(transaksi[[#This Row],[TANGGAL]])</f>
        <v>2022</v>
      </c>
      <c r="R627" s="9"/>
    </row>
    <row r="628" spans="1:18" ht="15" x14ac:dyDescent="0.25">
      <c r="A628" s="6">
        <v>44823</v>
      </c>
      <c r="B628" s="9" t="s">
        <v>67</v>
      </c>
      <c r="C628" s="7">
        <v>103</v>
      </c>
      <c r="D628" s="7" t="s">
        <v>99</v>
      </c>
      <c r="E628" s="7" t="s">
        <v>96</v>
      </c>
      <c r="F628" s="8">
        <v>0</v>
      </c>
      <c r="G628" s="9" t="str">
        <f>VLOOKUP(B628, 'Data Produk'!$A$2:$F$40, 2, FALSE)</f>
        <v>Pond's Bright Beauty</v>
      </c>
      <c r="H628" s="9" t="str">
        <f>VLOOKUP(B628, 'Data Produk'!$A$2:$F$40, 3, FALSE)</f>
        <v>Perawatan Tubuh</v>
      </c>
      <c r="I628" s="7" t="str">
        <f>VLOOKUP(B628, 'Data Produk'!$A$2:$F$40, 4, FALSE)</f>
        <v>Pcs</v>
      </c>
      <c r="J628" s="10">
        <f>VLOOKUP(B628, 'Data Produk'!$A$2:$F$40, 5, FALSE)</f>
        <v>17750</v>
      </c>
      <c r="K628" s="10">
        <f>VLOOKUP(B628, 'Data Produk'!$A$2:$F$40, 6, FALSE)</f>
        <v>21000</v>
      </c>
      <c r="L628" s="10">
        <f t="shared" si="27"/>
        <v>1828250</v>
      </c>
      <c r="M628" s="10">
        <f t="shared" si="28"/>
        <v>2163000</v>
      </c>
      <c r="N628" s="10">
        <f t="shared" si="29"/>
        <v>334750</v>
      </c>
      <c r="O628" s="9">
        <f>DAY(transaksi[[#This Row],[TANGGAL]])</f>
        <v>19</v>
      </c>
      <c r="P628" s="7" t="str">
        <f>TEXT(transaksi[[#This Row],[TANGGAL]], "mmm")</f>
        <v>Sep</v>
      </c>
      <c r="Q628" s="7">
        <f>YEAR(transaksi[[#This Row],[TANGGAL]])</f>
        <v>2022</v>
      </c>
      <c r="R628" s="9"/>
    </row>
    <row r="629" spans="1:18" ht="15" x14ac:dyDescent="0.25">
      <c r="A629" s="6">
        <v>44824</v>
      </c>
      <c r="B629" s="9" t="s">
        <v>11</v>
      </c>
      <c r="C629" s="7">
        <v>109</v>
      </c>
      <c r="D629" s="7" t="s">
        <v>97</v>
      </c>
      <c r="E629" s="7" t="s">
        <v>96</v>
      </c>
      <c r="F629" s="8">
        <v>0</v>
      </c>
      <c r="G629" s="9" t="str">
        <f>VLOOKUP(B629, 'Data Produk'!$A$2:$F$40, 2, FALSE)</f>
        <v>Lotte Chocopie</v>
      </c>
      <c r="H629" s="9" t="str">
        <f>VLOOKUP(B629, 'Data Produk'!$A$2:$F$40, 3, FALSE)</f>
        <v>Makanan</v>
      </c>
      <c r="I629" s="7" t="str">
        <f>VLOOKUP(B629, 'Data Produk'!$A$2:$F$40, 4, FALSE)</f>
        <v>Pcs</v>
      </c>
      <c r="J629" s="10">
        <f>VLOOKUP(B629, 'Data Produk'!$A$2:$F$40, 5, FALSE)</f>
        <v>4850</v>
      </c>
      <c r="K629" s="10">
        <f>VLOOKUP(B629, 'Data Produk'!$A$2:$F$40, 6, FALSE)</f>
        <v>6100</v>
      </c>
      <c r="L629" s="10">
        <f t="shared" si="27"/>
        <v>528650</v>
      </c>
      <c r="M629" s="10">
        <f t="shared" si="28"/>
        <v>664900</v>
      </c>
      <c r="N629" s="10">
        <f t="shared" si="29"/>
        <v>136250</v>
      </c>
      <c r="O629" s="9">
        <f>DAY(transaksi[[#This Row],[TANGGAL]])</f>
        <v>20</v>
      </c>
      <c r="P629" s="7" t="str">
        <f>TEXT(transaksi[[#This Row],[TANGGAL]], "mmm")</f>
        <v>Sep</v>
      </c>
      <c r="Q629" s="7">
        <f>YEAR(transaksi[[#This Row],[TANGGAL]])</f>
        <v>2022</v>
      </c>
      <c r="R629" s="9"/>
    </row>
    <row r="630" spans="1:18" ht="15" x14ac:dyDescent="0.25">
      <c r="A630" s="6">
        <v>44825</v>
      </c>
      <c r="B630" s="9" t="s">
        <v>15</v>
      </c>
      <c r="C630" s="7">
        <v>108</v>
      </c>
      <c r="D630" s="7" t="s">
        <v>97</v>
      </c>
      <c r="E630" s="7" t="s">
        <v>96</v>
      </c>
      <c r="F630" s="8">
        <v>0</v>
      </c>
      <c r="G630" s="9" t="str">
        <f>VLOOKUP(B630, 'Data Produk'!$A$2:$F$40, 2, FALSE)</f>
        <v>Nyam-nyam</v>
      </c>
      <c r="H630" s="9" t="str">
        <f>VLOOKUP(B630, 'Data Produk'!$A$2:$F$40, 3, FALSE)</f>
        <v>Makanan</v>
      </c>
      <c r="I630" s="7" t="str">
        <f>VLOOKUP(B630, 'Data Produk'!$A$2:$F$40, 4, FALSE)</f>
        <v>Pcs</v>
      </c>
      <c r="J630" s="10">
        <f>VLOOKUP(B630, 'Data Produk'!$A$2:$F$40, 5, FALSE)</f>
        <v>3550</v>
      </c>
      <c r="K630" s="10">
        <f>VLOOKUP(B630, 'Data Produk'!$A$2:$F$40, 6, FALSE)</f>
        <v>4800</v>
      </c>
      <c r="L630" s="10">
        <f t="shared" si="27"/>
        <v>383400</v>
      </c>
      <c r="M630" s="10">
        <f t="shared" si="28"/>
        <v>518400</v>
      </c>
      <c r="N630" s="10">
        <f t="shared" si="29"/>
        <v>135000</v>
      </c>
      <c r="O630" s="9">
        <f>DAY(transaksi[[#This Row],[TANGGAL]])</f>
        <v>21</v>
      </c>
      <c r="P630" s="7" t="str">
        <f>TEXT(transaksi[[#This Row],[TANGGAL]], "mmm")</f>
        <v>Sep</v>
      </c>
      <c r="Q630" s="7">
        <f>YEAR(transaksi[[#This Row],[TANGGAL]])</f>
        <v>2022</v>
      </c>
      <c r="R630" s="9"/>
    </row>
    <row r="631" spans="1:18" ht="15" x14ac:dyDescent="0.25">
      <c r="A631" s="6">
        <v>44826</v>
      </c>
      <c r="B631" s="9" t="s">
        <v>7</v>
      </c>
      <c r="C631" s="7">
        <v>107</v>
      </c>
      <c r="D631" s="7" t="s">
        <v>99</v>
      </c>
      <c r="E631" s="7" t="s">
        <v>96</v>
      </c>
      <c r="F631" s="8">
        <v>0</v>
      </c>
      <c r="G631" s="9" t="str">
        <f>VLOOKUP(B631, 'Data Produk'!$A$2:$F$40, 2, FALSE)</f>
        <v>Pocky</v>
      </c>
      <c r="H631" s="9" t="str">
        <f>VLOOKUP(B631, 'Data Produk'!$A$2:$F$40, 3, FALSE)</f>
        <v>Makanan</v>
      </c>
      <c r="I631" s="7" t="str">
        <f>VLOOKUP(B631, 'Data Produk'!$A$2:$F$40, 4, FALSE)</f>
        <v>Pcs</v>
      </c>
      <c r="J631" s="10">
        <f>VLOOKUP(B631, 'Data Produk'!$A$2:$F$40, 5, FALSE)</f>
        <v>7250</v>
      </c>
      <c r="K631" s="10">
        <f>VLOOKUP(B631, 'Data Produk'!$A$2:$F$40, 6, FALSE)</f>
        <v>8200</v>
      </c>
      <c r="L631" s="10">
        <f t="shared" si="27"/>
        <v>775750</v>
      </c>
      <c r="M631" s="10">
        <f t="shared" si="28"/>
        <v>877400</v>
      </c>
      <c r="N631" s="10">
        <f t="shared" si="29"/>
        <v>101650</v>
      </c>
      <c r="O631" s="9">
        <f>DAY(transaksi[[#This Row],[TANGGAL]])</f>
        <v>22</v>
      </c>
      <c r="P631" s="7" t="str">
        <f>TEXT(transaksi[[#This Row],[TANGGAL]], "mmm")</f>
        <v>Sep</v>
      </c>
      <c r="Q631" s="7">
        <f>YEAR(transaksi[[#This Row],[TANGGAL]])</f>
        <v>2022</v>
      </c>
      <c r="R631" s="9"/>
    </row>
    <row r="632" spans="1:18" ht="15" x14ac:dyDescent="0.25">
      <c r="A632" s="6">
        <v>44827</v>
      </c>
      <c r="B632" s="9" t="s">
        <v>38</v>
      </c>
      <c r="C632" s="7">
        <v>104</v>
      </c>
      <c r="D632" s="7" t="s">
        <v>97</v>
      </c>
      <c r="E632" s="7" t="s">
        <v>96</v>
      </c>
      <c r="F632" s="8">
        <v>0</v>
      </c>
      <c r="G632" s="9" t="str">
        <f>VLOOKUP(B632, 'Data Produk'!$A$2:$F$40, 2, FALSE)</f>
        <v>Yoyic Bluebery</v>
      </c>
      <c r="H632" s="9" t="str">
        <f>VLOOKUP(B632, 'Data Produk'!$A$2:$F$40, 3, FALSE)</f>
        <v>Minuman</v>
      </c>
      <c r="I632" s="7" t="str">
        <f>VLOOKUP(B632, 'Data Produk'!$A$2:$F$40, 4, FALSE)</f>
        <v>Pcs</v>
      </c>
      <c r="J632" s="10">
        <f>VLOOKUP(B632, 'Data Produk'!$A$2:$F$40, 5, FALSE)</f>
        <v>4775</v>
      </c>
      <c r="K632" s="10">
        <f>VLOOKUP(B632, 'Data Produk'!$A$2:$F$40, 6, FALSE)</f>
        <v>7700</v>
      </c>
      <c r="L632" s="10">
        <f t="shared" si="27"/>
        <v>496600</v>
      </c>
      <c r="M632" s="10">
        <f t="shared" si="28"/>
        <v>800800</v>
      </c>
      <c r="N632" s="10">
        <f t="shared" si="29"/>
        <v>304200</v>
      </c>
      <c r="O632" s="9">
        <f>DAY(transaksi[[#This Row],[TANGGAL]])</f>
        <v>23</v>
      </c>
      <c r="P632" s="7" t="str">
        <f>TEXT(transaksi[[#This Row],[TANGGAL]], "mmm")</f>
        <v>Sep</v>
      </c>
      <c r="Q632" s="7">
        <f>YEAR(transaksi[[#This Row],[TANGGAL]])</f>
        <v>2022</v>
      </c>
      <c r="R632" s="9"/>
    </row>
    <row r="633" spans="1:18" ht="15" x14ac:dyDescent="0.25">
      <c r="A633" s="6">
        <v>44828</v>
      </c>
      <c r="B633" s="9" t="s">
        <v>48</v>
      </c>
      <c r="C633" s="7">
        <v>103</v>
      </c>
      <c r="D633" s="7" t="s">
        <v>97</v>
      </c>
      <c r="E633" s="7" t="s">
        <v>96</v>
      </c>
      <c r="F633" s="8">
        <v>0</v>
      </c>
      <c r="G633" s="9" t="str">
        <f>VLOOKUP(B633, 'Data Produk'!$A$2:$F$40, 2, FALSE)</f>
        <v>Golda Coffee</v>
      </c>
      <c r="H633" s="9" t="str">
        <f>VLOOKUP(B633, 'Data Produk'!$A$2:$F$40, 3, FALSE)</f>
        <v>Minuman</v>
      </c>
      <c r="I633" s="7" t="str">
        <f>VLOOKUP(B633, 'Data Produk'!$A$2:$F$40, 4, FALSE)</f>
        <v>Pcs</v>
      </c>
      <c r="J633" s="10">
        <f>VLOOKUP(B633, 'Data Produk'!$A$2:$F$40, 5, FALSE)</f>
        <v>11950</v>
      </c>
      <c r="K633" s="10">
        <f>VLOOKUP(B633, 'Data Produk'!$A$2:$F$40, 6, FALSE)</f>
        <v>16200</v>
      </c>
      <c r="L633" s="10">
        <f t="shared" si="27"/>
        <v>1230850</v>
      </c>
      <c r="M633" s="10">
        <f t="shared" si="28"/>
        <v>1668600</v>
      </c>
      <c r="N633" s="10">
        <f t="shared" si="29"/>
        <v>437750</v>
      </c>
      <c r="O633" s="9">
        <f>DAY(transaksi[[#This Row],[TANGGAL]])</f>
        <v>24</v>
      </c>
      <c r="P633" s="7" t="str">
        <f>TEXT(transaksi[[#This Row],[TANGGAL]], "mmm")</f>
        <v>Sep</v>
      </c>
      <c r="Q633" s="7">
        <f>YEAR(transaksi[[#This Row],[TANGGAL]])</f>
        <v>2022</v>
      </c>
      <c r="R633" s="9"/>
    </row>
    <row r="634" spans="1:18" ht="15" x14ac:dyDescent="0.25">
      <c r="A634" s="6">
        <v>44829</v>
      </c>
      <c r="B634" s="9" t="s">
        <v>67</v>
      </c>
      <c r="C634" s="7">
        <v>112</v>
      </c>
      <c r="D634" s="7" t="s">
        <v>95</v>
      </c>
      <c r="E634" s="7" t="s">
        <v>96</v>
      </c>
      <c r="F634" s="8">
        <v>0</v>
      </c>
      <c r="G634" s="9" t="str">
        <f>VLOOKUP(B634, 'Data Produk'!$A$2:$F$40, 2, FALSE)</f>
        <v>Pond's Bright Beauty</v>
      </c>
      <c r="H634" s="9" t="str">
        <f>VLOOKUP(B634, 'Data Produk'!$A$2:$F$40, 3, FALSE)</f>
        <v>Perawatan Tubuh</v>
      </c>
      <c r="I634" s="7" t="str">
        <f>VLOOKUP(B634, 'Data Produk'!$A$2:$F$40, 4, FALSE)</f>
        <v>Pcs</v>
      </c>
      <c r="J634" s="10">
        <f>VLOOKUP(B634, 'Data Produk'!$A$2:$F$40, 5, FALSE)</f>
        <v>17750</v>
      </c>
      <c r="K634" s="10">
        <f>VLOOKUP(B634, 'Data Produk'!$A$2:$F$40, 6, FALSE)</f>
        <v>21000</v>
      </c>
      <c r="L634" s="10">
        <f t="shared" si="27"/>
        <v>1988000</v>
      </c>
      <c r="M634" s="10">
        <f t="shared" si="28"/>
        <v>2352000</v>
      </c>
      <c r="N634" s="10">
        <f t="shared" si="29"/>
        <v>364000</v>
      </c>
      <c r="O634" s="9">
        <f>DAY(transaksi[[#This Row],[TANGGAL]])</f>
        <v>25</v>
      </c>
      <c r="P634" s="7" t="str">
        <f>TEXT(transaksi[[#This Row],[TANGGAL]], "mmm")</f>
        <v>Sep</v>
      </c>
      <c r="Q634" s="7">
        <f>YEAR(transaksi[[#This Row],[TANGGAL]])</f>
        <v>2022</v>
      </c>
      <c r="R634" s="9"/>
    </row>
    <row r="635" spans="1:18" ht="15" x14ac:dyDescent="0.25">
      <c r="A635" s="6">
        <v>44830</v>
      </c>
      <c r="B635" s="9" t="s">
        <v>67</v>
      </c>
      <c r="C635" s="7">
        <v>110</v>
      </c>
      <c r="D635" s="7" t="s">
        <v>95</v>
      </c>
      <c r="E635" s="7" t="s">
        <v>96</v>
      </c>
      <c r="F635" s="8">
        <v>0</v>
      </c>
      <c r="G635" s="9" t="str">
        <f>VLOOKUP(B635, 'Data Produk'!$A$2:$F$40, 2, FALSE)</f>
        <v>Pond's Bright Beauty</v>
      </c>
      <c r="H635" s="9" t="str">
        <f>VLOOKUP(B635, 'Data Produk'!$A$2:$F$40, 3, FALSE)</f>
        <v>Perawatan Tubuh</v>
      </c>
      <c r="I635" s="7" t="str">
        <f>VLOOKUP(B635, 'Data Produk'!$A$2:$F$40, 4, FALSE)</f>
        <v>Pcs</v>
      </c>
      <c r="J635" s="10">
        <f>VLOOKUP(B635, 'Data Produk'!$A$2:$F$40, 5, FALSE)</f>
        <v>17750</v>
      </c>
      <c r="K635" s="10">
        <f>VLOOKUP(B635, 'Data Produk'!$A$2:$F$40, 6, FALSE)</f>
        <v>21000</v>
      </c>
      <c r="L635" s="10">
        <f t="shared" si="27"/>
        <v>1952500</v>
      </c>
      <c r="M635" s="10">
        <f t="shared" si="28"/>
        <v>2310000</v>
      </c>
      <c r="N635" s="10">
        <f t="shared" si="29"/>
        <v>357500</v>
      </c>
      <c r="O635" s="9">
        <f>DAY(transaksi[[#This Row],[TANGGAL]])</f>
        <v>26</v>
      </c>
      <c r="P635" s="7" t="str">
        <f>TEXT(transaksi[[#This Row],[TANGGAL]], "mmm")</f>
        <v>Sep</v>
      </c>
      <c r="Q635" s="7">
        <f>YEAR(transaksi[[#This Row],[TANGGAL]])</f>
        <v>2022</v>
      </c>
      <c r="R635" s="9"/>
    </row>
    <row r="636" spans="1:18" ht="15" x14ac:dyDescent="0.25">
      <c r="A636" s="6">
        <v>44831</v>
      </c>
      <c r="B636" s="9" t="s">
        <v>67</v>
      </c>
      <c r="C636" s="7">
        <v>108</v>
      </c>
      <c r="D636" s="7" t="s">
        <v>95</v>
      </c>
      <c r="E636" s="7" t="s">
        <v>96</v>
      </c>
      <c r="F636" s="8">
        <v>0</v>
      </c>
      <c r="G636" s="9" t="str">
        <f>VLOOKUP(B636, 'Data Produk'!$A$2:$F$40, 2, FALSE)</f>
        <v>Pond's Bright Beauty</v>
      </c>
      <c r="H636" s="9" t="str">
        <f>VLOOKUP(B636, 'Data Produk'!$A$2:$F$40, 3, FALSE)</f>
        <v>Perawatan Tubuh</v>
      </c>
      <c r="I636" s="7" t="str">
        <f>VLOOKUP(B636, 'Data Produk'!$A$2:$F$40, 4, FALSE)</f>
        <v>Pcs</v>
      </c>
      <c r="J636" s="10">
        <f>VLOOKUP(B636, 'Data Produk'!$A$2:$F$40, 5, FALSE)</f>
        <v>17750</v>
      </c>
      <c r="K636" s="10">
        <f>VLOOKUP(B636, 'Data Produk'!$A$2:$F$40, 6, FALSE)</f>
        <v>21000</v>
      </c>
      <c r="L636" s="10">
        <f t="shared" si="27"/>
        <v>1917000</v>
      </c>
      <c r="M636" s="10">
        <f t="shared" si="28"/>
        <v>2268000</v>
      </c>
      <c r="N636" s="10">
        <f t="shared" si="29"/>
        <v>351000</v>
      </c>
      <c r="O636" s="9">
        <f>DAY(transaksi[[#This Row],[TANGGAL]])</f>
        <v>27</v>
      </c>
      <c r="P636" s="7" t="str">
        <f>TEXT(transaksi[[#This Row],[TANGGAL]], "mmm")</f>
        <v>Sep</v>
      </c>
      <c r="Q636" s="7">
        <f>YEAR(transaksi[[#This Row],[TANGGAL]])</f>
        <v>2022</v>
      </c>
      <c r="R636" s="9"/>
    </row>
    <row r="637" spans="1:18" ht="15" x14ac:dyDescent="0.25">
      <c r="A637" s="6">
        <v>44832</v>
      </c>
      <c r="B637" s="9" t="s">
        <v>67</v>
      </c>
      <c r="C637" s="7">
        <v>107</v>
      </c>
      <c r="D637" s="7" t="s">
        <v>95</v>
      </c>
      <c r="E637" s="7" t="s">
        <v>96</v>
      </c>
      <c r="F637" s="8">
        <v>0</v>
      </c>
      <c r="G637" s="9" t="str">
        <f>VLOOKUP(B637, 'Data Produk'!$A$2:$F$40, 2, FALSE)</f>
        <v>Pond's Bright Beauty</v>
      </c>
      <c r="H637" s="9" t="str">
        <f>VLOOKUP(B637, 'Data Produk'!$A$2:$F$40, 3, FALSE)</f>
        <v>Perawatan Tubuh</v>
      </c>
      <c r="I637" s="7" t="str">
        <f>VLOOKUP(B637, 'Data Produk'!$A$2:$F$40, 4, FALSE)</f>
        <v>Pcs</v>
      </c>
      <c r="J637" s="10">
        <f>VLOOKUP(B637, 'Data Produk'!$A$2:$F$40, 5, FALSE)</f>
        <v>17750</v>
      </c>
      <c r="K637" s="10">
        <f>VLOOKUP(B637, 'Data Produk'!$A$2:$F$40, 6, FALSE)</f>
        <v>21000</v>
      </c>
      <c r="L637" s="10">
        <f t="shared" si="27"/>
        <v>1899250</v>
      </c>
      <c r="M637" s="10">
        <f t="shared" si="28"/>
        <v>2247000</v>
      </c>
      <c r="N637" s="10">
        <f t="shared" si="29"/>
        <v>347750</v>
      </c>
      <c r="O637" s="9">
        <f>DAY(transaksi[[#This Row],[TANGGAL]])</f>
        <v>28</v>
      </c>
      <c r="P637" s="7" t="str">
        <f>TEXT(transaksi[[#This Row],[TANGGAL]], "mmm")</f>
        <v>Sep</v>
      </c>
      <c r="Q637" s="7">
        <f>YEAR(transaksi[[#This Row],[TANGGAL]])</f>
        <v>2022</v>
      </c>
      <c r="R637" s="9"/>
    </row>
    <row r="638" spans="1:18" ht="15" x14ac:dyDescent="0.25">
      <c r="A638" s="6">
        <v>44833</v>
      </c>
      <c r="B638" s="9" t="s">
        <v>67</v>
      </c>
      <c r="C638" s="7">
        <v>120</v>
      </c>
      <c r="D638" s="7" t="s">
        <v>95</v>
      </c>
      <c r="E638" s="7" t="s">
        <v>96</v>
      </c>
      <c r="F638" s="8">
        <v>0</v>
      </c>
      <c r="G638" s="9" t="str">
        <f>VLOOKUP(B638, 'Data Produk'!$A$2:$F$40, 2, FALSE)</f>
        <v>Pond's Bright Beauty</v>
      </c>
      <c r="H638" s="9" t="str">
        <f>VLOOKUP(B638, 'Data Produk'!$A$2:$F$40, 3, FALSE)</f>
        <v>Perawatan Tubuh</v>
      </c>
      <c r="I638" s="7" t="str">
        <f>VLOOKUP(B638, 'Data Produk'!$A$2:$F$40, 4, FALSE)</f>
        <v>Pcs</v>
      </c>
      <c r="J638" s="10">
        <f>VLOOKUP(B638, 'Data Produk'!$A$2:$F$40, 5, FALSE)</f>
        <v>17750</v>
      </c>
      <c r="K638" s="10">
        <f>VLOOKUP(B638, 'Data Produk'!$A$2:$F$40, 6, FALSE)</f>
        <v>21000</v>
      </c>
      <c r="L638" s="10">
        <f t="shared" si="27"/>
        <v>2130000</v>
      </c>
      <c r="M638" s="10">
        <f t="shared" si="28"/>
        <v>2520000</v>
      </c>
      <c r="N638" s="10">
        <f t="shared" si="29"/>
        <v>390000</v>
      </c>
      <c r="O638" s="9">
        <f>DAY(transaksi[[#This Row],[TANGGAL]])</f>
        <v>29</v>
      </c>
      <c r="P638" s="7" t="str">
        <f>TEXT(transaksi[[#This Row],[TANGGAL]], "mmm")</f>
        <v>Sep</v>
      </c>
      <c r="Q638" s="7">
        <f>YEAR(transaksi[[#This Row],[TANGGAL]])</f>
        <v>2022</v>
      </c>
      <c r="R638" s="9"/>
    </row>
    <row r="639" spans="1:18" ht="15" x14ac:dyDescent="0.25">
      <c r="A639" s="6">
        <v>44834</v>
      </c>
      <c r="B639" s="9" t="s">
        <v>67</v>
      </c>
      <c r="C639" s="7">
        <v>105</v>
      </c>
      <c r="D639" s="7" t="s">
        <v>95</v>
      </c>
      <c r="E639" s="7" t="s">
        <v>96</v>
      </c>
      <c r="F639" s="8">
        <v>0</v>
      </c>
      <c r="G639" s="9" t="str">
        <f>VLOOKUP(B639, 'Data Produk'!$A$2:$F$40, 2, FALSE)</f>
        <v>Pond's Bright Beauty</v>
      </c>
      <c r="H639" s="9" t="str">
        <f>VLOOKUP(B639, 'Data Produk'!$A$2:$F$40, 3, FALSE)</f>
        <v>Perawatan Tubuh</v>
      </c>
      <c r="I639" s="7" t="str">
        <f>VLOOKUP(B639, 'Data Produk'!$A$2:$F$40, 4, FALSE)</f>
        <v>Pcs</v>
      </c>
      <c r="J639" s="10">
        <f>VLOOKUP(B639, 'Data Produk'!$A$2:$F$40, 5, FALSE)</f>
        <v>17750</v>
      </c>
      <c r="K639" s="10">
        <f>VLOOKUP(B639, 'Data Produk'!$A$2:$F$40, 6, FALSE)</f>
        <v>21000</v>
      </c>
      <c r="L639" s="10">
        <f t="shared" si="27"/>
        <v>1863750</v>
      </c>
      <c r="M639" s="10">
        <f t="shared" si="28"/>
        <v>2205000</v>
      </c>
      <c r="N639" s="10">
        <f t="shared" si="29"/>
        <v>341250</v>
      </c>
      <c r="O639" s="9">
        <f>DAY(transaksi[[#This Row],[TANGGAL]])</f>
        <v>30</v>
      </c>
      <c r="P639" s="7" t="str">
        <f>TEXT(transaksi[[#This Row],[TANGGAL]], "mmm")</f>
        <v>Sep</v>
      </c>
      <c r="Q639" s="7">
        <f>YEAR(transaksi[[#This Row],[TANGGAL]])</f>
        <v>2022</v>
      </c>
      <c r="R639" s="9"/>
    </row>
    <row r="640" spans="1:18" ht="15" x14ac:dyDescent="0.25">
      <c r="A640" s="6">
        <v>44835</v>
      </c>
      <c r="B640" s="9" t="s">
        <v>69</v>
      </c>
      <c r="C640" s="7">
        <v>105</v>
      </c>
      <c r="D640" s="7" t="s">
        <v>95</v>
      </c>
      <c r="E640" s="7" t="s">
        <v>96</v>
      </c>
      <c r="F640" s="8">
        <v>0</v>
      </c>
      <c r="G640" s="9" t="str">
        <f>VLOOKUP(B640, 'Data Produk'!$A$2:$F$40, 2, FALSE)</f>
        <v>Pond's Men Facial</v>
      </c>
      <c r="H640" s="9" t="str">
        <f>VLOOKUP(B640, 'Data Produk'!$A$2:$F$40, 3, FALSE)</f>
        <v>Perawatan Tubuh</v>
      </c>
      <c r="I640" s="7" t="str">
        <f>VLOOKUP(B640, 'Data Produk'!$A$2:$F$40, 4, FALSE)</f>
        <v>Pcs</v>
      </c>
      <c r="J640" s="10">
        <f>VLOOKUP(B640, 'Data Produk'!$A$2:$F$40, 5, FALSE)</f>
        <v>15000</v>
      </c>
      <c r="K640" s="10">
        <f>VLOOKUP(B640, 'Data Produk'!$A$2:$F$40, 6, FALSE)</f>
        <v>18550</v>
      </c>
      <c r="L640" s="10">
        <f t="shared" si="27"/>
        <v>1575000</v>
      </c>
      <c r="M640" s="10">
        <f t="shared" si="28"/>
        <v>1947750</v>
      </c>
      <c r="N640" s="10">
        <f t="shared" si="29"/>
        <v>372750</v>
      </c>
      <c r="O640" s="9">
        <f>DAY(transaksi[[#This Row],[TANGGAL]])</f>
        <v>1</v>
      </c>
      <c r="P640" s="7" t="str">
        <f>TEXT(transaksi[[#This Row],[TANGGAL]], "mmm")</f>
        <v>Okt</v>
      </c>
      <c r="Q640" s="7">
        <f>YEAR(transaksi[[#This Row],[TANGGAL]])</f>
        <v>2022</v>
      </c>
      <c r="R640" s="9"/>
    </row>
    <row r="641" spans="1:18" ht="15" x14ac:dyDescent="0.25">
      <c r="A641" s="6">
        <v>44836</v>
      </c>
      <c r="B641" s="9" t="s">
        <v>11</v>
      </c>
      <c r="C641" s="7">
        <v>104</v>
      </c>
      <c r="D641" s="7" t="s">
        <v>99</v>
      </c>
      <c r="E641" s="7" t="s">
        <v>98</v>
      </c>
      <c r="F641" s="8">
        <v>0</v>
      </c>
      <c r="G641" s="9" t="str">
        <f>VLOOKUP(B641, 'Data Produk'!$A$2:$F$40, 2, FALSE)</f>
        <v>Lotte Chocopie</v>
      </c>
      <c r="H641" s="9" t="str">
        <f>VLOOKUP(B641, 'Data Produk'!$A$2:$F$40, 3, FALSE)</f>
        <v>Makanan</v>
      </c>
      <c r="I641" s="7" t="str">
        <f>VLOOKUP(B641, 'Data Produk'!$A$2:$F$40, 4, FALSE)</f>
        <v>Pcs</v>
      </c>
      <c r="J641" s="10">
        <f>VLOOKUP(B641, 'Data Produk'!$A$2:$F$40, 5, FALSE)</f>
        <v>4850</v>
      </c>
      <c r="K641" s="10">
        <f>VLOOKUP(B641, 'Data Produk'!$A$2:$F$40, 6, FALSE)</f>
        <v>6100</v>
      </c>
      <c r="L641" s="10">
        <f t="shared" si="27"/>
        <v>504400</v>
      </c>
      <c r="M641" s="10">
        <f t="shared" si="28"/>
        <v>634400</v>
      </c>
      <c r="N641" s="10">
        <f t="shared" si="29"/>
        <v>130000</v>
      </c>
      <c r="O641" s="9">
        <f>DAY(transaksi[[#This Row],[TANGGAL]])</f>
        <v>2</v>
      </c>
      <c r="P641" s="7" t="str">
        <f>TEXT(transaksi[[#This Row],[TANGGAL]], "mmm")</f>
        <v>Okt</v>
      </c>
      <c r="Q641" s="7">
        <f>YEAR(transaksi[[#This Row],[TANGGAL]])</f>
        <v>2022</v>
      </c>
      <c r="R641" s="9"/>
    </row>
    <row r="642" spans="1:18" ht="15" x14ac:dyDescent="0.25">
      <c r="A642" s="6">
        <v>44837</v>
      </c>
      <c r="B642" s="9" t="s">
        <v>15</v>
      </c>
      <c r="C642" s="7">
        <v>107</v>
      </c>
      <c r="D642" s="7" t="s">
        <v>99</v>
      </c>
      <c r="E642" s="7" t="s">
        <v>96</v>
      </c>
      <c r="F642" s="8">
        <v>0</v>
      </c>
      <c r="G642" s="9" t="str">
        <f>VLOOKUP(B642, 'Data Produk'!$A$2:$F$40, 2, FALSE)</f>
        <v>Nyam-nyam</v>
      </c>
      <c r="H642" s="9" t="str">
        <f>VLOOKUP(B642, 'Data Produk'!$A$2:$F$40, 3, FALSE)</f>
        <v>Makanan</v>
      </c>
      <c r="I642" s="7" t="str">
        <f>VLOOKUP(B642, 'Data Produk'!$A$2:$F$40, 4, FALSE)</f>
        <v>Pcs</v>
      </c>
      <c r="J642" s="10">
        <f>VLOOKUP(B642, 'Data Produk'!$A$2:$F$40, 5, FALSE)</f>
        <v>3550</v>
      </c>
      <c r="K642" s="10">
        <f>VLOOKUP(B642, 'Data Produk'!$A$2:$F$40, 6, FALSE)</f>
        <v>4800</v>
      </c>
      <c r="L642" s="10">
        <f t="shared" si="27"/>
        <v>379850</v>
      </c>
      <c r="M642" s="10">
        <f t="shared" si="28"/>
        <v>513600</v>
      </c>
      <c r="N642" s="10">
        <f t="shared" si="29"/>
        <v>133750</v>
      </c>
      <c r="O642" s="9">
        <f>DAY(transaksi[[#This Row],[TANGGAL]])</f>
        <v>3</v>
      </c>
      <c r="P642" s="7" t="str">
        <f>TEXT(transaksi[[#This Row],[TANGGAL]], "mmm")</f>
        <v>Okt</v>
      </c>
      <c r="Q642" s="7">
        <f>YEAR(transaksi[[#This Row],[TANGGAL]])</f>
        <v>2022</v>
      </c>
      <c r="R642" s="9"/>
    </row>
    <row r="643" spans="1:18" ht="15" x14ac:dyDescent="0.25">
      <c r="A643" s="6">
        <v>44838</v>
      </c>
      <c r="B643" s="9" t="s">
        <v>7</v>
      </c>
      <c r="C643" s="7">
        <v>108</v>
      </c>
      <c r="D643" s="7" t="s">
        <v>99</v>
      </c>
      <c r="E643" s="7" t="s">
        <v>96</v>
      </c>
      <c r="F643" s="8">
        <v>0</v>
      </c>
      <c r="G643" s="9" t="str">
        <f>VLOOKUP(B643, 'Data Produk'!$A$2:$F$40, 2, FALSE)</f>
        <v>Pocky</v>
      </c>
      <c r="H643" s="9" t="str">
        <f>VLOOKUP(B643, 'Data Produk'!$A$2:$F$40, 3, FALSE)</f>
        <v>Makanan</v>
      </c>
      <c r="I643" s="7" t="str">
        <f>VLOOKUP(B643, 'Data Produk'!$A$2:$F$40, 4, FALSE)</f>
        <v>Pcs</v>
      </c>
      <c r="J643" s="10">
        <f>VLOOKUP(B643, 'Data Produk'!$A$2:$F$40, 5, FALSE)</f>
        <v>7250</v>
      </c>
      <c r="K643" s="10">
        <f>VLOOKUP(B643, 'Data Produk'!$A$2:$F$40, 6, FALSE)</f>
        <v>8200</v>
      </c>
      <c r="L643" s="10">
        <f t="shared" ref="L643:L706" si="30">C643*J643</f>
        <v>783000</v>
      </c>
      <c r="M643" s="10">
        <f t="shared" ref="M643:M706" si="31">C643*K643</f>
        <v>885600</v>
      </c>
      <c r="N643" s="10">
        <f t="shared" ref="N643:N706" si="32">M643-L643</f>
        <v>102600</v>
      </c>
      <c r="O643" s="9">
        <f>DAY(transaksi[[#This Row],[TANGGAL]])</f>
        <v>4</v>
      </c>
      <c r="P643" s="7" t="str">
        <f>TEXT(transaksi[[#This Row],[TANGGAL]], "mmm")</f>
        <v>Okt</v>
      </c>
      <c r="Q643" s="7">
        <f>YEAR(transaksi[[#This Row],[TANGGAL]])</f>
        <v>2022</v>
      </c>
      <c r="R643" s="9"/>
    </row>
    <row r="644" spans="1:18" ht="15" x14ac:dyDescent="0.25">
      <c r="A644" s="6">
        <v>44839</v>
      </c>
      <c r="B644" s="9" t="s">
        <v>38</v>
      </c>
      <c r="C644" s="7">
        <v>102</v>
      </c>
      <c r="D644" s="7" t="s">
        <v>95</v>
      </c>
      <c r="E644" s="7" t="s">
        <v>96</v>
      </c>
      <c r="F644" s="8">
        <v>0</v>
      </c>
      <c r="G644" s="9" t="str">
        <f>VLOOKUP(B644, 'Data Produk'!$A$2:$F$40, 2, FALSE)</f>
        <v>Yoyic Bluebery</v>
      </c>
      <c r="H644" s="9" t="str">
        <f>VLOOKUP(B644, 'Data Produk'!$A$2:$F$40, 3, FALSE)</f>
        <v>Minuman</v>
      </c>
      <c r="I644" s="7" t="str">
        <f>VLOOKUP(B644, 'Data Produk'!$A$2:$F$40, 4, FALSE)</f>
        <v>Pcs</v>
      </c>
      <c r="J644" s="10">
        <f>VLOOKUP(B644, 'Data Produk'!$A$2:$F$40, 5, FALSE)</f>
        <v>4775</v>
      </c>
      <c r="K644" s="10">
        <f>VLOOKUP(B644, 'Data Produk'!$A$2:$F$40, 6, FALSE)</f>
        <v>7700</v>
      </c>
      <c r="L644" s="10">
        <f t="shared" si="30"/>
        <v>487050</v>
      </c>
      <c r="M644" s="10">
        <f t="shared" si="31"/>
        <v>785400</v>
      </c>
      <c r="N644" s="10">
        <f t="shared" si="32"/>
        <v>298350</v>
      </c>
      <c r="O644" s="9">
        <f>DAY(transaksi[[#This Row],[TANGGAL]])</f>
        <v>5</v>
      </c>
      <c r="P644" s="7" t="str">
        <f>TEXT(transaksi[[#This Row],[TANGGAL]], "mmm")</f>
        <v>Okt</v>
      </c>
      <c r="Q644" s="7">
        <f>YEAR(transaksi[[#This Row],[TANGGAL]])</f>
        <v>2022</v>
      </c>
      <c r="R644" s="9"/>
    </row>
    <row r="645" spans="1:18" ht="15" x14ac:dyDescent="0.25">
      <c r="A645" s="6">
        <v>44840</v>
      </c>
      <c r="B645" s="9" t="s">
        <v>48</v>
      </c>
      <c r="C645" s="7">
        <v>105</v>
      </c>
      <c r="D645" s="7" t="s">
        <v>95</v>
      </c>
      <c r="E645" s="7" t="s">
        <v>98</v>
      </c>
      <c r="F645" s="8">
        <v>0</v>
      </c>
      <c r="G645" s="9" t="str">
        <f>VLOOKUP(B645, 'Data Produk'!$A$2:$F$40, 2, FALSE)</f>
        <v>Golda Coffee</v>
      </c>
      <c r="H645" s="9" t="str">
        <f>VLOOKUP(B645, 'Data Produk'!$A$2:$F$40, 3, FALSE)</f>
        <v>Minuman</v>
      </c>
      <c r="I645" s="7" t="str">
        <f>VLOOKUP(B645, 'Data Produk'!$A$2:$F$40, 4, FALSE)</f>
        <v>Pcs</v>
      </c>
      <c r="J645" s="10">
        <f>VLOOKUP(B645, 'Data Produk'!$A$2:$F$40, 5, FALSE)</f>
        <v>11950</v>
      </c>
      <c r="K645" s="10">
        <f>VLOOKUP(B645, 'Data Produk'!$A$2:$F$40, 6, FALSE)</f>
        <v>16200</v>
      </c>
      <c r="L645" s="10">
        <f t="shared" si="30"/>
        <v>1254750</v>
      </c>
      <c r="M645" s="10">
        <f t="shared" si="31"/>
        <v>1701000</v>
      </c>
      <c r="N645" s="10">
        <f t="shared" si="32"/>
        <v>446250</v>
      </c>
      <c r="O645" s="9">
        <f>DAY(transaksi[[#This Row],[TANGGAL]])</f>
        <v>6</v>
      </c>
      <c r="P645" s="7" t="str">
        <f>TEXT(transaksi[[#This Row],[TANGGAL]], "mmm")</f>
        <v>Okt</v>
      </c>
      <c r="Q645" s="7">
        <f>YEAR(transaksi[[#This Row],[TANGGAL]])</f>
        <v>2022</v>
      </c>
      <c r="R645" s="9"/>
    </row>
    <row r="646" spans="1:18" ht="15" x14ac:dyDescent="0.25">
      <c r="A646" s="6">
        <v>44841</v>
      </c>
      <c r="B646" s="9" t="s">
        <v>59</v>
      </c>
      <c r="C646" s="7">
        <v>109</v>
      </c>
      <c r="D646" s="7" t="s">
        <v>95</v>
      </c>
      <c r="E646" s="7" t="s">
        <v>96</v>
      </c>
      <c r="F646" s="8">
        <v>0</v>
      </c>
      <c r="G646" s="9" t="str">
        <f>VLOOKUP(B646, 'Data Produk'!$A$2:$F$40, 2, FALSE)</f>
        <v>Lifebuoy Cair 900 Ml</v>
      </c>
      <c r="H646" s="9" t="str">
        <f>VLOOKUP(B646, 'Data Produk'!$A$2:$F$40, 3, FALSE)</f>
        <v>Perawatan Tubuh</v>
      </c>
      <c r="I646" s="7" t="str">
        <f>VLOOKUP(B646, 'Data Produk'!$A$2:$F$40, 4, FALSE)</f>
        <v>Pcs</v>
      </c>
      <c r="J646" s="10">
        <f>VLOOKUP(B646, 'Data Produk'!$A$2:$F$40, 5, FALSE)</f>
        <v>34550</v>
      </c>
      <c r="K646" s="10">
        <f>VLOOKUP(B646, 'Data Produk'!$A$2:$F$40, 6, FALSE)</f>
        <v>36000</v>
      </c>
      <c r="L646" s="10">
        <f t="shared" si="30"/>
        <v>3765950</v>
      </c>
      <c r="M646" s="10">
        <f t="shared" si="31"/>
        <v>3924000</v>
      </c>
      <c r="N646" s="10">
        <f t="shared" si="32"/>
        <v>158050</v>
      </c>
      <c r="O646" s="9">
        <f>DAY(transaksi[[#This Row],[TANGGAL]])</f>
        <v>7</v>
      </c>
      <c r="P646" s="7" t="str">
        <f>TEXT(transaksi[[#This Row],[TANGGAL]], "mmm")</f>
        <v>Okt</v>
      </c>
      <c r="Q646" s="7">
        <f>YEAR(transaksi[[#This Row],[TANGGAL]])</f>
        <v>2022</v>
      </c>
      <c r="R646" s="9"/>
    </row>
    <row r="647" spans="1:18" ht="15" x14ac:dyDescent="0.25">
      <c r="A647" s="6">
        <v>44842</v>
      </c>
      <c r="B647" s="9" t="s">
        <v>13</v>
      </c>
      <c r="C647" s="7">
        <v>102</v>
      </c>
      <c r="D647" s="7" t="s">
        <v>95</v>
      </c>
      <c r="E647" s="7" t="s">
        <v>98</v>
      </c>
      <c r="F647" s="8">
        <v>0</v>
      </c>
      <c r="G647" s="9" t="str">
        <f>VLOOKUP(B647, 'Data Produk'!$A$2:$F$40, 2, FALSE)</f>
        <v>Oreo Wafer Sandwich</v>
      </c>
      <c r="H647" s="9" t="str">
        <f>VLOOKUP(B647, 'Data Produk'!$A$2:$F$40, 3, FALSE)</f>
        <v>Makanan</v>
      </c>
      <c r="I647" s="7" t="str">
        <f>VLOOKUP(B647, 'Data Produk'!$A$2:$F$40, 4, FALSE)</f>
        <v>Pcs</v>
      </c>
      <c r="J647" s="10">
        <f>VLOOKUP(B647, 'Data Produk'!$A$2:$F$40, 5, FALSE)</f>
        <v>2350</v>
      </c>
      <c r="K647" s="10">
        <f>VLOOKUP(B647, 'Data Produk'!$A$2:$F$40, 6, FALSE)</f>
        <v>3500</v>
      </c>
      <c r="L647" s="10">
        <f t="shared" si="30"/>
        <v>239700</v>
      </c>
      <c r="M647" s="10">
        <f t="shared" si="31"/>
        <v>357000</v>
      </c>
      <c r="N647" s="10">
        <f t="shared" si="32"/>
        <v>117300</v>
      </c>
      <c r="O647" s="9">
        <f>DAY(transaksi[[#This Row],[TANGGAL]])</f>
        <v>8</v>
      </c>
      <c r="P647" s="7" t="str">
        <f>TEXT(transaksi[[#This Row],[TANGGAL]], "mmm")</f>
        <v>Okt</v>
      </c>
      <c r="Q647" s="7">
        <f>YEAR(transaksi[[#This Row],[TANGGAL]])</f>
        <v>2022</v>
      </c>
      <c r="R647" s="9"/>
    </row>
    <row r="648" spans="1:18" ht="15" x14ac:dyDescent="0.25">
      <c r="A648" s="6">
        <v>44843</v>
      </c>
      <c r="B648" s="9" t="s">
        <v>69</v>
      </c>
      <c r="C648" s="7">
        <v>104</v>
      </c>
      <c r="D648" s="7" t="s">
        <v>97</v>
      </c>
      <c r="E648" s="7" t="s">
        <v>96</v>
      </c>
      <c r="F648" s="8">
        <v>0</v>
      </c>
      <c r="G648" s="9" t="str">
        <f>VLOOKUP(B648, 'Data Produk'!$A$2:$F$40, 2, FALSE)</f>
        <v>Pond's Men Facial</v>
      </c>
      <c r="H648" s="9" t="str">
        <f>VLOOKUP(B648, 'Data Produk'!$A$2:$F$40, 3, FALSE)</f>
        <v>Perawatan Tubuh</v>
      </c>
      <c r="I648" s="7" t="str">
        <f>VLOOKUP(B648, 'Data Produk'!$A$2:$F$40, 4, FALSE)</f>
        <v>Pcs</v>
      </c>
      <c r="J648" s="10">
        <f>VLOOKUP(B648, 'Data Produk'!$A$2:$F$40, 5, FALSE)</f>
        <v>15000</v>
      </c>
      <c r="K648" s="10">
        <f>VLOOKUP(B648, 'Data Produk'!$A$2:$F$40, 6, FALSE)</f>
        <v>18550</v>
      </c>
      <c r="L648" s="10">
        <f t="shared" si="30"/>
        <v>1560000</v>
      </c>
      <c r="M648" s="10">
        <f t="shared" si="31"/>
        <v>1929200</v>
      </c>
      <c r="N648" s="10">
        <f t="shared" si="32"/>
        <v>369200</v>
      </c>
      <c r="O648" s="9">
        <f>DAY(transaksi[[#This Row],[TANGGAL]])</f>
        <v>9</v>
      </c>
      <c r="P648" s="7" t="str">
        <f>TEXT(transaksi[[#This Row],[TANGGAL]], "mmm")</f>
        <v>Okt</v>
      </c>
      <c r="Q648" s="7">
        <f>YEAR(transaksi[[#This Row],[TANGGAL]])</f>
        <v>2022</v>
      </c>
      <c r="R648" s="9"/>
    </row>
    <row r="649" spans="1:18" ht="15" x14ac:dyDescent="0.25">
      <c r="A649" s="6">
        <v>44844</v>
      </c>
      <c r="B649" s="9" t="s">
        <v>84</v>
      </c>
      <c r="C649" s="7">
        <v>103</v>
      </c>
      <c r="D649" s="7" t="s">
        <v>99</v>
      </c>
      <c r="E649" s="7" t="s">
        <v>96</v>
      </c>
      <c r="F649" s="8">
        <v>0</v>
      </c>
      <c r="G649" s="9" t="str">
        <f>VLOOKUP(B649, 'Data Produk'!$A$2:$F$40, 2, FALSE)</f>
        <v>Tipe X Joyko</v>
      </c>
      <c r="H649" s="9" t="str">
        <f>VLOOKUP(B649, 'Data Produk'!$A$2:$F$40, 3, FALSE)</f>
        <v>Alat Tulis</v>
      </c>
      <c r="I649" s="7" t="str">
        <f>VLOOKUP(B649, 'Data Produk'!$A$2:$F$40, 4, FALSE)</f>
        <v>Pcs</v>
      </c>
      <c r="J649" s="10">
        <f>VLOOKUP(B649, 'Data Produk'!$A$2:$F$40, 5, FALSE)</f>
        <v>1500</v>
      </c>
      <c r="K649" s="10">
        <f>VLOOKUP(B649, 'Data Produk'!$A$2:$F$40, 6, FALSE)</f>
        <v>2500</v>
      </c>
      <c r="L649" s="10">
        <f t="shared" si="30"/>
        <v>154500</v>
      </c>
      <c r="M649" s="10">
        <f t="shared" si="31"/>
        <v>257500</v>
      </c>
      <c r="N649" s="10">
        <f t="shared" si="32"/>
        <v>103000</v>
      </c>
      <c r="O649" s="9">
        <f>DAY(transaksi[[#This Row],[TANGGAL]])</f>
        <v>10</v>
      </c>
      <c r="P649" s="7" t="str">
        <f>TEXT(transaksi[[#This Row],[TANGGAL]], "mmm")</f>
        <v>Okt</v>
      </c>
      <c r="Q649" s="7">
        <f>YEAR(transaksi[[#This Row],[TANGGAL]])</f>
        <v>2022</v>
      </c>
      <c r="R649" s="9"/>
    </row>
    <row r="650" spans="1:18" ht="15" x14ac:dyDescent="0.25">
      <c r="A650" s="6">
        <v>44845</v>
      </c>
      <c r="B650" s="9" t="s">
        <v>86</v>
      </c>
      <c r="C650" s="7">
        <v>102</v>
      </c>
      <c r="D650" s="7" t="s">
        <v>97</v>
      </c>
      <c r="E650" s="7" t="s">
        <v>96</v>
      </c>
      <c r="F650" s="8">
        <v>0</v>
      </c>
      <c r="G650" s="9" t="str">
        <f>VLOOKUP(B650, 'Data Produk'!$A$2:$F$40, 2, FALSE)</f>
        <v>Penggaris Butterfly</v>
      </c>
      <c r="H650" s="9" t="str">
        <f>VLOOKUP(B650, 'Data Produk'!$A$2:$F$40, 3, FALSE)</f>
        <v>Alat Tulis</v>
      </c>
      <c r="I650" s="7" t="str">
        <f>VLOOKUP(B650, 'Data Produk'!$A$2:$F$40, 4, FALSE)</f>
        <v>Pcs</v>
      </c>
      <c r="J650" s="10">
        <f>VLOOKUP(B650, 'Data Produk'!$A$2:$F$40, 5, FALSE)</f>
        <v>1750</v>
      </c>
      <c r="K650" s="10">
        <f>VLOOKUP(B650, 'Data Produk'!$A$2:$F$40, 6, FALSE)</f>
        <v>2750</v>
      </c>
      <c r="L650" s="10">
        <f t="shared" si="30"/>
        <v>178500</v>
      </c>
      <c r="M650" s="10">
        <f t="shared" si="31"/>
        <v>280500</v>
      </c>
      <c r="N650" s="10">
        <f t="shared" si="32"/>
        <v>102000</v>
      </c>
      <c r="O650" s="9">
        <f>DAY(transaksi[[#This Row],[TANGGAL]])</f>
        <v>11</v>
      </c>
      <c r="P650" s="7" t="str">
        <f>TEXT(transaksi[[#This Row],[TANGGAL]], "mmm")</f>
        <v>Okt</v>
      </c>
      <c r="Q650" s="7">
        <f>YEAR(transaksi[[#This Row],[TANGGAL]])</f>
        <v>2022</v>
      </c>
      <c r="R650" s="9"/>
    </row>
    <row r="651" spans="1:18" ht="15" x14ac:dyDescent="0.25">
      <c r="A651" s="6">
        <v>44846</v>
      </c>
      <c r="B651" s="9" t="s">
        <v>88</v>
      </c>
      <c r="C651" s="7">
        <v>105</v>
      </c>
      <c r="D651" s="7" t="s">
        <v>97</v>
      </c>
      <c r="E651" s="7" t="s">
        <v>96</v>
      </c>
      <c r="F651" s="8">
        <v>0</v>
      </c>
      <c r="G651" s="9" t="str">
        <f>VLOOKUP(B651, 'Data Produk'!$A$2:$F$40, 2, FALSE)</f>
        <v>Penggaris Flexibble</v>
      </c>
      <c r="H651" s="9" t="str">
        <f>VLOOKUP(B651, 'Data Produk'!$A$2:$F$40, 3, FALSE)</f>
        <v>Alat Tulis</v>
      </c>
      <c r="I651" s="7" t="str">
        <f>VLOOKUP(B651, 'Data Produk'!$A$2:$F$40, 4, FALSE)</f>
        <v>Pcs</v>
      </c>
      <c r="J651" s="10">
        <f>VLOOKUP(B651, 'Data Produk'!$A$2:$F$40, 5, FALSE)</f>
        <v>13750</v>
      </c>
      <c r="K651" s="10">
        <f>VLOOKUP(B651, 'Data Produk'!$A$2:$F$40, 6, FALSE)</f>
        <v>17500</v>
      </c>
      <c r="L651" s="10">
        <f t="shared" si="30"/>
        <v>1443750</v>
      </c>
      <c r="M651" s="10">
        <f t="shared" si="31"/>
        <v>1837500</v>
      </c>
      <c r="N651" s="10">
        <f t="shared" si="32"/>
        <v>393750</v>
      </c>
      <c r="O651" s="9">
        <f>DAY(transaksi[[#This Row],[TANGGAL]])</f>
        <v>12</v>
      </c>
      <c r="P651" s="7" t="str">
        <f>TEXT(transaksi[[#This Row],[TANGGAL]], "mmm")</f>
        <v>Okt</v>
      </c>
      <c r="Q651" s="7">
        <f>YEAR(transaksi[[#This Row],[TANGGAL]])</f>
        <v>2022</v>
      </c>
      <c r="R651" s="9"/>
    </row>
    <row r="652" spans="1:18" ht="15" x14ac:dyDescent="0.25">
      <c r="A652" s="6">
        <v>44847</v>
      </c>
      <c r="B652" s="9" t="s">
        <v>7</v>
      </c>
      <c r="C652" s="7">
        <v>106</v>
      </c>
      <c r="D652" s="7" t="s">
        <v>99</v>
      </c>
      <c r="E652" s="7" t="s">
        <v>96</v>
      </c>
      <c r="F652" s="8">
        <v>0</v>
      </c>
      <c r="G652" s="9" t="str">
        <f>VLOOKUP(B652, 'Data Produk'!$A$2:$F$40, 2, FALSE)</f>
        <v>Pocky</v>
      </c>
      <c r="H652" s="9" t="str">
        <f>VLOOKUP(B652, 'Data Produk'!$A$2:$F$40, 3, FALSE)</f>
        <v>Makanan</v>
      </c>
      <c r="I652" s="7" t="str">
        <f>VLOOKUP(B652, 'Data Produk'!$A$2:$F$40, 4, FALSE)</f>
        <v>Pcs</v>
      </c>
      <c r="J652" s="10">
        <f>VLOOKUP(B652, 'Data Produk'!$A$2:$F$40, 5, FALSE)</f>
        <v>7250</v>
      </c>
      <c r="K652" s="10">
        <f>VLOOKUP(B652, 'Data Produk'!$A$2:$F$40, 6, FALSE)</f>
        <v>8200</v>
      </c>
      <c r="L652" s="10">
        <f t="shared" si="30"/>
        <v>768500</v>
      </c>
      <c r="M652" s="10">
        <f t="shared" si="31"/>
        <v>869200</v>
      </c>
      <c r="N652" s="10">
        <f t="shared" si="32"/>
        <v>100700</v>
      </c>
      <c r="O652" s="9">
        <f>DAY(transaksi[[#This Row],[TANGGAL]])</f>
        <v>13</v>
      </c>
      <c r="P652" s="7" t="str">
        <f>TEXT(transaksi[[#This Row],[TANGGAL]], "mmm")</f>
        <v>Okt</v>
      </c>
      <c r="Q652" s="7">
        <f>YEAR(transaksi[[#This Row],[TANGGAL]])</f>
        <v>2022</v>
      </c>
      <c r="R652" s="9"/>
    </row>
    <row r="653" spans="1:18" ht="15" x14ac:dyDescent="0.25">
      <c r="A653" s="6">
        <v>44848</v>
      </c>
      <c r="B653" s="9" t="s">
        <v>38</v>
      </c>
      <c r="C653" s="7">
        <v>108</v>
      </c>
      <c r="D653" s="7" t="s">
        <v>97</v>
      </c>
      <c r="E653" s="7" t="s">
        <v>96</v>
      </c>
      <c r="F653" s="8">
        <v>0</v>
      </c>
      <c r="G653" s="9" t="str">
        <f>VLOOKUP(B653, 'Data Produk'!$A$2:$F$40, 2, FALSE)</f>
        <v>Yoyic Bluebery</v>
      </c>
      <c r="H653" s="9" t="str">
        <f>VLOOKUP(B653, 'Data Produk'!$A$2:$F$40, 3, FALSE)</f>
        <v>Minuman</v>
      </c>
      <c r="I653" s="7" t="str">
        <f>VLOOKUP(B653, 'Data Produk'!$A$2:$F$40, 4, FALSE)</f>
        <v>Pcs</v>
      </c>
      <c r="J653" s="10">
        <f>VLOOKUP(B653, 'Data Produk'!$A$2:$F$40, 5, FALSE)</f>
        <v>4775</v>
      </c>
      <c r="K653" s="10">
        <f>VLOOKUP(B653, 'Data Produk'!$A$2:$F$40, 6, FALSE)</f>
        <v>7700</v>
      </c>
      <c r="L653" s="10">
        <f t="shared" si="30"/>
        <v>515700</v>
      </c>
      <c r="M653" s="10">
        <f t="shared" si="31"/>
        <v>831600</v>
      </c>
      <c r="N653" s="10">
        <f t="shared" si="32"/>
        <v>315900</v>
      </c>
      <c r="O653" s="9">
        <f>DAY(transaksi[[#This Row],[TANGGAL]])</f>
        <v>14</v>
      </c>
      <c r="P653" s="7" t="str">
        <f>TEXT(transaksi[[#This Row],[TANGGAL]], "mmm")</f>
        <v>Okt</v>
      </c>
      <c r="Q653" s="7">
        <f>YEAR(transaksi[[#This Row],[TANGGAL]])</f>
        <v>2022</v>
      </c>
      <c r="R653" s="9"/>
    </row>
    <row r="654" spans="1:18" ht="15" x14ac:dyDescent="0.25">
      <c r="A654" s="6">
        <v>44849</v>
      </c>
      <c r="B654" s="9" t="s">
        <v>48</v>
      </c>
      <c r="C654" s="7">
        <v>104</v>
      </c>
      <c r="D654" s="7" t="s">
        <v>97</v>
      </c>
      <c r="E654" s="7" t="s">
        <v>96</v>
      </c>
      <c r="F654" s="8">
        <v>0</v>
      </c>
      <c r="G654" s="9" t="str">
        <f>VLOOKUP(B654, 'Data Produk'!$A$2:$F$40, 2, FALSE)</f>
        <v>Golda Coffee</v>
      </c>
      <c r="H654" s="9" t="str">
        <f>VLOOKUP(B654, 'Data Produk'!$A$2:$F$40, 3, FALSE)</f>
        <v>Minuman</v>
      </c>
      <c r="I654" s="7" t="str">
        <f>VLOOKUP(B654, 'Data Produk'!$A$2:$F$40, 4, FALSE)</f>
        <v>Pcs</v>
      </c>
      <c r="J654" s="10">
        <f>VLOOKUP(B654, 'Data Produk'!$A$2:$F$40, 5, FALSE)</f>
        <v>11950</v>
      </c>
      <c r="K654" s="10">
        <f>VLOOKUP(B654, 'Data Produk'!$A$2:$F$40, 6, FALSE)</f>
        <v>16200</v>
      </c>
      <c r="L654" s="10">
        <f t="shared" si="30"/>
        <v>1242800</v>
      </c>
      <c r="M654" s="10">
        <f t="shared" si="31"/>
        <v>1684800</v>
      </c>
      <c r="N654" s="10">
        <f t="shared" si="32"/>
        <v>442000</v>
      </c>
      <c r="O654" s="9">
        <f>DAY(transaksi[[#This Row],[TANGGAL]])</f>
        <v>15</v>
      </c>
      <c r="P654" s="7" t="str">
        <f>TEXT(transaksi[[#This Row],[TANGGAL]], "mmm")</f>
        <v>Okt</v>
      </c>
      <c r="Q654" s="7">
        <f>YEAR(transaksi[[#This Row],[TANGGAL]])</f>
        <v>2022</v>
      </c>
      <c r="R654" s="9"/>
    </row>
    <row r="655" spans="1:18" ht="15" x14ac:dyDescent="0.25">
      <c r="A655" s="6">
        <v>44850</v>
      </c>
      <c r="B655" s="9" t="s">
        <v>59</v>
      </c>
      <c r="C655" s="7">
        <v>105</v>
      </c>
      <c r="D655" s="7" t="s">
        <v>99</v>
      </c>
      <c r="E655" s="7" t="s">
        <v>96</v>
      </c>
      <c r="F655" s="8">
        <v>0</v>
      </c>
      <c r="G655" s="9" t="str">
        <f>VLOOKUP(B655, 'Data Produk'!$A$2:$F$40, 2, FALSE)</f>
        <v>Lifebuoy Cair 900 Ml</v>
      </c>
      <c r="H655" s="9" t="str">
        <f>VLOOKUP(B655, 'Data Produk'!$A$2:$F$40, 3, FALSE)</f>
        <v>Perawatan Tubuh</v>
      </c>
      <c r="I655" s="7" t="str">
        <f>VLOOKUP(B655, 'Data Produk'!$A$2:$F$40, 4, FALSE)</f>
        <v>Pcs</v>
      </c>
      <c r="J655" s="10">
        <f>VLOOKUP(B655, 'Data Produk'!$A$2:$F$40, 5, FALSE)</f>
        <v>34550</v>
      </c>
      <c r="K655" s="10">
        <f>VLOOKUP(B655, 'Data Produk'!$A$2:$F$40, 6, FALSE)</f>
        <v>36000</v>
      </c>
      <c r="L655" s="10">
        <f t="shared" si="30"/>
        <v>3627750</v>
      </c>
      <c r="M655" s="10">
        <f t="shared" si="31"/>
        <v>3780000</v>
      </c>
      <c r="N655" s="10">
        <f t="shared" si="32"/>
        <v>152250</v>
      </c>
      <c r="O655" s="9">
        <f>DAY(transaksi[[#This Row],[TANGGAL]])</f>
        <v>16</v>
      </c>
      <c r="P655" s="7" t="str">
        <f>TEXT(transaksi[[#This Row],[TANGGAL]], "mmm")</f>
        <v>Okt</v>
      </c>
      <c r="Q655" s="7">
        <f>YEAR(transaksi[[#This Row],[TANGGAL]])</f>
        <v>2022</v>
      </c>
      <c r="R655" s="9"/>
    </row>
    <row r="656" spans="1:18" ht="15" x14ac:dyDescent="0.25">
      <c r="A656" s="6">
        <v>44851</v>
      </c>
      <c r="B656" s="9" t="s">
        <v>13</v>
      </c>
      <c r="C656" s="7">
        <v>102</v>
      </c>
      <c r="D656" s="7" t="s">
        <v>97</v>
      </c>
      <c r="E656" s="7" t="s">
        <v>96</v>
      </c>
      <c r="F656" s="8">
        <v>0</v>
      </c>
      <c r="G656" s="9" t="str">
        <f>VLOOKUP(B656, 'Data Produk'!$A$2:$F$40, 2, FALSE)</f>
        <v>Oreo Wafer Sandwich</v>
      </c>
      <c r="H656" s="9" t="str">
        <f>VLOOKUP(B656, 'Data Produk'!$A$2:$F$40, 3, FALSE)</f>
        <v>Makanan</v>
      </c>
      <c r="I656" s="7" t="str">
        <f>VLOOKUP(B656, 'Data Produk'!$A$2:$F$40, 4, FALSE)</f>
        <v>Pcs</v>
      </c>
      <c r="J656" s="10">
        <f>VLOOKUP(B656, 'Data Produk'!$A$2:$F$40, 5, FALSE)</f>
        <v>2350</v>
      </c>
      <c r="K656" s="10">
        <f>VLOOKUP(B656, 'Data Produk'!$A$2:$F$40, 6, FALSE)</f>
        <v>3500</v>
      </c>
      <c r="L656" s="10">
        <f t="shared" si="30"/>
        <v>239700</v>
      </c>
      <c r="M656" s="10">
        <f t="shared" si="31"/>
        <v>357000</v>
      </c>
      <c r="N656" s="10">
        <f t="shared" si="32"/>
        <v>117300</v>
      </c>
      <c r="O656" s="9">
        <f>DAY(transaksi[[#This Row],[TANGGAL]])</f>
        <v>17</v>
      </c>
      <c r="P656" s="7" t="str">
        <f>TEXT(transaksi[[#This Row],[TANGGAL]], "mmm")</f>
        <v>Okt</v>
      </c>
      <c r="Q656" s="7">
        <f>YEAR(transaksi[[#This Row],[TANGGAL]])</f>
        <v>2022</v>
      </c>
      <c r="R656" s="9"/>
    </row>
    <row r="657" spans="1:18" ht="15" x14ac:dyDescent="0.25">
      <c r="A657" s="6">
        <v>44852</v>
      </c>
      <c r="B657" s="9" t="s">
        <v>69</v>
      </c>
      <c r="C657" s="7">
        <v>106</v>
      </c>
      <c r="D657" s="7" t="s">
        <v>97</v>
      </c>
      <c r="E657" s="7" t="s">
        <v>96</v>
      </c>
      <c r="F657" s="8">
        <v>0</v>
      </c>
      <c r="G657" s="9" t="str">
        <f>VLOOKUP(B657, 'Data Produk'!$A$2:$F$40, 2, FALSE)</f>
        <v>Pond's Men Facial</v>
      </c>
      <c r="H657" s="9" t="str">
        <f>VLOOKUP(B657, 'Data Produk'!$A$2:$F$40, 3, FALSE)</f>
        <v>Perawatan Tubuh</v>
      </c>
      <c r="I657" s="7" t="str">
        <f>VLOOKUP(B657, 'Data Produk'!$A$2:$F$40, 4, FALSE)</f>
        <v>Pcs</v>
      </c>
      <c r="J657" s="10">
        <f>VLOOKUP(B657, 'Data Produk'!$A$2:$F$40, 5, FALSE)</f>
        <v>15000</v>
      </c>
      <c r="K657" s="10">
        <f>VLOOKUP(B657, 'Data Produk'!$A$2:$F$40, 6, FALSE)</f>
        <v>18550</v>
      </c>
      <c r="L657" s="10">
        <f t="shared" si="30"/>
        <v>1590000</v>
      </c>
      <c r="M657" s="10">
        <f t="shared" si="31"/>
        <v>1966300</v>
      </c>
      <c r="N657" s="10">
        <f t="shared" si="32"/>
        <v>376300</v>
      </c>
      <c r="O657" s="9">
        <f>DAY(transaksi[[#This Row],[TANGGAL]])</f>
        <v>18</v>
      </c>
      <c r="P657" s="7" t="str">
        <f>TEXT(transaksi[[#This Row],[TANGGAL]], "mmm")</f>
        <v>Okt</v>
      </c>
      <c r="Q657" s="7">
        <f>YEAR(transaksi[[#This Row],[TANGGAL]])</f>
        <v>2022</v>
      </c>
      <c r="R657" s="9"/>
    </row>
    <row r="658" spans="1:18" ht="15" x14ac:dyDescent="0.25">
      <c r="A658" s="6">
        <v>44853</v>
      </c>
      <c r="B658" s="9" t="s">
        <v>69</v>
      </c>
      <c r="C658" s="7">
        <v>103</v>
      </c>
      <c r="D658" s="7" t="s">
        <v>99</v>
      </c>
      <c r="E658" s="7" t="s">
        <v>96</v>
      </c>
      <c r="F658" s="8">
        <v>0</v>
      </c>
      <c r="G658" s="9" t="str">
        <f>VLOOKUP(B658, 'Data Produk'!$A$2:$F$40, 2, FALSE)</f>
        <v>Pond's Men Facial</v>
      </c>
      <c r="H658" s="9" t="str">
        <f>VLOOKUP(B658, 'Data Produk'!$A$2:$F$40, 3, FALSE)</f>
        <v>Perawatan Tubuh</v>
      </c>
      <c r="I658" s="7" t="str">
        <f>VLOOKUP(B658, 'Data Produk'!$A$2:$F$40, 4, FALSE)</f>
        <v>Pcs</v>
      </c>
      <c r="J658" s="10">
        <f>VLOOKUP(B658, 'Data Produk'!$A$2:$F$40, 5, FALSE)</f>
        <v>15000</v>
      </c>
      <c r="K658" s="10">
        <f>VLOOKUP(B658, 'Data Produk'!$A$2:$F$40, 6, FALSE)</f>
        <v>18550</v>
      </c>
      <c r="L658" s="10">
        <f t="shared" si="30"/>
        <v>1545000</v>
      </c>
      <c r="M658" s="10">
        <f t="shared" si="31"/>
        <v>1910650</v>
      </c>
      <c r="N658" s="10">
        <f t="shared" si="32"/>
        <v>365650</v>
      </c>
      <c r="O658" s="9">
        <f>DAY(transaksi[[#This Row],[TANGGAL]])</f>
        <v>19</v>
      </c>
      <c r="P658" s="7" t="str">
        <f>TEXT(transaksi[[#This Row],[TANGGAL]], "mmm")</f>
        <v>Okt</v>
      </c>
      <c r="Q658" s="7">
        <f>YEAR(transaksi[[#This Row],[TANGGAL]])</f>
        <v>2022</v>
      </c>
      <c r="R658" s="9"/>
    </row>
    <row r="659" spans="1:18" ht="15" x14ac:dyDescent="0.25">
      <c r="A659" s="6">
        <v>44854</v>
      </c>
      <c r="B659" s="9" t="s">
        <v>11</v>
      </c>
      <c r="C659" s="7">
        <v>109</v>
      </c>
      <c r="D659" s="7" t="s">
        <v>97</v>
      </c>
      <c r="E659" s="7" t="s">
        <v>96</v>
      </c>
      <c r="F659" s="8">
        <v>0</v>
      </c>
      <c r="G659" s="9" t="str">
        <f>VLOOKUP(B659, 'Data Produk'!$A$2:$F$40, 2, FALSE)</f>
        <v>Lotte Chocopie</v>
      </c>
      <c r="H659" s="9" t="str">
        <f>VLOOKUP(B659, 'Data Produk'!$A$2:$F$40, 3, FALSE)</f>
        <v>Makanan</v>
      </c>
      <c r="I659" s="7" t="str">
        <f>VLOOKUP(B659, 'Data Produk'!$A$2:$F$40, 4, FALSE)</f>
        <v>Pcs</v>
      </c>
      <c r="J659" s="10">
        <f>VLOOKUP(B659, 'Data Produk'!$A$2:$F$40, 5, FALSE)</f>
        <v>4850</v>
      </c>
      <c r="K659" s="10">
        <f>VLOOKUP(B659, 'Data Produk'!$A$2:$F$40, 6, FALSE)</f>
        <v>6100</v>
      </c>
      <c r="L659" s="10">
        <f t="shared" si="30"/>
        <v>528650</v>
      </c>
      <c r="M659" s="10">
        <f t="shared" si="31"/>
        <v>664900</v>
      </c>
      <c r="N659" s="10">
        <f t="shared" si="32"/>
        <v>136250</v>
      </c>
      <c r="O659" s="9">
        <f>DAY(transaksi[[#This Row],[TANGGAL]])</f>
        <v>20</v>
      </c>
      <c r="P659" s="7" t="str">
        <f>TEXT(transaksi[[#This Row],[TANGGAL]], "mmm")</f>
        <v>Okt</v>
      </c>
      <c r="Q659" s="7">
        <f>YEAR(transaksi[[#This Row],[TANGGAL]])</f>
        <v>2022</v>
      </c>
      <c r="R659" s="9"/>
    </row>
    <row r="660" spans="1:18" ht="15" x14ac:dyDescent="0.25">
      <c r="A660" s="6">
        <v>44855</v>
      </c>
      <c r="B660" s="9" t="s">
        <v>15</v>
      </c>
      <c r="C660" s="7">
        <v>108</v>
      </c>
      <c r="D660" s="7" t="s">
        <v>97</v>
      </c>
      <c r="E660" s="7" t="s">
        <v>96</v>
      </c>
      <c r="F660" s="8">
        <v>0</v>
      </c>
      <c r="G660" s="9" t="str">
        <f>VLOOKUP(B660, 'Data Produk'!$A$2:$F$40, 2, FALSE)</f>
        <v>Nyam-nyam</v>
      </c>
      <c r="H660" s="9" t="str">
        <f>VLOOKUP(B660, 'Data Produk'!$A$2:$F$40, 3, FALSE)</f>
        <v>Makanan</v>
      </c>
      <c r="I660" s="7" t="str">
        <f>VLOOKUP(B660, 'Data Produk'!$A$2:$F$40, 4, FALSE)</f>
        <v>Pcs</v>
      </c>
      <c r="J660" s="10">
        <f>VLOOKUP(B660, 'Data Produk'!$A$2:$F$40, 5, FALSE)</f>
        <v>3550</v>
      </c>
      <c r="K660" s="10">
        <f>VLOOKUP(B660, 'Data Produk'!$A$2:$F$40, 6, FALSE)</f>
        <v>4800</v>
      </c>
      <c r="L660" s="10">
        <f t="shared" si="30"/>
        <v>383400</v>
      </c>
      <c r="M660" s="10">
        <f t="shared" si="31"/>
        <v>518400</v>
      </c>
      <c r="N660" s="10">
        <f t="shared" si="32"/>
        <v>135000</v>
      </c>
      <c r="O660" s="9">
        <f>DAY(transaksi[[#This Row],[TANGGAL]])</f>
        <v>21</v>
      </c>
      <c r="P660" s="7" t="str">
        <f>TEXT(transaksi[[#This Row],[TANGGAL]], "mmm")</f>
        <v>Okt</v>
      </c>
      <c r="Q660" s="7">
        <f>YEAR(transaksi[[#This Row],[TANGGAL]])</f>
        <v>2022</v>
      </c>
      <c r="R660" s="9"/>
    </row>
    <row r="661" spans="1:18" ht="15" x14ac:dyDescent="0.25">
      <c r="A661" s="6">
        <v>44856</v>
      </c>
      <c r="B661" s="9" t="s">
        <v>7</v>
      </c>
      <c r="C661" s="7">
        <v>107</v>
      </c>
      <c r="D661" s="7" t="s">
        <v>99</v>
      </c>
      <c r="E661" s="7" t="s">
        <v>96</v>
      </c>
      <c r="F661" s="8">
        <v>0</v>
      </c>
      <c r="G661" s="9" t="str">
        <f>VLOOKUP(B661, 'Data Produk'!$A$2:$F$40, 2, FALSE)</f>
        <v>Pocky</v>
      </c>
      <c r="H661" s="9" t="str">
        <f>VLOOKUP(B661, 'Data Produk'!$A$2:$F$40, 3, FALSE)</f>
        <v>Makanan</v>
      </c>
      <c r="I661" s="7" t="str">
        <f>VLOOKUP(B661, 'Data Produk'!$A$2:$F$40, 4, FALSE)</f>
        <v>Pcs</v>
      </c>
      <c r="J661" s="10">
        <f>VLOOKUP(B661, 'Data Produk'!$A$2:$F$40, 5, FALSE)</f>
        <v>7250</v>
      </c>
      <c r="K661" s="10">
        <f>VLOOKUP(B661, 'Data Produk'!$A$2:$F$40, 6, FALSE)</f>
        <v>8200</v>
      </c>
      <c r="L661" s="10">
        <f t="shared" si="30"/>
        <v>775750</v>
      </c>
      <c r="M661" s="10">
        <f t="shared" si="31"/>
        <v>877400</v>
      </c>
      <c r="N661" s="10">
        <f t="shared" si="32"/>
        <v>101650</v>
      </c>
      <c r="O661" s="9">
        <f>DAY(transaksi[[#This Row],[TANGGAL]])</f>
        <v>22</v>
      </c>
      <c r="P661" s="7" t="str">
        <f>TEXT(transaksi[[#This Row],[TANGGAL]], "mmm")</f>
        <v>Okt</v>
      </c>
      <c r="Q661" s="7">
        <f>YEAR(transaksi[[#This Row],[TANGGAL]])</f>
        <v>2022</v>
      </c>
      <c r="R661" s="9"/>
    </row>
    <row r="662" spans="1:18" ht="15" x14ac:dyDescent="0.25">
      <c r="A662" s="6">
        <v>44857</v>
      </c>
      <c r="B662" s="9" t="s">
        <v>38</v>
      </c>
      <c r="C662" s="7">
        <v>105</v>
      </c>
      <c r="D662" s="7" t="s">
        <v>97</v>
      </c>
      <c r="E662" s="7" t="s">
        <v>96</v>
      </c>
      <c r="F662" s="8">
        <v>0</v>
      </c>
      <c r="G662" s="9" t="str">
        <f>VLOOKUP(B662, 'Data Produk'!$A$2:$F$40, 2, FALSE)</f>
        <v>Yoyic Bluebery</v>
      </c>
      <c r="H662" s="9" t="str">
        <f>VLOOKUP(B662, 'Data Produk'!$A$2:$F$40, 3, FALSE)</f>
        <v>Minuman</v>
      </c>
      <c r="I662" s="7" t="str">
        <f>VLOOKUP(B662, 'Data Produk'!$A$2:$F$40, 4, FALSE)</f>
        <v>Pcs</v>
      </c>
      <c r="J662" s="10">
        <f>VLOOKUP(B662, 'Data Produk'!$A$2:$F$40, 5, FALSE)</f>
        <v>4775</v>
      </c>
      <c r="K662" s="10">
        <f>VLOOKUP(B662, 'Data Produk'!$A$2:$F$40, 6, FALSE)</f>
        <v>7700</v>
      </c>
      <c r="L662" s="10">
        <f t="shared" si="30"/>
        <v>501375</v>
      </c>
      <c r="M662" s="10">
        <f t="shared" si="31"/>
        <v>808500</v>
      </c>
      <c r="N662" s="10">
        <f t="shared" si="32"/>
        <v>307125</v>
      </c>
      <c r="O662" s="9">
        <f>DAY(transaksi[[#This Row],[TANGGAL]])</f>
        <v>23</v>
      </c>
      <c r="P662" s="7" t="str">
        <f>TEXT(transaksi[[#This Row],[TANGGAL]], "mmm")</f>
        <v>Okt</v>
      </c>
      <c r="Q662" s="7">
        <f>YEAR(transaksi[[#This Row],[TANGGAL]])</f>
        <v>2022</v>
      </c>
      <c r="R662" s="9"/>
    </row>
    <row r="663" spans="1:18" ht="15" x14ac:dyDescent="0.25">
      <c r="A663" s="6">
        <v>44858</v>
      </c>
      <c r="B663" s="9" t="s">
        <v>48</v>
      </c>
      <c r="C663" s="7">
        <v>107</v>
      </c>
      <c r="D663" s="7" t="s">
        <v>97</v>
      </c>
      <c r="E663" s="7" t="s">
        <v>96</v>
      </c>
      <c r="F663" s="8">
        <v>0</v>
      </c>
      <c r="G663" s="9" t="str">
        <f>VLOOKUP(B663, 'Data Produk'!$A$2:$F$40, 2, FALSE)</f>
        <v>Golda Coffee</v>
      </c>
      <c r="H663" s="9" t="str">
        <f>VLOOKUP(B663, 'Data Produk'!$A$2:$F$40, 3, FALSE)</f>
        <v>Minuman</v>
      </c>
      <c r="I663" s="7" t="str">
        <f>VLOOKUP(B663, 'Data Produk'!$A$2:$F$40, 4, FALSE)</f>
        <v>Pcs</v>
      </c>
      <c r="J663" s="10">
        <f>VLOOKUP(B663, 'Data Produk'!$A$2:$F$40, 5, FALSE)</f>
        <v>11950</v>
      </c>
      <c r="K663" s="10">
        <f>VLOOKUP(B663, 'Data Produk'!$A$2:$F$40, 6, FALSE)</f>
        <v>16200</v>
      </c>
      <c r="L663" s="10">
        <f t="shared" si="30"/>
        <v>1278650</v>
      </c>
      <c r="M663" s="10">
        <f t="shared" si="31"/>
        <v>1733400</v>
      </c>
      <c r="N663" s="10">
        <f t="shared" si="32"/>
        <v>454750</v>
      </c>
      <c r="O663" s="9">
        <f>DAY(transaksi[[#This Row],[TANGGAL]])</f>
        <v>24</v>
      </c>
      <c r="P663" s="7" t="str">
        <f>TEXT(transaksi[[#This Row],[TANGGAL]], "mmm")</f>
        <v>Okt</v>
      </c>
      <c r="Q663" s="7">
        <f>YEAR(transaksi[[#This Row],[TANGGAL]])</f>
        <v>2022</v>
      </c>
      <c r="R663" s="9"/>
    </row>
    <row r="664" spans="1:18" ht="15" x14ac:dyDescent="0.25">
      <c r="A664" s="6">
        <v>44859</v>
      </c>
      <c r="B664" s="9" t="s">
        <v>69</v>
      </c>
      <c r="C664" s="7">
        <v>103</v>
      </c>
      <c r="D664" s="7" t="s">
        <v>95</v>
      </c>
      <c r="E664" s="7" t="s">
        <v>96</v>
      </c>
      <c r="F664" s="8">
        <v>0</v>
      </c>
      <c r="G664" s="9" t="str">
        <f>VLOOKUP(B664, 'Data Produk'!$A$2:$F$40, 2, FALSE)</f>
        <v>Pond's Men Facial</v>
      </c>
      <c r="H664" s="9" t="str">
        <f>VLOOKUP(B664, 'Data Produk'!$A$2:$F$40, 3, FALSE)</f>
        <v>Perawatan Tubuh</v>
      </c>
      <c r="I664" s="7" t="str">
        <f>VLOOKUP(B664, 'Data Produk'!$A$2:$F$40, 4, FALSE)</f>
        <v>Pcs</v>
      </c>
      <c r="J664" s="10">
        <f>VLOOKUP(B664, 'Data Produk'!$A$2:$F$40, 5, FALSE)</f>
        <v>15000</v>
      </c>
      <c r="K664" s="10">
        <f>VLOOKUP(B664, 'Data Produk'!$A$2:$F$40, 6, FALSE)</f>
        <v>18550</v>
      </c>
      <c r="L664" s="10">
        <f t="shared" si="30"/>
        <v>1545000</v>
      </c>
      <c r="M664" s="10">
        <f t="shared" si="31"/>
        <v>1910650</v>
      </c>
      <c r="N664" s="10">
        <f t="shared" si="32"/>
        <v>365650</v>
      </c>
      <c r="O664" s="9">
        <f>DAY(transaksi[[#This Row],[TANGGAL]])</f>
        <v>25</v>
      </c>
      <c r="P664" s="7" t="str">
        <f>TEXT(transaksi[[#This Row],[TANGGAL]], "mmm")</f>
        <v>Okt</v>
      </c>
      <c r="Q664" s="7">
        <f>YEAR(transaksi[[#This Row],[TANGGAL]])</f>
        <v>2022</v>
      </c>
      <c r="R664" s="9"/>
    </row>
    <row r="665" spans="1:18" ht="15" x14ac:dyDescent="0.25">
      <c r="A665" s="6">
        <v>44860</v>
      </c>
      <c r="B665" s="9" t="s">
        <v>69</v>
      </c>
      <c r="C665" s="7">
        <v>110</v>
      </c>
      <c r="D665" s="7" t="s">
        <v>95</v>
      </c>
      <c r="E665" s="7" t="s">
        <v>96</v>
      </c>
      <c r="F665" s="8">
        <v>0</v>
      </c>
      <c r="G665" s="9" t="str">
        <f>VLOOKUP(B665, 'Data Produk'!$A$2:$F$40, 2, FALSE)</f>
        <v>Pond's Men Facial</v>
      </c>
      <c r="H665" s="9" t="str">
        <f>VLOOKUP(B665, 'Data Produk'!$A$2:$F$40, 3, FALSE)</f>
        <v>Perawatan Tubuh</v>
      </c>
      <c r="I665" s="7" t="str">
        <f>VLOOKUP(B665, 'Data Produk'!$A$2:$F$40, 4, FALSE)</f>
        <v>Pcs</v>
      </c>
      <c r="J665" s="10">
        <f>VLOOKUP(B665, 'Data Produk'!$A$2:$F$40, 5, FALSE)</f>
        <v>15000</v>
      </c>
      <c r="K665" s="10">
        <f>VLOOKUP(B665, 'Data Produk'!$A$2:$F$40, 6, FALSE)</f>
        <v>18550</v>
      </c>
      <c r="L665" s="10">
        <f t="shared" si="30"/>
        <v>1650000</v>
      </c>
      <c r="M665" s="10">
        <f t="shared" si="31"/>
        <v>2040500</v>
      </c>
      <c r="N665" s="10">
        <f t="shared" si="32"/>
        <v>390500</v>
      </c>
      <c r="O665" s="9">
        <f>DAY(transaksi[[#This Row],[TANGGAL]])</f>
        <v>26</v>
      </c>
      <c r="P665" s="7" t="str">
        <f>TEXT(transaksi[[#This Row],[TANGGAL]], "mmm")</f>
        <v>Okt</v>
      </c>
      <c r="Q665" s="7">
        <f>YEAR(transaksi[[#This Row],[TANGGAL]])</f>
        <v>2022</v>
      </c>
      <c r="R665" s="9"/>
    </row>
    <row r="666" spans="1:18" ht="15" x14ac:dyDescent="0.25">
      <c r="A666" s="6">
        <v>44861</v>
      </c>
      <c r="B666" s="9" t="s">
        <v>69</v>
      </c>
      <c r="C666" s="7">
        <v>105</v>
      </c>
      <c r="D666" s="7" t="s">
        <v>95</v>
      </c>
      <c r="E666" s="7" t="s">
        <v>96</v>
      </c>
      <c r="F666" s="8">
        <v>0</v>
      </c>
      <c r="G666" s="9" t="str">
        <f>VLOOKUP(B666, 'Data Produk'!$A$2:$F$40, 2, FALSE)</f>
        <v>Pond's Men Facial</v>
      </c>
      <c r="H666" s="9" t="str">
        <f>VLOOKUP(B666, 'Data Produk'!$A$2:$F$40, 3, FALSE)</f>
        <v>Perawatan Tubuh</v>
      </c>
      <c r="I666" s="7" t="str">
        <f>VLOOKUP(B666, 'Data Produk'!$A$2:$F$40, 4, FALSE)</f>
        <v>Pcs</v>
      </c>
      <c r="J666" s="10">
        <f>VLOOKUP(B666, 'Data Produk'!$A$2:$F$40, 5, FALSE)</f>
        <v>15000</v>
      </c>
      <c r="K666" s="10">
        <f>VLOOKUP(B666, 'Data Produk'!$A$2:$F$40, 6, FALSE)</f>
        <v>18550</v>
      </c>
      <c r="L666" s="10">
        <f t="shared" si="30"/>
        <v>1575000</v>
      </c>
      <c r="M666" s="10">
        <f t="shared" si="31"/>
        <v>1947750</v>
      </c>
      <c r="N666" s="10">
        <f t="shared" si="32"/>
        <v>372750</v>
      </c>
      <c r="O666" s="9">
        <f>DAY(transaksi[[#This Row],[TANGGAL]])</f>
        <v>27</v>
      </c>
      <c r="P666" s="7" t="str">
        <f>TEXT(transaksi[[#This Row],[TANGGAL]], "mmm")</f>
        <v>Okt</v>
      </c>
      <c r="Q666" s="7">
        <f>YEAR(transaksi[[#This Row],[TANGGAL]])</f>
        <v>2022</v>
      </c>
      <c r="R666" s="9"/>
    </row>
    <row r="667" spans="1:18" ht="15" x14ac:dyDescent="0.25">
      <c r="A667" s="6">
        <v>44862</v>
      </c>
      <c r="B667" s="9" t="s">
        <v>69</v>
      </c>
      <c r="C667" s="7">
        <v>102</v>
      </c>
      <c r="D667" s="7" t="s">
        <v>95</v>
      </c>
      <c r="E667" s="7" t="s">
        <v>96</v>
      </c>
      <c r="F667" s="8">
        <v>0</v>
      </c>
      <c r="G667" s="9" t="str">
        <f>VLOOKUP(B667, 'Data Produk'!$A$2:$F$40, 2, FALSE)</f>
        <v>Pond's Men Facial</v>
      </c>
      <c r="H667" s="9" t="str">
        <f>VLOOKUP(B667, 'Data Produk'!$A$2:$F$40, 3, FALSE)</f>
        <v>Perawatan Tubuh</v>
      </c>
      <c r="I667" s="7" t="str">
        <f>VLOOKUP(B667, 'Data Produk'!$A$2:$F$40, 4, FALSE)</f>
        <v>Pcs</v>
      </c>
      <c r="J667" s="10">
        <f>VLOOKUP(B667, 'Data Produk'!$A$2:$F$40, 5, FALSE)</f>
        <v>15000</v>
      </c>
      <c r="K667" s="10">
        <f>VLOOKUP(B667, 'Data Produk'!$A$2:$F$40, 6, FALSE)</f>
        <v>18550</v>
      </c>
      <c r="L667" s="10">
        <f t="shared" si="30"/>
        <v>1530000</v>
      </c>
      <c r="M667" s="10">
        <f t="shared" si="31"/>
        <v>1892100</v>
      </c>
      <c r="N667" s="10">
        <f t="shared" si="32"/>
        <v>362100</v>
      </c>
      <c r="O667" s="9">
        <f>DAY(transaksi[[#This Row],[TANGGAL]])</f>
        <v>28</v>
      </c>
      <c r="P667" s="7" t="str">
        <f>TEXT(transaksi[[#This Row],[TANGGAL]], "mmm")</f>
        <v>Okt</v>
      </c>
      <c r="Q667" s="7">
        <f>YEAR(transaksi[[#This Row],[TANGGAL]])</f>
        <v>2022</v>
      </c>
      <c r="R667" s="9"/>
    </row>
    <row r="668" spans="1:18" ht="15" x14ac:dyDescent="0.25">
      <c r="A668" s="6">
        <v>44863</v>
      </c>
      <c r="B668" s="9" t="s">
        <v>69</v>
      </c>
      <c r="C668" s="7">
        <v>107</v>
      </c>
      <c r="D668" s="7" t="s">
        <v>95</v>
      </c>
      <c r="E668" s="7" t="s">
        <v>96</v>
      </c>
      <c r="F668" s="8">
        <v>0</v>
      </c>
      <c r="G668" s="9" t="str">
        <f>VLOOKUP(B668, 'Data Produk'!$A$2:$F$40, 2, FALSE)</f>
        <v>Pond's Men Facial</v>
      </c>
      <c r="H668" s="9" t="str">
        <f>VLOOKUP(B668, 'Data Produk'!$A$2:$F$40, 3, FALSE)</f>
        <v>Perawatan Tubuh</v>
      </c>
      <c r="I668" s="7" t="str">
        <f>VLOOKUP(B668, 'Data Produk'!$A$2:$F$40, 4, FALSE)</f>
        <v>Pcs</v>
      </c>
      <c r="J668" s="10">
        <f>VLOOKUP(B668, 'Data Produk'!$A$2:$F$40, 5, FALSE)</f>
        <v>15000</v>
      </c>
      <c r="K668" s="10">
        <f>VLOOKUP(B668, 'Data Produk'!$A$2:$F$40, 6, FALSE)</f>
        <v>18550</v>
      </c>
      <c r="L668" s="10">
        <f t="shared" si="30"/>
        <v>1605000</v>
      </c>
      <c r="M668" s="10">
        <f t="shared" si="31"/>
        <v>1984850</v>
      </c>
      <c r="N668" s="10">
        <f t="shared" si="32"/>
        <v>379850</v>
      </c>
      <c r="O668" s="9">
        <f>DAY(transaksi[[#This Row],[TANGGAL]])</f>
        <v>29</v>
      </c>
      <c r="P668" s="7" t="str">
        <f>TEXT(transaksi[[#This Row],[TANGGAL]], "mmm")</f>
        <v>Okt</v>
      </c>
      <c r="Q668" s="7">
        <f>YEAR(transaksi[[#This Row],[TANGGAL]])</f>
        <v>2022</v>
      </c>
      <c r="R668" s="9"/>
    </row>
    <row r="669" spans="1:18" ht="15" x14ac:dyDescent="0.25">
      <c r="A669" s="6">
        <v>44864</v>
      </c>
      <c r="B669" s="9" t="s">
        <v>69</v>
      </c>
      <c r="C669" s="7">
        <v>104</v>
      </c>
      <c r="D669" s="7" t="s">
        <v>95</v>
      </c>
      <c r="E669" s="7" t="s">
        <v>96</v>
      </c>
      <c r="F669" s="8">
        <v>0</v>
      </c>
      <c r="G669" s="9" t="str">
        <f>VLOOKUP(B669, 'Data Produk'!$A$2:$F$40, 2, FALSE)</f>
        <v>Pond's Men Facial</v>
      </c>
      <c r="H669" s="9" t="str">
        <f>VLOOKUP(B669, 'Data Produk'!$A$2:$F$40, 3, FALSE)</f>
        <v>Perawatan Tubuh</v>
      </c>
      <c r="I669" s="7" t="str">
        <f>VLOOKUP(B669, 'Data Produk'!$A$2:$F$40, 4, FALSE)</f>
        <v>Pcs</v>
      </c>
      <c r="J669" s="10">
        <f>VLOOKUP(B669, 'Data Produk'!$A$2:$F$40, 5, FALSE)</f>
        <v>15000</v>
      </c>
      <c r="K669" s="10">
        <f>VLOOKUP(B669, 'Data Produk'!$A$2:$F$40, 6, FALSE)</f>
        <v>18550</v>
      </c>
      <c r="L669" s="10">
        <f t="shared" si="30"/>
        <v>1560000</v>
      </c>
      <c r="M669" s="10">
        <f t="shared" si="31"/>
        <v>1929200</v>
      </c>
      <c r="N669" s="10">
        <f t="shared" si="32"/>
        <v>369200</v>
      </c>
      <c r="O669" s="9">
        <f>DAY(transaksi[[#This Row],[TANGGAL]])</f>
        <v>30</v>
      </c>
      <c r="P669" s="7" t="str">
        <f>TEXT(transaksi[[#This Row],[TANGGAL]], "mmm")</f>
        <v>Okt</v>
      </c>
      <c r="Q669" s="7">
        <f>YEAR(transaksi[[#This Row],[TANGGAL]])</f>
        <v>2022</v>
      </c>
      <c r="R669" s="9"/>
    </row>
    <row r="670" spans="1:18" ht="15" x14ac:dyDescent="0.25">
      <c r="A670" s="6">
        <v>44865</v>
      </c>
      <c r="B670" s="9" t="s">
        <v>69</v>
      </c>
      <c r="C670" s="7">
        <v>102</v>
      </c>
      <c r="D670" s="7" t="s">
        <v>95</v>
      </c>
      <c r="E670" s="7" t="s">
        <v>96</v>
      </c>
      <c r="F670" s="8">
        <v>0</v>
      </c>
      <c r="G670" s="9" t="str">
        <f>VLOOKUP(B670, 'Data Produk'!$A$2:$F$40, 2, FALSE)</f>
        <v>Pond's Men Facial</v>
      </c>
      <c r="H670" s="9" t="str">
        <f>VLOOKUP(B670, 'Data Produk'!$A$2:$F$40, 3, FALSE)</f>
        <v>Perawatan Tubuh</v>
      </c>
      <c r="I670" s="7" t="str">
        <f>VLOOKUP(B670, 'Data Produk'!$A$2:$F$40, 4, FALSE)</f>
        <v>Pcs</v>
      </c>
      <c r="J670" s="10">
        <f>VLOOKUP(B670, 'Data Produk'!$A$2:$F$40, 5, FALSE)</f>
        <v>15000</v>
      </c>
      <c r="K670" s="10">
        <f>VLOOKUP(B670, 'Data Produk'!$A$2:$F$40, 6, FALSE)</f>
        <v>18550</v>
      </c>
      <c r="L670" s="10">
        <f t="shared" si="30"/>
        <v>1530000</v>
      </c>
      <c r="M670" s="10">
        <f t="shared" si="31"/>
        <v>1892100</v>
      </c>
      <c r="N670" s="10">
        <f t="shared" si="32"/>
        <v>362100</v>
      </c>
      <c r="O670" s="9">
        <f>DAY(transaksi[[#This Row],[TANGGAL]])</f>
        <v>31</v>
      </c>
      <c r="P670" s="7" t="str">
        <f>TEXT(transaksi[[#This Row],[TANGGAL]], "mmm")</f>
        <v>Okt</v>
      </c>
      <c r="Q670" s="7">
        <f>YEAR(transaksi[[#This Row],[TANGGAL]])</f>
        <v>2022</v>
      </c>
      <c r="R670" s="9"/>
    </row>
    <row r="671" spans="1:18" ht="15" x14ac:dyDescent="0.25">
      <c r="A671" s="6">
        <v>44866</v>
      </c>
      <c r="B671" s="9" t="s">
        <v>88</v>
      </c>
      <c r="C671" s="7">
        <v>105</v>
      </c>
      <c r="D671" s="7" t="s">
        <v>95</v>
      </c>
      <c r="E671" s="7" t="s">
        <v>96</v>
      </c>
      <c r="F671" s="8">
        <v>0</v>
      </c>
      <c r="G671" s="9" t="str">
        <f>VLOOKUP(B671, 'Data Produk'!$A$2:$F$40, 2, FALSE)</f>
        <v>Penggaris Flexibble</v>
      </c>
      <c r="H671" s="9" t="str">
        <f>VLOOKUP(B671, 'Data Produk'!$A$2:$F$40, 3, FALSE)</f>
        <v>Alat Tulis</v>
      </c>
      <c r="I671" s="7" t="str">
        <f>VLOOKUP(B671, 'Data Produk'!$A$2:$F$40, 4, FALSE)</f>
        <v>Pcs</v>
      </c>
      <c r="J671" s="10">
        <f>VLOOKUP(B671, 'Data Produk'!$A$2:$F$40, 5, FALSE)</f>
        <v>13750</v>
      </c>
      <c r="K671" s="10">
        <f>VLOOKUP(B671, 'Data Produk'!$A$2:$F$40, 6, FALSE)</f>
        <v>17500</v>
      </c>
      <c r="L671" s="10">
        <f t="shared" si="30"/>
        <v>1443750</v>
      </c>
      <c r="M671" s="10">
        <f t="shared" si="31"/>
        <v>1837500</v>
      </c>
      <c r="N671" s="10">
        <f t="shared" si="32"/>
        <v>393750</v>
      </c>
      <c r="O671" s="9">
        <f>DAY(transaksi[[#This Row],[TANGGAL]])</f>
        <v>1</v>
      </c>
      <c r="P671" s="7" t="str">
        <f>TEXT(transaksi[[#This Row],[TANGGAL]], "mmm")</f>
        <v>Nov</v>
      </c>
      <c r="Q671" s="7">
        <f>YEAR(transaksi[[#This Row],[TANGGAL]])</f>
        <v>2022</v>
      </c>
      <c r="R671" s="9"/>
    </row>
    <row r="672" spans="1:18" ht="15" x14ac:dyDescent="0.25">
      <c r="A672" s="6">
        <v>44867</v>
      </c>
      <c r="B672" s="9" t="s">
        <v>11</v>
      </c>
      <c r="C672" s="7">
        <v>104</v>
      </c>
      <c r="D672" s="7" t="s">
        <v>99</v>
      </c>
      <c r="E672" s="7" t="s">
        <v>98</v>
      </c>
      <c r="F672" s="8">
        <v>0</v>
      </c>
      <c r="G672" s="9" t="str">
        <f>VLOOKUP(B672, 'Data Produk'!$A$2:$F$40, 2, FALSE)</f>
        <v>Lotte Chocopie</v>
      </c>
      <c r="H672" s="9" t="str">
        <f>VLOOKUP(B672, 'Data Produk'!$A$2:$F$40, 3, FALSE)</f>
        <v>Makanan</v>
      </c>
      <c r="I672" s="7" t="str">
        <f>VLOOKUP(B672, 'Data Produk'!$A$2:$F$40, 4, FALSE)</f>
        <v>Pcs</v>
      </c>
      <c r="J672" s="10">
        <f>VLOOKUP(B672, 'Data Produk'!$A$2:$F$40, 5, FALSE)</f>
        <v>4850</v>
      </c>
      <c r="K672" s="10">
        <f>VLOOKUP(B672, 'Data Produk'!$A$2:$F$40, 6, FALSE)</f>
        <v>6100</v>
      </c>
      <c r="L672" s="10">
        <f t="shared" si="30"/>
        <v>504400</v>
      </c>
      <c r="M672" s="10">
        <f t="shared" si="31"/>
        <v>634400</v>
      </c>
      <c r="N672" s="10">
        <f t="shared" si="32"/>
        <v>130000</v>
      </c>
      <c r="O672" s="9">
        <f>DAY(transaksi[[#This Row],[TANGGAL]])</f>
        <v>2</v>
      </c>
      <c r="P672" s="7" t="str">
        <f>TEXT(transaksi[[#This Row],[TANGGAL]], "mmm")</f>
        <v>Nov</v>
      </c>
      <c r="Q672" s="7">
        <f>YEAR(transaksi[[#This Row],[TANGGAL]])</f>
        <v>2022</v>
      </c>
      <c r="R672" s="9"/>
    </row>
    <row r="673" spans="1:18" ht="15" x14ac:dyDescent="0.25">
      <c r="A673" s="6">
        <v>44868</v>
      </c>
      <c r="B673" s="9" t="s">
        <v>15</v>
      </c>
      <c r="C673" s="7">
        <v>107</v>
      </c>
      <c r="D673" s="7" t="s">
        <v>99</v>
      </c>
      <c r="E673" s="7" t="s">
        <v>96</v>
      </c>
      <c r="F673" s="8">
        <v>0</v>
      </c>
      <c r="G673" s="9" t="str">
        <f>VLOOKUP(B673, 'Data Produk'!$A$2:$F$40, 2, FALSE)</f>
        <v>Nyam-nyam</v>
      </c>
      <c r="H673" s="9" t="str">
        <f>VLOOKUP(B673, 'Data Produk'!$A$2:$F$40, 3, FALSE)</f>
        <v>Makanan</v>
      </c>
      <c r="I673" s="7" t="str">
        <f>VLOOKUP(B673, 'Data Produk'!$A$2:$F$40, 4, FALSE)</f>
        <v>Pcs</v>
      </c>
      <c r="J673" s="10">
        <f>VLOOKUP(B673, 'Data Produk'!$A$2:$F$40, 5, FALSE)</f>
        <v>3550</v>
      </c>
      <c r="K673" s="10">
        <f>VLOOKUP(B673, 'Data Produk'!$A$2:$F$40, 6, FALSE)</f>
        <v>4800</v>
      </c>
      <c r="L673" s="10">
        <f t="shared" si="30"/>
        <v>379850</v>
      </c>
      <c r="M673" s="10">
        <f t="shared" si="31"/>
        <v>513600</v>
      </c>
      <c r="N673" s="10">
        <f t="shared" si="32"/>
        <v>133750</v>
      </c>
      <c r="O673" s="9">
        <f>DAY(transaksi[[#This Row],[TANGGAL]])</f>
        <v>3</v>
      </c>
      <c r="P673" s="7" t="str">
        <f>TEXT(transaksi[[#This Row],[TANGGAL]], "mmm")</f>
        <v>Nov</v>
      </c>
      <c r="Q673" s="7">
        <f>YEAR(transaksi[[#This Row],[TANGGAL]])</f>
        <v>2022</v>
      </c>
      <c r="R673" s="9"/>
    </row>
    <row r="674" spans="1:18" ht="15" x14ac:dyDescent="0.25">
      <c r="A674" s="6">
        <v>44869</v>
      </c>
      <c r="B674" s="9" t="s">
        <v>7</v>
      </c>
      <c r="C674" s="7">
        <v>108</v>
      </c>
      <c r="D674" s="7" t="s">
        <v>99</v>
      </c>
      <c r="E674" s="7" t="s">
        <v>96</v>
      </c>
      <c r="F674" s="8">
        <v>0</v>
      </c>
      <c r="G674" s="9" t="str">
        <f>VLOOKUP(B674, 'Data Produk'!$A$2:$F$40, 2, FALSE)</f>
        <v>Pocky</v>
      </c>
      <c r="H674" s="9" t="str">
        <f>VLOOKUP(B674, 'Data Produk'!$A$2:$F$40, 3, FALSE)</f>
        <v>Makanan</v>
      </c>
      <c r="I674" s="7" t="str">
        <f>VLOOKUP(B674, 'Data Produk'!$A$2:$F$40, 4, FALSE)</f>
        <v>Pcs</v>
      </c>
      <c r="J674" s="10">
        <f>VLOOKUP(B674, 'Data Produk'!$A$2:$F$40, 5, FALSE)</f>
        <v>7250</v>
      </c>
      <c r="K674" s="10">
        <f>VLOOKUP(B674, 'Data Produk'!$A$2:$F$40, 6, FALSE)</f>
        <v>8200</v>
      </c>
      <c r="L674" s="10">
        <f t="shared" si="30"/>
        <v>783000</v>
      </c>
      <c r="M674" s="10">
        <f t="shared" si="31"/>
        <v>885600</v>
      </c>
      <c r="N674" s="10">
        <f t="shared" si="32"/>
        <v>102600</v>
      </c>
      <c r="O674" s="9">
        <f>DAY(transaksi[[#This Row],[TANGGAL]])</f>
        <v>4</v>
      </c>
      <c r="P674" s="7" t="str">
        <f>TEXT(transaksi[[#This Row],[TANGGAL]], "mmm")</f>
        <v>Nov</v>
      </c>
      <c r="Q674" s="7">
        <f>YEAR(transaksi[[#This Row],[TANGGAL]])</f>
        <v>2022</v>
      </c>
      <c r="R674" s="9"/>
    </row>
    <row r="675" spans="1:18" ht="15" x14ac:dyDescent="0.25">
      <c r="A675" s="6">
        <v>44870</v>
      </c>
      <c r="B675" s="9" t="s">
        <v>38</v>
      </c>
      <c r="C675" s="7">
        <v>105</v>
      </c>
      <c r="D675" s="7" t="s">
        <v>95</v>
      </c>
      <c r="E675" s="7" t="s">
        <v>96</v>
      </c>
      <c r="F675" s="8">
        <v>0</v>
      </c>
      <c r="G675" s="9" t="str">
        <f>VLOOKUP(B675, 'Data Produk'!$A$2:$F$40, 2, FALSE)</f>
        <v>Yoyic Bluebery</v>
      </c>
      <c r="H675" s="9" t="str">
        <f>VLOOKUP(B675, 'Data Produk'!$A$2:$F$40, 3, FALSE)</f>
        <v>Minuman</v>
      </c>
      <c r="I675" s="7" t="str">
        <f>VLOOKUP(B675, 'Data Produk'!$A$2:$F$40, 4, FALSE)</f>
        <v>Pcs</v>
      </c>
      <c r="J675" s="10">
        <f>VLOOKUP(B675, 'Data Produk'!$A$2:$F$40, 5, FALSE)</f>
        <v>4775</v>
      </c>
      <c r="K675" s="10">
        <f>VLOOKUP(B675, 'Data Produk'!$A$2:$F$40, 6, FALSE)</f>
        <v>7700</v>
      </c>
      <c r="L675" s="10">
        <f t="shared" si="30"/>
        <v>501375</v>
      </c>
      <c r="M675" s="10">
        <f t="shared" si="31"/>
        <v>808500</v>
      </c>
      <c r="N675" s="10">
        <f t="shared" si="32"/>
        <v>307125</v>
      </c>
      <c r="O675" s="9">
        <f>DAY(transaksi[[#This Row],[TANGGAL]])</f>
        <v>5</v>
      </c>
      <c r="P675" s="7" t="str">
        <f>TEXT(transaksi[[#This Row],[TANGGAL]], "mmm")</f>
        <v>Nov</v>
      </c>
      <c r="Q675" s="7">
        <f>YEAR(transaksi[[#This Row],[TANGGAL]])</f>
        <v>2022</v>
      </c>
      <c r="R675" s="9"/>
    </row>
    <row r="676" spans="1:18" ht="15" x14ac:dyDescent="0.25">
      <c r="A676" s="6">
        <v>44871</v>
      </c>
      <c r="B676" s="9" t="s">
        <v>48</v>
      </c>
      <c r="C676" s="7">
        <v>103</v>
      </c>
      <c r="D676" s="7" t="s">
        <v>95</v>
      </c>
      <c r="E676" s="7" t="s">
        <v>98</v>
      </c>
      <c r="F676" s="8">
        <v>0</v>
      </c>
      <c r="G676" s="9" t="str">
        <f>VLOOKUP(B676, 'Data Produk'!$A$2:$F$40, 2, FALSE)</f>
        <v>Golda Coffee</v>
      </c>
      <c r="H676" s="9" t="str">
        <f>VLOOKUP(B676, 'Data Produk'!$A$2:$F$40, 3, FALSE)</f>
        <v>Minuman</v>
      </c>
      <c r="I676" s="7" t="str">
        <f>VLOOKUP(B676, 'Data Produk'!$A$2:$F$40, 4, FALSE)</f>
        <v>Pcs</v>
      </c>
      <c r="J676" s="10">
        <f>VLOOKUP(B676, 'Data Produk'!$A$2:$F$40, 5, FALSE)</f>
        <v>11950</v>
      </c>
      <c r="K676" s="10">
        <f>VLOOKUP(B676, 'Data Produk'!$A$2:$F$40, 6, FALSE)</f>
        <v>16200</v>
      </c>
      <c r="L676" s="10">
        <f t="shared" si="30"/>
        <v>1230850</v>
      </c>
      <c r="M676" s="10">
        <f t="shared" si="31"/>
        <v>1668600</v>
      </c>
      <c r="N676" s="10">
        <f t="shared" si="32"/>
        <v>437750</v>
      </c>
      <c r="O676" s="9">
        <f>DAY(transaksi[[#This Row],[TANGGAL]])</f>
        <v>6</v>
      </c>
      <c r="P676" s="7" t="str">
        <f>TEXT(transaksi[[#This Row],[TANGGAL]], "mmm")</f>
        <v>Nov</v>
      </c>
      <c r="Q676" s="7">
        <f>YEAR(transaksi[[#This Row],[TANGGAL]])</f>
        <v>2022</v>
      </c>
      <c r="R676" s="9"/>
    </row>
    <row r="677" spans="1:18" ht="15" x14ac:dyDescent="0.25">
      <c r="A677" s="6">
        <v>44872</v>
      </c>
      <c r="B677" s="9" t="s">
        <v>59</v>
      </c>
      <c r="C677" s="7">
        <v>102</v>
      </c>
      <c r="D677" s="7" t="s">
        <v>95</v>
      </c>
      <c r="E677" s="7" t="s">
        <v>96</v>
      </c>
      <c r="F677" s="8">
        <v>0</v>
      </c>
      <c r="G677" s="9" t="str">
        <f>VLOOKUP(B677, 'Data Produk'!$A$2:$F$40, 2, FALSE)</f>
        <v>Lifebuoy Cair 900 Ml</v>
      </c>
      <c r="H677" s="9" t="str">
        <f>VLOOKUP(B677, 'Data Produk'!$A$2:$F$40, 3, FALSE)</f>
        <v>Perawatan Tubuh</v>
      </c>
      <c r="I677" s="7" t="str">
        <f>VLOOKUP(B677, 'Data Produk'!$A$2:$F$40, 4, FALSE)</f>
        <v>Pcs</v>
      </c>
      <c r="J677" s="10">
        <f>VLOOKUP(B677, 'Data Produk'!$A$2:$F$40, 5, FALSE)</f>
        <v>34550</v>
      </c>
      <c r="K677" s="10">
        <f>VLOOKUP(B677, 'Data Produk'!$A$2:$F$40, 6, FALSE)</f>
        <v>36000</v>
      </c>
      <c r="L677" s="10">
        <f t="shared" si="30"/>
        <v>3524100</v>
      </c>
      <c r="M677" s="10">
        <f t="shared" si="31"/>
        <v>3672000</v>
      </c>
      <c r="N677" s="10">
        <f t="shared" si="32"/>
        <v>147900</v>
      </c>
      <c r="O677" s="9">
        <f>DAY(transaksi[[#This Row],[TANGGAL]])</f>
        <v>7</v>
      </c>
      <c r="P677" s="7" t="str">
        <f>TEXT(transaksi[[#This Row],[TANGGAL]], "mmm")</f>
        <v>Nov</v>
      </c>
      <c r="Q677" s="7">
        <f>YEAR(transaksi[[#This Row],[TANGGAL]])</f>
        <v>2022</v>
      </c>
      <c r="R677" s="9"/>
    </row>
    <row r="678" spans="1:18" ht="15" x14ac:dyDescent="0.25">
      <c r="A678" s="6">
        <v>44873</v>
      </c>
      <c r="B678" s="9" t="s">
        <v>13</v>
      </c>
      <c r="C678" s="7">
        <v>105</v>
      </c>
      <c r="D678" s="7" t="s">
        <v>95</v>
      </c>
      <c r="E678" s="7" t="s">
        <v>98</v>
      </c>
      <c r="F678" s="8">
        <v>0</v>
      </c>
      <c r="G678" s="9" t="str">
        <f>VLOOKUP(B678, 'Data Produk'!$A$2:$F$40, 2, FALSE)</f>
        <v>Oreo Wafer Sandwich</v>
      </c>
      <c r="H678" s="9" t="str">
        <f>VLOOKUP(B678, 'Data Produk'!$A$2:$F$40, 3, FALSE)</f>
        <v>Makanan</v>
      </c>
      <c r="I678" s="7" t="str">
        <f>VLOOKUP(B678, 'Data Produk'!$A$2:$F$40, 4, FALSE)</f>
        <v>Pcs</v>
      </c>
      <c r="J678" s="10">
        <f>VLOOKUP(B678, 'Data Produk'!$A$2:$F$40, 5, FALSE)</f>
        <v>2350</v>
      </c>
      <c r="K678" s="10">
        <f>VLOOKUP(B678, 'Data Produk'!$A$2:$F$40, 6, FALSE)</f>
        <v>3500</v>
      </c>
      <c r="L678" s="10">
        <f t="shared" si="30"/>
        <v>246750</v>
      </c>
      <c r="M678" s="10">
        <f t="shared" si="31"/>
        <v>367500</v>
      </c>
      <c r="N678" s="10">
        <f t="shared" si="32"/>
        <v>120750</v>
      </c>
      <c r="O678" s="9">
        <f>DAY(transaksi[[#This Row],[TANGGAL]])</f>
        <v>8</v>
      </c>
      <c r="P678" s="7" t="str">
        <f>TEXT(transaksi[[#This Row],[TANGGAL]], "mmm")</f>
        <v>Nov</v>
      </c>
      <c r="Q678" s="7">
        <f>YEAR(transaksi[[#This Row],[TANGGAL]])</f>
        <v>2022</v>
      </c>
      <c r="R678" s="9"/>
    </row>
    <row r="679" spans="1:18" ht="15" x14ac:dyDescent="0.25">
      <c r="A679" s="6">
        <v>44874</v>
      </c>
      <c r="B679" s="9" t="s">
        <v>88</v>
      </c>
      <c r="C679" s="7">
        <v>104</v>
      </c>
      <c r="D679" s="7" t="s">
        <v>97</v>
      </c>
      <c r="E679" s="7" t="s">
        <v>96</v>
      </c>
      <c r="F679" s="8">
        <v>0</v>
      </c>
      <c r="G679" s="9" t="str">
        <f>VLOOKUP(B679, 'Data Produk'!$A$2:$F$40, 2, FALSE)</f>
        <v>Penggaris Flexibble</v>
      </c>
      <c r="H679" s="9" t="str">
        <f>VLOOKUP(B679, 'Data Produk'!$A$2:$F$40, 3, FALSE)</f>
        <v>Alat Tulis</v>
      </c>
      <c r="I679" s="7" t="str">
        <f>VLOOKUP(B679, 'Data Produk'!$A$2:$F$40, 4, FALSE)</f>
        <v>Pcs</v>
      </c>
      <c r="J679" s="10">
        <f>VLOOKUP(B679, 'Data Produk'!$A$2:$F$40, 5, FALSE)</f>
        <v>13750</v>
      </c>
      <c r="K679" s="10">
        <f>VLOOKUP(B679, 'Data Produk'!$A$2:$F$40, 6, FALSE)</f>
        <v>17500</v>
      </c>
      <c r="L679" s="10">
        <f t="shared" si="30"/>
        <v>1430000</v>
      </c>
      <c r="M679" s="10">
        <f t="shared" si="31"/>
        <v>1820000</v>
      </c>
      <c r="N679" s="10">
        <f t="shared" si="32"/>
        <v>390000</v>
      </c>
      <c r="O679" s="9">
        <f>DAY(transaksi[[#This Row],[TANGGAL]])</f>
        <v>9</v>
      </c>
      <c r="P679" s="7" t="str">
        <f>TEXT(transaksi[[#This Row],[TANGGAL]], "mmm")</f>
        <v>Nov</v>
      </c>
      <c r="Q679" s="7">
        <f>YEAR(transaksi[[#This Row],[TANGGAL]])</f>
        <v>2022</v>
      </c>
      <c r="R679" s="9"/>
    </row>
    <row r="680" spans="1:18" ht="15" x14ac:dyDescent="0.25">
      <c r="A680" s="6">
        <v>44875</v>
      </c>
      <c r="B680" s="9" t="s">
        <v>88</v>
      </c>
      <c r="C680" s="7">
        <v>103</v>
      </c>
      <c r="D680" s="7" t="s">
        <v>99</v>
      </c>
      <c r="E680" s="7" t="s">
        <v>96</v>
      </c>
      <c r="F680" s="8">
        <v>0</v>
      </c>
      <c r="G680" s="9" t="str">
        <f>VLOOKUP(B680, 'Data Produk'!$A$2:$F$40, 2, FALSE)</f>
        <v>Penggaris Flexibble</v>
      </c>
      <c r="H680" s="9" t="str">
        <f>VLOOKUP(B680, 'Data Produk'!$A$2:$F$40, 3, FALSE)</f>
        <v>Alat Tulis</v>
      </c>
      <c r="I680" s="7" t="str">
        <f>VLOOKUP(B680, 'Data Produk'!$A$2:$F$40, 4, FALSE)</f>
        <v>Pcs</v>
      </c>
      <c r="J680" s="10">
        <f>VLOOKUP(B680, 'Data Produk'!$A$2:$F$40, 5, FALSE)</f>
        <v>13750</v>
      </c>
      <c r="K680" s="10">
        <f>VLOOKUP(B680, 'Data Produk'!$A$2:$F$40, 6, FALSE)</f>
        <v>17500</v>
      </c>
      <c r="L680" s="10">
        <f t="shared" si="30"/>
        <v>1416250</v>
      </c>
      <c r="M680" s="10">
        <f t="shared" si="31"/>
        <v>1802500</v>
      </c>
      <c r="N680" s="10">
        <f t="shared" si="32"/>
        <v>386250</v>
      </c>
      <c r="O680" s="9">
        <f>DAY(transaksi[[#This Row],[TANGGAL]])</f>
        <v>10</v>
      </c>
      <c r="P680" s="7" t="str">
        <f>TEXT(transaksi[[#This Row],[TANGGAL]], "mmm")</f>
        <v>Nov</v>
      </c>
      <c r="Q680" s="7">
        <f>YEAR(transaksi[[#This Row],[TANGGAL]])</f>
        <v>2022</v>
      </c>
      <c r="R680" s="9"/>
    </row>
    <row r="681" spans="1:18" ht="15" x14ac:dyDescent="0.25">
      <c r="A681" s="6">
        <v>44876</v>
      </c>
      <c r="B681" s="9" t="s">
        <v>11</v>
      </c>
      <c r="C681" s="7">
        <v>102</v>
      </c>
      <c r="D681" s="7" t="s">
        <v>97</v>
      </c>
      <c r="E681" s="7" t="s">
        <v>96</v>
      </c>
      <c r="F681" s="8">
        <v>0</v>
      </c>
      <c r="G681" s="9" t="str">
        <f>VLOOKUP(B681, 'Data Produk'!$A$2:$F$40, 2, FALSE)</f>
        <v>Lotte Chocopie</v>
      </c>
      <c r="H681" s="9" t="str">
        <f>VLOOKUP(B681, 'Data Produk'!$A$2:$F$40, 3, FALSE)</f>
        <v>Makanan</v>
      </c>
      <c r="I681" s="7" t="str">
        <f>VLOOKUP(B681, 'Data Produk'!$A$2:$F$40, 4, FALSE)</f>
        <v>Pcs</v>
      </c>
      <c r="J681" s="10">
        <f>VLOOKUP(B681, 'Data Produk'!$A$2:$F$40, 5, FALSE)</f>
        <v>4850</v>
      </c>
      <c r="K681" s="10">
        <f>VLOOKUP(B681, 'Data Produk'!$A$2:$F$40, 6, FALSE)</f>
        <v>6100</v>
      </c>
      <c r="L681" s="10">
        <f t="shared" si="30"/>
        <v>494700</v>
      </c>
      <c r="M681" s="10">
        <f t="shared" si="31"/>
        <v>622200</v>
      </c>
      <c r="N681" s="10">
        <f t="shared" si="32"/>
        <v>127500</v>
      </c>
      <c r="O681" s="9">
        <f>DAY(transaksi[[#This Row],[TANGGAL]])</f>
        <v>11</v>
      </c>
      <c r="P681" s="7" t="str">
        <f>TEXT(transaksi[[#This Row],[TANGGAL]], "mmm")</f>
        <v>Nov</v>
      </c>
      <c r="Q681" s="7">
        <f>YEAR(transaksi[[#This Row],[TANGGAL]])</f>
        <v>2022</v>
      </c>
      <c r="R681" s="9"/>
    </row>
    <row r="682" spans="1:18" ht="15" x14ac:dyDescent="0.25">
      <c r="A682" s="6">
        <v>44877</v>
      </c>
      <c r="B682" s="9" t="s">
        <v>15</v>
      </c>
      <c r="C682" s="7">
        <v>105</v>
      </c>
      <c r="D682" s="7" t="s">
        <v>97</v>
      </c>
      <c r="E682" s="7" t="s">
        <v>96</v>
      </c>
      <c r="F682" s="8">
        <v>0</v>
      </c>
      <c r="G682" s="9" t="str">
        <f>VLOOKUP(B682, 'Data Produk'!$A$2:$F$40, 2, FALSE)</f>
        <v>Nyam-nyam</v>
      </c>
      <c r="H682" s="9" t="str">
        <f>VLOOKUP(B682, 'Data Produk'!$A$2:$F$40, 3, FALSE)</f>
        <v>Makanan</v>
      </c>
      <c r="I682" s="7" t="str">
        <f>VLOOKUP(B682, 'Data Produk'!$A$2:$F$40, 4, FALSE)</f>
        <v>Pcs</v>
      </c>
      <c r="J682" s="10">
        <f>VLOOKUP(B682, 'Data Produk'!$A$2:$F$40, 5, FALSE)</f>
        <v>3550</v>
      </c>
      <c r="K682" s="10">
        <f>VLOOKUP(B682, 'Data Produk'!$A$2:$F$40, 6, FALSE)</f>
        <v>4800</v>
      </c>
      <c r="L682" s="10">
        <f t="shared" si="30"/>
        <v>372750</v>
      </c>
      <c r="M682" s="10">
        <f t="shared" si="31"/>
        <v>504000</v>
      </c>
      <c r="N682" s="10">
        <f t="shared" si="32"/>
        <v>131250</v>
      </c>
      <c r="O682" s="9">
        <f>DAY(transaksi[[#This Row],[TANGGAL]])</f>
        <v>12</v>
      </c>
      <c r="P682" s="7" t="str">
        <f>TEXT(transaksi[[#This Row],[TANGGAL]], "mmm")</f>
        <v>Nov</v>
      </c>
      <c r="Q682" s="7">
        <f>YEAR(transaksi[[#This Row],[TANGGAL]])</f>
        <v>2022</v>
      </c>
      <c r="R682" s="9"/>
    </row>
    <row r="683" spans="1:18" ht="15" x14ac:dyDescent="0.25">
      <c r="A683" s="6">
        <v>44878</v>
      </c>
      <c r="B683" s="9" t="s">
        <v>7</v>
      </c>
      <c r="C683" s="7">
        <v>106</v>
      </c>
      <c r="D683" s="7" t="s">
        <v>99</v>
      </c>
      <c r="E683" s="7" t="s">
        <v>96</v>
      </c>
      <c r="F683" s="8">
        <v>0</v>
      </c>
      <c r="G683" s="9" t="str">
        <f>VLOOKUP(B683, 'Data Produk'!$A$2:$F$40, 2, FALSE)</f>
        <v>Pocky</v>
      </c>
      <c r="H683" s="9" t="str">
        <f>VLOOKUP(B683, 'Data Produk'!$A$2:$F$40, 3, FALSE)</f>
        <v>Makanan</v>
      </c>
      <c r="I683" s="7" t="str">
        <f>VLOOKUP(B683, 'Data Produk'!$A$2:$F$40, 4, FALSE)</f>
        <v>Pcs</v>
      </c>
      <c r="J683" s="10">
        <f>VLOOKUP(B683, 'Data Produk'!$A$2:$F$40, 5, FALSE)</f>
        <v>7250</v>
      </c>
      <c r="K683" s="10">
        <f>VLOOKUP(B683, 'Data Produk'!$A$2:$F$40, 6, FALSE)</f>
        <v>8200</v>
      </c>
      <c r="L683" s="10">
        <f t="shared" si="30"/>
        <v>768500</v>
      </c>
      <c r="M683" s="10">
        <f t="shared" si="31"/>
        <v>869200</v>
      </c>
      <c r="N683" s="10">
        <f t="shared" si="32"/>
        <v>100700</v>
      </c>
      <c r="O683" s="9">
        <f>DAY(transaksi[[#This Row],[TANGGAL]])</f>
        <v>13</v>
      </c>
      <c r="P683" s="7" t="str">
        <f>TEXT(transaksi[[#This Row],[TANGGAL]], "mmm")</f>
        <v>Nov</v>
      </c>
      <c r="Q683" s="7">
        <f>YEAR(transaksi[[#This Row],[TANGGAL]])</f>
        <v>2022</v>
      </c>
      <c r="R683" s="9"/>
    </row>
    <row r="684" spans="1:18" ht="15" x14ac:dyDescent="0.25">
      <c r="A684" s="6">
        <v>44879</v>
      </c>
      <c r="B684" s="9" t="s">
        <v>38</v>
      </c>
      <c r="C684" s="7">
        <v>108</v>
      </c>
      <c r="D684" s="7" t="s">
        <v>97</v>
      </c>
      <c r="E684" s="7" t="s">
        <v>96</v>
      </c>
      <c r="F684" s="8">
        <v>0</v>
      </c>
      <c r="G684" s="9" t="str">
        <f>VLOOKUP(B684, 'Data Produk'!$A$2:$F$40, 2, FALSE)</f>
        <v>Yoyic Bluebery</v>
      </c>
      <c r="H684" s="9" t="str">
        <f>VLOOKUP(B684, 'Data Produk'!$A$2:$F$40, 3, FALSE)</f>
        <v>Minuman</v>
      </c>
      <c r="I684" s="7" t="str">
        <f>VLOOKUP(B684, 'Data Produk'!$A$2:$F$40, 4, FALSE)</f>
        <v>Pcs</v>
      </c>
      <c r="J684" s="10">
        <f>VLOOKUP(B684, 'Data Produk'!$A$2:$F$40, 5, FALSE)</f>
        <v>4775</v>
      </c>
      <c r="K684" s="10">
        <f>VLOOKUP(B684, 'Data Produk'!$A$2:$F$40, 6, FALSE)</f>
        <v>7700</v>
      </c>
      <c r="L684" s="10">
        <f t="shared" si="30"/>
        <v>515700</v>
      </c>
      <c r="M684" s="10">
        <f t="shared" si="31"/>
        <v>831600</v>
      </c>
      <c r="N684" s="10">
        <f t="shared" si="32"/>
        <v>315900</v>
      </c>
      <c r="O684" s="9">
        <f>DAY(transaksi[[#This Row],[TANGGAL]])</f>
        <v>14</v>
      </c>
      <c r="P684" s="7" t="str">
        <f>TEXT(transaksi[[#This Row],[TANGGAL]], "mmm")</f>
        <v>Nov</v>
      </c>
      <c r="Q684" s="7">
        <f>YEAR(transaksi[[#This Row],[TANGGAL]])</f>
        <v>2022</v>
      </c>
      <c r="R684" s="9"/>
    </row>
    <row r="685" spans="1:18" ht="15" x14ac:dyDescent="0.25">
      <c r="A685" s="6">
        <v>44880</v>
      </c>
      <c r="B685" s="9" t="s">
        <v>48</v>
      </c>
      <c r="C685" s="7">
        <v>104</v>
      </c>
      <c r="D685" s="7" t="s">
        <v>97</v>
      </c>
      <c r="E685" s="7" t="s">
        <v>96</v>
      </c>
      <c r="F685" s="8">
        <v>0</v>
      </c>
      <c r="G685" s="9" t="str">
        <f>VLOOKUP(B685, 'Data Produk'!$A$2:$F$40, 2, FALSE)</f>
        <v>Golda Coffee</v>
      </c>
      <c r="H685" s="9" t="str">
        <f>VLOOKUP(B685, 'Data Produk'!$A$2:$F$40, 3, FALSE)</f>
        <v>Minuman</v>
      </c>
      <c r="I685" s="7" t="str">
        <f>VLOOKUP(B685, 'Data Produk'!$A$2:$F$40, 4, FALSE)</f>
        <v>Pcs</v>
      </c>
      <c r="J685" s="10">
        <f>VLOOKUP(B685, 'Data Produk'!$A$2:$F$40, 5, FALSE)</f>
        <v>11950</v>
      </c>
      <c r="K685" s="10">
        <f>VLOOKUP(B685, 'Data Produk'!$A$2:$F$40, 6, FALSE)</f>
        <v>16200</v>
      </c>
      <c r="L685" s="10">
        <f t="shared" si="30"/>
        <v>1242800</v>
      </c>
      <c r="M685" s="10">
        <f t="shared" si="31"/>
        <v>1684800</v>
      </c>
      <c r="N685" s="10">
        <f t="shared" si="32"/>
        <v>442000</v>
      </c>
      <c r="O685" s="9">
        <f>DAY(transaksi[[#This Row],[TANGGAL]])</f>
        <v>15</v>
      </c>
      <c r="P685" s="7" t="str">
        <f>TEXT(transaksi[[#This Row],[TANGGAL]], "mmm")</f>
        <v>Nov</v>
      </c>
      <c r="Q685" s="7">
        <f>YEAR(transaksi[[#This Row],[TANGGAL]])</f>
        <v>2022</v>
      </c>
      <c r="R685" s="9"/>
    </row>
    <row r="686" spans="1:18" ht="15" x14ac:dyDescent="0.25">
      <c r="A686" s="6">
        <v>44881</v>
      </c>
      <c r="B686" s="9" t="s">
        <v>59</v>
      </c>
      <c r="C686" s="7">
        <v>105</v>
      </c>
      <c r="D686" s="7" t="s">
        <v>99</v>
      </c>
      <c r="E686" s="7" t="s">
        <v>96</v>
      </c>
      <c r="F686" s="8">
        <v>0</v>
      </c>
      <c r="G686" s="9" t="str">
        <f>VLOOKUP(B686, 'Data Produk'!$A$2:$F$40, 2, FALSE)</f>
        <v>Lifebuoy Cair 900 Ml</v>
      </c>
      <c r="H686" s="9" t="str">
        <f>VLOOKUP(B686, 'Data Produk'!$A$2:$F$40, 3, FALSE)</f>
        <v>Perawatan Tubuh</v>
      </c>
      <c r="I686" s="7" t="str">
        <f>VLOOKUP(B686, 'Data Produk'!$A$2:$F$40, 4, FALSE)</f>
        <v>Pcs</v>
      </c>
      <c r="J686" s="10">
        <f>VLOOKUP(B686, 'Data Produk'!$A$2:$F$40, 5, FALSE)</f>
        <v>34550</v>
      </c>
      <c r="K686" s="10">
        <f>VLOOKUP(B686, 'Data Produk'!$A$2:$F$40, 6, FALSE)</f>
        <v>36000</v>
      </c>
      <c r="L686" s="10">
        <f t="shared" si="30"/>
        <v>3627750</v>
      </c>
      <c r="M686" s="10">
        <f t="shared" si="31"/>
        <v>3780000</v>
      </c>
      <c r="N686" s="10">
        <f t="shared" si="32"/>
        <v>152250</v>
      </c>
      <c r="O686" s="9">
        <f>DAY(transaksi[[#This Row],[TANGGAL]])</f>
        <v>16</v>
      </c>
      <c r="P686" s="7" t="str">
        <f>TEXT(transaksi[[#This Row],[TANGGAL]], "mmm")</f>
        <v>Nov</v>
      </c>
      <c r="Q686" s="7">
        <f>YEAR(transaksi[[#This Row],[TANGGAL]])</f>
        <v>2022</v>
      </c>
      <c r="R686" s="9"/>
    </row>
    <row r="687" spans="1:18" ht="15" x14ac:dyDescent="0.25">
      <c r="A687" s="6">
        <v>44882</v>
      </c>
      <c r="B687" s="9" t="s">
        <v>13</v>
      </c>
      <c r="C687" s="7">
        <v>102</v>
      </c>
      <c r="D687" s="7" t="s">
        <v>97</v>
      </c>
      <c r="E687" s="7" t="s">
        <v>96</v>
      </c>
      <c r="F687" s="8">
        <v>0</v>
      </c>
      <c r="G687" s="9" t="str">
        <f>VLOOKUP(B687, 'Data Produk'!$A$2:$F$40, 2, FALSE)</f>
        <v>Oreo Wafer Sandwich</v>
      </c>
      <c r="H687" s="9" t="str">
        <f>VLOOKUP(B687, 'Data Produk'!$A$2:$F$40, 3, FALSE)</f>
        <v>Makanan</v>
      </c>
      <c r="I687" s="7" t="str">
        <f>VLOOKUP(B687, 'Data Produk'!$A$2:$F$40, 4, FALSE)</f>
        <v>Pcs</v>
      </c>
      <c r="J687" s="10">
        <f>VLOOKUP(B687, 'Data Produk'!$A$2:$F$40, 5, FALSE)</f>
        <v>2350</v>
      </c>
      <c r="K687" s="10">
        <f>VLOOKUP(B687, 'Data Produk'!$A$2:$F$40, 6, FALSE)</f>
        <v>3500</v>
      </c>
      <c r="L687" s="10">
        <f t="shared" si="30"/>
        <v>239700</v>
      </c>
      <c r="M687" s="10">
        <f t="shared" si="31"/>
        <v>357000</v>
      </c>
      <c r="N687" s="10">
        <f t="shared" si="32"/>
        <v>117300</v>
      </c>
      <c r="O687" s="9">
        <f>DAY(transaksi[[#This Row],[TANGGAL]])</f>
        <v>17</v>
      </c>
      <c r="P687" s="7" t="str">
        <f>TEXT(transaksi[[#This Row],[TANGGAL]], "mmm")</f>
        <v>Nov</v>
      </c>
      <c r="Q687" s="7">
        <f>YEAR(transaksi[[#This Row],[TANGGAL]])</f>
        <v>2022</v>
      </c>
      <c r="R687" s="9"/>
    </row>
    <row r="688" spans="1:18" ht="15" x14ac:dyDescent="0.25">
      <c r="A688" s="6">
        <v>44883</v>
      </c>
      <c r="B688" s="9" t="s">
        <v>86</v>
      </c>
      <c r="C688" s="7">
        <v>106</v>
      </c>
      <c r="D688" s="7" t="s">
        <v>97</v>
      </c>
      <c r="E688" s="7" t="s">
        <v>96</v>
      </c>
      <c r="F688" s="8">
        <v>0</v>
      </c>
      <c r="G688" s="9" t="str">
        <f>VLOOKUP(B688, 'Data Produk'!$A$2:$F$40, 2, FALSE)</f>
        <v>Penggaris Butterfly</v>
      </c>
      <c r="H688" s="9" t="str">
        <f>VLOOKUP(B688, 'Data Produk'!$A$2:$F$40, 3, FALSE)</f>
        <v>Alat Tulis</v>
      </c>
      <c r="I688" s="7" t="str">
        <f>VLOOKUP(B688, 'Data Produk'!$A$2:$F$40, 4, FALSE)</f>
        <v>Pcs</v>
      </c>
      <c r="J688" s="10">
        <f>VLOOKUP(B688, 'Data Produk'!$A$2:$F$40, 5, FALSE)</f>
        <v>1750</v>
      </c>
      <c r="K688" s="10">
        <f>VLOOKUP(B688, 'Data Produk'!$A$2:$F$40, 6, FALSE)</f>
        <v>2750</v>
      </c>
      <c r="L688" s="10">
        <f t="shared" si="30"/>
        <v>185500</v>
      </c>
      <c r="M688" s="10">
        <f t="shared" si="31"/>
        <v>291500</v>
      </c>
      <c r="N688" s="10">
        <f t="shared" si="32"/>
        <v>106000</v>
      </c>
      <c r="O688" s="9">
        <f>DAY(transaksi[[#This Row],[TANGGAL]])</f>
        <v>18</v>
      </c>
      <c r="P688" s="7" t="str">
        <f>TEXT(transaksi[[#This Row],[TANGGAL]], "mmm")</f>
        <v>Nov</v>
      </c>
      <c r="Q688" s="7">
        <f>YEAR(transaksi[[#This Row],[TANGGAL]])</f>
        <v>2022</v>
      </c>
      <c r="R688" s="9"/>
    </row>
    <row r="689" spans="1:18" ht="15" x14ac:dyDescent="0.25">
      <c r="A689" s="6">
        <v>44884</v>
      </c>
      <c r="B689" s="9" t="s">
        <v>88</v>
      </c>
      <c r="C689" s="7">
        <v>103</v>
      </c>
      <c r="D689" s="7" t="s">
        <v>99</v>
      </c>
      <c r="E689" s="7" t="s">
        <v>96</v>
      </c>
      <c r="F689" s="8">
        <v>0</v>
      </c>
      <c r="G689" s="9" t="str">
        <f>VLOOKUP(B689, 'Data Produk'!$A$2:$F$40, 2, FALSE)</f>
        <v>Penggaris Flexibble</v>
      </c>
      <c r="H689" s="9" t="str">
        <f>VLOOKUP(B689, 'Data Produk'!$A$2:$F$40, 3, FALSE)</f>
        <v>Alat Tulis</v>
      </c>
      <c r="I689" s="7" t="str">
        <f>VLOOKUP(B689, 'Data Produk'!$A$2:$F$40, 4, FALSE)</f>
        <v>Pcs</v>
      </c>
      <c r="J689" s="10">
        <f>VLOOKUP(B689, 'Data Produk'!$A$2:$F$40, 5, FALSE)</f>
        <v>13750</v>
      </c>
      <c r="K689" s="10">
        <f>VLOOKUP(B689, 'Data Produk'!$A$2:$F$40, 6, FALSE)</f>
        <v>17500</v>
      </c>
      <c r="L689" s="10">
        <f t="shared" si="30"/>
        <v>1416250</v>
      </c>
      <c r="M689" s="10">
        <f t="shared" si="31"/>
        <v>1802500</v>
      </c>
      <c r="N689" s="10">
        <f t="shared" si="32"/>
        <v>386250</v>
      </c>
      <c r="O689" s="9">
        <f>DAY(transaksi[[#This Row],[TANGGAL]])</f>
        <v>19</v>
      </c>
      <c r="P689" s="7" t="str">
        <f>TEXT(transaksi[[#This Row],[TANGGAL]], "mmm")</f>
        <v>Nov</v>
      </c>
      <c r="Q689" s="7">
        <f>YEAR(transaksi[[#This Row],[TANGGAL]])</f>
        <v>2022</v>
      </c>
      <c r="R689" s="9"/>
    </row>
    <row r="690" spans="1:18" ht="15" x14ac:dyDescent="0.25">
      <c r="A690" s="6">
        <v>44885</v>
      </c>
      <c r="B690" s="9" t="s">
        <v>11</v>
      </c>
      <c r="C690" s="7">
        <v>109</v>
      </c>
      <c r="D690" s="7" t="s">
        <v>97</v>
      </c>
      <c r="E690" s="7" t="s">
        <v>96</v>
      </c>
      <c r="F690" s="8">
        <v>0</v>
      </c>
      <c r="G690" s="9" t="str">
        <f>VLOOKUP(B690, 'Data Produk'!$A$2:$F$40, 2, FALSE)</f>
        <v>Lotte Chocopie</v>
      </c>
      <c r="H690" s="9" t="str">
        <f>VLOOKUP(B690, 'Data Produk'!$A$2:$F$40, 3, FALSE)</f>
        <v>Makanan</v>
      </c>
      <c r="I690" s="7" t="str">
        <f>VLOOKUP(B690, 'Data Produk'!$A$2:$F$40, 4, FALSE)</f>
        <v>Pcs</v>
      </c>
      <c r="J690" s="10">
        <f>VLOOKUP(B690, 'Data Produk'!$A$2:$F$40, 5, FALSE)</f>
        <v>4850</v>
      </c>
      <c r="K690" s="10">
        <f>VLOOKUP(B690, 'Data Produk'!$A$2:$F$40, 6, FALSE)</f>
        <v>6100</v>
      </c>
      <c r="L690" s="10">
        <f t="shared" si="30"/>
        <v>528650</v>
      </c>
      <c r="M690" s="10">
        <f t="shared" si="31"/>
        <v>664900</v>
      </c>
      <c r="N690" s="10">
        <f t="shared" si="32"/>
        <v>136250</v>
      </c>
      <c r="O690" s="9">
        <f>DAY(transaksi[[#This Row],[TANGGAL]])</f>
        <v>20</v>
      </c>
      <c r="P690" s="7" t="str">
        <f>TEXT(transaksi[[#This Row],[TANGGAL]], "mmm")</f>
        <v>Nov</v>
      </c>
      <c r="Q690" s="7">
        <f>YEAR(transaksi[[#This Row],[TANGGAL]])</f>
        <v>2022</v>
      </c>
      <c r="R690" s="9"/>
    </row>
    <row r="691" spans="1:18" ht="15" x14ac:dyDescent="0.25">
      <c r="A691" s="6">
        <v>44886</v>
      </c>
      <c r="B691" s="9" t="s">
        <v>15</v>
      </c>
      <c r="C691" s="7">
        <v>108</v>
      </c>
      <c r="D691" s="7" t="s">
        <v>97</v>
      </c>
      <c r="E691" s="7" t="s">
        <v>96</v>
      </c>
      <c r="F691" s="8">
        <v>0</v>
      </c>
      <c r="G691" s="9" t="str">
        <f>VLOOKUP(B691, 'Data Produk'!$A$2:$F$40, 2, FALSE)</f>
        <v>Nyam-nyam</v>
      </c>
      <c r="H691" s="9" t="str">
        <f>VLOOKUP(B691, 'Data Produk'!$A$2:$F$40, 3, FALSE)</f>
        <v>Makanan</v>
      </c>
      <c r="I691" s="7" t="str">
        <f>VLOOKUP(B691, 'Data Produk'!$A$2:$F$40, 4, FALSE)</f>
        <v>Pcs</v>
      </c>
      <c r="J691" s="10">
        <f>VLOOKUP(B691, 'Data Produk'!$A$2:$F$40, 5, FALSE)</f>
        <v>3550</v>
      </c>
      <c r="K691" s="10">
        <f>VLOOKUP(B691, 'Data Produk'!$A$2:$F$40, 6, FALSE)</f>
        <v>4800</v>
      </c>
      <c r="L691" s="10">
        <f t="shared" si="30"/>
        <v>383400</v>
      </c>
      <c r="M691" s="10">
        <f t="shared" si="31"/>
        <v>518400</v>
      </c>
      <c r="N691" s="10">
        <f t="shared" si="32"/>
        <v>135000</v>
      </c>
      <c r="O691" s="9">
        <f>DAY(transaksi[[#This Row],[TANGGAL]])</f>
        <v>21</v>
      </c>
      <c r="P691" s="7" t="str">
        <f>TEXT(transaksi[[#This Row],[TANGGAL]], "mmm")</f>
        <v>Nov</v>
      </c>
      <c r="Q691" s="7">
        <f>YEAR(transaksi[[#This Row],[TANGGAL]])</f>
        <v>2022</v>
      </c>
      <c r="R691" s="9"/>
    </row>
    <row r="692" spans="1:18" ht="15" x14ac:dyDescent="0.25">
      <c r="A692" s="6">
        <v>44887</v>
      </c>
      <c r="B692" s="9" t="s">
        <v>7</v>
      </c>
      <c r="C692" s="7">
        <v>107</v>
      </c>
      <c r="D692" s="7" t="s">
        <v>99</v>
      </c>
      <c r="E692" s="7" t="s">
        <v>96</v>
      </c>
      <c r="F692" s="8">
        <v>0</v>
      </c>
      <c r="G692" s="9" t="str">
        <f>VLOOKUP(B692, 'Data Produk'!$A$2:$F$40, 2, FALSE)</f>
        <v>Pocky</v>
      </c>
      <c r="H692" s="9" t="str">
        <f>VLOOKUP(B692, 'Data Produk'!$A$2:$F$40, 3, FALSE)</f>
        <v>Makanan</v>
      </c>
      <c r="I692" s="7" t="str">
        <f>VLOOKUP(B692, 'Data Produk'!$A$2:$F$40, 4, FALSE)</f>
        <v>Pcs</v>
      </c>
      <c r="J692" s="10">
        <f>VLOOKUP(B692, 'Data Produk'!$A$2:$F$40, 5, FALSE)</f>
        <v>7250</v>
      </c>
      <c r="K692" s="10">
        <f>VLOOKUP(B692, 'Data Produk'!$A$2:$F$40, 6, FALSE)</f>
        <v>8200</v>
      </c>
      <c r="L692" s="10">
        <f t="shared" si="30"/>
        <v>775750</v>
      </c>
      <c r="M692" s="10">
        <f t="shared" si="31"/>
        <v>877400</v>
      </c>
      <c r="N692" s="10">
        <f t="shared" si="32"/>
        <v>101650</v>
      </c>
      <c r="O692" s="9">
        <f>DAY(transaksi[[#This Row],[TANGGAL]])</f>
        <v>22</v>
      </c>
      <c r="P692" s="7" t="str">
        <f>TEXT(transaksi[[#This Row],[TANGGAL]], "mmm")</f>
        <v>Nov</v>
      </c>
      <c r="Q692" s="7">
        <f>YEAR(transaksi[[#This Row],[TANGGAL]])</f>
        <v>2022</v>
      </c>
      <c r="R692" s="9"/>
    </row>
    <row r="693" spans="1:18" ht="15" x14ac:dyDescent="0.25">
      <c r="A693" s="6">
        <v>44888</v>
      </c>
      <c r="B693" s="9" t="s">
        <v>38</v>
      </c>
      <c r="C693" s="7">
        <v>105</v>
      </c>
      <c r="D693" s="7" t="s">
        <v>97</v>
      </c>
      <c r="E693" s="7" t="s">
        <v>96</v>
      </c>
      <c r="F693" s="8">
        <v>0</v>
      </c>
      <c r="G693" s="9" t="str">
        <f>VLOOKUP(B693, 'Data Produk'!$A$2:$F$40, 2, FALSE)</f>
        <v>Yoyic Bluebery</v>
      </c>
      <c r="H693" s="9" t="str">
        <f>VLOOKUP(B693, 'Data Produk'!$A$2:$F$40, 3, FALSE)</f>
        <v>Minuman</v>
      </c>
      <c r="I693" s="7" t="str">
        <f>VLOOKUP(B693, 'Data Produk'!$A$2:$F$40, 4, FALSE)</f>
        <v>Pcs</v>
      </c>
      <c r="J693" s="10">
        <f>VLOOKUP(B693, 'Data Produk'!$A$2:$F$40, 5, FALSE)</f>
        <v>4775</v>
      </c>
      <c r="K693" s="10">
        <f>VLOOKUP(B693, 'Data Produk'!$A$2:$F$40, 6, FALSE)</f>
        <v>7700</v>
      </c>
      <c r="L693" s="10">
        <f t="shared" si="30"/>
        <v>501375</v>
      </c>
      <c r="M693" s="10">
        <f t="shared" si="31"/>
        <v>808500</v>
      </c>
      <c r="N693" s="10">
        <f t="shared" si="32"/>
        <v>307125</v>
      </c>
      <c r="O693" s="9">
        <f>DAY(transaksi[[#This Row],[TANGGAL]])</f>
        <v>23</v>
      </c>
      <c r="P693" s="7" t="str">
        <f>TEXT(transaksi[[#This Row],[TANGGAL]], "mmm")</f>
        <v>Nov</v>
      </c>
      <c r="Q693" s="7">
        <f>YEAR(transaksi[[#This Row],[TANGGAL]])</f>
        <v>2022</v>
      </c>
      <c r="R693" s="9"/>
    </row>
    <row r="694" spans="1:18" ht="15" x14ac:dyDescent="0.25">
      <c r="A694" s="6">
        <v>44889</v>
      </c>
      <c r="B694" s="9" t="s">
        <v>48</v>
      </c>
      <c r="C694" s="7">
        <v>105</v>
      </c>
      <c r="D694" s="7" t="s">
        <v>97</v>
      </c>
      <c r="E694" s="7" t="s">
        <v>96</v>
      </c>
      <c r="F694" s="8">
        <v>0</v>
      </c>
      <c r="G694" s="9" t="str">
        <f>VLOOKUP(B694, 'Data Produk'!$A$2:$F$40, 2, FALSE)</f>
        <v>Golda Coffee</v>
      </c>
      <c r="H694" s="9" t="str">
        <f>VLOOKUP(B694, 'Data Produk'!$A$2:$F$40, 3, FALSE)</f>
        <v>Minuman</v>
      </c>
      <c r="I694" s="7" t="str">
        <f>VLOOKUP(B694, 'Data Produk'!$A$2:$F$40, 4, FALSE)</f>
        <v>Pcs</v>
      </c>
      <c r="J694" s="10">
        <f>VLOOKUP(B694, 'Data Produk'!$A$2:$F$40, 5, FALSE)</f>
        <v>11950</v>
      </c>
      <c r="K694" s="10">
        <f>VLOOKUP(B694, 'Data Produk'!$A$2:$F$40, 6, FALSE)</f>
        <v>16200</v>
      </c>
      <c r="L694" s="10">
        <f t="shared" si="30"/>
        <v>1254750</v>
      </c>
      <c r="M694" s="10">
        <f t="shared" si="31"/>
        <v>1701000</v>
      </c>
      <c r="N694" s="10">
        <f t="shared" si="32"/>
        <v>446250</v>
      </c>
      <c r="O694" s="9">
        <f>DAY(transaksi[[#This Row],[TANGGAL]])</f>
        <v>24</v>
      </c>
      <c r="P694" s="7" t="str">
        <f>TEXT(transaksi[[#This Row],[TANGGAL]], "mmm")</f>
        <v>Nov</v>
      </c>
      <c r="Q694" s="7">
        <f>YEAR(transaksi[[#This Row],[TANGGAL]])</f>
        <v>2022</v>
      </c>
      <c r="R694" s="9"/>
    </row>
    <row r="695" spans="1:18" ht="15" x14ac:dyDescent="0.25">
      <c r="A695" s="6">
        <v>44890</v>
      </c>
      <c r="B695" s="9" t="s">
        <v>88</v>
      </c>
      <c r="C695" s="7">
        <v>107</v>
      </c>
      <c r="D695" s="7" t="s">
        <v>95</v>
      </c>
      <c r="E695" s="7" t="s">
        <v>96</v>
      </c>
      <c r="F695" s="8">
        <v>0</v>
      </c>
      <c r="G695" s="9" t="str">
        <f>VLOOKUP(B695, 'Data Produk'!$A$2:$F$40, 2, FALSE)</f>
        <v>Penggaris Flexibble</v>
      </c>
      <c r="H695" s="9" t="str">
        <f>VLOOKUP(B695, 'Data Produk'!$A$2:$F$40, 3, FALSE)</f>
        <v>Alat Tulis</v>
      </c>
      <c r="I695" s="7" t="str">
        <f>VLOOKUP(B695, 'Data Produk'!$A$2:$F$40, 4, FALSE)</f>
        <v>Pcs</v>
      </c>
      <c r="J695" s="10">
        <f>VLOOKUP(B695, 'Data Produk'!$A$2:$F$40, 5, FALSE)</f>
        <v>13750</v>
      </c>
      <c r="K695" s="10">
        <f>VLOOKUP(B695, 'Data Produk'!$A$2:$F$40, 6, FALSE)</f>
        <v>17500</v>
      </c>
      <c r="L695" s="10">
        <f t="shared" si="30"/>
        <v>1471250</v>
      </c>
      <c r="M695" s="10">
        <f t="shared" si="31"/>
        <v>1872500</v>
      </c>
      <c r="N695" s="10">
        <f t="shared" si="32"/>
        <v>401250</v>
      </c>
      <c r="O695" s="9">
        <f>DAY(transaksi[[#This Row],[TANGGAL]])</f>
        <v>25</v>
      </c>
      <c r="P695" s="7" t="str">
        <f>TEXT(transaksi[[#This Row],[TANGGAL]], "mmm")</f>
        <v>Nov</v>
      </c>
      <c r="Q695" s="7">
        <f>YEAR(transaksi[[#This Row],[TANGGAL]])</f>
        <v>2022</v>
      </c>
      <c r="R695" s="9"/>
    </row>
    <row r="696" spans="1:18" ht="15" x14ac:dyDescent="0.25">
      <c r="A696" s="6">
        <v>44891</v>
      </c>
      <c r="B696" s="9" t="s">
        <v>88</v>
      </c>
      <c r="C696" s="7">
        <v>110</v>
      </c>
      <c r="D696" s="7" t="s">
        <v>95</v>
      </c>
      <c r="E696" s="7" t="s">
        <v>96</v>
      </c>
      <c r="F696" s="8">
        <v>0</v>
      </c>
      <c r="G696" s="9" t="str">
        <f>VLOOKUP(B696, 'Data Produk'!$A$2:$F$40, 2, FALSE)</f>
        <v>Penggaris Flexibble</v>
      </c>
      <c r="H696" s="9" t="str">
        <f>VLOOKUP(B696, 'Data Produk'!$A$2:$F$40, 3, FALSE)</f>
        <v>Alat Tulis</v>
      </c>
      <c r="I696" s="7" t="str">
        <f>VLOOKUP(B696, 'Data Produk'!$A$2:$F$40, 4, FALSE)</f>
        <v>Pcs</v>
      </c>
      <c r="J696" s="10">
        <f>VLOOKUP(B696, 'Data Produk'!$A$2:$F$40, 5, FALSE)</f>
        <v>13750</v>
      </c>
      <c r="K696" s="10">
        <f>VLOOKUP(B696, 'Data Produk'!$A$2:$F$40, 6, FALSE)</f>
        <v>17500</v>
      </c>
      <c r="L696" s="10">
        <f t="shared" si="30"/>
        <v>1512500</v>
      </c>
      <c r="M696" s="10">
        <f t="shared" si="31"/>
        <v>1925000</v>
      </c>
      <c r="N696" s="10">
        <f t="shared" si="32"/>
        <v>412500</v>
      </c>
      <c r="O696" s="9">
        <f>DAY(transaksi[[#This Row],[TANGGAL]])</f>
        <v>26</v>
      </c>
      <c r="P696" s="7" t="str">
        <f>TEXT(transaksi[[#This Row],[TANGGAL]], "mmm")</f>
        <v>Nov</v>
      </c>
      <c r="Q696" s="7">
        <f>YEAR(transaksi[[#This Row],[TANGGAL]])</f>
        <v>2022</v>
      </c>
      <c r="R696" s="9"/>
    </row>
    <row r="697" spans="1:18" ht="15" x14ac:dyDescent="0.25">
      <c r="A697" s="6">
        <v>44892</v>
      </c>
      <c r="B697" s="9" t="s">
        <v>88</v>
      </c>
      <c r="C697" s="7">
        <v>111</v>
      </c>
      <c r="D697" s="7" t="s">
        <v>95</v>
      </c>
      <c r="E697" s="7" t="s">
        <v>96</v>
      </c>
      <c r="F697" s="8">
        <v>0</v>
      </c>
      <c r="G697" s="9" t="str">
        <f>VLOOKUP(B697, 'Data Produk'!$A$2:$F$40, 2, FALSE)</f>
        <v>Penggaris Flexibble</v>
      </c>
      <c r="H697" s="9" t="str">
        <f>VLOOKUP(B697, 'Data Produk'!$A$2:$F$40, 3, FALSE)</f>
        <v>Alat Tulis</v>
      </c>
      <c r="I697" s="7" t="str">
        <f>VLOOKUP(B697, 'Data Produk'!$A$2:$F$40, 4, FALSE)</f>
        <v>Pcs</v>
      </c>
      <c r="J697" s="10">
        <f>VLOOKUP(B697, 'Data Produk'!$A$2:$F$40, 5, FALSE)</f>
        <v>13750</v>
      </c>
      <c r="K697" s="10">
        <f>VLOOKUP(B697, 'Data Produk'!$A$2:$F$40, 6, FALSE)</f>
        <v>17500</v>
      </c>
      <c r="L697" s="10">
        <f t="shared" si="30"/>
        <v>1526250</v>
      </c>
      <c r="M697" s="10">
        <f t="shared" si="31"/>
        <v>1942500</v>
      </c>
      <c r="N697" s="10">
        <f t="shared" si="32"/>
        <v>416250</v>
      </c>
      <c r="O697" s="9">
        <f>DAY(transaksi[[#This Row],[TANGGAL]])</f>
        <v>27</v>
      </c>
      <c r="P697" s="7" t="str">
        <f>TEXT(transaksi[[#This Row],[TANGGAL]], "mmm")</f>
        <v>Nov</v>
      </c>
      <c r="Q697" s="7">
        <f>YEAR(transaksi[[#This Row],[TANGGAL]])</f>
        <v>2022</v>
      </c>
      <c r="R697" s="9"/>
    </row>
    <row r="698" spans="1:18" ht="15" x14ac:dyDescent="0.25">
      <c r="A698" s="6">
        <v>44893</v>
      </c>
      <c r="B698" s="9" t="s">
        <v>88</v>
      </c>
      <c r="C698" s="7">
        <v>105</v>
      </c>
      <c r="D698" s="7" t="s">
        <v>95</v>
      </c>
      <c r="E698" s="7" t="s">
        <v>96</v>
      </c>
      <c r="F698" s="8">
        <v>0</v>
      </c>
      <c r="G698" s="9" t="str">
        <f>VLOOKUP(B698, 'Data Produk'!$A$2:$F$40, 2, FALSE)</f>
        <v>Penggaris Flexibble</v>
      </c>
      <c r="H698" s="9" t="str">
        <f>VLOOKUP(B698, 'Data Produk'!$A$2:$F$40, 3, FALSE)</f>
        <v>Alat Tulis</v>
      </c>
      <c r="I698" s="7" t="str">
        <f>VLOOKUP(B698, 'Data Produk'!$A$2:$F$40, 4, FALSE)</f>
        <v>Pcs</v>
      </c>
      <c r="J698" s="10">
        <f>VLOOKUP(B698, 'Data Produk'!$A$2:$F$40, 5, FALSE)</f>
        <v>13750</v>
      </c>
      <c r="K698" s="10">
        <f>VLOOKUP(B698, 'Data Produk'!$A$2:$F$40, 6, FALSE)</f>
        <v>17500</v>
      </c>
      <c r="L698" s="10">
        <f t="shared" si="30"/>
        <v>1443750</v>
      </c>
      <c r="M698" s="10">
        <f t="shared" si="31"/>
        <v>1837500</v>
      </c>
      <c r="N698" s="10">
        <f t="shared" si="32"/>
        <v>393750</v>
      </c>
      <c r="O698" s="9">
        <f>DAY(transaksi[[#This Row],[TANGGAL]])</f>
        <v>28</v>
      </c>
      <c r="P698" s="7" t="str">
        <f>TEXT(transaksi[[#This Row],[TANGGAL]], "mmm")</f>
        <v>Nov</v>
      </c>
      <c r="Q698" s="7">
        <f>YEAR(transaksi[[#This Row],[TANGGAL]])</f>
        <v>2022</v>
      </c>
      <c r="R698" s="9"/>
    </row>
    <row r="699" spans="1:18" ht="15" x14ac:dyDescent="0.25">
      <c r="A699" s="6">
        <v>44894</v>
      </c>
      <c r="B699" s="9" t="s">
        <v>88</v>
      </c>
      <c r="C699" s="7">
        <v>107</v>
      </c>
      <c r="D699" s="7" t="s">
        <v>95</v>
      </c>
      <c r="E699" s="7" t="s">
        <v>96</v>
      </c>
      <c r="F699" s="8">
        <v>0</v>
      </c>
      <c r="G699" s="9" t="str">
        <f>VLOOKUP(B699, 'Data Produk'!$A$2:$F$40, 2, FALSE)</f>
        <v>Penggaris Flexibble</v>
      </c>
      <c r="H699" s="9" t="str">
        <f>VLOOKUP(B699, 'Data Produk'!$A$2:$F$40, 3, FALSE)</f>
        <v>Alat Tulis</v>
      </c>
      <c r="I699" s="7" t="str">
        <f>VLOOKUP(B699, 'Data Produk'!$A$2:$F$40, 4, FALSE)</f>
        <v>Pcs</v>
      </c>
      <c r="J699" s="10">
        <f>VLOOKUP(B699, 'Data Produk'!$A$2:$F$40, 5, FALSE)</f>
        <v>13750</v>
      </c>
      <c r="K699" s="10">
        <f>VLOOKUP(B699, 'Data Produk'!$A$2:$F$40, 6, FALSE)</f>
        <v>17500</v>
      </c>
      <c r="L699" s="10">
        <f t="shared" si="30"/>
        <v>1471250</v>
      </c>
      <c r="M699" s="10">
        <f t="shared" si="31"/>
        <v>1872500</v>
      </c>
      <c r="N699" s="10">
        <f t="shared" si="32"/>
        <v>401250</v>
      </c>
      <c r="O699" s="9">
        <f>DAY(transaksi[[#This Row],[TANGGAL]])</f>
        <v>29</v>
      </c>
      <c r="P699" s="7" t="str">
        <f>TEXT(transaksi[[#This Row],[TANGGAL]], "mmm")</f>
        <v>Nov</v>
      </c>
      <c r="Q699" s="7">
        <f>YEAR(transaksi[[#This Row],[TANGGAL]])</f>
        <v>2022</v>
      </c>
      <c r="R699" s="9"/>
    </row>
    <row r="700" spans="1:18" ht="15" x14ac:dyDescent="0.25">
      <c r="A700" s="6">
        <v>44895</v>
      </c>
      <c r="B700" s="9" t="s">
        <v>88</v>
      </c>
      <c r="C700" s="7">
        <v>105</v>
      </c>
      <c r="D700" s="7" t="s">
        <v>95</v>
      </c>
      <c r="E700" s="7" t="s">
        <v>96</v>
      </c>
      <c r="F700" s="8">
        <v>0</v>
      </c>
      <c r="G700" s="9" t="str">
        <f>VLOOKUP(B700, 'Data Produk'!$A$2:$F$40, 2, FALSE)</f>
        <v>Penggaris Flexibble</v>
      </c>
      <c r="H700" s="9" t="str">
        <f>VLOOKUP(B700, 'Data Produk'!$A$2:$F$40, 3, FALSE)</f>
        <v>Alat Tulis</v>
      </c>
      <c r="I700" s="7" t="str">
        <f>VLOOKUP(B700, 'Data Produk'!$A$2:$F$40, 4, FALSE)</f>
        <v>Pcs</v>
      </c>
      <c r="J700" s="10">
        <f>VLOOKUP(B700, 'Data Produk'!$A$2:$F$40, 5, FALSE)</f>
        <v>13750</v>
      </c>
      <c r="K700" s="10">
        <f>VLOOKUP(B700, 'Data Produk'!$A$2:$F$40, 6, FALSE)</f>
        <v>17500</v>
      </c>
      <c r="L700" s="10">
        <f t="shared" si="30"/>
        <v>1443750</v>
      </c>
      <c r="M700" s="10">
        <f t="shared" si="31"/>
        <v>1837500</v>
      </c>
      <c r="N700" s="10">
        <f t="shared" si="32"/>
        <v>393750</v>
      </c>
      <c r="O700" s="9">
        <f>DAY(transaksi[[#This Row],[TANGGAL]])</f>
        <v>30</v>
      </c>
      <c r="P700" s="7" t="str">
        <f>TEXT(transaksi[[#This Row],[TANGGAL]], "mmm")</f>
        <v>Nov</v>
      </c>
      <c r="Q700" s="7">
        <f>YEAR(transaksi[[#This Row],[TANGGAL]])</f>
        <v>2022</v>
      </c>
      <c r="R700" s="9"/>
    </row>
    <row r="701" spans="1:18" ht="15" x14ac:dyDescent="0.25">
      <c r="A701" s="6">
        <v>44896</v>
      </c>
      <c r="B701" s="9" t="s">
        <v>84</v>
      </c>
      <c r="C701" s="7">
        <v>106</v>
      </c>
      <c r="D701" s="7" t="s">
        <v>95</v>
      </c>
      <c r="E701" s="7" t="s">
        <v>96</v>
      </c>
      <c r="F701" s="8">
        <v>0</v>
      </c>
      <c r="G701" s="9" t="str">
        <f>VLOOKUP(B701, 'Data Produk'!$A$2:$F$40, 2, FALSE)</f>
        <v>Tipe X Joyko</v>
      </c>
      <c r="H701" s="9" t="str">
        <f>VLOOKUP(B701, 'Data Produk'!$A$2:$F$40, 3, FALSE)</f>
        <v>Alat Tulis</v>
      </c>
      <c r="I701" s="7" t="str">
        <f>VLOOKUP(B701, 'Data Produk'!$A$2:$F$40, 4, FALSE)</f>
        <v>Pcs</v>
      </c>
      <c r="J701" s="10">
        <f>VLOOKUP(B701, 'Data Produk'!$A$2:$F$40, 5, FALSE)</f>
        <v>1500</v>
      </c>
      <c r="K701" s="10">
        <f>VLOOKUP(B701, 'Data Produk'!$A$2:$F$40, 6, FALSE)</f>
        <v>2500</v>
      </c>
      <c r="L701" s="10">
        <f t="shared" si="30"/>
        <v>159000</v>
      </c>
      <c r="M701" s="10">
        <f t="shared" si="31"/>
        <v>265000</v>
      </c>
      <c r="N701" s="10">
        <f t="shared" si="32"/>
        <v>106000</v>
      </c>
      <c r="O701" s="9">
        <f>DAY(transaksi[[#This Row],[TANGGAL]])</f>
        <v>1</v>
      </c>
      <c r="P701" s="7" t="str">
        <f>TEXT(transaksi[[#This Row],[TANGGAL]], "mmm")</f>
        <v>Des</v>
      </c>
      <c r="Q701" s="7">
        <f>YEAR(transaksi[[#This Row],[TANGGAL]])</f>
        <v>2022</v>
      </c>
      <c r="R701" s="9"/>
    </row>
    <row r="702" spans="1:18" ht="15" x14ac:dyDescent="0.25">
      <c r="A702" s="6">
        <v>44897</v>
      </c>
      <c r="B702" s="9" t="s">
        <v>11</v>
      </c>
      <c r="C702" s="7">
        <v>104</v>
      </c>
      <c r="D702" s="7" t="s">
        <v>99</v>
      </c>
      <c r="E702" s="7" t="s">
        <v>98</v>
      </c>
      <c r="F702" s="8">
        <v>0</v>
      </c>
      <c r="G702" s="9" t="str">
        <f>VLOOKUP(B702, 'Data Produk'!$A$2:$F$40, 2, FALSE)</f>
        <v>Lotte Chocopie</v>
      </c>
      <c r="H702" s="9" t="str">
        <f>VLOOKUP(B702, 'Data Produk'!$A$2:$F$40, 3, FALSE)</f>
        <v>Makanan</v>
      </c>
      <c r="I702" s="7" t="str">
        <f>VLOOKUP(B702, 'Data Produk'!$A$2:$F$40, 4, FALSE)</f>
        <v>Pcs</v>
      </c>
      <c r="J702" s="10">
        <f>VLOOKUP(B702, 'Data Produk'!$A$2:$F$40, 5, FALSE)</f>
        <v>4850</v>
      </c>
      <c r="K702" s="10">
        <f>VLOOKUP(B702, 'Data Produk'!$A$2:$F$40, 6, FALSE)</f>
        <v>6100</v>
      </c>
      <c r="L702" s="10">
        <f t="shared" si="30"/>
        <v>504400</v>
      </c>
      <c r="M702" s="10">
        <f t="shared" si="31"/>
        <v>634400</v>
      </c>
      <c r="N702" s="10">
        <f t="shared" si="32"/>
        <v>130000</v>
      </c>
      <c r="O702" s="9">
        <f>DAY(transaksi[[#This Row],[TANGGAL]])</f>
        <v>2</v>
      </c>
      <c r="P702" s="7" t="str">
        <f>TEXT(transaksi[[#This Row],[TANGGAL]], "mmm")</f>
        <v>Des</v>
      </c>
      <c r="Q702" s="7">
        <f>YEAR(transaksi[[#This Row],[TANGGAL]])</f>
        <v>2022</v>
      </c>
      <c r="R702" s="9"/>
    </row>
    <row r="703" spans="1:18" ht="15" x14ac:dyDescent="0.25">
      <c r="A703" s="6">
        <v>44898</v>
      </c>
      <c r="B703" s="9" t="s">
        <v>15</v>
      </c>
      <c r="C703" s="7">
        <v>107</v>
      </c>
      <c r="D703" s="7" t="s">
        <v>99</v>
      </c>
      <c r="E703" s="7" t="s">
        <v>96</v>
      </c>
      <c r="F703" s="8">
        <v>0</v>
      </c>
      <c r="G703" s="9" t="str">
        <f>VLOOKUP(B703, 'Data Produk'!$A$2:$F$40, 2, FALSE)</f>
        <v>Nyam-nyam</v>
      </c>
      <c r="H703" s="9" t="str">
        <f>VLOOKUP(B703, 'Data Produk'!$A$2:$F$40, 3, FALSE)</f>
        <v>Makanan</v>
      </c>
      <c r="I703" s="7" t="str">
        <f>VLOOKUP(B703, 'Data Produk'!$A$2:$F$40, 4, FALSE)</f>
        <v>Pcs</v>
      </c>
      <c r="J703" s="10">
        <f>VLOOKUP(B703, 'Data Produk'!$A$2:$F$40, 5, FALSE)</f>
        <v>3550</v>
      </c>
      <c r="K703" s="10">
        <f>VLOOKUP(B703, 'Data Produk'!$A$2:$F$40, 6, FALSE)</f>
        <v>4800</v>
      </c>
      <c r="L703" s="10">
        <f t="shared" si="30"/>
        <v>379850</v>
      </c>
      <c r="M703" s="10">
        <f t="shared" si="31"/>
        <v>513600</v>
      </c>
      <c r="N703" s="10">
        <f t="shared" si="32"/>
        <v>133750</v>
      </c>
      <c r="O703" s="9">
        <f>DAY(transaksi[[#This Row],[TANGGAL]])</f>
        <v>3</v>
      </c>
      <c r="P703" s="7" t="str">
        <f>TEXT(transaksi[[#This Row],[TANGGAL]], "mmm")</f>
        <v>Des</v>
      </c>
      <c r="Q703" s="7">
        <f>YEAR(transaksi[[#This Row],[TANGGAL]])</f>
        <v>2022</v>
      </c>
      <c r="R703" s="9"/>
    </row>
    <row r="704" spans="1:18" ht="15" x14ac:dyDescent="0.25">
      <c r="A704" s="6">
        <v>44899</v>
      </c>
      <c r="B704" s="9" t="s">
        <v>7</v>
      </c>
      <c r="C704" s="7">
        <v>108</v>
      </c>
      <c r="D704" s="7" t="s">
        <v>99</v>
      </c>
      <c r="E704" s="7" t="s">
        <v>96</v>
      </c>
      <c r="F704" s="8">
        <v>0</v>
      </c>
      <c r="G704" s="9" t="str">
        <f>VLOOKUP(B704, 'Data Produk'!$A$2:$F$40, 2, FALSE)</f>
        <v>Pocky</v>
      </c>
      <c r="H704" s="9" t="str">
        <f>VLOOKUP(B704, 'Data Produk'!$A$2:$F$40, 3, FALSE)</f>
        <v>Makanan</v>
      </c>
      <c r="I704" s="7" t="str">
        <f>VLOOKUP(B704, 'Data Produk'!$A$2:$F$40, 4, FALSE)</f>
        <v>Pcs</v>
      </c>
      <c r="J704" s="10">
        <f>VLOOKUP(B704, 'Data Produk'!$A$2:$F$40, 5, FALSE)</f>
        <v>7250</v>
      </c>
      <c r="K704" s="10">
        <f>VLOOKUP(B704, 'Data Produk'!$A$2:$F$40, 6, FALSE)</f>
        <v>8200</v>
      </c>
      <c r="L704" s="10">
        <f t="shared" si="30"/>
        <v>783000</v>
      </c>
      <c r="M704" s="10">
        <f t="shared" si="31"/>
        <v>885600</v>
      </c>
      <c r="N704" s="10">
        <f t="shared" si="32"/>
        <v>102600</v>
      </c>
      <c r="O704" s="9">
        <f>DAY(transaksi[[#This Row],[TANGGAL]])</f>
        <v>4</v>
      </c>
      <c r="P704" s="7" t="str">
        <f>TEXT(transaksi[[#This Row],[TANGGAL]], "mmm")</f>
        <v>Des</v>
      </c>
      <c r="Q704" s="7">
        <f>YEAR(transaksi[[#This Row],[TANGGAL]])</f>
        <v>2022</v>
      </c>
      <c r="R704" s="9"/>
    </row>
    <row r="705" spans="1:18" ht="15" x14ac:dyDescent="0.25">
      <c r="A705" s="6">
        <v>44900</v>
      </c>
      <c r="B705" s="9" t="s">
        <v>82</v>
      </c>
      <c r="C705" s="7">
        <v>110</v>
      </c>
      <c r="D705" s="7" t="s">
        <v>95</v>
      </c>
      <c r="E705" s="7" t="s">
        <v>96</v>
      </c>
      <c r="F705" s="8">
        <v>0</v>
      </c>
      <c r="G705" s="9" t="str">
        <f>VLOOKUP(B705, 'Data Produk'!$A$2:$F$40, 2, FALSE)</f>
        <v>Pulpen Gel</v>
      </c>
      <c r="H705" s="9" t="str">
        <f>VLOOKUP(B705, 'Data Produk'!$A$2:$F$40, 3, FALSE)</f>
        <v>Alat Tulis</v>
      </c>
      <c r="I705" s="7" t="str">
        <f>VLOOKUP(B705, 'Data Produk'!$A$2:$F$40, 4, FALSE)</f>
        <v>Pcs</v>
      </c>
      <c r="J705" s="10">
        <f>VLOOKUP(B705, 'Data Produk'!$A$2:$F$40, 5, FALSE)</f>
        <v>7500</v>
      </c>
      <c r="K705" s="10">
        <f>VLOOKUP(B705, 'Data Produk'!$A$2:$F$40, 6, FALSE)</f>
        <v>8000</v>
      </c>
      <c r="L705" s="10">
        <f t="shared" si="30"/>
        <v>825000</v>
      </c>
      <c r="M705" s="10">
        <f t="shared" si="31"/>
        <v>880000</v>
      </c>
      <c r="N705" s="10">
        <f t="shared" si="32"/>
        <v>55000</v>
      </c>
      <c r="O705" s="9">
        <f>DAY(transaksi[[#This Row],[TANGGAL]])</f>
        <v>5</v>
      </c>
      <c r="P705" s="7" t="str">
        <f>TEXT(transaksi[[#This Row],[TANGGAL]], "mmm")</f>
        <v>Des</v>
      </c>
      <c r="Q705" s="7">
        <f>YEAR(transaksi[[#This Row],[TANGGAL]])</f>
        <v>2022</v>
      </c>
      <c r="R705" s="9"/>
    </row>
    <row r="706" spans="1:18" ht="15" x14ac:dyDescent="0.25">
      <c r="A706" s="6">
        <v>44901</v>
      </c>
      <c r="B706" s="9" t="s">
        <v>84</v>
      </c>
      <c r="C706" s="7">
        <v>115</v>
      </c>
      <c r="D706" s="7" t="s">
        <v>95</v>
      </c>
      <c r="E706" s="7" t="s">
        <v>98</v>
      </c>
      <c r="F706" s="8">
        <v>0</v>
      </c>
      <c r="G706" s="9" t="str">
        <f>VLOOKUP(B706, 'Data Produk'!$A$2:$F$40, 2, FALSE)</f>
        <v>Tipe X Joyko</v>
      </c>
      <c r="H706" s="9" t="str">
        <f>VLOOKUP(B706, 'Data Produk'!$A$2:$F$40, 3, FALSE)</f>
        <v>Alat Tulis</v>
      </c>
      <c r="I706" s="7" t="str">
        <f>VLOOKUP(B706, 'Data Produk'!$A$2:$F$40, 4, FALSE)</f>
        <v>Pcs</v>
      </c>
      <c r="J706" s="10">
        <f>VLOOKUP(B706, 'Data Produk'!$A$2:$F$40, 5, FALSE)</f>
        <v>1500</v>
      </c>
      <c r="K706" s="10">
        <f>VLOOKUP(B706, 'Data Produk'!$A$2:$F$40, 6, FALSE)</f>
        <v>2500</v>
      </c>
      <c r="L706" s="10">
        <f t="shared" si="30"/>
        <v>172500</v>
      </c>
      <c r="M706" s="10">
        <f t="shared" si="31"/>
        <v>287500</v>
      </c>
      <c r="N706" s="10">
        <f t="shared" si="32"/>
        <v>115000</v>
      </c>
      <c r="O706" s="9">
        <f>DAY(transaksi[[#This Row],[TANGGAL]])</f>
        <v>6</v>
      </c>
      <c r="P706" s="7" t="str">
        <f>TEXT(transaksi[[#This Row],[TANGGAL]], "mmm")</f>
        <v>Des</v>
      </c>
      <c r="Q706" s="7">
        <f>YEAR(transaksi[[#This Row],[TANGGAL]])</f>
        <v>2022</v>
      </c>
      <c r="R706" s="9"/>
    </row>
    <row r="707" spans="1:18" ht="15" x14ac:dyDescent="0.25">
      <c r="A707" s="6">
        <v>44902</v>
      </c>
      <c r="B707" s="9" t="s">
        <v>59</v>
      </c>
      <c r="C707" s="7">
        <v>105</v>
      </c>
      <c r="D707" s="7" t="s">
        <v>95</v>
      </c>
      <c r="E707" s="7" t="s">
        <v>96</v>
      </c>
      <c r="F707" s="8">
        <v>0</v>
      </c>
      <c r="G707" s="9" t="str">
        <f>VLOOKUP(B707, 'Data Produk'!$A$2:$F$40, 2, FALSE)</f>
        <v>Lifebuoy Cair 900 Ml</v>
      </c>
      <c r="H707" s="9" t="str">
        <f>VLOOKUP(B707, 'Data Produk'!$A$2:$F$40, 3, FALSE)</f>
        <v>Perawatan Tubuh</v>
      </c>
      <c r="I707" s="7" t="str">
        <f>VLOOKUP(B707, 'Data Produk'!$A$2:$F$40, 4, FALSE)</f>
        <v>Pcs</v>
      </c>
      <c r="J707" s="10">
        <f>VLOOKUP(B707, 'Data Produk'!$A$2:$F$40, 5, FALSE)</f>
        <v>34550</v>
      </c>
      <c r="K707" s="10">
        <f>VLOOKUP(B707, 'Data Produk'!$A$2:$F$40, 6, FALSE)</f>
        <v>36000</v>
      </c>
      <c r="L707" s="10">
        <f t="shared" ref="L707:L731" si="33">C707*J707</f>
        <v>3627750</v>
      </c>
      <c r="M707" s="10">
        <f t="shared" ref="M707:M731" si="34">C707*K707</f>
        <v>3780000</v>
      </c>
      <c r="N707" s="10">
        <f t="shared" ref="N707:N731" si="35">M707-L707</f>
        <v>152250</v>
      </c>
      <c r="O707" s="9">
        <f>DAY(transaksi[[#This Row],[TANGGAL]])</f>
        <v>7</v>
      </c>
      <c r="P707" s="7" t="str">
        <f>TEXT(transaksi[[#This Row],[TANGGAL]], "mmm")</f>
        <v>Des</v>
      </c>
      <c r="Q707" s="7">
        <f>YEAR(transaksi[[#This Row],[TANGGAL]])</f>
        <v>2022</v>
      </c>
      <c r="R707" s="9"/>
    </row>
    <row r="708" spans="1:18" ht="15" x14ac:dyDescent="0.25">
      <c r="A708" s="6">
        <v>44903</v>
      </c>
      <c r="B708" s="9" t="s">
        <v>13</v>
      </c>
      <c r="C708" s="7">
        <v>107</v>
      </c>
      <c r="D708" s="7" t="s">
        <v>95</v>
      </c>
      <c r="E708" s="7" t="s">
        <v>98</v>
      </c>
      <c r="F708" s="8">
        <v>0</v>
      </c>
      <c r="G708" s="9" t="str">
        <f>VLOOKUP(B708, 'Data Produk'!$A$2:$F$40, 2, FALSE)</f>
        <v>Oreo Wafer Sandwich</v>
      </c>
      <c r="H708" s="9" t="str">
        <f>VLOOKUP(B708, 'Data Produk'!$A$2:$F$40, 3, FALSE)</f>
        <v>Makanan</v>
      </c>
      <c r="I708" s="7" t="str">
        <f>VLOOKUP(B708, 'Data Produk'!$A$2:$F$40, 4, FALSE)</f>
        <v>Pcs</v>
      </c>
      <c r="J708" s="10">
        <f>VLOOKUP(B708, 'Data Produk'!$A$2:$F$40, 5, FALSE)</f>
        <v>2350</v>
      </c>
      <c r="K708" s="10">
        <f>VLOOKUP(B708, 'Data Produk'!$A$2:$F$40, 6, FALSE)</f>
        <v>3500</v>
      </c>
      <c r="L708" s="10">
        <f t="shared" si="33"/>
        <v>251450</v>
      </c>
      <c r="M708" s="10">
        <f t="shared" si="34"/>
        <v>374500</v>
      </c>
      <c r="N708" s="10">
        <f t="shared" si="35"/>
        <v>123050</v>
      </c>
      <c r="O708" s="9">
        <f>DAY(transaksi[[#This Row],[TANGGAL]])</f>
        <v>8</v>
      </c>
      <c r="P708" s="7" t="str">
        <f>TEXT(transaksi[[#This Row],[TANGGAL]], "mmm")</f>
        <v>Des</v>
      </c>
      <c r="Q708" s="7">
        <f>YEAR(transaksi[[#This Row],[TANGGAL]])</f>
        <v>2022</v>
      </c>
      <c r="R708" s="9"/>
    </row>
    <row r="709" spans="1:18" ht="15" x14ac:dyDescent="0.25">
      <c r="A709" s="6">
        <v>44904</v>
      </c>
      <c r="B709" s="9" t="s">
        <v>84</v>
      </c>
      <c r="C709" s="7">
        <v>104</v>
      </c>
      <c r="D709" s="7" t="s">
        <v>97</v>
      </c>
      <c r="E709" s="7" t="s">
        <v>96</v>
      </c>
      <c r="F709" s="8">
        <v>0</v>
      </c>
      <c r="G709" s="9" t="str">
        <f>VLOOKUP(B709, 'Data Produk'!$A$2:$F$40, 2, FALSE)</f>
        <v>Tipe X Joyko</v>
      </c>
      <c r="H709" s="9" t="str">
        <f>VLOOKUP(B709, 'Data Produk'!$A$2:$F$40, 3, FALSE)</f>
        <v>Alat Tulis</v>
      </c>
      <c r="I709" s="7" t="str">
        <f>VLOOKUP(B709, 'Data Produk'!$A$2:$F$40, 4, FALSE)</f>
        <v>Pcs</v>
      </c>
      <c r="J709" s="10">
        <f>VLOOKUP(B709, 'Data Produk'!$A$2:$F$40, 5, FALSE)</f>
        <v>1500</v>
      </c>
      <c r="K709" s="10">
        <f>VLOOKUP(B709, 'Data Produk'!$A$2:$F$40, 6, FALSE)</f>
        <v>2500</v>
      </c>
      <c r="L709" s="10">
        <f t="shared" si="33"/>
        <v>156000</v>
      </c>
      <c r="M709" s="10">
        <f t="shared" si="34"/>
        <v>260000</v>
      </c>
      <c r="N709" s="10">
        <f t="shared" si="35"/>
        <v>104000</v>
      </c>
      <c r="O709" s="9">
        <f>DAY(transaksi[[#This Row],[TANGGAL]])</f>
        <v>9</v>
      </c>
      <c r="P709" s="7" t="str">
        <f>TEXT(transaksi[[#This Row],[TANGGAL]], "mmm")</f>
        <v>Des</v>
      </c>
      <c r="Q709" s="7">
        <f>YEAR(transaksi[[#This Row],[TANGGAL]])</f>
        <v>2022</v>
      </c>
      <c r="R709" s="9"/>
    </row>
    <row r="710" spans="1:18" ht="15" x14ac:dyDescent="0.25">
      <c r="A710" s="6">
        <v>44905</v>
      </c>
      <c r="B710" s="9" t="s">
        <v>84</v>
      </c>
      <c r="C710" s="7">
        <v>105</v>
      </c>
      <c r="D710" s="7" t="s">
        <v>99</v>
      </c>
      <c r="E710" s="7" t="s">
        <v>96</v>
      </c>
      <c r="F710" s="8">
        <v>0</v>
      </c>
      <c r="G710" s="9" t="str">
        <f>VLOOKUP(B710, 'Data Produk'!$A$2:$F$40, 2, FALSE)</f>
        <v>Tipe X Joyko</v>
      </c>
      <c r="H710" s="9" t="str">
        <f>VLOOKUP(B710, 'Data Produk'!$A$2:$F$40, 3, FALSE)</f>
        <v>Alat Tulis</v>
      </c>
      <c r="I710" s="7" t="str">
        <f>VLOOKUP(B710, 'Data Produk'!$A$2:$F$40, 4, FALSE)</f>
        <v>Pcs</v>
      </c>
      <c r="J710" s="10">
        <f>VLOOKUP(B710, 'Data Produk'!$A$2:$F$40, 5, FALSE)</f>
        <v>1500</v>
      </c>
      <c r="K710" s="10">
        <f>VLOOKUP(B710, 'Data Produk'!$A$2:$F$40, 6, FALSE)</f>
        <v>2500</v>
      </c>
      <c r="L710" s="10">
        <f t="shared" si="33"/>
        <v>157500</v>
      </c>
      <c r="M710" s="10">
        <f t="shared" si="34"/>
        <v>262500</v>
      </c>
      <c r="N710" s="10">
        <f t="shared" si="35"/>
        <v>105000</v>
      </c>
      <c r="O710" s="9">
        <f>DAY(transaksi[[#This Row],[TANGGAL]])</f>
        <v>10</v>
      </c>
      <c r="P710" s="7" t="str">
        <f>TEXT(transaksi[[#This Row],[TANGGAL]], "mmm")</f>
        <v>Des</v>
      </c>
      <c r="Q710" s="7">
        <f>YEAR(transaksi[[#This Row],[TANGGAL]])</f>
        <v>2022</v>
      </c>
      <c r="R710" s="9"/>
    </row>
    <row r="711" spans="1:18" ht="15" x14ac:dyDescent="0.25">
      <c r="A711" s="6">
        <v>44906</v>
      </c>
      <c r="B711" s="9" t="s">
        <v>11</v>
      </c>
      <c r="C711" s="7">
        <v>107</v>
      </c>
      <c r="D711" s="7" t="s">
        <v>97</v>
      </c>
      <c r="E711" s="7" t="s">
        <v>96</v>
      </c>
      <c r="F711" s="8">
        <v>0</v>
      </c>
      <c r="G711" s="9" t="str">
        <f>VLOOKUP(B711, 'Data Produk'!$A$2:$F$40, 2, FALSE)</f>
        <v>Lotte Chocopie</v>
      </c>
      <c r="H711" s="9" t="str">
        <f>VLOOKUP(B711, 'Data Produk'!$A$2:$F$40, 3, FALSE)</f>
        <v>Makanan</v>
      </c>
      <c r="I711" s="7" t="str">
        <f>VLOOKUP(B711, 'Data Produk'!$A$2:$F$40, 4, FALSE)</f>
        <v>Pcs</v>
      </c>
      <c r="J711" s="10">
        <f>VLOOKUP(B711, 'Data Produk'!$A$2:$F$40, 5, FALSE)</f>
        <v>4850</v>
      </c>
      <c r="K711" s="10">
        <f>VLOOKUP(B711, 'Data Produk'!$A$2:$F$40, 6, FALSE)</f>
        <v>6100</v>
      </c>
      <c r="L711" s="10">
        <f t="shared" si="33"/>
        <v>518950</v>
      </c>
      <c r="M711" s="10">
        <f t="shared" si="34"/>
        <v>652700</v>
      </c>
      <c r="N711" s="10">
        <f t="shared" si="35"/>
        <v>133750</v>
      </c>
      <c r="O711" s="9">
        <f>DAY(transaksi[[#This Row],[TANGGAL]])</f>
        <v>11</v>
      </c>
      <c r="P711" s="7" t="str">
        <f>TEXT(transaksi[[#This Row],[TANGGAL]], "mmm")</f>
        <v>Des</v>
      </c>
      <c r="Q711" s="7">
        <f>YEAR(transaksi[[#This Row],[TANGGAL]])</f>
        <v>2022</v>
      </c>
      <c r="R711" s="9"/>
    </row>
    <row r="712" spans="1:18" ht="15" x14ac:dyDescent="0.25">
      <c r="A712" s="6">
        <v>44907</v>
      </c>
      <c r="B712" s="9" t="s">
        <v>15</v>
      </c>
      <c r="C712" s="7">
        <v>105</v>
      </c>
      <c r="D712" s="7" t="s">
        <v>97</v>
      </c>
      <c r="E712" s="7" t="s">
        <v>96</v>
      </c>
      <c r="F712" s="8">
        <v>0</v>
      </c>
      <c r="G712" s="9" t="str">
        <f>VLOOKUP(B712, 'Data Produk'!$A$2:$F$40, 2, FALSE)</f>
        <v>Nyam-nyam</v>
      </c>
      <c r="H712" s="9" t="str">
        <f>VLOOKUP(B712, 'Data Produk'!$A$2:$F$40, 3, FALSE)</f>
        <v>Makanan</v>
      </c>
      <c r="I712" s="7" t="str">
        <f>VLOOKUP(B712, 'Data Produk'!$A$2:$F$40, 4, FALSE)</f>
        <v>Pcs</v>
      </c>
      <c r="J712" s="10">
        <f>VLOOKUP(B712, 'Data Produk'!$A$2:$F$40, 5, FALSE)</f>
        <v>3550</v>
      </c>
      <c r="K712" s="10">
        <f>VLOOKUP(B712, 'Data Produk'!$A$2:$F$40, 6, FALSE)</f>
        <v>4800</v>
      </c>
      <c r="L712" s="10">
        <f t="shared" si="33"/>
        <v>372750</v>
      </c>
      <c r="M712" s="10">
        <f t="shared" si="34"/>
        <v>504000</v>
      </c>
      <c r="N712" s="10">
        <f t="shared" si="35"/>
        <v>131250</v>
      </c>
      <c r="O712" s="9">
        <f>DAY(transaksi[[#This Row],[TANGGAL]])</f>
        <v>12</v>
      </c>
      <c r="P712" s="7" t="str">
        <f>TEXT(transaksi[[#This Row],[TANGGAL]], "mmm")</f>
        <v>Des</v>
      </c>
      <c r="Q712" s="7">
        <f>YEAR(transaksi[[#This Row],[TANGGAL]])</f>
        <v>2022</v>
      </c>
      <c r="R712" s="9"/>
    </row>
    <row r="713" spans="1:18" ht="15" x14ac:dyDescent="0.25">
      <c r="A713" s="6">
        <v>44908</v>
      </c>
      <c r="B713" s="9" t="s">
        <v>7</v>
      </c>
      <c r="C713" s="7">
        <v>106</v>
      </c>
      <c r="D713" s="7" t="s">
        <v>99</v>
      </c>
      <c r="E713" s="7" t="s">
        <v>96</v>
      </c>
      <c r="F713" s="8">
        <v>0</v>
      </c>
      <c r="G713" s="9" t="str">
        <f>VLOOKUP(B713, 'Data Produk'!$A$2:$F$40, 2, FALSE)</f>
        <v>Pocky</v>
      </c>
      <c r="H713" s="9" t="str">
        <f>VLOOKUP(B713, 'Data Produk'!$A$2:$F$40, 3, FALSE)</f>
        <v>Makanan</v>
      </c>
      <c r="I713" s="7" t="str">
        <f>VLOOKUP(B713, 'Data Produk'!$A$2:$F$40, 4, FALSE)</f>
        <v>Pcs</v>
      </c>
      <c r="J713" s="10">
        <f>VLOOKUP(B713, 'Data Produk'!$A$2:$F$40, 5, FALSE)</f>
        <v>7250</v>
      </c>
      <c r="K713" s="10">
        <f>VLOOKUP(B713, 'Data Produk'!$A$2:$F$40, 6, FALSE)</f>
        <v>8200</v>
      </c>
      <c r="L713" s="10">
        <f t="shared" si="33"/>
        <v>768500</v>
      </c>
      <c r="M713" s="10">
        <f t="shared" si="34"/>
        <v>869200</v>
      </c>
      <c r="N713" s="10">
        <f t="shared" si="35"/>
        <v>100700</v>
      </c>
      <c r="O713" s="9">
        <f>DAY(transaksi[[#This Row],[TANGGAL]])</f>
        <v>13</v>
      </c>
      <c r="P713" s="7" t="str">
        <f>TEXT(transaksi[[#This Row],[TANGGAL]], "mmm")</f>
        <v>Des</v>
      </c>
      <c r="Q713" s="7">
        <f>YEAR(transaksi[[#This Row],[TANGGAL]])</f>
        <v>2022</v>
      </c>
      <c r="R713" s="9"/>
    </row>
    <row r="714" spans="1:18" ht="15" x14ac:dyDescent="0.25">
      <c r="A714" s="6">
        <v>44909</v>
      </c>
      <c r="B714" s="9" t="s">
        <v>38</v>
      </c>
      <c r="C714" s="7">
        <v>108</v>
      </c>
      <c r="D714" s="7" t="s">
        <v>97</v>
      </c>
      <c r="E714" s="7" t="s">
        <v>96</v>
      </c>
      <c r="F714" s="8">
        <v>0</v>
      </c>
      <c r="G714" s="9" t="str">
        <f>VLOOKUP(B714, 'Data Produk'!$A$2:$F$40, 2, FALSE)</f>
        <v>Yoyic Bluebery</v>
      </c>
      <c r="H714" s="9" t="str">
        <f>VLOOKUP(B714, 'Data Produk'!$A$2:$F$40, 3, FALSE)</f>
        <v>Minuman</v>
      </c>
      <c r="I714" s="7" t="str">
        <f>VLOOKUP(B714, 'Data Produk'!$A$2:$F$40, 4, FALSE)</f>
        <v>Pcs</v>
      </c>
      <c r="J714" s="10">
        <f>VLOOKUP(B714, 'Data Produk'!$A$2:$F$40, 5, FALSE)</f>
        <v>4775</v>
      </c>
      <c r="K714" s="10">
        <f>VLOOKUP(B714, 'Data Produk'!$A$2:$F$40, 6, FALSE)</f>
        <v>7700</v>
      </c>
      <c r="L714" s="10">
        <f t="shared" si="33"/>
        <v>515700</v>
      </c>
      <c r="M714" s="10">
        <f t="shared" si="34"/>
        <v>831600</v>
      </c>
      <c r="N714" s="10">
        <f t="shared" si="35"/>
        <v>315900</v>
      </c>
      <c r="O714" s="9">
        <f>DAY(transaksi[[#This Row],[TANGGAL]])</f>
        <v>14</v>
      </c>
      <c r="P714" s="7" t="str">
        <f>TEXT(transaksi[[#This Row],[TANGGAL]], "mmm")</f>
        <v>Des</v>
      </c>
      <c r="Q714" s="7">
        <f>YEAR(transaksi[[#This Row],[TANGGAL]])</f>
        <v>2022</v>
      </c>
      <c r="R714" s="9"/>
    </row>
    <row r="715" spans="1:18" ht="15" x14ac:dyDescent="0.25">
      <c r="A715" s="6">
        <v>44910</v>
      </c>
      <c r="B715" s="9" t="s">
        <v>48</v>
      </c>
      <c r="C715" s="7">
        <v>104</v>
      </c>
      <c r="D715" s="7" t="s">
        <v>97</v>
      </c>
      <c r="E715" s="7" t="s">
        <v>96</v>
      </c>
      <c r="F715" s="8">
        <v>0</v>
      </c>
      <c r="G715" s="9" t="str">
        <f>VLOOKUP(B715, 'Data Produk'!$A$2:$F$40, 2, FALSE)</f>
        <v>Golda Coffee</v>
      </c>
      <c r="H715" s="9" t="str">
        <f>VLOOKUP(B715, 'Data Produk'!$A$2:$F$40, 3, FALSE)</f>
        <v>Minuman</v>
      </c>
      <c r="I715" s="7" t="str">
        <f>VLOOKUP(B715, 'Data Produk'!$A$2:$F$40, 4, FALSE)</f>
        <v>Pcs</v>
      </c>
      <c r="J715" s="10">
        <f>VLOOKUP(B715, 'Data Produk'!$A$2:$F$40, 5, FALSE)</f>
        <v>11950</v>
      </c>
      <c r="K715" s="10">
        <f>VLOOKUP(B715, 'Data Produk'!$A$2:$F$40, 6, FALSE)</f>
        <v>16200</v>
      </c>
      <c r="L715" s="10">
        <f t="shared" si="33"/>
        <v>1242800</v>
      </c>
      <c r="M715" s="10">
        <f t="shared" si="34"/>
        <v>1684800</v>
      </c>
      <c r="N715" s="10">
        <f t="shared" si="35"/>
        <v>442000</v>
      </c>
      <c r="O715" s="9">
        <f>DAY(transaksi[[#This Row],[TANGGAL]])</f>
        <v>15</v>
      </c>
      <c r="P715" s="7" t="str">
        <f>TEXT(transaksi[[#This Row],[TANGGAL]], "mmm")</f>
        <v>Des</v>
      </c>
      <c r="Q715" s="7">
        <f>YEAR(transaksi[[#This Row],[TANGGAL]])</f>
        <v>2022</v>
      </c>
      <c r="R715" s="9"/>
    </row>
    <row r="716" spans="1:18" ht="15" x14ac:dyDescent="0.25">
      <c r="A716" s="6">
        <v>44911</v>
      </c>
      <c r="B716" s="9" t="s">
        <v>59</v>
      </c>
      <c r="C716" s="7">
        <v>105</v>
      </c>
      <c r="D716" s="7" t="s">
        <v>99</v>
      </c>
      <c r="E716" s="7" t="s">
        <v>96</v>
      </c>
      <c r="F716" s="8">
        <v>0</v>
      </c>
      <c r="G716" s="9" t="str">
        <f>VLOOKUP(B716, 'Data Produk'!$A$2:$F$40, 2, FALSE)</f>
        <v>Lifebuoy Cair 900 Ml</v>
      </c>
      <c r="H716" s="9" t="str">
        <f>VLOOKUP(B716, 'Data Produk'!$A$2:$F$40, 3, FALSE)</f>
        <v>Perawatan Tubuh</v>
      </c>
      <c r="I716" s="7" t="str">
        <f>VLOOKUP(B716, 'Data Produk'!$A$2:$F$40, 4, FALSE)</f>
        <v>Pcs</v>
      </c>
      <c r="J716" s="10">
        <f>VLOOKUP(B716, 'Data Produk'!$A$2:$F$40, 5, FALSE)</f>
        <v>34550</v>
      </c>
      <c r="K716" s="10">
        <f>VLOOKUP(B716, 'Data Produk'!$A$2:$F$40, 6, FALSE)</f>
        <v>36000</v>
      </c>
      <c r="L716" s="10">
        <f t="shared" si="33"/>
        <v>3627750</v>
      </c>
      <c r="M716" s="10">
        <f t="shared" si="34"/>
        <v>3780000</v>
      </c>
      <c r="N716" s="10">
        <f t="shared" si="35"/>
        <v>152250</v>
      </c>
      <c r="O716" s="9">
        <f>DAY(transaksi[[#This Row],[TANGGAL]])</f>
        <v>16</v>
      </c>
      <c r="P716" s="7" t="str">
        <f>TEXT(transaksi[[#This Row],[TANGGAL]], "mmm")</f>
        <v>Des</v>
      </c>
      <c r="Q716" s="7">
        <f>YEAR(transaksi[[#This Row],[TANGGAL]])</f>
        <v>2022</v>
      </c>
      <c r="R716" s="9"/>
    </row>
    <row r="717" spans="1:18" ht="15" x14ac:dyDescent="0.25">
      <c r="A717" s="6">
        <v>44912</v>
      </c>
      <c r="B717" s="9" t="s">
        <v>13</v>
      </c>
      <c r="C717" s="7">
        <v>102</v>
      </c>
      <c r="D717" s="7" t="s">
        <v>97</v>
      </c>
      <c r="E717" s="7" t="s">
        <v>96</v>
      </c>
      <c r="F717" s="8">
        <v>0</v>
      </c>
      <c r="G717" s="9" t="str">
        <f>VLOOKUP(B717, 'Data Produk'!$A$2:$F$40, 2, FALSE)</f>
        <v>Oreo Wafer Sandwich</v>
      </c>
      <c r="H717" s="9" t="str">
        <f>VLOOKUP(B717, 'Data Produk'!$A$2:$F$40, 3, FALSE)</f>
        <v>Makanan</v>
      </c>
      <c r="I717" s="7" t="str">
        <f>VLOOKUP(B717, 'Data Produk'!$A$2:$F$40, 4, FALSE)</f>
        <v>Pcs</v>
      </c>
      <c r="J717" s="10">
        <f>VLOOKUP(B717, 'Data Produk'!$A$2:$F$40, 5, FALSE)</f>
        <v>2350</v>
      </c>
      <c r="K717" s="10">
        <f>VLOOKUP(B717, 'Data Produk'!$A$2:$F$40, 6, FALSE)</f>
        <v>3500</v>
      </c>
      <c r="L717" s="10">
        <f t="shared" si="33"/>
        <v>239700</v>
      </c>
      <c r="M717" s="10">
        <f t="shared" si="34"/>
        <v>357000</v>
      </c>
      <c r="N717" s="10">
        <f t="shared" si="35"/>
        <v>117300</v>
      </c>
      <c r="O717" s="9">
        <f>DAY(transaksi[[#This Row],[TANGGAL]])</f>
        <v>17</v>
      </c>
      <c r="P717" s="7" t="str">
        <f>TEXT(transaksi[[#This Row],[TANGGAL]], "mmm")</f>
        <v>Des</v>
      </c>
      <c r="Q717" s="7">
        <f>YEAR(transaksi[[#This Row],[TANGGAL]])</f>
        <v>2022</v>
      </c>
      <c r="R717" s="9"/>
    </row>
    <row r="718" spans="1:18" ht="15" x14ac:dyDescent="0.25">
      <c r="A718" s="6">
        <v>44913</v>
      </c>
      <c r="B718" s="9" t="s">
        <v>84</v>
      </c>
      <c r="C718" s="7">
        <v>106</v>
      </c>
      <c r="D718" s="7" t="s">
        <v>97</v>
      </c>
      <c r="E718" s="7" t="s">
        <v>96</v>
      </c>
      <c r="F718" s="8">
        <v>0</v>
      </c>
      <c r="G718" s="9" t="str">
        <f>VLOOKUP(B718, 'Data Produk'!$A$2:$F$40, 2, FALSE)</f>
        <v>Tipe X Joyko</v>
      </c>
      <c r="H718" s="9" t="str">
        <f>VLOOKUP(B718, 'Data Produk'!$A$2:$F$40, 3, FALSE)</f>
        <v>Alat Tulis</v>
      </c>
      <c r="I718" s="7" t="str">
        <f>VLOOKUP(B718, 'Data Produk'!$A$2:$F$40, 4, FALSE)</f>
        <v>Pcs</v>
      </c>
      <c r="J718" s="10">
        <f>VLOOKUP(B718, 'Data Produk'!$A$2:$F$40, 5, FALSE)</f>
        <v>1500</v>
      </c>
      <c r="K718" s="10">
        <f>VLOOKUP(B718, 'Data Produk'!$A$2:$F$40, 6, FALSE)</f>
        <v>2500</v>
      </c>
      <c r="L718" s="10">
        <f t="shared" si="33"/>
        <v>159000</v>
      </c>
      <c r="M718" s="10">
        <f t="shared" si="34"/>
        <v>265000</v>
      </c>
      <c r="N718" s="10">
        <f t="shared" si="35"/>
        <v>106000</v>
      </c>
      <c r="O718" s="9">
        <f>DAY(transaksi[[#This Row],[TANGGAL]])</f>
        <v>18</v>
      </c>
      <c r="P718" s="7" t="str">
        <f>TEXT(transaksi[[#This Row],[TANGGAL]], "mmm")</f>
        <v>Des</v>
      </c>
      <c r="Q718" s="7">
        <f>YEAR(transaksi[[#This Row],[TANGGAL]])</f>
        <v>2022</v>
      </c>
      <c r="R718" s="9"/>
    </row>
    <row r="719" spans="1:18" ht="15" x14ac:dyDescent="0.25">
      <c r="A719" s="6">
        <v>44914</v>
      </c>
      <c r="B719" s="9" t="s">
        <v>38</v>
      </c>
      <c r="C719" s="7">
        <v>103</v>
      </c>
      <c r="D719" s="7" t="s">
        <v>99</v>
      </c>
      <c r="E719" s="7" t="s">
        <v>96</v>
      </c>
      <c r="F719" s="8">
        <v>0</v>
      </c>
      <c r="G719" s="9" t="str">
        <f>VLOOKUP(B719, 'Data Produk'!$A$2:$F$40, 2, FALSE)</f>
        <v>Yoyic Bluebery</v>
      </c>
      <c r="H719" s="9" t="str">
        <f>VLOOKUP(B719, 'Data Produk'!$A$2:$F$40, 3, FALSE)</f>
        <v>Minuman</v>
      </c>
      <c r="I719" s="7" t="str">
        <f>VLOOKUP(B719, 'Data Produk'!$A$2:$F$40, 4, FALSE)</f>
        <v>Pcs</v>
      </c>
      <c r="J719" s="10">
        <f>VLOOKUP(B719, 'Data Produk'!$A$2:$F$40, 5, FALSE)</f>
        <v>4775</v>
      </c>
      <c r="K719" s="10">
        <f>VLOOKUP(B719, 'Data Produk'!$A$2:$F$40, 6, FALSE)</f>
        <v>7700</v>
      </c>
      <c r="L719" s="10">
        <f t="shared" si="33"/>
        <v>491825</v>
      </c>
      <c r="M719" s="10">
        <f t="shared" si="34"/>
        <v>793100</v>
      </c>
      <c r="N719" s="10">
        <f t="shared" si="35"/>
        <v>301275</v>
      </c>
      <c r="O719" s="9">
        <f>DAY(transaksi[[#This Row],[TANGGAL]])</f>
        <v>19</v>
      </c>
      <c r="P719" s="7" t="str">
        <f>TEXT(transaksi[[#This Row],[TANGGAL]], "mmm")</f>
        <v>Des</v>
      </c>
      <c r="Q719" s="7">
        <f>YEAR(transaksi[[#This Row],[TANGGAL]])</f>
        <v>2022</v>
      </c>
      <c r="R719" s="9"/>
    </row>
    <row r="720" spans="1:18" ht="15" x14ac:dyDescent="0.25">
      <c r="A720" s="6">
        <v>44915</v>
      </c>
      <c r="B720" s="9" t="s">
        <v>40</v>
      </c>
      <c r="C720" s="7">
        <v>109</v>
      </c>
      <c r="D720" s="7" t="s">
        <v>97</v>
      </c>
      <c r="E720" s="7" t="s">
        <v>96</v>
      </c>
      <c r="F720" s="8">
        <v>0</v>
      </c>
      <c r="G720" s="9" t="str">
        <f>VLOOKUP(B720, 'Data Produk'!$A$2:$F$40, 2, FALSE)</f>
        <v>Teh Pucuk</v>
      </c>
      <c r="H720" s="9" t="str">
        <f>VLOOKUP(B720, 'Data Produk'!$A$2:$F$40, 3, FALSE)</f>
        <v>Minuman</v>
      </c>
      <c r="I720" s="7" t="str">
        <f>VLOOKUP(B720, 'Data Produk'!$A$2:$F$40, 4, FALSE)</f>
        <v>Pcs</v>
      </c>
      <c r="J720" s="10">
        <f>VLOOKUP(B720, 'Data Produk'!$A$2:$F$40, 5, FALSE)</f>
        <v>11500</v>
      </c>
      <c r="K720" s="10">
        <f>VLOOKUP(B720, 'Data Produk'!$A$2:$F$40, 6, FALSE)</f>
        <v>12550</v>
      </c>
      <c r="L720" s="10">
        <f t="shared" si="33"/>
        <v>1253500</v>
      </c>
      <c r="M720" s="10">
        <f t="shared" si="34"/>
        <v>1367950</v>
      </c>
      <c r="N720" s="10">
        <f t="shared" si="35"/>
        <v>114450</v>
      </c>
      <c r="O720" s="9">
        <f>DAY(transaksi[[#This Row],[TANGGAL]])</f>
        <v>20</v>
      </c>
      <c r="P720" s="7" t="str">
        <f>TEXT(transaksi[[#This Row],[TANGGAL]], "mmm")</f>
        <v>Des</v>
      </c>
      <c r="Q720" s="7">
        <f>YEAR(transaksi[[#This Row],[TANGGAL]])</f>
        <v>2022</v>
      </c>
      <c r="R720" s="9"/>
    </row>
    <row r="721" spans="1:18" ht="15" x14ac:dyDescent="0.25">
      <c r="A721" s="6">
        <v>44916</v>
      </c>
      <c r="B721" s="9" t="s">
        <v>42</v>
      </c>
      <c r="C721" s="7">
        <v>108</v>
      </c>
      <c r="D721" s="7" t="s">
        <v>97</v>
      </c>
      <c r="E721" s="7" t="s">
        <v>96</v>
      </c>
      <c r="F721" s="8">
        <v>0</v>
      </c>
      <c r="G721" s="9" t="str">
        <f>VLOOKUP(B721, 'Data Produk'!$A$2:$F$40, 2, FALSE)</f>
        <v>Fruit Tea Poch</v>
      </c>
      <c r="H721" s="9" t="str">
        <f>VLOOKUP(B721, 'Data Produk'!$A$2:$F$40, 3, FALSE)</f>
        <v>Minuman</v>
      </c>
      <c r="I721" s="7" t="str">
        <f>VLOOKUP(B721, 'Data Produk'!$A$2:$F$40, 4, FALSE)</f>
        <v>Pcs</v>
      </c>
      <c r="J721" s="10">
        <f>VLOOKUP(B721, 'Data Produk'!$A$2:$F$40, 5, FALSE)</f>
        <v>2250</v>
      </c>
      <c r="K721" s="10">
        <f>VLOOKUP(B721, 'Data Produk'!$A$2:$F$40, 6, FALSE)</f>
        <v>4700</v>
      </c>
      <c r="L721" s="10">
        <f t="shared" si="33"/>
        <v>243000</v>
      </c>
      <c r="M721" s="10">
        <f t="shared" si="34"/>
        <v>507600</v>
      </c>
      <c r="N721" s="10">
        <f t="shared" si="35"/>
        <v>264600</v>
      </c>
      <c r="O721" s="9">
        <f>DAY(transaksi[[#This Row],[TANGGAL]])</f>
        <v>21</v>
      </c>
      <c r="P721" s="7" t="str">
        <f>TEXT(transaksi[[#This Row],[TANGGAL]], "mmm")</f>
        <v>Des</v>
      </c>
      <c r="Q721" s="7">
        <f>YEAR(transaksi[[#This Row],[TANGGAL]])</f>
        <v>2022</v>
      </c>
      <c r="R721" s="9"/>
    </row>
    <row r="722" spans="1:18" ht="15" x14ac:dyDescent="0.25">
      <c r="A722" s="6">
        <v>44917</v>
      </c>
      <c r="B722" s="9" t="s">
        <v>54</v>
      </c>
      <c r="C722" s="7">
        <v>107</v>
      </c>
      <c r="D722" s="7" t="s">
        <v>99</v>
      </c>
      <c r="E722" s="7" t="s">
        <v>96</v>
      </c>
      <c r="F722" s="8">
        <v>0</v>
      </c>
      <c r="G722" s="9" t="str">
        <f>VLOOKUP(B722, 'Data Produk'!$A$2:$F$40, 2, FALSE)</f>
        <v>Zen Sabun</v>
      </c>
      <c r="H722" s="9" t="str">
        <f>VLOOKUP(B722, 'Data Produk'!$A$2:$F$40, 3, FALSE)</f>
        <v>Perawatan Tubuh</v>
      </c>
      <c r="I722" s="7" t="str">
        <f>VLOOKUP(B722, 'Data Produk'!$A$2:$F$40, 4, FALSE)</f>
        <v>Pcs</v>
      </c>
      <c r="J722" s="10">
        <f>VLOOKUP(B722, 'Data Produk'!$A$2:$F$40, 5, FALSE)</f>
        <v>18500</v>
      </c>
      <c r="K722" s="10">
        <f>VLOOKUP(B722, 'Data Produk'!$A$2:$F$40, 6, FALSE)</f>
        <v>20000</v>
      </c>
      <c r="L722" s="10">
        <f t="shared" si="33"/>
        <v>1979500</v>
      </c>
      <c r="M722" s="10">
        <f t="shared" si="34"/>
        <v>2140000</v>
      </c>
      <c r="N722" s="10">
        <f t="shared" si="35"/>
        <v>160500</v>
      </c>
      <c r="O722" s="9">
        <f>DAY(transaksi[[#This Row],[TANGGAL]])</f>
        <v>22</v>
      </c>
      <c r="P722" s="7" t="str">
        <f>TEXT(transaksi[[#This Row],[TANGGAL]], "mmm")</f>
        <v>Des</v>
      </c>
      <c r="Q722" s="7">
        <f>YEAR(transaksi[[#This Row],[TANGGAL]])</f>
        <v>2022</v>
      </c>
      <c r="R722" s="9"/>
    </row>
    <row r="723" spans="1:18" ht="15" x14ac:dyDescent="0.25">
      <c r="A723" s="6">
        <v>44918</v>
      </c>
      <c r="B723" s="9" t="s">
        <v>57</v>
      </c>
      <c r="C723" s="7">
        <v>103</v>
      </c>
      <c r="D723" s="7" t="s">
        <v>97</v>
      </c>
      <c r="E723" s="7" t="s">
        <v>96</v>
      </c>
      <c r="F723" s="8">
        <v>0</v>
      </c>
      <c r="G723" s="9" t="str">
        <f>VLOOKUP(B723, 'Data Produk'!$A$2:$F$40, 2, FALSE)</f>
        <v>Detol</v>
      </c>
      <c r="H723" s="9" t="str">
        <f>VLOOKUP(B723, 'Data Produk'!$A$2:$F$40, 3, FALSE)</f>
        <v>Perawatan Tubuh</v>
      </c>
      <c r="I723" s="7" t="str">
        <f>VLOOKUP(B723, 'Data Produk'!$A$2:$F$40, 4, FALSE)</f>
        <v>Pcs</v>
      </c>
      <c r="J723" s="10">
        <f>VLOOKUP(B723, 'Data Produk'!$A$2:$F$40, 5, FALSE)</f>
        <v>5750</v>
      </c>
      <c r="K723" s="10">
        <f>VLOOKUP(B723, 'Data Produk'!$A$2:$F$40, 6, FALSE)</f>
        <v>7500</v>
      </c>
      <c r="L723" s="10">
        <f t="shared" si="33"/>
        <v>592250</v>
      </c>
      <c r="M723" s="10">
        <f t="shared" si="34"/>
        <v>772500</v>
      </c>
      <c r="N723" s="10">
        <f t="shared" si="35"/>
        <v>180250</v>
      </c>
      <c r="O723" s="9">
        <f>DAY(transaksi[[#This Row],[TANGGAL]])</f>
        <v>23</v>
      </c>
      <c r="P723" s="7" t="str">
        <f>TEXT(transaksi[[#This Row],[TANGGAL]], "mmm")</f>
        <v>Des</v>
      </c>
      <c r="Q723" s="7">
        <f>YEAR(transaksi[[#This Row],[TANGGAL]])</f>
        <v>2022</v>
      </c>
      <c r="R723" s="9"/>
    </row>
    <row r="724" spans="1:18" ht="15" x14ac:dyDescent="0.25">
      <c r="A724" s="6">
        <v>44919</v>
      </c>
      <c r="B724" s="9" t="s">
        <v>59</v>
      </c>
      <c r="C724" s="7">
        <v>106</v>
      </c>
      <c r="D724" s="7" t="s">
        <v>97</v>
      </c>
      <c r="E724" s="7" t="s">
        <v>96</v>
      </c>
      <c r="F724" s="8">
        <v>0</v>
      </c>
      <c r="G724" s="9" t="str">
        <f>VLOOKUP(B724, 'Data Produk'!$A$2:$F$40, 2, FALSE)</f>
        <v>Lifebuoy Cair 900 Ml</v>
      </c>
      <c r="H724" s="9" t="str">
        <f>VLOOKUP(B724, 'Data Produk'!$A$2:$F$40, 3, FALSE)</f>
        <v>Perawatan Tubuh</v>
      </c>
      <c r="I724" s="7" t="str">
        <f>VLOOKUP(B724, 'Data Produk'!$A$2:$F$40, 4, FALSE)</f>
        <v>Pcs</v>
      </c>
      <c r="J724" s="10">
        <f>VLOOKUP(B724, 'Data Produk'!$A$2:$F$40, 5, FALSE)</f>
        <v>34550</v>
      </c>
      <c r="K724" s="10">
        <f>VLOOKUP(B724, 'Data Produk'!$A$2:$F$40, 6, FALSE)</f>
        <v>36000</v>
      </c>
      <c r="L724" s="10">
        <f t="shared" si="33"/>
        <v>3662300</v>
      </c>
      <c r="M724" s="10">
        <f t="shared" si="34"/>
        <v>3816000</v>
      </c>
      <c r="N724" s="10">
        <f t="shared" si="35"/>
        <v>153700</v>
      </c>
      <c r="O724" s="9">
        <f>DAY(transaksi[[#This Row],[TANGGAL]])</f>
        <v>24</v>
      </c>
      <c r="P724" s="7" t="str">
        <f>TEXT(transaksi[[#This Row],[TANGGAL]], "mmm")</f>
        <v>Des</v>
      </c>
      <c r="Q724" s="7">
        <f>YEAR(transaksi[[#This Row],[TANGGAL]])</f>
        <v>2022</v>
      </c>
      <c r="R724" s="9"/>
    </row>
    <row r="725" spans="1:18" ht="15" x14ac:dyDescent="0.25">
      <c r="A725" s="6">
        <v>44920</v>
      </c>
      <c r="B725" s="9" t="s">
        <v>71</v>
      </c>
      <c r="C725" s="7">
        <v>109</v>
      </c>
      <c r="D725" s="7" t="s">
        <v>95</v>
      </c>
      <c r="E725" s="7" t="s">
        <v>96</v>
      </c>
      <c r="F725" s="8">
        <v>0</v>
      </c>
      <c r="G725" s="9" t="str">
        <f>VLOOKUP(B725, 'Data Produk'!$A$2:$F$40, 2, FALSE)</f>
        <v>Buku Gambar A4</v>
      </c>
      <c r="H725" s="9" t="str">
        <f>VLOOKUP(B725, 'Data Produk'!$A$2:$F$40, 3, FALSE)</f>
        <v>Alat Tulis</v>
      </c>
      <c r="I725" s="7" t="str">
        <f>VLOOKUP(B725, 'Data Produk'!$A$2:$F$40, 4, FALSE)</f>
        <v>Pcs</v>
      </c>
      <c r="J725" s="10">
        <f>VLOOKUP(B725, 'Data Produk'!$A$2:$F$40, 5, FALSE)</f>
        <v>8000</v>
      </c>
      <c r="K725" s="10">
        <f>VLOOKUP(B725, 'Data Produk'!$A$2:$F$40, 6, FALSE)</f>
        <v>10750</v>
      </c>
      <c r="L725" s="10">
        <f t="shared" si="33"/>
        <v>872000</v>
      </c>
      <c r="M725" s="10">
        <f t="shared" si="34"/>
        <v>1171750</v>
      </c>
      <c r="N725" s="10">
        <f t="shared" si="35"/>
        <v>299750</v>
      </c>
      <c r="O725" s="9">
        <f>DAY(transaksi[[#This Row],[TANGGAL]])</f>
        <v>25</v>
      </c>
      <c r="P725" s="7" t="str">
        <f>TEXT(transaksi[[#This Row],[TANGGAL]], "mmm")</f>
        <v>Des</v>
      </c>
      <c r="Q725" s="7">
        <f>YEAR(transaksi[[#This Row],[TANGGAL]])</f>
        <v>2022</v>
      </c>
      <c r="R725" s="9"/>
    </row>
    <row r="726" spans="1:18" ht="15" x14ac:dyDescent="0.25">
      <c r="A726" s="6">
        <v>44921</v>
      </c>
      <c r="B726" s="9" t="s">
        <v>74</v>
      </c>
      <c r="C726" s="7">
        <v>108</v>
      </c>
      <c r="D726" s="7" t="s">
        <v>95</v>
      </c>
      <c r="E726" s="7" t="s">
        <v>96</v>
      </c>
      <c r="F726" s="8">
        <v>0</v>
      </c>
      <c r="G726" s="9" t="str">
        <f>VLOOKUP(B726, 'Data Produk'!$A$2:$F$40, 2, FALSE)</f>
        <v>Buku Tulis</v>
      </c>
      <c r="H726" s="9" t="str">
        <f>VLOOKUP(B726, 'Data Produk'!$A$2:$F$40, 3, FALSE)</f>
        <v>Alat Tulis</v>
      </c>
      <c r="I726" s="7" t="str">
        <f>VLOOKUP(B726, 'Data Produk'!$A$2:$F$40, 4, FALSE)</f>
        <v>Pcs</v>
      </c>
      <c r="J726" s="10">
        <f>VLOOKUP(B726, 'Data Produk'!$A$2:$F$40, 5, FALSE)</f>
        <v>5000</v>
      </c>
      <c r="K726" s="10">
        <f>VLOOKUP(B726, 'Data Produk'!$A$2:$F$40, 6, FALSE)</f>
        <v>7750</v>
      </c>
      <c r="L726" s="10">
        <f t="shared" si="33"/>
        <v>540000</v>
      </c>
      <c r="M726" s="10">
        <f t="shared" si="34"/>
        <v>837000</v>
      </c>
      <c r="N726" s="10">
        <f t="shared" si="35"/>
        <v>297000</v>
      </c>
      <c r="O726" s="9">
        <f>DAY(transaksi[[#This Row],[TANGGAL]])</f>
        <v>26</v>
      </c>
      <c r="P726" s="7" t="str">
        <f>TEXT(transaksi[[#This Row],[TANGGAL]], "mmm")</f>
        <v>Des</v>
      </c>
      <c r="Q726" s="7">
        <f>YEAR(transaksi[[#This Row],[TANGGAL]])</f>
        <v>2022</v>
      </c>
      <c r="R726" s="9"/>
    </row>
    <row r="727" spans="1:18" ht="15" x14ac:dyDescent="0.25">
      <c r="A727" s="6">
        <v>44922</v>
      </c>
      <c r="B727" s="9" t="s">
        <v>76</v>
      </c>
      <c r="C727" s="7">
        <v>104</v>
      </c>
      <c r="D727" s="7" t="s">
        <v>95</v>
      </c>
      <c r="E727" s="7" t="s">
        <v>96</v>
      </c>
      <c r="F727" s="8">
        <v>0</v>
      </c>
      <c r="G727" s="9" t="str">
        <f>VLOOKUP(B727, 'Data Produk'!$A$2:$F$40, 2, FALSE)</f>
        <v>Pencil Warna 12</v>
      </c>
      <c r="H727" s="9" t="str">
        <f>VLOOKUP(B727, 'Data Produk'!$A$2:$F$40, 3, FALSE)</f>
        <v>Alat Tulis</v>
      </c>
      <c r="I727" s="7" t="str">
        <f>VLOOKUP(B727, 'Data Produk'!$A$2:$F$40, 4, FALSE)</f>
        <v>Pcs</v>
      </c>
      <c r="J727" s="10">
        <f>VLOOKUP(B727, 'Data Produk'!$A$2:$F$40, 5, FALSE)</f>
        <v>25000</v>
      </c>
      <c r="K727" s="10">
        <f>VLOOKUP(B727, 'Data Produk'!$A$2:$F$40, 6, FALSE)</f>
        <v>27500</v>
      </c>
      <c r="L727" s="10">
        <f t="shared" si="33"/>
        <v>2600000</v>
      </c>
      <c r="M727" s="10">
        <f t="shared" si="34"/>
        <v>2860000</v>
      </c>
      <c r="N727" s="10">
        <f t="shared" si="35"/>
        <v>260000</v>
      </c>
      <c r="O727" s="9">
        <f>DAY(transaksi[[#This Row],[TANGGAL]])</f>
        <v>27</v>
      </c>
      <c r="P727" s="7" t="str">
        <f>TEXT(transaksi[[#This Row],[TANGGAL]], "mmm")</f>
        <v>Des</v>
      </c>
      <c r="Q727" s="7">
        <f>YEAR(transaksi[[#This Row],[TANGGAL]])</f>
        <v>2022</v>
      </c>
      <c r="R727" s="9"/>
    </row>
    <row r="728" spans="1:18" ht="15" x14ac:dyDescent="0.25">
      <c r="A728" s="6">
        <v>44923</v>
      </c>
      <c r="B728" s="9" t="s">
        <v>84</v>
      </c>
      <c r="C728" s="7">
        <v>109</v>
      </c>
      <c r="D728" s="7" t="s">
        <v>95</v>
      </c>
      <c r="E728" s="7" t="s">
        <v>96</v>
      </c>
      <c r="F728" s="8">
        <v>0</v>
      </c>
      <c r="G728" s="9" t="str">
        <f>VLOOKUP(B728, 'Data Produk'!$A$2:$F$40, 2, FALSE)</f>
        <v>Tipe X Joyko</v>
      </c>
      <c r="H728" s="9" t="str">
        <f>VLOOKUP(B728, 'Data Produk'!$A$2:$F$40, 3, FALSE)</f>
        <v>Alat Tulis</v>
      </c>
      <c r="I728" s="7" t="str">
        <f>VLOOKUP(B728, 'Data Produk'!$A$2:$F$40, 4, FALSE)</f>
        <v>Pcs</v>
      </c>
      <c r="J728" s="10">
        <f>VLOOKUP(B728, 'Data Produk'!$A$2:$F$40, 5, FALSE)</f>
        <v>1500</v>
      </c>
      <c r="K728" s="10">
        <f>VLOOKUP(B728, 'Data Produk'!$A$2:$F$40, 6, FALSE)</f>
        <v>2500</v>
      </c>
      <c r="L728" s="10">
        <f t="shared" si="33"/>
        <v>163500</v>
      </c>
      <c r="M728" s="10">
        <f t="shared" si="34"/>
        <v>272500</v>
      </c>
      <c r="N728" s="10">
        <f t="shared" si="35"/>
        <v>109000</v>
      </c>
      <c r="O728" s="9">
        <f>DAY(transaksi[[#This Row],[TANGGAL]])</f>
        <v>28</v>
      </c>
      <c r="P728" s="7" t="str">
        <f>TEXT(transaksi[[#This Row],[TANGGAL]], "mmm")</f>
        <v>Des</v>
      </c>
      <c r="Q728" s="7">
        <f>YEAR(transaksi[[#This Row],[TANGGAL]])</f>
        <v>2022</v>
      </c>
      <c r="R728" s="9"/>
    </row>
    <row r="729" spans="1:18" ht="15" x14ac:dyDescent="0.25">
      <c r="A729" s="6">
        <v>44924</v>
      </c>
      <c r="B729" s="9" t="s">
        <v>84</v>
      </c>
      <c r="C729" s="7">
        <v>110</v>
      </c>
      <c r="D729" s="7" t="s">
        <v>95</v>
      </c>
      <c r="E729" s="7" t="s">
        <v>96</v>
      </c>
      <c r="F729" s="8">
        <v>0</v>
      </c>
      <c r="G729" s="9" t="str">
        <f>VLOOKUP(B729, 'Data Produk'!$A$2:$F$40, 2, FALSE)</f>
        <v>Tipe X Joyko</v>
      </c>
      <c r="H729" s="9" t="str">
        <f>VLOOKUP(B729, 'Data Produk'!$A$2:$F$40, 3, FALSE)</f>
        <v>Alat Tulis</v>
      </c>
      <c r="I729" s="7" t="str">
        <f>VLOOKUP(B729, 'Data Produk'!$A$2:$F$40, 4, FALSE)</f>
        <v>Pcs</v>
      </c>
      <c r="J729" s="10">
        <f>VLOOKUP(B729, 'Data Produk'!$A$2:$F$40, 5, FALSE)</f>
        <v>1500</v>
      </c>
      <c r="K729" s="10">
        <f>VLOOKUP(B729, 'Data Produk'!$A$2:$F$40, 6, FALSE)</f>
        <v>2500</v>
      </c>
      <c r="L729" s="10">
        <f t="shared" si="33"/>
        <v>165000</v>
      </c>
      <c r="M729" s="10">
        <f t="shared" si="34"/>
        <v>275000</v>
      </c>
      <c r="N729" s="10">
        <f t="shared" si="35"/>
        <v>110000</v>
      </c>
      <c r="O729" s="9">
        <f>DAY(transaksi[[#This Row],[TANGGAL]])</f>
        <v>29</v>
      </c>
      <c r="P729" s="7" t="str">
        <f>TEXT(transaksi[[#This Row],[TANGGAL]], "mmm")</f>
        <v>Des</v>
      </c>
      <c r="Q729" s="7">
        <f>YEAR(transaksi[[#This Row],[TANGGAL]])</f>
        <v>2022</v>
      </c>
      <c r="R729" s="9"/>
    </row>
    <row r="730" spans="1:18" ht="15" x14ac:dyDescent="0.25">
      <c r="A730" s="6">
        <v>44925</v>
      </c>
      <c r="B730" s="9" t="s">
        <v>84</v>
      </c>
      <c r="C730" s="7">
        <v>107</v>
      </c>
      <c r="D730" s="7" t="s">
        <v>95</v>
      </c>
      <c r="E730" s="7" t="s">
        <v>96</v>
      </c>
      <c r="F730" s="8">
        <v>0</v>
      </c>
      <c r="G730" s="9" t="str">
        <f>VLOOKUP(B730, 'Data Produk'!$A$2:$F$40, 2, FALSE)</f>
        <v>Tipe X Joyko</v>
      </c>
      <c r="H730" s="9" t="str">
        <f>VLOOKUP(B730, 'Data Produk'!$A$2:$F$40, 3, FALSE)</f>
        <v>Alat Tulis</v>
      </c>
      <c r="I730" s="7" t="str">
        <f>VLOOKUP(B730, 'Data Produk'!$A$2:$F$40, 4, FALSE)</f>
        <v>Pcs</v>
      </c>
      <c r="J730" s="10">
        <f>VLOOKUP(B730, 'Data Produk'!$A$2:$F$40, 5, FALSE)</f>
        <v>1500</v>
      </c>
      <c r="K730" s="10">
        <f>VLOOKUP(B730, 'Data Produk'!$A$2:$F$40, 6, FALSE)</f>
        <v>2500</v>
      </c>
      <c r="L730" s="10">
        <f t="shared" si="33"/>
        <v>160500</v>
      </c>
      <c r="M730" s="10">
        <f t="shared" si="34"/>
        <v>267500</v>
      </c>
      <c r="N730" s="10">
        <f t="shared" si="35"/>
        <v>107000</v>
      </c>
      <c r="O730" s="9">
        <f>DAY(transaksi[[#This Row],[TANGGAL]])</f>
        <v>30</v>
      </c>
      <c r="P730" s="7" t="str">
        <f>TEXT(transaksi[[#This Row],[TANGGAL]], "mmm")</f>
        <v>Des</v>
      </c>
      <c r="Q730" s="7">
        <f>YEAR(transaksi[[#This Row],[TANGGAL]])</f>
        <v>2022</v>
      </c>
      <c r="R730" s="9"/>
    </row>
    <row r="731" spans="1:18" ht="15" x14ac:dyDescent="0.25">
      <c r="A731" s="6">
        <v>44926</v>
      </c>
      <c r="B731" s="9" t="s">
        <v>80</v>
      </c>
      <c r="C731" s="7">
        <v>105</v>
      </c>
      <c r="D731" s="7" t="s">
        <v>95</v>
      </c>
      <c r="E731" s="7" t="s">
        <v>96</v>
      </c>
      <c r="F731" s="8">
        <v>0</v>
      </c>
      <c r="G731" s="9" t="str">
        <f>VLOOKUP(B731, 'Data Produk'!$A$2:$F$40, 2, FALSE)</f>
        <v>Buku Gambar A3</v>
      </c>
      <c r="H731" s="9" t="str">
        <f>VLOOKUP(B731, 'Data Produk'!$A$2:$F$40, 3, FALSE)</f>
        <v>Alat Tulis</v>
      </c>
      <c r="I731" s="7" t="str">
        <f>VLOOKUP(B731, 'Data Produk'!$A$2:$F$40, 4, FALSE)</f>
        <v>Pcs</v>
      </c>
      <c r="J731" s="10">
        <f>VLOOKUP(B731, 'Data Produk'!$A$2:$F$40, 5, FALSE)</f>
        <v>10000</v>
      </c>
      <c r="K731" s="10">
        <f>VLOOKUP(B731, 'Data Produk'!$A$2:$F$40, 6, FALSE)</f>
        <v>13500</v>
      </c>
      <c r="L731" s="10">
        <f t="shared" si="33"/>
        <v>1050000</v>
      </c>
      <c r="M731" s="10">
        <f t="shared" si="34"/>
        <v>1417500</v>
      </c>
      <c r="N731" s="10">
        <f t="shared" si="35"/>
        <v>367500</v>
      </c>
      <c r="O731" s="9">
        <f>DAY(transaksi[[#This Row],[TANGGAL]])</f>
        <v>31</v>
      </c>
      <c r="P731" s="7" t="str">
        <f>TEXT(transaksi[[#This Row],[TANGGAL]], "mmm")</f>
        <v>Des</v>
      </c>
      <c r="Q731" s="7">
        <f>YEAR(transaksi[[#This Row],[TANGGAL]])</f>
        <v>2022</v>
      </c>
      <c r="R731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Produk</vt:lpstr>
      <vt:lpstr>Data Transaksi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2025-07-04T08:15:25Z</dcterms:created>
  <dcterms:modified xsi:type="dcterms:W3CDTF">2025-08-08T10:09:01Z</dcterms:modified>
</cp:coreProperties>
</file>