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fusaki\Desktop\"/>
    </mc:Choice>
  </mc:AlternateContent>
  <xr:revisionPtr revIDLastSave="0" documentId="13_ncr:1_{92BC58BC-3BE1-43DC-A92A-860F0D5132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gua" sheetId="1" r:id="rId1"/>
    <sheet name="Agua + hiel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" i="2"/>
  <c r="A3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<sst xmlns="http://schemas.openxmlformats.org/spreadsheetml/2006/main" count="38" uniqueCount="34">
  <si>
    <t>T</t>
  </si>
  <si>
    <t>t</t>
  </si>
  <si>
    <t>4m59</t>
  </si>
  <si>
    <t>3m5</t>
  </si>
  <si>
    <t>8m50</t>
  </si>
  <si>
    <t>11m03</t>
  </si>
  <si>
    <t>12m38</t>
  </si>
  <si>
    <t>6m07</t>
  </si>
  <si>
    <t>14m41</t>
  </si>
  <si>
    <t>16m42</t>
  </si>
  <si>
    <t>0m0</t>
  </si>
  <si>
    <t>19m03</t>
  </si>
  <si>
    <t>21m06</t>
  </si>
  <si>
    <t>21m16</t>
  </si>
  <si>
    <t>23m17</t>
  </si>
  <si>
    <t>25m42</t>
  </si>
  <si>
    <t>28m02</t>
  </si>
  <si>
    <t>10m21</t>
  </si>
  <si>
    <t>12m50</t>
  </si>
  <si>
    <t>15m23</t>
  </si>
  <si>
    <t>16m40</t>
  </si>
  <si>
    <t>17m44</t>
  </si>
  <si>
    <t>18m52</t>
  </si>
  <si>
    <t>20m02</t>
  </si>
  <si>
    <t>22m11</t>
  </si>
  <si>
    <t>23m18</t>
  </si>
  <si>
    <t>24m32</t>
  </si>
  <si>
    <t>25m40</t>
  </si>
  <si>
    <t>26m52</t>
  </si>
  <si>
    <t>28m4</t>
  </si>
  <si>
    <t>tm</t>
  </si>
  <si>
    <t>2m30</t>
  </si>
  <si>
    <t>5m0</t>
  </si>
  <si>
    <t>7m30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</si>
</sst>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Agua!$A$2:$A$15</c:f>
              <c:numCache>
                <c:formatCode>General</c:formatCode>
                <c:ptCount val="14"/>
                <c:pt idx="0">
                  <c:v>0</c:v>
                </c:pt>
                <c:pt idx="1">
                  <c:v>185</c:v>
                </c:pt>
                <c:pt idx="2">
                  <c:v>299</c:v>
                </c:pt>
                <c:pt idx="3">
                  <c:v>367</c:v>
                </c:pt>
                <c:pt idx="4">
                  <c:v>530</c:v>
                </c:pt>
                <c:pt idx="5">
                  <c:v>663</c:v>
                </c:pt>
                <c:pt idx="6">
                  <c:v>758</c:v>
                </c:pt>
                <c:pt idx="7">
                  <c:v>881</c:v>
                </c:pt>
                <c:pt idx="8">
                  <c:v>1002</c:v>
                </c:pt>
                <c:pt idx="9">
                  <c:v>1143</c:v>
                </c:pt>
                <c:pt idx="10">
                  <c:v>1276</c:v>
                </c:pt>
                <c:pt idx="11">
                  <c:v>1397</c:v>
                </c:pt>
                <c:pt idx="12">
                  <c:v>1542</c:v>
                </c:pt>
                <c:pt idx="13">
                  <c:v>1682</c:v>
                </c:pt>
              </c:numCache>
            </c:numRef>
          </c:xVal>
          <c:yVal>
            <c:numRef>
              <c:f>Agua!$B$2:$B$15</c:f>
              <c:numCache>
                <c:formatCode>General</c:formatCode>
                <c:ptCount val="1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3-964C-AA6F-13E46930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8431"/>
        <c:axId val="425580223"/>
      </c:scatterChart>
      <c:valAx>
        <c:axId val="42557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580223"/>
        <c:crosses val="autoZero"/>
        <c:crossBetween val="midCat"/>
      </c:valAx>
      <c:valAx>
        <c:axId val="4255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557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'Agua + hielo'!$A$2:$A$19</c:f>
              <c:numCache>
                <c:formatCode>General</c:formatCode>
                <c:ptCount val="18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621</c:v>
                </c:pt>
                <c:pt idx="5">
                  <c:v>770</c:v>
                </c:pt>
                <c:pt idx="6">
                  <c:v>923</c:v>
                </c:pt>
                <c:pt idx="7">
                  <c:v>1000</c:v>
                </c:pt>
                <c:pt idx="8">
                  <c:v>1064</c:v>
                </c:pt>
                <c:pt idx="9">
                  <c:v>1132</c:v>
                </c:pt>
                <c:pt idx="10">
                  <c:v>1202</c:v>
                </c:pt>
                <c:pt idx="11">
                  <c:v>1266</c:v>
                </c:pt>
                <c:pt idx="12">
                  <c:v>1331</c:v>
                </c:pt>
                <c:pt idx="13">
                  <c:v>1398</c:v>
                </c:pt>
                <c:pt idx="14">
                  <c:v>1472</c:v>
                </c:pt>
                <c:pt idx="15">
                  <c:v>1540</c:v>
                </c:pt>
                <c:pt idx="16">
                  <c:v>1612</c:v>
                </c:pt>
                <c:pt idx="17">
                  <c:v>1684</c:v>
                </c:pt>
              </c:numCache>
            </c:numRef>
          </c:xVal>
          <c:yVal>
            <c:numRef>
              <c:f>'Agua + hielo'!$B$2:$B$19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793-9CCC-8735D511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3072"/>
        <c:axId val="537048272"/>
      </c:scatterChart>
      <c:valAx>
        <c:axId val="5370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48272"/>
        <c:crosses val="autoZero"/>
        <c:crossBetween val="midCat"/>
      </c:valAx>
      <c:valAx>
        <c:axId val="537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5745</xdr:colOff>
      <xdr:row>1</xdr:row>
      <xdr:rowOff>179388</xdr:rowOff>
    </xdr:from>
    <xdr:to>
      <xdr:col>12</xdr:col>
      <xdr:colOff>407457</xdr:colOff>
      <xdr:row>19</xdr:row>
      <xdr:rowOff>62895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B0C4EA-C126-1387-5B3D-202A45CD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176212</xdr:rowOff>
    </xdr:from>
    <xdr:to>
      <xdr:col>13</xdr:col>
      <xdr:colOff>552450</xdr:colOff>
      <xdr:row>20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13672D-BE70-7193-C249-002EFAA80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2434-1078-B04E-9F35-1F0F8991BD43}">
  <dimension ref="A1:C15"/>
  <sheetViews>
    <sheetView zoomScaleNormal="80" zoomScaleSheetLayoutView="100" workbookViewId="0">
      <selection activeCell="C2" sqref="C2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30</v>
      </c>
    </row>
    <row r="2" spans="1:3" x14ac:dyDescent="0.25">
      <c r="A2">
        <v>0</v>
      </c>
      <c r="B2">
        <v>22</v>
      </c>
      <c r="C2" t="s">
        <v>10</v>
      </c>
    </row>
    <row r="3" spans="1:3" x14ac:dyDescent="0.25">
      <c r="A3">
        <v>185</v>
      </c>
      <c r="B3">
        <v>23</v>
      </c>
      <c r="C3" t="s">
        <v>3</v>
      </c>
    </row>
    <row r="4" spans="1:3" x14ac:dyDescent="0.25">
      <c r="A4">
        <v>299</v>
      </c>
      <c r="B4">
        <v>24</v>
      </c>
      <c r="C4" t="s">
        <v>2</v>
      </c>
    </row>
    <row r="5" spans="1:3" x14ac:dyDescent="0.25">
      <c r="A5">
        <v>367</v>
      </c>
      <c r="B5">
        <v>25</v>
      </c>
      <c r="C5" t="s">
        <v>7</v>
      </c>
    </row>
    <row r="6" spans="1:3" x14ac:dyDescent="0.25">
      <c r="A6">
        <f>(8*60)+50</f>
        <v>530</v>
      </c>
      <c r="B6">
        <v>26</v>
      </c>
      <c r="C6" t="s">
        <v>4</v>
      </c>
    </row>
    <row r="7" spans="1:3" x14ac:dyDescent="0.25">
      <c r="A7">
        <f>(11*60)+3</f>
        <v>663</v>
      </c>
      <c r="B7">
        <v>27</v>
      </c>
      <c r="C7" t="s">
        <v>5</v>
      </c>
    </row>
    <row r="8" spans="1:3" x14ac:dyDescent="0.25">
      <c r="A8">
        <f>(12*60)+38</f>
        <v>758</v>
      </c>
      <c r="B8">
        <v>28</v>
      </c>
      <c r="C8" t="s">
        <v>6</v>
      </c>
    </row>
    <row r="9" spans="1:3" x14ac:dyDescent="0.25">
      <c r="A9">
        <f>(14*60)+41</f>
        <v>881</v>
      </c>
      <c r="B9">
        <v>29</v>
      </c>
      <c r="C9" t="s">
        <v>8</v>
      </c>
    </row>
    <row r="10" spans="1:3" x14ac:dyDescent="0.25">
      <c r="A10">
        <f>(16*60)+42</f>
        <v>1002</v>
      </c>
      <c r="B10">
        <v>30</v>
      </c>
      <c r="C10" t="s">
        <v>9</v>
      </c>
    </row>
    <row r="11" spans="1:3" x14ac:dyDescent="0.25">
      <c r="A11">
        <f>(19*60)+3</f>
        <v>1143</v>
      </c>
      <c r="B11">
        <v>31</v>
      </c>
      <c r="C11" t="s">
        <v>11</v>
      </c>
    </row>
    <row r="12" spans="1:3" x14ac:dyDescent="0.25">
      <c r="A12">
        <f>(21*60)+16</f>
        <v>1276</v>
      </c>
      <c r="B12">
        <v>32</v>
      </c>
      <c r="C12" t="s">
        <v>13</v>
      </c>
    </row>
    <row r="13" spans="1:3" x14ac:dyDescent="0.25">
      <c r="A13">
        <f>(23*60)+17</f>
        <v>1397</v>
      </c>
      <c r="B13">
        <v>33</v>
      </c>
      <c r="C13" t="s">
        <v>14</v>
      </c>
    </row>
    <row r="14" spans="1:3" x14ac:dyDescent="0.25">
      <c r="A14">
        <f>(25*60)+42</f>
        <v>1542</v>
      </c>
      <c r="B14">
        <v>34</v>
      </c>
      <c r="C14" t="s">
        <v>15</v>
      </c>
    </row>
    <row r="15" spans="1:3" x14ac:dyDescent="0.25">
      <c r="A15">
        <f>(28*60)+2</f>
        <v>1682</v>
      </c>
      <c r="B15">
        <v>35</v>
      </c>
      <c r="C1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D85B-8F53-2F4E-97C2-185A2C5B7E78}">
  <dimension ref="A1:C19"/>
  <sheetViews>
    <sheetView tabSelected="1" zoomScaleNormal="80" zoomScaleSheetLayoutView="100" workbookViewId="0">
      <selection activeCell="C6" sqref="C6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30</v>
      </c>
    </row>
    <row r="2" spans="1:3" x14ac:dyDescent="0.25">
      <c r="A2">
        <v>0</v>
      </c>
      <c r="B2">
        <v>3</v>
      </c>
      <c r="C2" t="s">
        <v>10</v>
      </c>
    </row>
    <row r="3" spans="1:3" x14ac:dyDescent="0.25">
      <c r="A3">
        <f>2.5*60</f>
        <v>150</v>
      </c>
      <c r="B3">
        <v>3</v>
      </c>
      <c r="C3" t="s">
        <v>31</v>
      </c>
    </row>
    <row r="4" spans="1:3" x14ac:dyDescent="0.25">
      <c r="A4">
        <f>5*60</f>
        <v>300</v>
      </c>
      <c r="B4">
        <v>3</v>
      </c>
      <c r="C4" t="s">
        <v>32</v>
      </c>
    </row>
    <row r="5" spans="1:3" x14ac:dyDescent="0.25">
      <c r="A5">
        <f>7.5*60</f>
        <v>450</v>
      </c>
      <c r="B5">
        <v>3</v>
      </c>
      <c r="C5" t="s">
        <v>33</v>
      </c>
    </row>
    <row r="6" spans="1:3" x14ac:dyDescent="0.25">
      <c r="A6">
        <f>(10*60)+21</f>
        <v>621</v>
      </c>
      <c r="B6">
        <v>4</v>
      </c>
      <c r="C6" t="s">
        <v>17</v>
      </c>
    </row>
    <row r="7" spans="1:3" x14ac:dyDescent="0.25">
      <c r="A7">
        <f>(12*60)+50</f>
        <v>770</v>
      </c>
      <c r="B7">
        <v>5</v>
      </c>
      <c r="C7" t="s">
        <v>18</v>
      </c>
    </row>
    <row r="8" spans="1:3" x14ac:dyDescent="0.25">
      <c r="A8">
        <f>(15*60)+23</f>
        <v>923</v>
      </c>
      <c r="B8">
        <v>6</v>
      </c>
      <c r="C8" t="s">
        <v>19</v>
      </c>
    </row>
    <row r="9" spans="1:3" x14ac:dyDescent="0.25">
      <c r="A9">
        <f>(16*60)+40</f>
        <v>1000</v>
      </c>
      <c r="B9">
        <v>7</v>
      </c>
      <c r="C9" t="s">
        <v>20</v>
      </c>
    </row>
    <row r="10" spans="1:3" x14ac:dyDescent="0.25">
      <c r="A10">
        <f>(17*60)+44</f>
        <v>1064</v>
      </c>
      <c r="B10">
        <v>8</v>
      </c>
      <c r="C10" t="s">
        <v>21</v>
      </c>
    </row>
    <row r="11" spans="1:3" x14ac:dyDescent="0.25">
      <c r="A11">
        <f>(18*60)+52</f>
        <v>1132</v>
      </c>
      <c r="B11">
        <v>9</v>
      </c>
      <c r="C11" t="s">
        <v>22</v>
      </c>
    </row>
    <row r="12" spans="1:3" x14ac:dyDescent="0.25">
      <c r="A12">
        <f>(20*60)+2</f>
        <v>1202</v>
      </c>
      <c r="B12">
        <v>10</v>
      </c>
      <c r="C12" t="s">
        <v>23</v>
      </c>
    </row>
    <row r="13" spans="1:3" x14ac:dyDescent="0.25">
      <c r="A13">
        <f>(21*60)+6</f>
        <v>1266</v>
      </c>
      <c r="B13">
        <v>11</v>
      </c>
      <c r="C13" t="s">
        <v>12</v>
      </c>
    </row>
    <row r="14" spans="1:3" x14ac:dyDescent="0.25">
      <c r="A14">
        <f>(22*60)+11</f>
        <v>1331</v>
      </c>
      <c r="B14">
        <v>12</v>
      </c>
      <c r="C14" t="s">
        <v>24</v>
      </c>
    </row>
    <row r="15" spans="1:3" x14ac:dyDescent="0.25">
      <c r="A15">
        <f>(23*60)+18</f>
        <v>1398</v>
      </c>
      <c r="B15">
        <v>13</v>
      </c>
      <c r="C15" t="s">
        <v>25</v>
      </c>
    </row>
    <row r="16" spans="1:3" x14ac:dyDescent="0.25">
      <c r="A16">
        <f>(24*60)+32</f>
        <v>1472</v>
      </c>
      <c r="B16">
        <v>14</v>
      </c>
      <c r="C16" t="s">
        <v>26</v>
      </c>
    </row>
    <row r="17" spans="1:3" x14ac:dyDescent="0.25">
      <c r="A17">
        <f>(25*60)+40</f>
        <v>1540</v>
      </c>
      <c r="B17">
        <v>15</v>
      </c>
      <c r="C17" t="s">
        <v>27</v>
      </c>
    </row>
    <row r="18" spans="1:3" x14ac:dyDescent="0.25">
      <c r="A18">
        <f>(26*60)+52</f>
        <v>1612</v>
      </c>
      <c r="B18">
        <v>16</v>
      </c>
      <c r="C18" t="s">
        <v>28</v>
      </c>
    </row>
    <row r="19" spans="1:3" x14ac:dyDescent="0.25">
      <c r="A19">
        <f>(28*60)+4</f>
        <v>1684</v>
      </c>
      <c r="B19">
        <v>17</v>
      </c>
      <c r="C1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Agua</vt:lpstr>
      <vt:lpstr>Agua + hielo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García Mejía</dc:creator>
  <cp:lastModifiedBy>Martina García Mejía</cp:lastModifiedBy>
  <dcterms:created xsi:type="dcterms:W3CDTF">2023-06-06T16:29:35Z</dcterms:created>
  <dcterms:modified xsi:type="dcterms:W3CDTF">2023-06-09T17:54:19Z</dcterms:modified>
</cp:coreProperties>
</file>