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v\cs325\"/>
    </mc:Choice>
  </mc:AlternateContent>
  <bookViews>
    <workbookView xWindow="0" yWindow="0" windowWidth="19425" windowHeight="12225" tabRatio="500" firstSheet="5" activeTab="7"/>
  </bookViews>
  <sheets>
    <sheet name="Graphs" sheetId="4" r:id="rId1"/>
    <sheet name="Questions" sheetId="6" r:id="rId2"/>
    <sheet name="Data for Log Plot" sheetId="7" r:id="rId3"/>
    <sheet name="results_form1.csv" sheetId="1" r:id="rId4"/>
    <sheet name="results_form2.csv" sheetId="2" r:id="rId5"/>
    <sheet name="results_form3.csv" sheetId="3" r:id="rId6"/>
    <sheet name="results_form4.csv" sheetId="5" r:id="rId7"/>
    <sheet name="log-log" sheetId="10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0" l="1"/>
  <c r="H5" i="10"/>
  <c r="H6" i="10"/>
  <c r="H7" i="10"/>
  <c r="H8" i="10"/>
  <c r="H9" i="10"/>
  <c r="H10" i="10"/>
  <c r="H11" i="10"/>
  <c r="H12" i="10"/>
  <c r="G4" i="10"/>
  <c r="G5" i="10"/>
  <c r="G6" i="10"/>
  <c r="G7" i="10"/>
  <c r="G8" i="10"/>
  <c r="G9" i="10"/>
  <c r="G10" i="10"/>
  <c r="G11" i="10"/>
  <c r="G12" i="10"/>
  <c r="H3" i="10"/>
  <c r="G3" i="10"/>
  <c r="F4" i="10"/>
  <c r="F5" i="10"/>
  <c r="F6" i="10"/>
  <c r="F7" i="10"/>
  <c r="F8" i="10"/>
  <c r="F9" i="10"/>
  <c r="F10" i="10"/>
  <c r="F11" i="10"/>
  <c r="F12" i="10"/>
  <c r="E4" i="10"/>
  <c r="E5" i="10"/>
  <c r="E6" i="10"/>
  <c r="E7" i="10"/>
  <c r="E8" i="10"/>
  <c r="E9" i="10"/>
  <c r="E10" i="10"/>
  <c r="E11" i="10"/>
  <c r="E12" i="10"/>
  <c r="F3" i="10"/>
  <c r="E3" i="10"/>
  <c r="D4" i="10"/>
  <c r="D5" i="10"/>
  <c r="D6" i="10"/>
  <c r="D7" i="10"/>
  <c r="D8" i="10"/>
  <c r="D9" i="10"/>
  <c r="D10" i="10"/>
  <c r="D11" i="10"/>
  <c r="D12" i="10"/>
  <c r="D3" i="10"/>
  <c r="C4" i="10"/>
  <c r="C5" i="10"/>
  <c r="C6" i="10"/>
  <c r="C7" i="10"/>
  <c r="C8" i="10"/>
  <c r="C9" i="10"/>
  <c r="C10" i="10"/>
  <c r="C11" i="10"/>
  <c r="C12" i="10"/>
  <c r="C3" i="10"/>
  <c r="B4" i="10"/>
  <c r="B5" i="10"/>
  <c r="B6" i="10"/>
  <c r="B7" i="10"/>
  <c r="B8" i="10"/>
  <c r="B9" i="10"/>
  <c r="B10" i="10"/>
  <c r="B11" i="10"/>
  <c r="B12" i="10"/>
  <c r="B3" i="10"/>
  <c r="A4" i="10"/>
  <c r="A5" i="10"/>
  <c r="A6" i="10"/>
  <c r="A7" i="10"/>
  <c r="A8" i="10"/>
  <c r="A9" i="10"/>
  <c r="A10" i="10"/>
  <c r="A11" i="10"/>
  <c r="A12" i="10"/>
  <c r="A3" i="10"/>
  <c r="B15" i="10"/>
  <c r="C15" i="10"/>
  <c r="D15" i="10"/>
  <c r="E15" i="10"/>
  <c r="F15" i="10"/>
  <c r="G15" i="10"/>
  <c r="H15" i="10"/>
  <c r="B16" i="10"/>
  <c r="C16" i="10"/>
  <c r="D16" i="10"/>
  <c r="E16" i="10"/>
  <c r="F16" i="10"/>
  <c r="G16" i="10"/>
  <c r="H16" i="10"/>
  <c r="B17" i="10"/>
  <c r="C17" i="10"/>
  <c r="D17" i="10"/>
  <c r="E17" i="10"/>
  <c r="F17" i="10"/>
  <c r="G17" i="10"/>
  <c r="H17" i="10"/>
  <c r="B18" i="10"/>
  <c r="C18" i="10"/>
  <c r="D18" i="10"/>
  <c r="E18" i="10"/>
  <c r="F18" i="10"/>
  <c r="G18" i="10"/>
  <c r="H18" i="10"/>
  <c r="B19" i="10"/>
  <c r="C19" i="10"/>
  <c r="D19" i="10"/>
  <c r="E19" i="10"/>
  <c r="F19" i="10"/>
  <c r="G19" i="10"/>
  <c r="H19" i="10"/>
  <c r="B20" i="10"/>
  <c r="C20" i="10"/>
  <c r="D20" i="10"/>
  <c r="E20" i="10"/>
  <c r="F20" i="10"/>
  <c r="G20" i="10"/>
  <c r="H20" i="10"/>
  <c r="B21" i="10"/>
  <c r="C21" i="10"/>
  <c r="D21" i="10"/>
  <c r="E21" i="10"/>
  <c r="F21" i="10"/>
  <c r="G21" i="10"/>
  <c r="H21" i="10"/>
  <c r="B22" i="10"/>
  <c r="C22" i="10"/>
  <c r="D22" i="10"/>
  <c r="E22" i="10"/>
  <c r="F22" i="10"/>
  <c r="G22" i="10"/>
  <c r="H22" i="10"/>
  <c r="B23" i="10"/>
  <c r="C23" i="10"/>
  <c r="D23" i="10"/>
  <c r="E23" i="10"/>
  <c r="F23" i="10"/>
  <c r="G23" i="10"/>
  <c r="H23" i="10"/>
  <c r="B24" i="10"/>
  <c r="C24" i="10"/>
  <c r="D24" i="10"/>
  <c r="E24" i="10"/>
  <c r="F24" i="10"/>
  <c r="G24" i="10"/>
  <c r="H24" i="10"/>
  <c r="A16" i="10"/>
  <c r="A17" i="10"/>
  <c r="A18" i="10"/>
  <c r="A19" i="10"/>
  <c r="A20" i="10"/>
  <c r="A21" i="10"/>
  <c r="A22" i="10"/>
  <c r="A23" i="10"/>
  <c r="A24" i="10"/>
  <c r="A15" i="10"/>
  <c r="P11" i="5"/>
  <c r="M3" i="5"/>
  <c r="P12" i="5"/>
  <c r="P11" i="3"/>
  <c r="M12" i="3"/>
  <c r="M11" i="3"/>
  <c r="M10" i="3"/>
  <c r="M9" i="3"/>
  <c r="M8" i="3"/>
  <c r="M7" i="3"/>
  <c r="M6" i="3"/>
  <c r="M5" i="3"/>
  <c r="M4" i="3"/>
  <c r="M3" i="3"/>
  <c r="M3" i="2"/>
  <c r="P12" i="3"/>
  <c r="P11" i="2"/>
  <c r="P12" i="2"/>
  <c r="P11" i="1"/>
  <c r="P12" i="1"/>
  <c r="M3" i="1"/>
  <c r="M12" i="5"/>
  <c r="M11" i="5"/>
  <c r="M10" i="5"/>
  <c r="M9" i="5"/>
  <c r="M8" i="5"/>
  <c r="M7" i="5"/>
  <c r="M6" i="5"/>
  <c r="M5" i="5"/>
  <c r="M4" i="5"/>
  <c r="M12" i="2"/>
  <c r="M11" i="2"/>
  <c r="M10" i="2"/>
  <c r="M9" i="2"/>
  <c r="M8" i="2"/>
  <c r="M7" i="2"/>
  <c r="M6" i="2"/>
  <c r="M5" i="2"/>
  <c r="M4" i="2"/>
  <c r="M4" i="1"/>
  <c r="M12" i="1"/>
  <c r="M11" i="1"/>
  <c r="M10" i="1"/>
  <c r="M9" i="1"/>
  <c r="M8" i="1"/>
  <c r="M7" i="1"/>
  <c r="M6" i="1"/>
  <c r="M5" i="1"/>
  <c r="L3" i="3"/>
  <c r="L4" i="3"/>
  <c r="L5" i="3"/>
  <c r="L6" i="3"/>
  <c r="L7" i="3"/>
  <c r="L8" i="3"/>
  <c r="L9" i="3"/>
  <c r="L10" i="3"/>
  <c r="L11" i="3"/>
  <c r="L12" i="3"/>
  <c r="L3" i="5"/>
  <c r="L12" i="5"/>
  <c r="L11" i="5"/>
  <c r="L10" i="5"/>
  <c r="L9" i="5"/>
  <c r="L8" i="5"/>
  <c r="L7" i="5"/>
  <c r="L6" i="5"/>
  <c r="L5" i="5"/>
  <c r="L4" i="5"/>
  <c r="L12" i="2"/>
  <c r="L11" i="2"/>
  <c r="L10" i="2"/>
  <c r="L9" i="2"/>
  <c r="L8" i="2"/>
  <c r="L7" i="2"/>
  <c r="L6" i="2"/>
  <c r="L5" i="2"/>
  <c r="L4" i="2"/>
  <c r="L3" i="2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<sst xmlns="http://schemas.openxmlformats.org/spreadsheetml/2006/main" count="92" uniqueCount="49">
  <si>
    <t>Formula Used:</t>
  </si>
  <si>
    <t>n value</t>
  </si>
  <si>
    <t>Average</t>
  </si>
  <si>
    <t>n Value</t>
  </si>
  <si>
    <t>1: See results_fromX.csv tabs for the results of the runtimes</t>
  </si>
  <si>
    <t>2: See the Graphs tab for the graphs for the runtimes</t>
  </si>
  <si>
    <t xml:space="preserve">4: The only discrepancy is on equation 3. On paper the formula should be O(n*log(n)) but the results are coming out very linear O(n). Apprently this is a result of the values for log(n) being dominated by the n portion. As a result, we don't get a very drastic change from the linear graph. </t>
  </si>
  <si>
    <t>n Values</t>
  </si>
  <si>
    <t xml:space="preserve">6: Log log plot of running times can be found on the graphs page. </t>
  </si>
  <si>
    <t>Enumeration</t>
  </si>
  <si>
    <t>Better Enumeration</t>
  </si>
  <si>
    <t>Divide and Conquer</t>
  </si>
  <si>
    <t>Linear Time</t>
  </si>
  <si>
    <t>a*x^b+c</t>
  </si>
  <si>
    <t>a</t>
  </si>
  <si>
    <t>b</t>
  </si>
  <si>
    <t>c</t>
  </si>
  <si>
    <t>a*x*log(x)+c</t>
  </si>
  <si>
    <t>a*x^b+c (Trendline)</t>
  </si>
  <si>
    <t>a*x*log2(x)+c (Trendline)</t>
  </si>
  <si>
    <t>a*x+c (Trendline)</t>
  </si>
  <si>
    <t>a*x+c</t>
  </si>
  <si>
    <t>Actual Run Times</t>
  </si>
  <si>
    <t>Trendlines</t>
  </si>
  <si>
    <t>Enumeration (Trendline)</t>
  </si>
  <si>
    <t>Better Enumeration (Trendline)</t>
  </si>
  <si>
    <t>Divide and Conquer (Trendline)</t>
  </si>
  <si>
    <t>Linear Time (Trendline)</t>
  </si>
  <si>
    <t>3: Matlab was used to produce best fit. All best fit formulas can be found on the results_fromX.csv tabs. There will be a screenshot of Matlab results.</t>
  </si>
  <si>
    <t>7: The log log plot of the best fit formulas an be found on the graphs page.</t>
  </si>
  <si>
    <t>Enum:</t>
  </si>
  <si>
    <t>Bet Enum:</t>
  </si>
  <si>
    <t>Div &amp; Con:</t>
  </si>
  <si>
    <t>Linear:</t>
  </si>
  <si>
    <t>Goal Seek</t>
  </si>
  <si>
    <t>n</t>
  </si>
  <si>
    <t>Minutes</t>
  </si>
  <si>
    <t>5: Below are the values of N that would take 10 minutes for each formula. I used Goal Seek on each of the results_fromX.csv tabs to produce these results. I rounded up to the nearest n</t>
  </si>
  <si>
    <t>~89,663</t>
  </si>
  <si>
    <t>~6,214</t>
  </si>
  <si>
    <t>~73,739,742</t>
  </si>
  <si>
    <t>~3,217,156,308</t>
  </si>
  <si>
    <t>Algorithm 1</t>
  </si>
  <si>
    <t>Algorithm 2</t>
  </si>
  <si>
    <t>Algorithm 3</t>
  </si>
  <si>
    <t>Algorithm 4</t>
  </si>
  <si>
    <t>runtime</t>
  </si>
  <si>
    <t>log n</t>
  </si>
  <si>
    <t>log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</si>
</sst>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Enumeration (Formula 1)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Enumeration (Formula 1)</c:v>
          </c:tx>
          <c:spPr>
            <a:ln w="38100" cmpd="sng"/>
          </c:spPr>
          <c:marker>
            <c:spPr>
              <a:ln w="38100" cmpd="sng"/>
            </c:spPr>
          </c:marker>
          <c:xVal>
            <c:numRef>
              <c:f>'results_form1.csv'!$A$3:$A$12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'results_form1.csv'!$L$3:$L$12</c:f>
              <c:numCache>
                <c:formatCode>0.00000</c:formatCode>
                <c:ptCount val="10"/>
                <c:pt idx="0">
                  <c:v>4.503726959228511E-5</c:v>
                </c:pt>
                <c:pt idx="1">
                  <c:v>6.3363075256347556E-3</c:v>
                </c:pt>
                <c:pt idx="2">
                  <c:v>3.199472427368158E-2</c:v>
                </c:pt>
                <c:pt idx="3">
                  <c:v>9.2057299613952592E-2</c:v>
                </c:pt>
                <c:pt idx="4">
                  <c:v>0.20599858760833678</c:v>
                </c:pt>
                <c:pt idx="5">
                  <c:v>0.39213047027587838</c:v>
                </c:pt>
                <c:pt idx="6">
                  <c:v>0.64684751033782906</c:v>
                </c:pt>
                <c:pt idx="7">
                  <c:v>1.0313893079757641</c:v>
                </c:pt>
                <c:pt idx="8">
                  <c:v>1.5050943136215169</c:v>
                </c:pt>
                <c:pt idx="9">
                  <c:v>2.1353837966918876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'results_form1.csv'!$M$2</c:f>
              <c:strCache>
                <c:ptCount val="1"/>
                <c:pt idx="0">
                  <c:v>a*x^b+c (Trendline)</c:v>
                </c:pt>
              </c:strCache>
            </c:strRef>
          </c:tx>
          <c:spPr>
            <a:ln w="28575">
              <a:prstDash val="dash"/>
            </a:ln>
          </c:spPr>
          <c:marker>
            <c:spPr>
              <a:ln w="28575">
                <a:prstDash val="dash"/>
              </a:ln>
            </c:spPr>
          </c:marker>
          <c:xVal>
            <c:numRef>
              <c:f>'results_form1.csv'!$A$3:$A$12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'results_form1.csv'!$M$3:$M$12</c:f>
              <c:numCache>
                <c:formatCode>General</c:formatCode>
                <c:ptCount val="10"/>
                <c:pt idx="0">
                  <c:v>4.2601575680676984E-3</c:v>
                </c:pt>
                <c:pt idx="1">
                  <c:v>7.7220862718153319E-3</c:v>
                </c:pt>
                <c:pt idx="2">
                  <c:v>3.0507128964560072E-2</c:v>
                </c:pt>
                <c:pt idx="3">
                  <c:v>9.0060596478585442E-2</c:v>
                </c:pt>
                <c:pt idx="4">
                  <c:v>0.2030744130088154</c:v>
                </c:pt>
                <c:pt idx="5">
                  <c:v>0.38578780826525155</c:v>
                </c:pt>
                <c:pt idx="6">
                  <c:v>0.65411504887234029</c:v>
                </c:pt>
                <c:pt idx="7">
                  <c:v>1.0237172977079296</c:v>
                </c:pt>
                <c:pt idx="8">
                  <c:v>1.51004881389037</c:v>
                </c:pt>
                <c:pt idx="9">
                  <c:v>2.1283891575387721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3648"/>
        <c:axId val="194413256"/>
      </c:scatterChart>
      <c:valAx>
        <c:axId val="19441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</a:t>
                </a:r>
                <a:r>
                  <a:rPr lang="en-US" baseline="0"/>
                  <a:t>' Values Used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13256"/>
        <c:crosses val="autoZero"/>
        <c:crossBetween val="midCat"/>
      </c:valAx>
      <c:valAx>
        <c:axId val="19441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Elapsed</a:t>
                </a:r>
              </a:p>
            </c:rich>
          </c:tx>
          <c:layout/>
          <c:overlay val="0"/>
        </c:title>
        <c:numFmt formatCode="0.00000" sourceLinked="1"/>
        <c:majorTickMark val="out"/>
        <c:minorTickMark val="none"/>
        <c:tickLblPos val="nextTo"/>
        <c:crossAx val="194413648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4: Linear</a:t>
            </a:r>
            <a:r>
              <a:rPr lang="en-US" baseline="0"/>
              <a:t>-time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93442694663167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'results_form4.csv'!$A$3:$A$12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'results_form4.csv'!$L$3:$L$12</c:f>
              <c:numCache>
                <c:formatCode>0.000</c:formatCode>
                <c:ptCount val="10"/>
                <c:pt idx="0">
                  <c:v>1.8696784973144489E-4</c:v>
                </c:pt>
                <c:pt idx="1">
                  <c:v>2.143907546997064E-3</c:v>
                </c:pt>
                <c:pt idx="2">
                  <c:v>4.037499427795405E-3</c:v>
                </c:pt>
                <c:pt idx="3">
                  <c:v>6.1240196228027309E-3</c:v>
                </c:pt>
                <c:pt idx="4">
                  <c:v>8.2422971725463843E-3</c:v>
                </c:pt>
                <c:pt idx="5">
                  <c:v>9.6190690994262511E-3</c:v>
                </c:pt>
                <c:pt idx="6">
                  <c:v>1.1870455741882269E-2</c:v>
                </c:pt>
                <c:pt idx="7">
                  <c:v>1.34243249893188E-2</c:v>
                </c:pt>
                <c:pt idx="8">
                  <c:v>1.5172910690307569E-2</c:v>
                </c:pt>
                <c:pt idx="9">
                  <c:v>1.6787362098693789E-2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41064"/>
        <c:axId val="284081600"/>
      </c:scatterChart>
      <c:valAx>
        <c:axId val="190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081600"/>
        <c:crosses val="autoZero"/>
        <c:crossBetween val="midCat"/>
      </c:valAx>
      <c:valAx>
        <c:axId val="28408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63567885310021E-2"/>
          <c:y val="0.1489558232931727"/>
          <c:w val="0.87648031079551902"/>
          <c:h val="0.61147171362615815"/>
        </c:manualLayout>
      </c:layout>
      <c:scatterChart>
        <c:scatterStyle val="lineMarker"/>
        <c:varyColors val="0"/>
        <c:ser>
          <c:idx val="0"/>
          <c:order val="0"/>
          <c:tx>
            <c:v>Algorithm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225085530403932E-3"/>
                  <c:y val="-6.488853049995256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2.4009x - 6.8801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0.995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'log-log'!$A$15:$A$24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2.3010299956639813</c:v>
                </c:pt>
                <c:pt idx="3">
                  <c:v>2.4771212547196626</c:v>
                </c:pt>
                <c:pt idx="4">
                  <c:v>2.6020599913279625</c:v>
                </c:pt>
                <c:pt idx="5">
                  <c:v>2.6989700043360187</c:v>
                </c:pt>
                <c:pt idx="6">
                  <c:v>2.7781512503836434</c:v>
                </c:pt>
                <c:pt idx="7">
                  <c:v>2.8450980400142569</c:v>
                </c:pt>
                <c:pt idx="8">
                  <c:v>2.9030899869919438</c:v>
                </c:pt>
                <c:pt idx="9">
                  <c:v>2.9542425094393248</c:v>
                </c:pt>
              </c:numCache>
            </c:numRef>
          </c:xVal>
          <c:yVal>
            <c:numRef>
              <c:f>'log-log'!$B$15:$B$24</c:f>
              <c:numCache>
                <c:formatCode>General</c:formatCode>
                <c:ptCount val="10"/>
                <c:pt idx="0">
                  <c:v>-4.3464279466857532</c:v>
                </c:pt>
                <c:pt idx="1">
                  <c:v>-2.1981637529076488</c:v>
                </c:pt>
                <c:pt idx="2">
                  <c:v>-1.4949216281713888</c:v>
                </c:pt>
                <c:pt idx="3">
                  <c:v>-1.0359417687420662</c:v>
                </c:pt>
                <c:pt idx="4">
                  <c:v>-0.68613575728137299</c:v>
                </c:pt>
                <c:pt idx="5">
                  <c:v>-0.40656940978209744</c:v>
                </c:pt>
                <c:pt idx="6">
                  <c:v>-0.18919808907519234</c:v>
                </c:pt>
                <c:pt idx="7">
                  <c:v>1.3422624926819199E-2</c:v>
                </c:pt>
                <c:pt idx="8">
                  <c:v>0.17756371494782433</c:v>
                </c:pt>
                <c:pt idx="9">
                  <c:v>0.32947594297023741</c:v>
                </c:pt>
              </c:numCache>
            </c:numRef>
          </c:yVal>
          <c:smooth val="0"/>
        </c:ser>
        <c:ser>
          <c:idx val="1"/>
          <c:order val="1"/>
          <c:tx>
            <c:v>Algorithm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6248860639052"/>
                  <c:y val="-9.20462954178920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1.964x - 6.9943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0.9999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'log-log'!$C$15:$C$24</c:f>
              <c:numCache>
                <c:formatCode>General</c:formatCode>
                <c:ptCount val="10"/>
                <c:pt idx="0">
                  <c:v>1.6989700043360187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</c:numCache>
            </c:numRef>
          </c:xVal>
          <c:yVal>
            <c:numRef>
              <c:f>'log-log'!$D$15:$D$24</c:f>
              <c:numCache>
                <c:formatCode>General</c:formatCode>
                <c:ptCount val="10"/>
                <c:pt idx="0">
                  <c:v>-3.6477799316006569</c:v>
                </c:pt>
                <c:pt idx="1">
                  <c:v>-1.6924681118829383</c:v>
                </c:pt>
                <c:pt idx="2">
                  <c:v>-1.1220138982084109</c:v>
                </c:pt>
                <c:pt idx="3">
                  <c:v>-0.77262695362306999</c:v>
                </c:pt>
                <c:pt idx="4">
                  <c:v>-0.5124167581476311</c:v>
                </c:pt>
                <c:pt idx="5">
                  <c:v>-0.32625506197833315</c:v>
                </c:pt>
                <c:pt idx="6">
                  <c:v>-0.15518694704189526</c:v>
                </c:pt>
                <c:pt idx="7">
                  <c:v>-2.7293296035645523E-2</c:v>
                </c:pt>
                <c:pt idx="8">
                  <c:v>8.7798666658126689E-2</c:v>
                </c:pt>
                <c:pt idx="9">
                  <c:v>0.18939892926110297</c:v>
                </c:pt>
              </c:numCache>
            </c:numRef>
          </c:yVal>
          <c:smooth val="0"/>
        </c:ser>
        <c:ser>
          <c:idx val="2"/>
          <c:order val="2"/>
          <c:tx>
            <c:v>Algorithm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9697550208712"/>
                  <c:y val="-8.07874015748031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1.0232x - 5.3982</a:t>
                    </a:r>
                    <a:br>
                      <a:rPr lang="en-US" sz="1000" baseline="0"/>
                    </a:br>
                    <a:r>
                      <a:rPr lang="en-US" sz="1000" baseline="0"/>
                      <a:t>R² = 0.9998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'log-log'!$E$15:$E$24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4.3010299956639813</c:v>
                </c:pt>
                <c:pt idx="3">
                  <c:v>4.4771212547196626</c:v>
                </c:pt>
                <c:pt idx="4">
                  <c:v>4.6020599913279625</c:v>
                </c:pt>
                <c:pt idx="5">
                  <c:v>4.6989700043360187</c:v>
                </c:pt>
                <c:pt idx="6">
                  <c:v>4.7781512503836439</c:v>
                </c:pt>
                <c:pt idx="7">
                  <c:v>4.8450980400142569</c:v>
                </c:pt>
                <c:pt idx="8">
                  <c:v>4.9030899869919438</c:v>
                </c:pt>
                <c:pt idx="9">
                  <c:v>4.9542425094393252</c:v>
                </c:pt>
              </c:numCache>
            </c:numRef>
          </c:xVal>
          <c:yVal>
            <c:numRef>
              <c:f>'log-log'!$F$15:$F$24</c:f>
              <c:numCache>
                <c:formatCode>General</c:formatCode>
                <c:ptCount val="10"/>
                <c:pt idx="0">
                  <c:v>-2.3368731327211711</c:v>
                </c:pt>
                <c:pt idx="1">
                  <c:v>-1.294279485593123</c:v>
                </c:pt>
                <c:pt idx="2">
                  <c:v>-0.98186443821071323</c:v>
                </c:pt>
                <c:pt idx="3">
                  <c:v>-0.8183722102200659</c:v>
                </c:pt>
                <c:pt idx="4">
                  <c:v>-0.6965910364514144</c:v>
                </c:pt>
                <c:pt idx="5">
                  <c:v>-0.59015851581492729</c:v>
                </c:pt>
                <c:pt idx="6">
                  <c:v>-0.51626642918522425</c:v>
                </c:pt>
                <c:pt idx="7">
                  <c:v>-0.44040070719602503</c:v>
                </c:pt>
                <c:pt idx="8">
                  <c:v>-0.3824516114586744</c:v>
                </c:pt>
                <c:pt idx="9">
                  <c:v>-0.33067544084776601</c:v>
                </c:pt>
              </c:numCache>
            </c:numRef>
          </c:yVal>
          <c:smooth val="0"/>
        </c:ser>
        <c:ser>
          <c:idx val="3"/>
          <c:order val="3"/>
          <c:tx>
            <c:v>Algorithm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04688441330187"/>
                  <c:y val="-5.2944059703380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'log-log'!$G$15:$G$24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4.3010299956639813</c:v>
                </c:pt>
                <c:pt idx="3">
                  <c:v>4.4771212547196626</c:v>
                </c:pt>
                <c:pt idx="4">
                  <c:v>4.6020599913279625</c:v>
                </c:pt>
                <c:pt idx="5">
                  <c:v>4.6989700043360187</c:v>
                </c:pt>
                <c:pt idx="6">
                  <c:v>4.7781512503836439</c:v>
                </c:pt>
                <c:pt idx="7">
                  <c:v>4.8450980400142569</c:v>
                </c:pt>
                <c:pt idx="8">
                  <c:v>4.9030899869919438</c:v>
                </c:pt>
                <c:pt idx="9">
                  <c:v>4.9542425094393252</c:v>
                </c:pt>
              </c:numCache>
            </c:numRef>
          </c:xVal>
          <c:yVal>
            <c:numRef>
              <c:f>'log-log'!$H$15:$H$24</c:f>
              <c:numCache>
                <c:formatCode>General</c:formatCode>
                <c:ptCount val="10"/>
                <c:pt idx="0">
                  <c:v>-3.7282330666433992</c:v>
                </c:pt>
                <c:pt idx="1">
                  <c:v>-2.6687939469152488</c:v>
                </c:pt>
                <c:pt idx="2">
                  <c:v>-2.3938875262101451</c:v>
                </c:pt>
                <c:pt idx="3">
                  <c:v>-2.2129634263896336</c:v>
                </c:pt>
                <c:pt idx="4">
                  <c:v>-2.0839517312248703</c:v>
                </c:pt>
                <c:pt idx="5">
                  <c:v>-2.0168669554616057</c:v>
                </c:pt>
                <c:pt idx="6">
                  <c:v>-1.9255326068764864</c:v>
                </c:pt>
                <c:pt idx="7">
                  <c:v>-1.8721075425583296</c:v>
                </c:pt>
                <c:pt idx="8">
                  <c:v>-1.8189310984827116</c:v>
                </c:pt>
                <c:pt idx="9">
                  <c:v>-1.7750175418599263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74832"/>
        <c:axId val="354361840"/>
      </c:scatterChart>
      <c:valAx>
        <c:axId val="35937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n value</a:t>
                </a:r>
              </a:p>
            </c:rich>
          </c:tx>
          <c:layout>
            <c:manualLayout>
              <c:xMode val="edge"/>
              <c:yMode val="edge"/>
              <c:x val="0.46480140824927374"/>
              <c:y val="0.83351294943553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61840"/>
        <c:crossesAt val="-5"/>
        <c:crossBetween val="midCat"/>
      </c:valAx>
      <c:valAx>
        <c:axId val="35436184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runtime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7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1.7044616593559294E-2"/>
          <c:y val="0.89056130031938774"/>
          <c:w val="0.97463231841432207"/>
          <c:h val="8.5342314138443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v>Better Enumeration (Formula 2)</c:v>
          </c:tx>
          <c:spPr>
            <a:ln w="38100" cmpd="sng">
              <a:solidFill>
                <a:schemeClr val="accent3"/>
              </a:solidFill>
            </a:ln>
          </c:spPr>
          <c:marker>
            <c:spPr>
              <a:ln w="38100" cmpd="sng">
                <a:solidFill>
                  <a:schemeClr val="accent3"/>
                </a:solidFill>
              </a:ln>
            </c:spPr>
          </c:marker>
          <c:xVal>
            <c:numRef>
              <c:f>'results_form2.csv'!$A$3:$A$12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'results_form2.csv'!$L$3:$L$12</c:f>
              <c:numCache>
                <c:formatCode>0.000</c:formatCode>
                <c:ptCount val="10"/>
                <c:pt idx="0">
                  <c:v>2.2501945495605416E-4</c:v>
                </c:pt>
                <c:pt idx="1">
                  <c:v>2.0301675796508739E-2</c:v>
                </c:pt>
                <c:pt idx="2">
                  <c:v>7.5506806373596136E-2</c:v>
                </c:pt>
                <c:pt idx="3">
                  <c:v>0.16880023479461601</c:v>
                </c:pt>
                <c:pt idx="4">
                  <c:v>0.30731463432311984</c:v>
                </c:pt>
                <c:pt idx="5">
                  <c:v>0.47178587913513137</c:v>
                </c:pt>
                <c:pt idx="6">
                  <c:v>0.6995408058166499</c:v>
                </c:pt>
                <c:pt idx="7">
                  <c:v>0.93908889293670617</c:v>
                </c:pt>
                <c:pt idx="8">
                  <c:v>1.224048614501948</c:v>
                </c:pt>
                <c:pt idx="9">
                  <c:v>1.5466745138168272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'results_form2.csv'!$M$2</c:f>
              <c:strCache>
                <c:ptCount val="1"/>
                <c:pt idx="0">
                  <c:v>a*x^b+c (Trendline)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pPr>
              <a:ln>
                <a:solidFill>
                  <a:schemeClr val="tx2"/>
                </a:solidFill>
                <a:prstDash val="dash"/>
              </a:ln>
            </c:spPr>
          </c:marker>
          <c:xVal>
            <c:numRef>
              <c:f>'results_form2.csv'!$A$3:$A$12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'results_form2.csv'!$M$3:$M$12</c:f>
              <c:numCache>
                <c:formatCode>General</c:formatCode>
                <c:ptCount val="10"/>
                <c:pt idx="0">
                  <c:v>-1.1924026420921873E-3</c:v>
                </c:pt>
                <c:pt idx="1">
                  <c:v>1.8158361318473811E-2</c:v>
                </c:pt>
                <c:pt idx="2">
                  <c:v>7.6323117783695563E-2</c:v>
                </c:pt>
                <c:pt idx="3">
                  <c:v>0.17283008479370188</c:v>
                </c:pt>
                <c:pt idx="4">
                  <c:v>0.30753525887508848</c:v>
                </c:pt>
                <c:pt idx="5">
                  <c:v>0.48033841455597864</c:v>
                </c:pt>
                <c:pt idx="6">
                  <c:v>0.69116245562887857</c:v>
                </c:pt>
                <c:pt idx="7">
                  <c:v>0.93994468904962436</c:v>
                </c:pt>
                <c:pt idx="8">
                  <c:v>1.2266322763281039</c:v>
                </c:pt>
                <c:pt idx="9">
                  <c:v>1.5511795527918115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12472"/>
        <c:axId val="194411296"/>
      </c:scatterChart>
      <c:valAx>
        <c:axId val="19441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'n' Values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411296"/>
        <c:crosses val="autoZero"/>
        <c:crossBetween val="midCat"/>
      </c:valAx>
      <c:valAx>
        <c:axId val="1944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Elapsed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9441247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smoothMarker"/>
        <c:varyColors val="0"/>
        <c:ser>
          <c:idx val="8"/>
          <c:order val="0"/>
          <c:tx>
            <c:v>Divide and Conquer (Formula 3)</c:v>
          </c:tx>
          <c:spPr>
            <a:ln w="38100" cmpd="sng">
              <a:solidFill>
                <a:schemeClr val="accent3"/>
              </a:solidFill>
            </a:ln>
          </c:spPr>
          <c:marker>
            <c:spPr>
              <a:ln w="38100" cmpd="sng">
                <a:solidFill>
                  <a:schemeClr val="accent3"/>
                </a:solidFill>
              </a:ln>
            </c:spPr>
          </c:marker>
          <c:xVal>
            <c:numRef>
              <c:f>'results_form3.csv'!$A$3:$A$12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'results_form3.csv'!$L$3:$L$12</c:f>
              <c:numCache>
                <c:formatCode>0.000</c:formatCode>
                <c:ptCount val="10"/>
                <c:pt idx="0">
                  <c:v>4.6039104461669872E-3</c:v>
                </c:pt>
                <c:pt idx="1">
                  <c:v>5.0783252716064396E-2</c:v>
                </c:pt>
                <c:pt idx="2">
                  <c:v>0.10426428318023631</c:v>
                </c:pt>
                <c:pt idx="3">
                  <c:v>0.1519244909286494</c:v>
                </c:pt>
                <c:pt idx="4">
                  <c:v>0.20109856128692583</c:v>
                </c:pt>
                <c:pt idx="5">
                  <c:v>0.25694577693939158</c:v>
                </c:pt>
                <c:pt idx="6">
                  <c:v>0.30460257530212348</c:v>
                </c:pt>
                <c:pt idx="7">
                  <c:v>0.36274321079254096</c:v>
                </c:pt>
                <c:pt idx="8">
                  <c:v>0.41452276706695501</c:v>
                </c:pt>
                <c:pt idx="9">
                  <c:v>0.46700825691223108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'results_form3.csv'!$M$2</c:f>
              <c:strCache>
                <c:ptCount val="1"/>
                <c:pt idx="0">
                  <c:v>a*x*log2(x)+c (Trendline)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pPr>
              <a:ln>
                <a:solidFill>
                  <a:schemeClr val="tx2"/>
                </a:solidFill>
                <a:prstDash val="dash"/>
              </a:ln>
            </c:spPr>
          </c:marker>
          <c:xVal>
            <c:numRef>
              <c:f>'results_form3.csv'!$A$3:$A$12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'results_form3.csv'!$M$3:$M$12</c:f>
              <c:numCache>
                <c:formatCode>General</c:formatCode>
                <c:ptCount val="10"/>
                <c:pt idx="0">
                  <c:v>1.2987348647815308E-2</c:v>
                </c:pt>
                <c:pt idx="1">
                  <c:v>5.1249648637537434E-2</c:v>
                </c:pt>
                <c:pt idx="2">
                  <c:v>9.8840297275074873E-2</c:v>
                </c:pt>
                <c:pt idx="3">
                  <c:v>0.14878091070684721</c:v>
                </c:pt>
                <c:pt idx="4">
                  <c:v>0.20024759455014973</c:v>
                </c:pt>
                <c:pt idx="5">
                  <c:v>0.25284905398460894</c:v>
                </c:pt>
                <c:pt idx="6">
                  <c:v>0.30635482141369436</c:v>
                </c:pt>
                <c:pt idx="7">
                  <c:v>0.36061261156931923</c:v>
                </c:pt>
                <c:pt idx="8">
                  <c:v>0.41551418910029947</c:v>
                </c:pt>
                <c:pt idx="9">
                  <c:v>0.47097862650324618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49304"/>
        <c:axId val="284049696"/>
      </c:scatterChart>
      <c:valAx>
        <c:axId val="28404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'n' Values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049696"/>
        <c:crosses val="autoZero"/>
        <c:crossBetween val="midCat"/>
      </c:valAx>
      <c:valAx>
        <c:axId val="284049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Elapsed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8404930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Linear-time (Formula 4)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v>Linear-Time (Formula 4)</c:v>
          </c:tx>
          <c:spPr>
            <a:ln w="38100" cmpd="sng">
              <a:solidFill>
                <a:schemeClr val="accent3"/>
              </a:solidFill>
              <a:prstDash val="solid"/>
            </a:ln>
          </c:spPr>
          <c:marker>
            <c:spPr>
              <a:ln w="38100" cmpd="sng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'results_form4.csv'!$A$3:$A$12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'results_form4.csv'!$L$3:$L$12</c:f>
              <c:numCache>
                <c:formatCode>0.000</c:formatCode>
                <c:ptCount val="10"/>
                <c:pt idx="0">
                  <c:v>1.8696784973144489E-4</c:v>
                </c:pt>
                <c:pt idx="1">
                  <c:v>2.143907546997064E-3</c:v>
                </c:pt>
                <c:pt idx="2">
                  <c:v>4.037499427795405E-3</c:v>
                </c:pt>
                <c:pt idx="3">
                  <c:v>6.1240196228027309E-3</c:v>
                </c:pt>
                <c:pt idx="4">
                  <c:v>8.2422971725463843E-3</c:v>
                </c:pt>
                <c:pt idx="5">
                  <c:v>9.6190690994262511E-3</c:v>
                </c:pt>
                <c:pt idx="6">
                  <c:v>1.1870455741882269E-2</c:v>
                </c:pt>
                <c:pt idx="7">
                  <c:v>1.34243249893188E-2</c:v>
                </c:pt>
                <c:pt idx="8">
                  <c:v>1.5172910690307569E-2</c:v>
                </c:pt>
                <c:pt idx="9">
                  <c:v>1.6787362098693789E-2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'results_form4.csv'!$M$2</c:f>
              <c:strCache>
                <c:ptCount val="1"/>
                <c:pt idx="0">
                  <c:v>a*x+c (Trendline)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pPr>
              <a:ln>
                <a:solidFill>
                  <a:schemeClr val="tx2"/>
                </a:solidFill>
                <a:prstDash val="dash"/>
              </a:ln>
            </c:spPr>
          </c:marker>
          <c:xVal>
            <c:numRef>
              <c:f>'results_form4.csv'!$A$3:$A$12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'results_form4.csv'!$M$3:$M$12</c:f>
              <c:numCache>
                <c:formatCode>General</c:formatCode>
                <c:ptCount val="10"/>
                <c:pt idx="0">
                  <c:v>5.3510000000000005E-4</c:v>
                </c:pt>
                <c:pt idx="1">
                  <c:v>2.2136E-3</c:v>
                </c:pt>
                <c:pt idx="2">
                  <c:v>4.0785999999999999E-3</c:v>
                </c:pt>
                <c:pt idx="3">
                  <c:v>5.9436000000000003E-3</c:v>
                </c:pt>
                <c:pt idx="4">
                  <c:v>7.8086000000000006E-3</c:v>
                </c:pt>
                <c:pt idx="5">
                  <c:v>9.6735999999999992E-3</c:v>
                </c:pt>
                <c:pt idx="6">
                  <c:v>1.15386E-2</c:v>
                </c:pt>
                <c:pt idx="7">
                  <c:v>1.34036E-2</c:v>
                </c:pt>
                <c:pt idx="8">
                  <c:v>1.52686E-2</c:v>
                </c:pt>
                <c:pt idx="9">
                  <c:v>1.7133600000000002E-2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50480"/>
        <c:axId val="284050872"/>
      </c:scatterChart>
      <c:valAx>
        <c:axId val="28405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'n' Values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4050872"/>
        <c:crosses val="autoZero"/>
        <c:crossBetween val="midCat"/>
      </c:valAx>
      <c:valAx>
        <c:axId val="284050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Elapsed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84050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</a:t>
            </a:r>
            <a:r>
              <a:rPr lang="en-US" baseline="0"/>
              <a:t> Log Plot of Run-time Actuals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Log Plot'!$B$2</c:f>
              <c:strCache>
                <c:ptCount val="1"/>
                <c:pt idx="0">
                  <c:v>Enumeration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Plot'!$B$3:$B$30</c:f>
              <c:numCache>
                <c:formatCode>General</c:formatCode>
                <c:ptCount val="28"/>
                <c:pt idx="0">
                  <c:v>4.503726959228511E-5</c:v>
                </c:pt>
                <c:pt idx="2">
                  <c:v>6.3363075256347556E-3</c:v>
                </c:pt>
                <c:pt idx="3">
                  <c:v>3.199472427368158E-2</c:v>
                </c:pt>
                <c:pt idx="4">
                  <c:v>9.2057299613952592E-2</c:v>
                </c:pt>
                <c:pt idx="5">
                  <c:v>0.20599858760833678</c:v>
                </c:pt>
                <c:pt idx="6">
                  <c:v>0.39213047027587838</c:v>
                </c:pt>
                <c:pt idx="7">
                  <c:v>0.64684751033782906</c:v>
                </c:pt>
                <c:pt idx="8">
                  <c:v>1.0313893079757641</c:v>
                </c:pt>
                <c:pt idx="9">
                  <c:v>1.5050943136215169</c:v>
                </c:pt>
                <c:pt idx="10">
                  <c:v>2.1353837966918876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'Data for Log Plot'!$C$2</c:f>
              <c:strCache>
                <c:ptCount val="1"/>
                <c:pt idx="0">
                  <c:v>Better Enumeration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Plot'!$C$3:$C$30</c:f>
              <c:numCache>
                <c:formatCode>General</c:formatCode>
                <c:ptCount val="28"/>
                <c:pt idx="1">
                  <c:v>2.2501945495605416E-4</c:v>
                </c:pt>
                <c:pt idx="6">
                  <c:v>2.0301675796508739E-2</c:v>
                </c:pt>
                <c:pt idx="11">
                  <c:v>7.5506806373596136E-2</c:v>
                </c:pt>
                <c:pt idx="12">
                  <c:v>0.16880023479461601</c:v>
                </c:pt>
                <c:pt idx="13">
                  <c:v>0.30731463432311984</c:v>
                </c:pt>
                <c:pt idx="14">
                  <c:v>0.47178587913513137</c:v>
                </c:pt>
                <c:pt idx="15">
                  <c:v>0.6995408058166499</c:v>
                </c:pt>
                <c:pt idx="16">
                  <c:v>0.93908889293670617</c:v>
                </c:pt>
                <c:pt idx="17">
                  <c:v>1.224048614501948</c:v>
                </c:pt>
                <c:pt idx="18">
                  <c:v>1.5466745138168272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'Data for Log Plot'!$D$2</c:f>
              <c:strCache>
                <c:ptCount val="1"/>
                <c:pt idx="0">
                  <c:v>Divide and Conquer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Plot'!$D$3:$D$30</c:f>
              <c:numCache>
                <c:formatCode>General</c:formatCode>
                <c:ptCount val="28"/>
                <c:pt idx="11">
                  <c:v>4.6039104461669872E-3</c:v>
                </c:pt>
                <c:pt idx="19">
                  <c:v>5.0783252716064396E-2</c:v>
                </c:pt>
                <c:pt idx="20">
                  <c:v>0.10426428318023631</c:v>
                </c:pt>
                <c:pt idx="21">
                  <c:v>0.1519244909286494</c:v>
                </c:pt>
                <c:pt idx="22">
                  <c:v>0.20109856128692583</c:v>
                </c:pt>
                <c:pt idx="23">
                  <c:v>0.25694577693939158</c:v>
                </c:pt>
                <c:pt idx="24">
                  <c:v>0.30460257530212348</c:v>
                </c:pt>
                <c:pt idx="25">
                  <c:v>0.36274321079254096</c:v>
                </c:pt>
                <c:pt idx="26">
                  <c:v>0.41452276706695501</c:v>
                </c:pt>
                <c:pt idx="27">
                  <c:v>0.46700825691223108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'Data for Log Plot'!$E$2</c:f>
              <c:strCache>
                <c:ptCount val="1"/>
                <c:pt idx="0">
                  <c:v>Linear Time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Plot'!$E$3:$E$30</c:f>
              <c:numCache>
                <c:formatCode>General</c:formatCode>
                <c:ptCount val="28"/>
                <c:pt idx="11" formatCode="0.000">
                  <c:v>1.8696784973144489E-4</c:v>
                </c:pt>
                <c:pt idx="19" formatCode="0.000">
                  <c:v>2.143907546997064E-3</c:v>
                </c:pt>
                <c:pt idx="20" formatCode="0.000">
                  <c:v>4.037499427795405E-3</c:v>
                </c:pt>
                <c:pt idx="21" formatCode="0.000">
                  <c:v>6.1240196228027309E-3</c:v>
                </c:pt>
                <c:pt idx="22" formatCode="0.000">
                  <c:v>8.2422971725463843E-3</c:v>
                </c:pt>
                <c:pt idx="23" formatCode="0.000">
                  <c:v>9.6190690994262511E-3</c:v>
                </c:pt>
                <c:pt idx="24" formatCode="0.000">
                  <c:v>1.1870455741882269E-2</c:v>
                </c:pt>
                <c:pt idx="25" formatCode="0.000">
                  <c:v>1.34243249893188E-2</c:v>
                </c:pt>
                <c:pt idx="26" formatCode="0.000">
                  <c:v>1.5172910690307569E-2</c:v>
                </c:pt>
                <c:pt idx="27" formatCode="0.000">
                  <c:v>1.6787362098693789E-2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79640"/>
        <c:axId val="284080032"/>
      </c:scatterChart>
      <c:valAx>
        <c:axId val="28407964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'n' Values Used (Log 10 of X values)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84080032"/>
        <c:crosses val="autoZero"/>
        <c:crossBetween val="midCat"/>
      </c:valAx>
      <c:valAx>
        <c:axId val="284080032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Elapsed</a:t>
                </a:r>
                <a:r>
                  <a:rPr lang="en-US" baseline="0"/>
                  <a:t> (</a:t>
                </a:r>
                <a:r>
                  <a:rPr lang="en-US"/>
                  <a:t>Log 10 of Y</a:t>
                </a:r>
                <a:r>
                  <a:rPr lang="en-US" baseline="0"/>
                  <a:t> values)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79640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</a:t>
            </a:r>
            <a:r>
              <a:rPr lang="en-US" baseline="0"/>
              <a:t> Log Plot of Best Fit Formulas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Log Plot'!$F$2</c:f>
              <c:strCache>
                <c:ptCount val="1"/>
                <c:pt idx="0">
                  <c:v>Enumeration (Trendline)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Plot'!$F$3:$F$30</c:f>
              <c:numCache>
                <c:formatCode>General</c:formatCode>
                <c:ptCount val="28"/>
                <c:pt idx="0">
                  <c:v>4.2601575680676984E-3</c:v>
                </c:pt>
                <c:pt idx="2">
                  <c:v>7.7220862718153319E-3</c:v>
                </c:pt>
                <c:pt idx="3">
                  <c:v>3.0507128964560072E-2</c:v>
                </c:pt>
                <c:pt idx="4">
                  <c:v>9.0060596478585442E-2</c:v>
                </c:pt>
                <c:pt idx="5">
                  <c:v>0.2030744130088154</c:v>
                </c:pt>
                <c:pt idx="6">
                  <c:v>0.38578780826525155</c:v>
                </c:pt>
                <c:pt idx="7">
                  <c:v>0.65411504887234029</c:v>
                </c:pt>
                <c:pt idx="8">
                  <c:v>1.0237172977079296</c:v>
                </c:pt>
                <c:pt idx="9">
                  <c:v>1.51004881389037</c:v>
                </c:pt>
                <c:pt idx="10">
                  <c:v>2.1283891575387721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'Data for Log Plot'!$H$2</c:f>
              <c:strCache>
                <c:ptCount val="1"/>
                <c:pt idx="0">
                  <c:v>Divide and Conquer (Trendline)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Plot'!$H$3:$H$37</c:f>
              <c:numCache>
                <c:formatCode>General</c:formatCode>
                <c:ptCount val="35"/>
                <c:pt idx="11">
                  <c:v>1.2987348647815308E-2</c:v>
                </c:pt>
                <c:pt idx="19">
                  <c:v>5.1249648637537434E-2</c:v>
                </c:pt>
                <c:pt idx="20">
                  <c:v>9.8840297275074873E-2</c:v>
                </c:pt>
                <c:pt idx="21">
                  <c:v>0.14878091070684721</c:v>
                </c:pt>
                <c:pt idx="22">
                  <c:v>0.20024759455014973</c:v>
                </c:pt>
                <c:pt idx="23">
                  <c:v>0.25284905398460894</c:v>
                </c:pt>
                <c:pt idx="24">
                  <c:v>0.30635482141369436</c:v>
                </c:pt>
                <c:pt idx="25">
                  <c:v>0.36061261156931923</c:v>
                </c:pt>
                <c:pt idx="26">
                  <c:v>0.41551418910029947</c:v>
                </c:pt>
                <c:pt idx="27">
                  <c:v>0.47097862650324618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'Data for Log Plot'!$I$2</c:f>
              <c:strCache>
                <c:ptCount val="1"/>
                <c:pt idx="0">
                  <c:v>Linear Time (Trendline)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Plot'!$I$3:$I$30</c:f>
              <c:numCache>
                <c:formatCode>General</c:formatCode>
                <c:ptCount val="28"/>
                <c:pt idx="11">
                  <c:v>5.3510000000000005E-4</c:v>
                </c:pt>
                <c:pt idx="19">
                  <c:v>2.2136E-3</c:v>
                </c:pt>
                <c:pt idx="20">
                  <c:v>4.0785999999999999E-3</c:v>
                </c:pt>
                <c:pt idx="21">
                  <c:v>5.9436000000000003E-3</c:v>
                </c:pt>
                <c:pt idx="22">
                  <c:v>7.8086000000000006E-3</c:v>
                </c:pt>
                <c:pt idx="23">
                  <c:v>9.6735999999999992E-3</c:v>
                </c:pt>
                <c:pt idx="24">
                  <c:v>1.15386E-2</c:v>
                </c:pt>
                <c:pt idx="25">
                  <c:v>1.34036E-2</c:v>
                </c:pt>
                <c:pt idx="26">
                  <c:v>1.52686E-2</c:v>
                </c:pt>
                <c:pt idx="27">
                  <c:v>1.7133600000000002E-2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'Data for Log Plot'!$G$2</c:f>
              <c:strCache>
                <c:ptCount val="1"/>
                <c:pt idx="0">
                  <c:v>Better Enumeration (Trendline)</c:v>
                </c:pt>
              </c:strCache>
            </c:strRef>
          </c:tx>
          <c:marker>
            <c:symbol val="none"/>
          </c:marker>
          <c:xVal>
            <c:numRef>
              <c:f>'Data for Log Plot'!$A$3:$A$30</c:f>
              <c:numCache>
                <c:formatCode>General</c:formatCode>
                <c:ptCount val="2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1500</c:v>
                </c:pt>
                <c:pt idx="13">
                  <c:v>2000</c:v>
                </c:pt>
                <c:pt idx="14">
                  <c:v>2500</c:v>
                </c:pt>
                <c:pt idx="15">
                  <c:v>3000</c:v>
                </c:pt>
                <c:pt idx="16">
                  <c:v>3500</c:v>
                </c:pt>
                <c:pt idx="17">
                  <c:v>4000</c:v>
                </c:pt>
                <c:pt idx="18">
                  <c:v>4500</c:v>
                </c:pt>
                <c:pt idx="19">
                  <c:v>10000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  <c:pt idx="24">
                  <c:v>60000</c:v>
                </c:pt>
                <c:pt idx="25">
                  <c:v>70000</c:v>
                </c:pt>
                <c:pt idx="26">
                  <c:v>80000</c:v>
                </c:pt>
                <c:pt idx="27">
                  <c:v>90000</c:v>
                </c:pt>
              </c:numCache>
            </c:numRef>
          </c:xVal>
          <c:yVal>
            <c:numRef>
              <c:f>'Data for Log Plot'!$G$3:$G$30</c:f>
              <c:numCache>
                <c:formatCode>General</c:formatCode>
                <c:ptCount val="28"/>
                <c:pt idx="1">
                  <c:v>1E-3</c:v>
                </c:pt>
                <c:pt idx="6">
                  <c:v>1.8158361318473811E-2</c:v>
                </c:pt>
                <c:pt idx="11">
                  <c:v>7.6323117783695563E-2</c:v>
                </c:pt>
                <c:pt idx="12">
                  <c:v>0.17283008479370188</c:v>
                </c:pt>
                <c:pt idx="13">
                  <c:v>0.30753525887508848</c:v>
                </c:pt>
                <c:pt idx="14">
                  <c:v>0.48033841455597864</c:v>
                </c:pt>
                <c:pt idx="15">
                  <c:v>0.69116245562887857</c:v>
                </c:pt>
                <c:pt idx="16">
                  <c:v>0.93994468904962436</c:v>
                </c:pt>
                <c:pt idx="17">
                  <c:v>1.2266322763281039</c:v>
                </c:pt>
                <c:pt idx="18">
                  <c:v>1.5511795527918115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082384"/>
        <c:axId val="284082776"/>
      </c:scatterChart>
      <c:valAx>
        <c:axId val="284082384"/>
        <c:scaling>
          <c:logBase val="10"/>
          <c:orientation val="minMax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'n' Values Used (Log 10 of X values)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284082776"/>
        <c:crosses val="autoZero"/>
        <c:crossBetween val="midCat"/>
      </c:valAx>
      <c:valAx>
        <c:axId val="284082776"/>
        <c:scaling>
          <c:logBase val="10"/>
          <c:orientation val="minMax"/>
          <c:min val="1.0000000000000002E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Estimated Seconds Elapsed</a:t>
                </a:r>
                <a:r>
                  <a:rPr lang="en-US" baseline="0"/>
                  <a:t> (</a:t>
                </a:r>
                <a:r>
                  <a:rPr lang="en-US"/>
                  <a:t>Log 10 of Y</a:t>
                </a:r>
                <a:r>
                  <a:rPr lang="en-US" baseline="0"/>
                  <a:t> values)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40823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1: Enumeration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'results_form1.csv'!$A$3:$A$12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</c:numCache>
            </c:numRef>
          </c:xVal>
          <c:yVal>
            <c:numRef>
              <c:f>'results_form1.csv'!$L$3:$L$12</c:f>
              <c:numCache>
                <c:formatCode>0.00000</c:formatCode>
                <c:ptCount val="10"/>
                <c:pt idx="0">
                  <c:v>4.503726959228511E-5</c:v>
                </c:pt>
                <c:pt idx="1">
                  <c:v>6.3363075256347556E-3</c:v>
                </c:pt>
                <c:pt idx="2">
                  <c:v>3.199472427368158E-2</c:v>
                </c:pt>
                <c:pt idx="3">
                  <c:v>9.2057299613952592E-2</c:v>
                </c:pt>
                <c:pt idx="4">
                  <c:v>0.20599858760833678</c:v>
                </c:pt>
                <c:pt idx="5">
                  <c:v>0.39213047027587838</c:v>
                </c:pt>
                <c:pt idx="6">
                  <c:v>0.64684751033782906</c:v>
                </c:pt>
                <c:pt idx="7">
                  <c:v>1.0313893079757641</c:v>
                </c:pt>
                <c:pt idx="8">
                  <c:v>1.5050943136215169</c:v>
                </c:pt>
                <c:pt idx="9">
                  <c:v>2.1353837966918876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346104"/>
        <c:axId val="347348064"/>
      </c:scatterChart>
      <c:valAx>
        <c:axId val="34734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8064"/>
        <c:crosses val="autoZero"/>
        <c:crossBetween val="midCat"/>
      </c:valAx>
      <c:valAx>
        <c:axId val="347348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2: Better Enumeration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'results_form2.csv'!$A$3:$A$12</c:f>
              <c:numCache>
                <c:formatCode>General</c:formatCode>
                <c:ptCount val="10"/>
                <c:pt idx="0">
                  <c:v>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'results_form2.csv'!$L$3:$L$12</c:f>
              <c:numCache>
                <c:formatCode>0.000</c:formatCode>
                <c:ptCount val="10"/>
                <c:pt idx="0">
                  <c:v>2.2501945495605416E-4</c:v>
                </c:pt>
                <c:pt idx="1">
                  <c:v>2.0301675796508739E-2</c:v>
                </c:pt>
                <c:pt idx="2">
                  <c:v>7.5506806373596136E-2</c:v>
                </c:pt>
                <c:pt idx="3">
                  <c:v>0.16880023479461601</c:v>
                </c:pt>
                <c:pt idx="4">
                  <c:v>0.30731463432311984</c:v>
                </c:pt>
                <c:pt idx="5">
                  <c:v>0.47178587913513137</c:v>
                </c:pt>
                <c:pt idx="6">
                  <c:v>0.6995408058166499</c:v>
                </c:pt>
                <c:pt idx="7">
                  <c:v>0.93908889293670617</c:v>
                </c:pt>
                <c:pt idx="8">
                  <c:v>1.224048614501948</c:v>
                </c:pt>
                <c:pt idx="9">
                  <c:v>1.5466745138168272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6352"/>
        <c:axId val="354355960"/>
      </c:scatterChart>
      <c:valAx>
        <c:axId val="35435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5960"/>
        <c:crosses val="autoZero"/>
        <c:crossBetween val="midCat"/>
      </c:valAx>
      <c:valAx>
        <c:axId val="354355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3: Divide and Conquer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131649168853894"/>
                  <c:y val="4.212962962962962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5E-06x - 0.0022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0.9997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'results_form3.csv'!$A$3:$A$12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</c:numCache>
            </c:numRef>
          </c:xVal>
          <c:yVal>
            <c:numRef>
              <c:f>'results_form3.csv'!$L$3:$L$12</c:f>
              <c:numCache>
                <c:formatCode>0.000</c:formatCode>
                <c:ptCount val="10"/>
                <c:pt idx="0">
                  <c:v>4.6039104461669872E-3</c:v>
                </c:pt>
                <c:pt idx="1">
                  <c:v>5.0783252716064396E-2</c:v>
                </c:pt>
                <c:pt idx="2">
                  <c:v>0.10426428318023631</c:v>
                </c:pt>
                <c:pt idx="3">
                  <c:v>0.1519244909286494</c:v>
                </c:pt>
                <c:pt idx="4">
                  <c:v>0.20109856128692583</c:v>
                </c:pt>
                <c:pt idx="5">
                  <c:v>0.25694577693939158</c:v>
                </c:pt>
                <c:pt idx="6">
                  <c:v>0.30460257530212348</c:v>
                </c:pt>
                <c:pt idx="7">
                  <c:v>0.36274321079254096</c:v>
                </c:pt>
                <c:pt idx="8">
                  <c:v>0.41452276706695501</c:v>
                </c:pt>
                <c:pt idx="9">
                  <c:v>0.46700825691223108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409304"/>
        <c:axId val="353408128"/>
      </c:scatterChart>
      <c:valAx>
        <c:axId val="35340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8128"/>
        <c:crosses val="autoZero"/>
        <c:crossBetween val="midCat"/>
      </c:valAx>
      <c:valAx>
        <c:axId val="3534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40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18143</xdr:colOff>
      <xdr:row>0</xdr:row>
      <xdr:rowOff>28122</xdr:rowOff>
    </xdr:from>
    <xdr:to>
      <xdr:col>7</xdr:col>
      <xdr:colOff>475343</xdr:colOff>
      <xdr:row>19</xdr:row>
      <xdr:rowOff>174172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546100</xdr:colOff>
      <xdr:row>0</xdr:row>
      <xdr:rowOff>0</xdr:rowOff>
    </xdr:from>
    <xdr:to>
      <xdr:col>15</xdr:col>
      <xdr:colOff>177800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12700</xdr:rowOff>
    </xdr:from>
    <xdr:to>
      <xdr:col>7</xdr:col>
      <xdr:colOff>495300</xdr:colOff>
      <xdr:row>39</xdr:row>
      <xdr:rowOff>158750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546100</xdr:colOff>
      <xdr:row>20</xdr:row>
      <xdr:rowOff>38100</xdr:rowOff>
    </xdr:from>
    <xdr:to>
      <xdr:col>15</xdr:col>
      <xdr:colOff>177800</xdr:colOff>
      <xdr:row>39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27214</xdr:colOff>
      <xdr:row>40</xdr:row>
      <xdr:rowOff>0</xdr:rowOff>
    </xdr:from>
    <xdr:to>
      <xdr:col>7</xdr:col>
      <xdr:colOff>507999</xdr:colOff>
      <xdr:row>57</xdr:row>
      <xdr:rowOff>154214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580572</xdr:colOff>
      <xdr:row>40</xdr:row>
      <xdr:rowOff>36286</xdr:rowOff>
    </xdr:from>
    <xdr:to>
      <xdr:col>15</xdr:col>
      <xdr:colOff>244928</xdr:colOff>
      <xdr:row>57</xdr:row>
      <xdr:rowOff>190500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12</xdr:col>
      <xdr:colOff>165100</xdr:colOff>
      <xdr:row>38</xdr:row>
      <xdr:rowOff>39775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9050"/>
          <a:ext cx="10058400" cy="4961025"/>
        </a:xfrm>
        <a:prstGeom prst="rect">
          <a:avLst/>
        </a:prstGeom>
      </xdr:spPr>
    </xdr:pic>
    <xdr:clientData/>
  </xdr:twoCellAnchor>
  <xdr:twoCellAnchor>
    <xdr:from>
      <xdr:col>12</xdr:col>
      <xdr:colOff>295275</xdr:colOff>
      <xdr:row>13</xdr:row>
      <xdr:rowOff>0</xdr:rowOff>
    </xdr:from>
    <xdr:to>
      <xdr:col>17</xdr:col>
      <xdr:colOff>419100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12</xdr:col>
      <xdr:colOff>304800</xdr:colOff>
      <xdr:row>35</xdr:row>
      <xdr:rowOff>184239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59050"/>
          <a:ext cx="10058400" cy="4514939"/>
        </a:xfrm>
        <a:prstGeom prst="rect">
          <a:avLst/>
        </a:prstGeom>
      </xdr:spPr>
    </xdr:pic>
    <xdr:clientData/>
  </xdr:twoCellAnchor>
  <xdr:twoCellAnchor>
    <xdr:from>
      <xdr:col>10</xdr:col>
      <xdr:colOff>585787</xdr:colOff>
      <xdr:row>14</xdr:row>
      <xdr:rowOff>0</xdr:rowOff>
    </xdr:from>
    <xdr:to>
      <xdr:col>16</xdr:col>
      <xdr:colOff>300037</xdr:colOff>
      <xdr:row>27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69850</xdr:rowOff>
    </xdr:from>
    <xdr:to>
      <xdr:col>12</xdr:col>
      <xdr:colOff>304800</xdr:colOff>
      <xdr:row>42</xdr:row>
      <xdr:rowOff>39194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25750"/>
          <a:ext cx="10058400" cy="5481144"/>
        </a:xfrm>
        <a:prstGeom prst="rect">
          <a:avLst/>
        </a:prstGeom>
      </xdr:spPr>
    </xdr:pic>
    <xdr:clientData/>
  </xdr:twoCellAnchor>
  <xdr:twoCellAnchor>
    <xdr:from>
      <xdr:col>12</xdr:col>
      <xdr:colOff>385762</xdr:colOff>
      <xdr:row>14</xdr:row>
      <xdr:rowOff>57150</xdr:rowOff>
    </xdr:from>
    <xdr:to>
      <xdr:col>18</xdr:col>
      <xdr:colOff>100012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12</xdr:row>
      <xdr:rowOff>190500</xdr:rowOff>
    </xdr:from>
    <xdr:to>
      <xdr:col>12</xdr:col>
      <xdr:colOff>342900</xdr:colOff>
      <xdr:row>39</xdr:row>
      <xdr:rowOff>102189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09"/>
        <a:stretch/>
      </xdr:blipFill>
      <xdr:spPr>
        <a:xfrm>
          <a:off x="38100" y="2552700"/>
          <a:ext cx="10058400" cy="5226639"/>
        </a:xfrm>
        <a:prstGeom prst="rect">
          <a:avLst/>
        </a:prstGeom>
      </xdr:spPr>
    </xdr:pic>
    <xdr:clientData/>
  </xdr:twoCellAnchor>
  <xdr:twoCellAnchor>
    <xdr:from>
      <xdr:col>7</xdr:col>
      <xdr:colOff>671512</xdr:colOff>
      <xdr:row>16</xdr:row>
      <xdr:rowOff>114300</xdr:rowOff>
    </xdr:from>
    <xdr:to>
      <xdr:col>13</xdr:col>
      <xdr:colOff>385762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38100</xdr:rowOff>
    </xdr:from>
    <xdr:to>
      <xdr:col>16</xdr:col>
      <xdr:colOff>471487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"/>
  <sheetViews>
    <sheetView showRuler="0" zoomScale="70" zoomScaleNormal="70" workbookViewId="0">
      <selection activeCell="P13" sqref="P13"/>
    </sheetView>
  </sheetViews>
  <sheetFormatPr defaultColWidth="10.625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C11"/>
  <sheetViews>
    <sheetView workbookViewId="0">
      <selection activeCell="P13" sqref="P13"/>
    </sheetView>
  </sheetViews>
  <sheetFormatPr defaultRowHeight="15.75" x14ac:dyDescent="0.25"/>
  <cols>
    <col min="2" max="2" width="9.375" bestFit="1" customWidth="1"/>
    <col min="3" max="3" width="10.75" bestFit="1" customWidth="1"/>
  </cols>
  <sheetData>
    <row r="1" spans="1:3" x14ac:dyDescent="0.25">
      <c r="A1" t="s">
        <v>4</v>
      </c>
    </row>
    <row r="2" spans="1:3" x14ac:dyDescent="0.25">
      <c r="A2" t="s">
        <v>5</v>
      </c>
    </row>
    <row r="3" spans="1:3" x14ac:dyDescent="0.25">
      <c r="A3" s="3" t="s">
        <v>28</v>
      </c>
    </row>
    <row r="4" spans="1:3" x14ac:dyDescent="0.25">
      <c r="A4" s="3" t="s">
        <v>6</v>
      </c>
    </row>
    <row r="5" spans="1:3" x14ac:dyDescent="0.25">
      <c r="A5" s="3" t="s">
        <v>37</v>
      </c>
    </row>
    <row r="6" spans="1:3" x14ac:dyDescent="0.25">
      <c r="A6" s="3"/>
      <c r="B6" t="s">
        <v>30</v>
      </c>
      <c r="C6" t="s">
        <v>39</v>
      </c>
    </row>
    <row r="7" spans="1:3" x14ac:dyDescent="0.25">
      <c r="A7" s="3"/>
      <c r="B7" t="s">
        <v>31</v>
      </c>
      <c r="C7" t="s">
        <v>38</v>
      </c>
    </row>
    <row r="8" spans="1:3" x14ac:dyDescent="0.25">
      <c r="A8" s="3"/>
      <c r="B8" t="s">
        <v>32</v>
      </c>
      <c r="C8" s="5" t="s">
        <v>40</v>
      </c>
    </row>
    <row r="9" spans="1:3" x14ac:dyDescent="0.25">
      <c r="A9" s="3"/>
      <c r="B9" t="s">
        <v>33</v>
      </c>
      <c r="C9" t="s">
        <v>41</v>
      </c>
    </row>
    <row r="10" spans="1:3" x14ac:dyDescent="0.25">
      <c r="A10" t="s">
        <v>8</v>
      </c>
    </row>
    <row r="11" spans="1:3" x14ac:dyDescent="0.25">
      <c r="A11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C1" workbookViewId="0">
      <selection activeCell="D27" sqref="D27"/>
    </sheetView>
  </sheetViews>
  <sheetFormatPr defaultRowHeight="15.75" x14ac:dyDescent="0.25"/>
  <cols>
    <col min="2" max="2" width="11.75" bestFit="1" customWidth="1"/>
    <col min="3" max="3" width="17.125" bestFit="1" customWidth="1"/>
    <col min="4" max="4" width="17.25" bestFit="1" customWidth="1"/>
    <col min="5" max="5" width="10.375" bestFit="1" customWidth="1"/>
    <col min="6" max="6" width="21.25" bestFit="1" customWidth="1"/>
    <col min="7" max="8" width="26.875" bestFit="1" customWidth="1"/>
    <col min="9" max="9" width="20" bestFit="1" customWidth="1"/>
  </cols>
  <sheetData>
    <row r="1" spans="1:9" x14ac:dyDescent="0.25">
      <c r="B1" s="6" t="s">
        <v>22</v>
      </c>
      <c r="C1" s="6"/>
      <c r="D1" s="6"/>
      <c r="E1" s="6"/>
      <c r="F1" s="6" t="s">
        <v>23</v>
      </c>
      <c r="G1" s="6"/>
      <c r="H1" s="6"/>
      <c r="I1" s="6"/>
    </row>
    <row r="2" spans="1:9" x14ac:dyDescent="0.25">
      <c r="A2" t="s">
        <v>7</v>
      </c>
      <c r="B2" t="s">
        <v>9</v>
      </c>
      <c r="C2" t="s">
        <v>10</v>
      </c>
      <c r="D2" t="s">
        <v>11</v>
      </c>
      <c r="E2" t="s">
        <v>12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>
        <v>10</v>
      </c>
      <c r="B3">
        <v>4.503726959228511E-5</v>
      </c>
      <c r="F3">
        <v>4.2601575680676984E-3</v>
      </c>
    </row>
    <row r="4" spans="1:9" x14ac:dyDescent="0.25">
      <c r="A4">
        <v>50</v>
      </c>
      <c r="C4">
        <v>2.2501945495605416E-4</v>
      </c>
      <c r="G4">
        <v>1E-3</v>
      </c>
    </row>
    <row r="5" spans="1:9" x14ac:dyDescent="0.25">
      <c r="A5">
        <v>100</v>
      </c>
      <c r="B5">
        <v>6.3363075256347556E-3</v>
      </c>
      <c r="F5">
        <v>7.7220862718153319E-3</v>
      </c>
    </row>
    <row r="6" spans="1:9" x14ac:dyDescent="0.25">
      <c r="A6">
        <v>200</v>
      </c>
      <c r="B6">
        <v>3.199472427368158E-2</v>
      </c>
      <c r="F6">
        <v>3.0507128964560072E-2</v>
      </c>
    </row>
    <row r="7" spans="1:9" x14ac:dyDescent="0.25">
      <c r="A7">
        <v>300</v>
      </c>
      <c r="B7">
        <v>9.2057299613952592E-2</v>
      </c>
      <c r="F7">
        <v>9.0060596478585442E-2</v>
      </c>
    </row>
    <row r="8" spans="1:9" x14ac:dyDescent="0.25">
      <c r="A8">
        <v>400</v>
      </c>
      <c r="B8">
        <v>0.20599858760833678</v>
      </c>
      <c r="F8">
        <v>0.2030744130088154</v>
      </c>
    </row>
    <row r="9" spans="1:9" x14ac:dyDescent="0.25">
      <c r="A9">
        <v>500</v>
      </c>
      <c r="B9">
        <v>0.39213047027587838</v>
      </c>
      <c r="C9">
        <v>2.0301675796508739E-2</v>
      </c>
      <c r="F9">
        <v>0.38578780826525155</v>
      </c>
      <c r="G9">
        <v>1.8158361318473811E-2</v>
      </c>
    </row>
    <row r="10" spans="1:9" x14ac:dyDescent="0.25">
      <c r="A10">
        <v>600</v>
      </c>
      <c r="B10">
        <v>0.64684751033782906</v>
      </c>
      <c r="F10">
        <v>0.65411504887234029</v>
      </c>
    </row>
    <row r="11" spans="1:9" x14ac:dyDescent="0.25">
      <c r="A11">
        <v>700</v>
      </c>
      <c r="B11">
        <v>1.0313893079757641</v>
      </c>
      <c r="F11">
        <v>1.0237172977079296</v>
      </c>
    </row>
    <row r="12" spans="1:9" x14ac:dyDescent="0.25">
      <c r="A12">
        <v>800</v>
      </c>
      <c r="B12">
        <v>1.5050943136215169</v>
      </c>
      <c r="F12">
        <v>1.51004881389037</v>
      </c>
    </row>
    <row r="13" spans="1:9" x14ac:dyDescent="0.25">
      <c r="A13">
        <v>900</v>
      </c>
      <c r="B13">
        <v>2.1353837966918876</v>
      </c>
      <c r="F13">
        <v>2.1283891575387721</v>
      </c>
    </row>
    <row r="14" spans="1:9" x14ac:dyDescent="0.25">
      <c r="A14">
        <v>1000</v>
      </c>
      <c r="C14">
        <v>7.5506806373596136E-2</v>
      </c>
      <c r="D14">
        <v>4.6039104461669872E-3</v>
      </c>
      <c r="E14" s="1">
        <v>1.8696784973144489E-4</v>
      </c>
      <c r="G14">
        <v>7.6323117783695563E-2</v>
      </c>
      <c r="H14">
        <v>1.2987348647815308E-2</v>
      </c>
      <c r="I14">
        <v>5.3510000000000005E-4</v>
      </c>
    </row>
    <row r="15" spans="1:9" x14ac:dyDescent="0.25">
      <c r="A15">
        <v>1500</v>
      </c>
      <c r="C15">
        <v>0.16880023479461601</v>
      </c>
      <c r="G15">
        <v>0.17283008479370188</v>
      </c>
    </row>
    <row r="16" spans="1:9" x14ac:dyDescent="0.25">
      <c r="A16">
        <v>2000</v>
      </c>
      <c r="C16">
        <v>0.30731463432311984</v>
      </c>
      <c r="G16">
        <v>0.30753525887508848</v>
      </c>
    </row>
    <row r="17" spans="1:9" x14ac:dyDescent="0.25">
      <c r="A17">
        <v>2500</v>
      </c>
      <c r="C17">
        <v>0.47178587913513137</v>
      </c>
      <c r="G17">
        <v>0.48033841455597864</v>
      </c>
    </row>
    <row r="18" spans="1:9" x14ac:dyDescent="0.25">
      <c r="A18">
        <v>3000</v>
      </c>
      <c r="C18">
        <v>0.6995408058166499</v>
      </c>
      <c r="G18">
        <v>0.69116245562887857</v>
      </c>
    </row>
    <row r="19" spans="1:9" x14ac:dyDescent="0.25">
      <c r="A19">
        <v>3500</v>
      </c>
      <c r="C19">
        <v>0.93908889293670617</v>
      </c>
      <c r="G19">
        <v>0.93994468904962436</v>
      </c>
    </row>
    <row r="20" spans="1:9" x14ac:dyDescent="0.25">
      <c r="A20">
        <v>4000</v>
      </c>
      <c r="C20">
        <v>1.224048614501948</v>
      </c>
      <c r="G20">
        <v>1.2266322763281039</v>
      </c>
    </row>
    <row r="21" spans="1:9" x14ac:dyDescent="0.25">
      <c r="A21">
        <v>4500</v>
      </c>
      <c r="C21">
        <v>1.5466745138168272</v>
      </c>
      <c r="G21">
        <v>1.5511795527918115</v>
      </c>
    </row>
    <row r="22" spans="1:9" x14ac:dyDescent="0.25">
      <c r="A22">
        <v>10000</v>
      </c>
      <c r="D22">
        <v>5.0783252716064396E-2</v>
      </c>
      <c r="E22" s="1">
        <v>2.143907546997064E-3</v>
      </c>
      <c r="H22">
        <v>5.1249648637537434E-2</v>
      </c>
      <c r="I22">
        <v>2.2136E-3</v>
      </c>
    </row>
    <row r="23" spans="1:9" x14ac:dyDescent="0.25">
      <c r="A23">
        <v>20000</v>
      </c>
      <c r="D23">
        <v>0.10426428318023631</v>
      </c>
      <c r="E23" s="1">
        <v>4.037499427795405E-3</v>
      </c>
      <c r="H23">
        <v>9.8840297275074873E-2</v>
      </c>
      <c r="I23">
        <v>4.0785999999999999E-3</v>
      </c>
    </row>
    <row r="24" spans="1:9" x14ac:dyDescent="0.25">
      <c r="A24">
        <v>30000</v>
      </c>
      <c r="D24">
        <v>0.1519244909286494</v>
      </c>
      <c r="E24" s="1">
        <v>6.1240196228027309E-3</v>
      </c>
      <c r="H24">
        <v>0.14878091070684721</v>
      </c>
      <c r="I24">
        <v>5.9436000000000003E-3</v>
      </c>
    </row>
    <row r="25" spans="1:9" x14ac:dyDescent="0.25">
      <c r="A25">
        <v>40000</v>
      </c>
      <c r="D25">
        <v>0.20109856128692583</v>
      </c>
      <c r="E25" s="1">
        <v>8.2422971725463843E-3</v>
      </c>
      <c r="H25">
        <v>0.20024759455014973</v>
      </c>
      <c r="I25">
        <v>7.8086000000000006E-3</v>
      </c>
    </row>
    <row r="26" spans="1:9" x14ac:dyDescent="0.25">
      <c r="A26">
        <v>50000</v>
      </c>
      <c r="D26">
        <v>0.25694577693939158</v>
      </c>
      <c r="E26" s="1">
        <v>9.6190690994262511E-3</v>
      </c>
      <c r="H26">
        <v>0.25284905398460894</v>
      </c>
      <c r="I26">
        <v>9.6735999999999992E-3</v>
      </c>
    </row>
    <row r="27" spans="1:9" x14ac:dyDescent="0.25">
      <c r="A27">
        <v>60000</v>
      </c>
      <c r="D27">
        <v>0.30460257530212348</v>
      </c>
      <c r="E27" s="1">
        <v>1.1870455741882269E-2</v>
      </c>
      <c r="H27">
        <v>0.30635482141369436</v>
      </c>
      <c r="I27">
        <v>1.15386E-2</v>
      </c>
    </row>
    <row r="28" spans="1:9" x14ac:dyDescent="0.25">
      <c r="A28">
        <v>70000</v>
      </c>
      <c r="D28">
        <v>0.36274321079254096</v>
      </c>
      <c r="E28" s="1">
        <v>1.34243249893188E-2</v>
      </c>
      <c r="H28">
        <v>0.36061261156931923</v>
      </c>
      <c r="I28">
        <v>1.34036E-2</v>
      </c>
    </row>
    <row r="29" spans="1:9" x14ac:dyDescent="0.25">
      <c r="A29">
        <v>80000</v>
      </c>
      <c r="D29">
        <v>0.41452276706695501</v>
      </c>
      <c r="E29" s="1">
        <v>1.5172910690307569E-2</v>
      </c>
      <c r="H29">
        <v>0.41551418910029947</v>
      </c>
      <c r="I29">
        <v>1.52686E-2</v>
      </c>
    </row>
    <row r="30" spans="1:9" x14ac:dyDescent="0.25">
      <c r="A30">
        <v>90000</v>
      </c>
      <c r="D30">
        <v>0.46700825691223108</v>
      </c>
      <c r="E30" s="1">
        <v>1.6787362098693789E-2</v>
      </c>
      <c r="H30">
        <v>0.47097862650324618</v>
      </c>
      <c r="I30">
        <v>1.7133600000000002E-2</v>
      </c>
    </row>
  </sheetData>
  <mergeCells count="2"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Ruler="0" workbookViewId="0">
      <selection activeCell="L3" sqref="L3"/>
    </sheetView>
  </sheetViews>
  <sheetFormatPr defaultColWidth="10.625" defaultRowHeight="15.75" x14ac:dyDescent="0.25"/>
  <cols>
    <col min="12" max="12" width="12.5" customWidth="1"/>
    <col min="13" max="13" width="14.375" bestFit="1" customWidth="1"/>
    <col min="14" max="14" width="12.125" bestFit="1" customWidth="1"/>
  </cols>
  <sheetData>
    <row r="1" spans="1:16" x14ac:dyDescent="0.25">
      <c r="A1" t="s">
        <v>0</v>
      </c>
      <c r="B1">
        <v>1</v>
      </c>
      <c r="N1" s="4" t="s">
        <v>13</v>
      </c>
    </row>
    <row r="2" spans="1:16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2</v>
      </c>
      <c r="M2" s="4" t="s">
        <v>18</v>
      </c>
      <c r="N2" s="4" t="s">
        <v>14</v>
      </c>
      <c r="O2">
        <v>4.9870000000000003E-9</v>
      </c>
    </row>
    <row r="3" spans="1:16" x14ac:dyDescent="0.25">
      <c r="A3">
        <v>10</v>
      </c>
      <c r="B3" s="2">
        <v>5.1975250244140598E-5</v>
      </c>
      <c r="C3" s="2">
        <v>4.38690185546875E-5</v>
      </c>
      <c r="D3" s="2">
        <v>4.38690185546875E-5</v>
      </c>
      <c r="E3" s="2">
        <v>4.4107437133789002E-5</v>
      </c>
      <c r="F3" s="2">
        <v>4.4107437133789002E-5</v>
      </c>
      <c r="G3" s="2">
        <v>4.4107437133789002E-5</v>
      </c>
      <c r="H3" s="2">
        <v>4.4107437133789002E-5</v>
      </c>
      <c r="I3" s="2">
        <v>4.6014785766601502E-5</v>
      </c>
      <c r="J3" s="2">
        <v>4.4107437133789002E-5</v>
      </c>
      <c r="K3" s="2">
        <v>4.4107437133789002E-5</v>
      </c>
      <c r="L3" s="2">
        <f t="shared" ref="L3:L12" si="0">AVERAGE(B3:K3)</f>
        <v>4.503726959228511E-5</v>
      </c>
      <c r="M3">
        <f>(($O$2)*(A3^$O$3))+$O$4</f>
        <v>4.2601575680676984E-3</v>
      </c>
      <c r="N3" s="4" t="s">
        <v>15</v>
      </c>
      <c r="O3">
        <v>2.9209999999999998</v>
      </c>
    </row>
    <row r="4" spans="1:16" x14ac:dyDescent="0.25">
      <c r="A4">
        <v>100</v>
      </c>
      <c r="B4" s="2">
        <v>6.3459873199462804E-3</v>
      </c>
      <c r="C4" s="2">
        <v>5.2890777587890599E-3</v>
      </c>
      <c r="D4" s="2">
        <v>4.9269199371337804E-3</v>
      </c>
      <c r="E4" s="2">
        <v>4.9738883972167899E-3</v>
      </c>
      <c r="F4" s="2">
        <v>5.5530071258544896E-3</v>
      </c>
      <c r="G4" s="2">
        <v>7.7128410339355399E-3</v>
      </c>
      <c r="H4" s="2">
        <v>5.07712364196777E-3</v>
      </c>
      <c r="I4" s="2">
        <v>7.0230960845947196E-3</v>
      </c>
      <c r="J4" s="2">
        <v>1.03521347045898E-2</v>
      </c>
      <c r="K4" s="2">
        <v>6.1089992523193299E-3</v>
      </c>
      <c r="L4" s="2">
        <f t="shared" si="0"/>
        <v>6.3363075256347556E-3</v>
      </c>
      <c r="M4">
        <f>(($O$2)*(A4^$O$3))+$O$4</f>
        <v>7.7220862718153319E-3</v>
      </c>
      <c r="N4" s="4" t="s">
        <v>16</v>
      </c>
      <c r="O4">
        <v>4.2560000000000002E-3</v>
      </c>
    </row>
    <row r="5" spans="1:16" x14ac:dyDescent="0.25">
      <c r="A5">
        <v>200</v>
      </c>
      <c r="B5" s="2">
        <v>3.5212039947509703E-2</v>
      </c>
      <c r="C5" s="2">
        <v>3.01640033721923E-2</v>
      </c>
      <c r="D5" s="2">
        <v>3.2682180404663003E-2</v>
      </c>
      <c r="E5" s="2">
        <v>3.2922029495239202E-2</v>
      </c>
      <c r="F5" s="2">
        <v>3.02808284759521E-2</v>
      </c>
      <c r="G5" s="2">
        <v>3.2810211181640597E-2</v>
      </c>
      <c r="H5" s="2">
        <v>3.3610820770263602E-2</v>
      </c>
      <c r="I5" s="2">
        <v>2.8419971466064401E-2</v>
      </c>
      <c r="J5" s="2">
        <v>3.0512094497680602E-2</v>
      </c>
      <c r="K5" s="2">
        <v>3.3333063125610303E-2</v>
      </c>
      <c r="L5" s="2">
        <f t="shared" si="0"/>
        <v>3.199472427368158E-2</v>
      </c>
      <c r="M5">
        <f t="shared" ref="M5:M12" si="1">(($O$2)*(A5^$O$3))+$O$4</f>
        <v>3.0507128964560072E-2</v>
      </c>
    </row>
    <row r="6" spans="1:16" x14ac:dyDescent="0.25">
      <c r="A6">
        <v>300</v>
      </c>
      <c r="B6" s="2">
        <v>9.1619968414306599E-2</v>
      </c>
      <c r="C6" s="2">
        <v>9.99729633331298E-2</v>
      </c>
      <c r="D6" s="2">
        <v>9.4035148620605399E-2</v>
      </c>
      <c r="E6" s="2">
        <v>9.0693950653076102E-2</v>
      </c>
      <c r="F6" s="2">
        <v>9.1753959655761705E-2</v>
      </c>
      <c r="G6" s="2">
        <v>8.4773063659667899E-2</v>
      </c>
      <c r="H6" s="2">
        <v>9.4109058380126898E-2</v>
      </c>
      <c r="I6" s="2">
        <v>9.1461896896362305E-2</v>
      </c>
      <c r="J6" s="2">
        <v>8.7162971496582003E-2</v>
      </c>
      <c r="K6" s="2">
        <v>9.4990015029907199E-2</v>
      </c>
      <c r="L6" s="2">
        <f t="shared" si="0"/>
        <v>9.2057299613952592E-2</v>
      </c>
      <c r="M6">
        <f t="shared" si="1"/>
        <v>9.0060596478585442E-2</v>
      </c>
    </row>
    <row r="7" spans="1:16" x14ac:dyDescent="0.25">
      <c r="A7">
        <v>400</v>
      </c>
      <c r="B7" s="2">
        <v>0.21736812591552701</v>
      </c>
      <c r="C7" s="2">
        <v>0.20289707183837799</v>
      </c>
      <c r="D7" s="2">
        <v>0.209403991699218</v>
      </c>
      <c r="E7" s="2">
        <v>0.19871091842651301</v>
      </c>
      <c r="F7" s="2">
        <v>0.19600701332092199</v>
      </c>
      <c r="G7" s="2">
        <v>0.20780301094055101</v>
      </c>
      <c r="H7" s="2">
        <v>0.20054197311401301</v>
      </c>
      <c r="I7" s="2">
        <v>0.201839923858642</v>
      </c>
      <c r="J7" s="2">
        <v>0.22465205192565901</v>
      </c>
      <c r="K7" s="2">
        <v>0.20076179504394501</v>
      </c>
      <c r="L7" s="2">
        <f t="shared" si="0"/>
        <v>0.20599858760833678</v>
      </c>
      <c r="M7">
        <f t="shared" si="1"/>
        <v>0.2030744130088154</v>
      </c>
    </row>
    <row r="8" spans="1:16" x14ac:dyDescent="0.25">
      <c r="A8">
        <v>500</v>
      </c>
      <c r="B8" s="2">
        <v>0.38866186141967701</v>
      </c>
      <c r="C8" s="2">
        <v>0.38605308532714799</v>
      </c>
      <c r="D8" s="2">
        <v>0.39672207832336398</v>
      </c>
      <c r="E8" s="2">
        <v>0.37602400779724099</v>
      </c>
      <c r="F8" s="2">
        <v>0.38846492767333901</v>
      </c>
      <c r="G8" s="2">
        <v>0.37879490852355902</v>
      </c>
      <c r="H8" s="2">
        <v>0.42038083076477001</v>
      </c>
      <c r="I8" s="2">
        <v>0.377414941787719</v>
      </c>
      <c r="J8" s="2">
        <v>0.39069604873657199</v>
      </c>
      <c r="K8" s="2">
        <v>0.41809201240539501</v>
      </c>
      <c r="L8" s="2">
        <f t="shared" si="0"/>
        <v>0.39213047027587838</v>
      </c>
      <c r="M8">
        <f t="shared" si="1"/>
        <v>0.38578780826525155</v>
      </c>
    </row>
    <row r="9" spans="1:16" x14ac:dyDescent="0.25">
      <c r="A9">
        <v>600</v>
      </c>
      <c r="B9" s="2">
        <v>0.66762900352478005</v>
      </c>
      <c r="C9" s="2">
        <v>0.64439702033996504</v>
      </c>
      <c r="D9" s="2">
        <v>0.65511512756347601</v>
      </c>
      <c r="E9" s="2">
        <v>0.646761894226074</v>
      </c>
      <c r="F9" s="2">
        <v>0.64774084091186501</v>
      </c>
      <c r="G9" s="2">
        <v>0.63948416709899902</v>
      </c>
      <c r="H9" s="2">
        <v>0.64750504493713301</v>
      </c>
      <c r="I9" s="2">
        <v>0.64062190055847101</v>
      </c>
      <c r="J9" s="2">
        <v>0.63773202896118097</v>
      </c>
      <c r="K9" s="2">
        <v>0.64148807525634699</v>
      </c>
      <c r="L9" s="2">
        <f t="shared" si="0"/>
        <v>0.64684751033782906</v>
      </c>
      <c r="M9">
        <f t="shared" si="1"/>
        <v>0.65411504887234029</v>
      </c>
      <c r="O9" t="s">
        <v>34</v>
      </c>
    </row>
    <row r="10" spans="1:16" x14ac:dyDescent="0.25">
      <c r="A10">
        <v>700</v>
      </c>
      <c r="B10" s="2">
        <v>1.0592179298400799</v>
      </c>
      <c r="C10" s="2">
        <v>1.0347270965576101</v>
      </c>
      <c r="D10" s="2">
        <v>1.0436029434204099</v>
      </c>
      <c r="E10" s="2">
        <v>1.0055248737335201</v>
      </c>
      <c r="F10" s="2">
        <v>1.0174641609191799</v>
      </c>
      <c r="G10" s="2">
        <v>1.0146360397338801</v>
      </c>
      <c r="H10" s="2">
        <v>1.05549693107604</v>
      </c>
      <c r="I10" s="2">
        <v>1.03417301177978</v>
      </c>
      <c r="J10" s="2">
        <v>1.04339504241943</v>
      </c>
      <c r="K10" s="2">
        <v>1.00565505027771</v>
      </c>
      <c r="L10" s="2">
        <f t="shared" si="0"/>
        <v>1.0313893079757641</v>
      </c>
      <c r="M10">
        <f t="shared" si="1"/>
        <v>1.0237172977079296</v>
      </c>
      <c r="O10" t="s">
        <v>35</v>
      </c>
      <c r="P10">
        <v>6213.3332669384436</v>
      </c>
    </row>
    <row r="11" spans="1:16" x14ac:dyDescent="0.25">
      <c r="A11">
        <v>800</v>
      </c>
      <c r="B11" s="2">
        <v>1.49486207962036</v>
      </c>
      <c r="C11" s="2">
        <v>1.5019371509552</v>
      </c>
      <c r="D11" s="2">
        <v>1.5408730506896899</v>
      </c>
      <c r="E11" s="2">
        <v>1.47661900520324</v>
      </c>
      <c r="F11" s="2">
        <v>1.50053787231445</v>
      </c>
      <c r="G11" s="2">
        <v>1.53187799453735</v>
      </c>
      <c r="H11" s="2">
        <v>1.50983691215515</v>
      </c>
      <c r="I11" s="2">
        <v>1.5184090137481601</v>
      </c>
      <c r="J11" s="2">
        <v>1.49749302864074</v>
      </c>
      <c r="K11" s="2">
        <v>1.4784970283508301</v>
      </c>
      <c r="L11" s="2">
        <f t="shared" si="0"/>
        <v>1.5050943136215169</v>
      </c>
      <c r="M11">
        <f t="shared" si="1"/>
        <v>1.51004881389037</v>
      </c>
      <c r="O11" s="4" t="s">
        <v>18</v>
      </c>
      <c r="P11">
        <f>(($O$2)*(P10^$O$3))+$O$4</f>
        <v>599.98963461991445</v>
      </c>
    </row>
    <row r="12" spans="1:16" x14ac:dyDescent="0.25">
      <c r="A12">
        <v>900</v>
      </c>
      <c r="B12" s="2">
        <v>2.1435070037841699</v>
      </c>
      <c r="C12" s="2">
        <v>2.2275979518890301</v>
      </c>
      <c r="D12" s="2">
        <v>2.2015450000762899</v>
      </c>
      <c r="E12" s="2">
        <v>2.1322979927062899</v>
      </c>
      <c r="F12" s="2">
        <v>2.14745593070983</v>
      </c>
      <c r="G12" s="2">
        <v>2.0912671089172301</v>
      </c>
      <c r="H12" s="2">
        <v>2.0973200798034601</v>
      </c>
      <c r="I12" s="2">
        <v>2.09586501121521</v>
      </c>
      <c r="J12" s="2">
        <v>2.0861029624938898</v>
      </c>
      <c r="K12" s="2">
        <v>2.1308789253234801</v>
      </c>
      <c r="L12" s="2">
        <f t="shared" si="0"/>
        <v>2.1353837966918876</v>
      </c>
      <c r="M12">
        <f t="shared" si="1"/>
        <v>2.1283891575387721</v>
      </c>
      <c r="O12" t="s">
        <v>36</v>
      </c>
      <c r="P12">
        <f>P11/60</f>
        <v>9.9998272436652407</v>
      </c>
    </row>
  </sheetData>
  <dataConsolidate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Ruler="0" topLeftCell="E13" workbookViewId="0">
      <selection activeCell="L3" activeCellId="1" sqref="A3:A12 L3:L12"/>
    </sheetView>
  </sheetViews>
  <sheetFormatPr defaultColWidth="10.625" defaultRowHeight="15.75" x14ac:dyDescent="0.25"/>
  <sheetData>
    <row r="1" spans="1:16" x14ac:dyDescent="0.25">
      <c r="A1" t="s">
        <v>0</v>
      </c>
      <c r="B1">
        <v>2</v>
      </c>
      <c r="N1" s="4" t="s">
        <v>13</v>
      </c>
    </row>
    <row r="2" spans="1:16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2</v>
      </c>
      <c r="M2" s="4" t="s">
        <v>18</v>
      </c>
      <c r="N2" s="4" t="s">
        <v>14</v>
      </c>
      <c r="O2">
        <v>8.2700000000000006E-8</v>
      </c>
    </row>
    <row r="3" spans="1:16" x14ac:dyDescent="0.25">
      <c r="A3">
        <v>50</v>
      </c>
      <c r="B3">
        <v>2.2912025451660099E-4</v>
      </c>
      <c r="C3">
        <v>2.30073928833007E-4</v>
      </c>
      <c r="D3">
        <v>2.21014022827148E-4</v>
      </c>
      <c r="E3">
        <v>2.23875045776367E-4</v>
      </c>
      <c r="F3">
        <v>2.2315979003906201E-4</v>
      </c>
      <c r="G3">
        <v>2.23875045776367E-4</v>
      </c>
      <c r="H3">
        <v>2.21014022827148E-4</v>
      </c>
      <c r="I3">
        <v>2.21014022827148E-4</v>
      </c>
      <c r="J3">
        <v>2.2292137145995999E-4</v>
      </c>
      <c r="K3">
        <v>2.34127044677734E-4</v>
      </c>
      <c r="L3" s="1">
        <f t="shared" ref="L3:L12" si="0">AVERAGE(B3:K3)</f>
        <v>2.2501945495605416E-4</v>
      </c>
      <c r="M3">
        <f>(($O$2)*(A3^$O$3))+$O$4</f>
        <v>-1.1924026420921873E-3</v>
      </c>
      <c r="N3" s="4" t="s">
        <v>15</v>
      </c>
      <c r="O3">
        <v>1.9910000000000001</v>
      </c>
    </row>
    <row r="4" spans="1:16" x14ac:dyDescent="0.25">
      <c r="A4">
        <v>500</v>
      </c>
      <c r="B4">
        <v>1.82290077209472E-2</v>
      </c>
      <c r="C4">
        <v>2.2690057754516602E-2</v>
      </c>
      <c r="D4">
        <v>2.3967027664184501E-2</v>
      </c>
      <c r="E4">
        <v>2.0298957824707E-2</v>
      </c>
      <c r="F4">
        <v>2.1770954132079998E-2</v>
      </c>
      <c r="G4">
        <v>1.8384933471679601E-2</v>
      </c>
      <c r="H4">
        <v>1.7663002014160101E-2</v>
      </c>
      <c r="I4">
        <v>1.9526958465576099E-2</v>
      </c>
      <c r="J4">
        <v>2.1334886550903299E-2</v>
      </c>
      <c r="K4">
        <v>1.9150972366333001E-2</v>
      </c>
      <c r="L4" s="1">
        <f t="shared" si="0"/>
        <v>2.0301675796508739E-2</v>
      </c>
      <c r="M4">
        <f>(($O$2)*(A4^$O$3))+$O$4</f>
        <v>1.8158361318473811E-2</v>
      </c>
      <c r="N4" s="4" t="s">
        <v>16</v>
      </c>
      <c r="O4">
        <v>-1.392E-3</v>
      </c>
    </row>
    <row r="5" spans="1:16" x14ac:dyDescent="0.25">
      <c r="A5">
        <v>1000</v>
      </c>
      <c r="B5">
        <v>7.7996015548705999E-2</v>
      </c>
      <c r="C5">
        <v>7.3343992233276298E-2</v>
      </c>
      <c r="D5">
        <v>7.6581001281738198E-2</v>
      </c>
      <c r="E5">
        <v>7.3759078979492104E-2</v>
      </c>
      <c r="F5">
        <v>7.6050043106079102E-2</v>
      </c>
      <c r="G5">
        <v>7.6865911483764607E-2</v>
      </c>
      <c r="H5">
        <v>7.4395895004272405E-2</v>
      </c>
      <c r="I5">
        <v>7.24050998687744E-2</v>
      </c>
      <c r="J5">
        <v>7.4110031127929604E-2</v>
      </c>
      <c r="K5">
        <v>7.9560995101928697E-2</v>
      </c>
      <c r="L5" s="1">
        <f t="shared" si="0"/>
        <v>7.5506806373596136E-2</v>
      </c>
      <c r="M5">
        <f t="shared" ref="M5:M12" si="1">(($O$2)*(A5^$O$3))+$O$4</f>
        <v>7.6323117783695563E-2</v>
      </c>
    </row>
    <row r="6" spans="1:16" x14ac:dyDescent="0.25">
      <c r="A6">
        <v>1500</v>
      </c>
      <c r="B6">
        <v>0.16831588745117099</v>
      </c>
      <c r="C6">
        <v>0.16712498664855899</v>
      </c>
      <c r="D6">
        <v>0.16335797309875399</v>
      </c>
      <c r="E6">
        <v>0.16418194770812899</v>
      </c>
      <c r="F6">
        <v>0.17094993591308499</v>
      </c>
      <c r="G6">
        <v>0.16960716247558499</v>
      </c>
      <c r="H6">
        <v>0.174068212509155</v>
      </c>
      <c r="I6">
        <v>0.17293310165405201</v>
      </c>
      <c r="J6">
        <v>0.16144514083862299</v>
      </c>
      <c r="K6">
        <v>0.17601799964904699</v>
      </c>
      <c r="L6" s="1">
        <f t="shared" si="0"/>
        <v>0.16880023479461601</v>
      </c>
      <c r="M6">
        <f t="shared" si="1"/>
        <v>0.17283008479370188</v>
      </c>
    </row>
    <row r="7" spans="1:16" x14ac:dyDescent="0.25">
      <c r="A7">
        <v>2000</v>
      </c>
      <c r="B7">
        <v>0.33218193054199202</v>
      </c>
      <c r="C7">
        <v>0.30414605140686002</v>
      </c>
      <c r="D7">
        <v>0.31927990913391102</v>
      </c>
      <c r="E7">
        <v>0.306157827377319</v>
      </c>
      <c r="F7">
        <v>0.31457901000976501</v>
      </c>
      <c r="G7">
        <v>0.30199694633483798</v>
      </c>
      <c r="H7">
        <v>0.29618096351623502</v>
      </c>
      <c r="I7">
        <v>0.30514788627624501</v>
      </c>
      <c r="J7">
        <v>0.304025888442993</v>
      </c>
      <c r="K7">
        <v>0.28944993019103998</v>
      </c>
      <c r="L7" s="1">
        <f t="shared" si="0"/>
        <v>0.30731463432311984</v>
      </c>
      <c r="M7">
        <f t="shared" si="1"/>
        <v>0.30753525887508848</v>
      </c>
    </row>
    <row r="8" spans="1:16" x14ac:dyDescent="0.25">
      <c r="A8">
        <v>2500</v>
      </c>
      <c r="B8">
        <v>0.45518016815185502</v>
      </c>
      <c r="C8">
        <v>0.45177292823791498</v>
      </c>
      <c r="D8">
        <v>0.44964098930358798</v>
      </c>
      <c r="E8">
        <v>0.45266890525817799</v>
      </c>
      <c r="F8">
        <v>0.456561088562011</v>
      </c>
      <c r="G8">
        <v>0.493736982345581</v>
      </c>
      <c r="H8">
        <v>0.46523284912109297</v>
      </c>
      <c r="I8">
        <v>0.51458978652954102</v>
      </c>
      <c r="J8">
        <v>0.48932003974914501</v>
      </c>
      <c r="K8">
        <v>0.489155054092407</v>
      </c>
      <c r="L8" s="1">
        <f t="shared" si="0"/>
        <v>0.47178587913513137</v>
      </c>
      <c r="M8">
        <f t="shared" si="1"/>
        <v>0.48033841455597864</v>
      </c>
    </row>
    <row r="9" spans="1:16" x14ac:dyDescent="0.25">
      <c r="A9">
        <v>3000</v>
      </c>
      <c r="B9">
        <v>0.68838095664978005</v>
      </c>
      <c r="C9">
        <v>0.72954583168029696</v>
      </c>
      <c r="D9">
        <v>0.67729902267455999</v>
      </c>
      <c r="E9">
        <v>0.69644618034362704</v>
      </c>
      <c r="F9">
        <v>0.6958589553833</v>
      </c>
      <c r="G9">
        <v>0.69207310676574696</v>
      </c>
      <c r="H9">
        <v>0.68634510040283203</v>
      </c>
      <c r="I9">
        <v>0.70670294761657704</v>
      </c>
      <c r="J9">
        <v>0.71352195739746005</v>
      </c>
      <c r="K9">
        <v>0.709233999252319</v>
      </c>
      <c r="L9" s="1">
        <f t="shared" si="0"/>
        <v>0.6995408058166499</v>
      </c>
      <c r="M9">
        <f t="shared" si="1"/>
        <v>0.69116245562887857</v>
      </c>
      <c r="O9" t="s">
        <v>34</v>
      </c>
    </row>
    <row r="10" spans="1:16" x14ac:dyDescent="0.25">
      <c r="A10">
        <v>3500</v>
      </c>
      <c r="B10">
        <v>0.92929315567016602</v>
      </c>
      <c r="C10">
        <v>0.93234395980834905</v>
      </c>
      <c r="D10">
        <v>0.94874405860900801</v>
      </c>
      <c r="E10">
        <v>0.94233512878417902</v>
      </c>
      <c r="F10">
        <v>0.93572306632995605</v>
      </c>
      <c r="G10">
        <v>0.90988683700561501</v>
      </c>
      <c r="H10">
        <v>0.933357954025268</v>
      </c>
      <c r="I10">
        <v>0.96816587448120095</v>
      </c>
      <c r="J10">
        <v>0.94285392761230402</v>
      </c>
      <c r="K10">
        <v>0.94818496704101496</v>
      </c>
      <c r="L10" s="1">
        <f t="shared" si="0"/>
        <v>0.93908889293670617</v>
      </c>
      <c r="M10">
        <f t="shared" si="1"/>
        <v>0.93994468904962436</v>
      </c>
      <c r="O10" t="s">
        <v>35</v>
      </c>
      <c r="P10">
        <v>89662.039392427963</v>
      </c>
    </row>
    <row r="11" spans="1:16" x14ac:dyDescent="0.25">
      <c r="A11">
        <v>4000</v>
      </c>
      <c r="B11">
        <v>1.2380299568176201</v>
      </c>
      <c r="C11">
        <v>1.23544597625732</v>
      </c>
      <c r="D11">
        <v>1.22588014602661</v>
      </c>
      <c r="E11">
        <v>1.2274599075317301</v>
      </c>
      <c r="F11">
        <v>1.19970107078552</v>
      </c>
      <c r="G11">
        <v>1.2244632244110101</v>
      </c>
      <c r="H11">
        <v>1.2249391078948899</v>
      </c>
      <c r="I11">
        <v>1.21135377883911</v>
      </c>
      <c r="J11">
        <v>1.22334909439086</v>
      </c>
      <c r="K11">
        <v>1.22986388206481</v>
      </c>
      <c r="L11" s="1">
        <f t="shared" si="0"/>
        <v>1.224048614501948</v>
      </c>
      <c r="M11">
        <f t="shared" si="1"/>
        <v>1.2266322763281039</v>
      </c>
      <c r="O11" s="4" t="s">
        <v>18</v>
      </c>
      <c r="P11">
        <f>(($O$2)*(P10^$O$3))+$O$4</f>
        <v>599.99585495920667</v>
      </c>
    </row>
    <row r="12" spans="1:16" x14ac:dyDescent="0.25">
      <c r="A12">
        <v>4500</v>
      </c>
      <c r="B12">
        <v>1.53587102890014</v>
      </c>
      <c r="C12">
        <v>1.5310890674591</v>
      </c>
      <c r="D12">
        <v>1.53860092163085</v>
      </c>
      <c r="E12">
        <v>1.5235280990600499</v>
      </c>
      <c r="F12">
        <v>1.5236840248107899</v>
      </c>
      <c r="G12">
        <v>1.5658650398254299</v>
      </c>
      <c r="H12">
        <v>1.55215287208557</v>
      </c>
      <c r="I12">
        <v>1.57705307006835</v>
      </c>
      <c r="J12">
        <v>1.54572200775146</v>
      </c>
      <c r="K12">
        <v>1.5731790065765301</v>
      </c>
      <c r="L12" s="1">
        <f t="shared" si="0"/>
        <v>1.5466745138168272</v>
      </c>
      <c r="M12">
        <f t="shared" si="1"/>
        <v>1.5511795527918115</v>
      </c>
      <c r="O12" t="s">
        <v>36</v>
      </c>
      <c r="P12">
        <f>P11/60</f>
        <v>9.9999309159867771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Ruler="0" topLeftCell="I1" workbookViewId="0">
      <selection activeCell="R9" sqref="R9"/>
    </sheetView>
  </sheetViews>
  <sheetFormatPr defaultColWidth="10.625" defaultRowHeight="15.75" x14ac:dyDescent="0.25"/>
  <sheetData>
    <row r="1" spans="1:16" x14ac:dyDescent="0.25">
      <c r="A1" t="s">
        <v>0</v>
      </c>
      <c r="B1">
        <v>3</v>
      </c>
      <c r="N1" s="4" t="s">
        <v>17</v>
      </c>
    </row>
    <row r="2" spans="1:16" x14ac:dyDescent="0.25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2</v>
      </c>
      <c r="M2" s="4" t="s">
        <v>19</v>
      </c>
      <c r="N2" s="4" t="s">
        <v>14</v>
      </c>
      <c r="O2">
        <v>3.1129999999999999E-7</v>
      </c>
    </row>
    <row r="3" spans="1:16" x14ac:dyDescent="0.25">
      <c r="A3">
        <v>1000</v>
      </c>
      <c r="B3">
        <v>3.8900375366210898E-3</v>
      </c>
      <c r="C3">
        <v>5.0480365753173802E-3</v>
      </c>
      <c r="D3">
        <v>3.7798881530761701E-3</v>
      </c>
      <c r="E3">
        <v>3.8650035858154201E-3</v>
      </c>
      <c r="F3">
        <v>4.8539638519287101E-3</v>
      </c>
      <c r="G3">
        <v>3.9241313934326102E-3</v>
      </c>
      <c r="H3">
        <v>4.89401817321777E-3</v>
      </c>
      <c r="I3">
        <v>5.1920413970947196E-3</v>
      </c>
      <c r="J3">
        <v>4.1010379791259696E-3</v>
      </c>
      <c r="K3">
        <v>6.4909458160400304E-3</v>
      </c>
      <c r="L3" s="1">
        <f t="shared" ref="L3:L12" si="0">AVERAGE(B3:K3)</f>
        <v>4.6039104461669872E-3</v>
      </c>
      <c r="M3">
        <f>(($O$2)*(A3)*(LOG(A3,2)))+$O$3</f>
        <v>1.2987348647815308E-2</v>
      </c>
      <c r="N3" s="4" t="s">
        <v>16</v>
      </c>
      <c r="O3">
        <v>9.8849999999999997E-3</v>
      </c>
    </row>
    <row r="4" spans="1:16" x14ac:dyDescent="0.25">
      <c r="A4">
        <v>10000</v>
      </c>
      <c r="B4">
        <v>5.7025194168090799E-2</v>
      </c>
      <c r="C4">
        <v>5.2410125732421799E-2</v>
      </c>
      <c r="D4">
        <v>5.3033113479614202E-2</v>
      </c>
      <c r="E4">
        <v>4.85520362854003E-2</v>
      </c>
      <c r="F4">
        <v>5.0045013427734299E-2</v>
      </c>
      <c r="G4">
        <v>4.8545122146606397E-2</v>
      </c>
      <c r="H4">
        <v>4.68039512634277E-2</v>
      </c>
      <c r="I4">
        <v>5.07659912109375E-2</v>
      </c>
      <c r="J4">
        <v>5.0727128982543897E-2</v>
      </c>
      <c r="K4">
        <v>4.9924850463867097E-2</v>
      </c>
      <c r="L4" s="1">
        <f t="shared" si="0"/>
        <v>5.0783252716064396E-2</v>
      </c>
      <c r="M4">
        <f t="shared" ref="M4:M12" si="1">(($O$2)*(A4)*(LOG(A4,2)))+$O$3</f>
        <v>5.1249648637537434E-2</v>
      </c>
      <c r="N4" s="4"/>
    </row>
    <row r="5" spans="1:16" x14ac:dyDescent="0.25">
      <c r="A5">
        <v>20000</v>
      </c>
      <c r="B5">
        <v>0.101222038269042</v>
      </c>
      <c r="C5">
        <v>0.107173919677734</v>
      </c>
      <c r="D5">
        <v>0.107094049453735</v>
      </c>
      <c r="E5">
        <v>0.10200691223144499</v>
      </c>
      <c r="F5">
        <v>0.107365131378173</v>
      </c>
      <c r="G5">
        <v>0.103580951690673</v>
      </c>
      <c r="H5">
        <v>0.102532863616943</v>
      </c>
      <c r="I5">
        <v>0.102976083755493</v>
      </c>
      <c r="J5">
        <v>0.10696291923522901</v>
      </c>
      <c r="K5">
        <v>0.101727962493896</v>
      </c>
      <c r="L5" s="1">
        <f t="shared" si="0"/>
        <v>0.10426428318023631</v>
      </c>
      <c r="M5">
        <f t="shared" si="1"/>
        <v>9.8840297275074873E-2</v>
      </c>
    </row>
    <row r="6" spans="1:16" x14ac:dyDescent="0.25">
      <c r="A6">
        <v>30000</v>
      </c>
      <c r="B6">
        <v>0.152230024337768</v>
      </c>
      <c r="C6">
        <v>0.153431892395019</v>
      </c>
      <c r="D6">
        <v>0.14842104911804199</v>
      </c>
      <c r="E6">
        <v>0.152490854263305</v>
      </c>
      <c r="F6">
        <v>0.15304112434387199</v>
      </c>
      <c r="G6">
        <v>0.157649040222167</v>
      </c>
      <c r="H6">
        <v>0.14884901046752899</v>
      </c>
      <c r="I6">
        <v>0.15145993232727001</v>
      </c>
      <c r="J6">
        <v>0.153167009353637</v>
      </c>
      <c r="K6">
        <v>0.14850497245788499</v>
      </c>
      <c r="L6" s="1">
        <f t="shared" si="0"/>
        <v>0.1519244909286494</v>
      </c>
      <c r="M6">
        <f t="shared" si="1"/>
        <v>0.14878091070684721</v>
      </c>
    </row>
    <row r="7" spans="1:16" x14ac:dyDescent="0.25">
      <c r="A7">
        <v>40000</v>
      </c>
      <c r="B7">
        <v>0.1996910572052</v>
      </c>
      <c r="C7">
        <v>0.20409083366394001</v>
      </c>
      <c r="D7">
        <v>0.21117305755615201</v>
      </c>
      <c r="E7">
        <v>0.209743976593017</v>
      </c>
      <c r="F7">
        <v>0.19611096382141099</v>
      </c>
      <c r="G7">
        <v>0.19927787780761699</v>
      </c>
      <c r="H7">
        <v>0.19386196136474601</v>
      </c>
      <c r="I7">
        <v>0.197389841079711</v>
      </c>
      <c r="J7">
        <v>0.20120215415954501</v>
      </c>
      <c r="K7">
        <v>0.19844388961791901</v>
      </c>
      <c r="L7" s="1">
        <f t="shared" si="0"/>
        <v>0.20109856128692583</v>
      </c>
      <c r="M7">
        <f t="shared" si="1"/>
        <v>0.20024759455014973</v>
      </c>
    </row>
    <row r="8" spans="1:16" x14ac:dyDescent="0.25">
      <c r="A8">
        <v>50000</v>
      </c>
      <c r="B8">
        <v>0.25899600982665999</v>
      </c>
      <c r="C8">
        <v>0.248931884765625</v>
      </c>
      <c r="D8">
        <v>0.26148390769958402</v>
      </c>
      <c r="E8">
        <v>0.25537204742431602</v>
      </c>
      <c r="F8">
        <v>0.24611902236938399</v>
      </c>
      <c r="G8">
        <v>0.250473022460937</v>
      </c>
      <c r="H8">
        <v>0.26285290718078602</v>
      </c>
      <c r="I8">
        <v>0.27130699157714799</v>
      </c>
      <c r="J8">
        <v>0.263736963272094</v>
      </c>
      <c r="K8">
        <v>0.25018501281738198</v>
      </c>
      <c r="L8" s="1">
        <f t="shared" si="0"/>
        <v>0.25694577693939158</v>
      </c>
      <c r="M8">
        <f t="shared" si="1"/>
        <v>0.25284905398460894</v>
      </c>
    </row>
    <row r="9" spans="1:16" x14ac:dyDescent="0.25">
      <c r="A9">
        <v>60000</v>
      </c>
      <c r="B9">
        <v>0.29998993873596103</v>
      </c>
      <c r="C9">
        <v>0.30283093452453602</v>
      </c>
      <c r="D9">
        <v>0.30226802825927701</v>
      </c>
      <c r="E9">
        <v>0.307325839996337</v>
      </c>
      <c r="F9">
        <v>0.31161689758300698</v>
      </c>
      <c r="G9">
        <v>0.29632616043090798</v>
      </c>
      <c r="H9">
        <v>0.30992603302001898</v>
      </c>
      <c r="I9">
        <v>0.30628204345703097</v>
      </c>
      <c r="J9">
        <v>0.30918908119201599</v>
      </c>
      <c r="K9">
        <v>0.300270795822143</v>
      </c>
      <c r="L9" s="1">
        <f t="shared" si="0"/>
        <v>0.30460257530212348</v>
      </c>
      <c r="M9">
        <f t="shared" si="1"/>
        <v>0.30635482141369436</v>
      </c>
      <c r="O9" t="s">
        <v>34</v>
      </c>
    </row>
    <row r="10" spans="1:16" x14ac:dyDescent="0.25">
      <c r="A10">
        <v>70000</v>
      </c>
      <c r="B10">
        <v>0.36869907379150302</v>
      </c>
      <c r="C10">
        <v>0.35395002365112299</v>
      </c>
      <c r="D10">
        <v>0.36170101165771401</v>
      </c>
      <c r="E10">
        <v>0.36261200904846103</v>
      </c>
      <c r="F10">
        <v>0.36066699028015098</v>
      </c>
      <c r="G10">
        <v>0.364201068878173</v>
      </c>
      <c r="H10">
        <v>0.37411594390869102</v>
      </c>
      <c r="I10">
        <v>0.35491299629211398</v>
      </c>
      <c r="J10">
        <v>0.36548089981079102</v>
      </c>
      <c r="K10">
        <v>0.36109209060668901</v>
      </c>
      <c r="L10" s="1">
        <f t="shared" si="0"/>
        <v>0.36274321079254096</v>
      </c>
      <c r="M10">
        <f t="shared" si="1"/>
        <v>0.36061261156931923</v>
      </c>
      <c r="O10" t="s">
        <v>35</v>
      </c>
      <c r="P10">
        <v>73739741.641472831</v>
      </c>
    </row>
    <row r="11" spans="1:16" x14ac:dyDescent="0.25">
      <c r="A11">
        <v>80000</v>
      </c>
      <c r="B11">
        <v>0.42321300506591703</v>
      </c>
      <c r="C11">
        <v>0.403178930282592</v>
      </c>
      <c r="D11">
        <v>0.40363001823425199</v>
      </c>
      <c r="E11">
        <v>0.408155918121337</v>
      </c>
      <c r="F11">
        <v>0.41588997840881298</v>
      </c>
      <c r="G11">
        <v>0.42000889778137201</v>
      </c>
      <c r="H11">
        <v>0.420861005783081</v>
      </c>
      <c r="I11">
        <v>0.42416286468505798</v>
      </c>
      <c r="J11">
        <v>0.41297411918640098</v>
      </c>
      <c r="K11">
        <v>0.41315293312072698</v>
      </c>
      <c r="L11" s="1">
        <f t="shared" si="0"/>
        <v>0.41452276706695501</v>
      </c>
      <c r="M11">
        <f t="shared" si="1"/>
        <v>0.41551418910029947</v>
      </c>
      <c r="O11" s="4" t="s">
        <v>19</v>
      </c>
      <c r="P11">
        <f>(($O$2)*(P10)*(LOG(P10,2)))+$O$3</f>
        <v>599.96511092124774</v>
      </c>
    </row>
    <row r="12" spans="1:16" x14ac:dyDescent="0.25">
      <c r="A12">
        <v>90000</v>
      </c>
      <c r="B12">
        <v>0.451452016830444</v>
      </c>
      <c r="C12">
        <v>0.46397089958190901</v>
      </c>
      <c r="D12">
        <v>0.47937798500061002</v>
      </c>
      <c r="E12">
        <v>0.476566791534423</v>
      </c>
      <c r="F12">
        <v>0.46516084671020502</v>
      </c>
      <c r="G12">
        <v>0.474282026290893</v>
      </c>
      <c r="H12">
        <v>0.47632408142089799</v>
      </c>
      <c r="I12">
        <v>0.46599793434143</v>
      </c>
      <c r="J12">
        <v>0.46039295196533198</v>
      </c>
      <c r="K12">
        <v>0.45655703544616699</v>
      </c>
      <c r="L12" s="1">
        <f t="shared" si="0"/>
        <v>0.46700825691223108</v>
      </c>
      <c r="M12">
        <f t="shared" si="1"/>
        <v>0.47097862650324618</v>
      </c>
      <c r="O12" t="s">
        <v>36</v>
      </c>
      <c r="P12">
        <f>P11/60</f>
        <v>9.9994185153541295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showRuler="0" topLeftCell="E1" workbookViewId="0">
      <selection activeCell="P11" sqref="P11"/>
    </sheetView>
  </sheetViews>
  <sheetFormatPr defaultColWidth="10.625" defaultRowHeight="15.75" x14ac:dyDescent="0.25"/>
  <sheetData>
    <row r="1" spans="1:16" x14ac:dyDescent="0.25">
      <c r="A1" t="s">
        <v>0</v>
      </c>
      <c r="B1">
        <v>4</v>
      </c>
      <c r="N1" s="4" t="s">
        <v>21</v>
      </c>
    </row>
    <row r="2" spans="1:16" x14ac:dyDescent="0.25">
      <c r="A2" t="s">
        <v>3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t="s">
        <v>2</v>
      </c>
      <c r="M2" t="s">
        <v>20</v>
      </c>
      <c r="N2" s="4" t="s">
        <v>14</v>
      </c>
      <c r="O2">
        <v>1.8650000000000001E-7</v>
      </c>
    </row>
    <row r="3" spans="1:16" x14ac:dyDescent="0.25">
      <c r="A3">
        <v>1000</v>
      </c>
      <c r="B3">
        <v>2.0885467529296799E-4</v>
      </c>
      <c r="C3">
        <v>2.0503997802734299E-4</v>
      </c>
      <c r="D3">
        <v>2.09808349609375E-4</v>
      </c>
      <c r="E3">
        <v>1.9788742065429601E-4</v>
      </c>
      <c r="F3">
        <v>1.9502639770507799E-4</v>
      </c>
      <c r="G3">
        <v>1.7118453979492101E-4</v>
      </c>
      <c r="H3">
        <v>1.6999244689941401E-4</v>
      </c>
      <c r="I3">
        <v>1.73091888427734E-4</v>
      </c>
      <c r="J3">
        <v>1.678466796875E-4</v>
      </c>
      <c r="K3">
        <v>1.7094612121581999E-4</v>
      </c>
      <c r="L3" s="1">
        <f t="shared" ref="L3:L12" si="0">AVERAGE(B3:K3)</f>
        <v>1.8696784973144489E-4</v>
      </c>
      <c r="M3">
        <f>$O$2*A3+$O$3</f>
        <v>5.3510000000000005E-4</v>
      </c>
      <c r="N3" s="4" t="s">
        <v>16</v>
      </c>
      <c r="O3">
        <v>3.4860000000000002E-4</v>
      </c>
    </row>
    <row r="4" spans="1:16" x14ac:dyDescent="0.25">
      <c r="A4">
        <v>10000</v>
      </c>
      <c r="B4">
        <v>3.3531188964843698E-3</v>
      </c>
      <c r="C4">
        <v>2.1789073944091701E-3</v>
      </c>
      <c r="D4">
        <v>2.0079612731933498E-3</v>
      </c>
      <c r="E4">
        <v>2.01296806335449E-3</v>
      </c>
      <c r="F4">
        <v>2.0899772644042899E-3</v>
      </c>
      <c r="G4">
        <v>1.9788742065429601E-3</v>
      </c>
      <c r="H4">
        <v>2.1052360534667899E-3</v>
      </c>
      <c r="I4">
        <v>1.7058849334716699E-3</v>
      </c>
      <c r="J4">
        <v>2.1810531616210898E-3</v>
      </c>
      <c r="K4">
        <v>1.8250942230224601E-3</v>
      </c>
      <c r="L4" s="1">
        <f t="shared" si="0"/>
        <v>2.143907546997064E-3</v>
      </c>
      <c r="M4">
        <f t="shared" ref="M4:M12" si="1">$O$2*A4+$O$3</f>
        <v>2.2136E-3</v>
      </c>
    </row>
    <row r="5" spans="1:16" x14ac:dyDescent="0.25">
      <c r="A5">
        <v>20000</v>
      </c>
      <c r="B5">
        <v>4.03189659118652E-3</v>
      </c>
      <c r="C5">
        <v>3.8590431213378902E-3</v>
      </c>
      <c r="D5">
        <v>3.4160614013671801E-3</v>
      </c>
      <c r="E5">
        <v>4.2300224304199201E-3</v>
      </c>
      <c r="F5">
        <v>5.3248405456542899E-3</v>
      </c>
      <c r="G5">
        <v>3.5021305084228498E-3</v>
      </c>
      <c r="H5">
        <v>4.9080848693847604E-3</v>
      </c>
      <c r="I5">
        <v>3.79300117492675E-3</v>
      </c>
      <c r="J5">
        <v>3.4480094909667899E-3</v>
      </c>
      <c r="K5">
        <v>3.8619041442870998E-3</v>
      </c>
      <c r="L5" s="1">
        <f t="shared" si="0"/>
        <v>4.037499427795405E-3</v>
      </c>
      <c r="M5">
        <f t="shared" si="1"/>
        <v>4.0785999999999999E-3</v>
      </c>
    </row>
    <row r="6" spans="1:16" x14ac:dyDescent="0.25">
      <c r="A6">
        <v>30000</v>
      </c>
      <c r="B6">
        <v>7.01904296875E-3</v>
      </c>
      <c r="C6">
        <v>5.2561759948730399E-3</v>
      </c>
      <c r="D6">
        <v>5.6688785552978498E-3</v>
      </c>
      <c r="E6">
        <v>6.0350894927978498E-3</v>
      </c>
      <c r="F6">
        <v>6.71911239624023E-3</v>
      </c>
      <c r="G6">
        <v>5.6469440460205E-3</v>
      </c>
      <c r="H6">
        <v>5.4211616516113203E-3</v>
      </c>
      <c r="I6">
        <v>7.8358650207519497E-3</v>
      </c>
      <c r="J6">
        <v>5.4860115051269497E-3</v>
      </c>
      <c r="K6">
        <v>6.1519145965576102E-3</v>
      </c>
      <c r="L6" s="1">
        <f t="shared" si="0"/>
        <v>6.1240196228027309E-3</v>
      </c>
      <c r="M6">
        <f t="shared" si="1"/>
        <v>5.9436000000000003E-3</v>
      </c>
    </row>
    <row r="7" spans="1:16" x14ac:dyDescent="0.25">
      <c r="A7">
        <v>40000</v>
      </c>
      <c r="B7">
        <v>7.3339939117431597E-3</v>
      </c>
      <c r="C7">
        <v>6.8271160125732396E-3</v>
      </c>
      <c r="D7">
        <v>9.0451240539550695E-3</v>
      </c>
      <c r="E7">
        <v>9.3209743499755807E-3</v>
      </c>
      <c r="F7">
        <v>7.2388648986816398E-3</v>
      </c>
      <c r="G7">
        <v>8.1529617309570295E-3</v>
      </c>
      <c r="H7">
        <v>9.4270706176757795E-3</v>
      </c>
      <c r="I7">
        <v>8.8679790496826102E-3</v>
      </c>
      <c r="J7">
        <v>7.1969032287597604E-3</v>
      </c>
      <c r="K7">
        <v>9.0119838714599592E-3</v>
      </c>
      <c r="L7" s="1">
        <f t="shared" si="0"/>
        <v>8.2422971725463843E-3</v>
      </c>
      <c r="M7">
        <f t="shared" si="1"/>
        <v>7.8086000000000006E-3</v>
      </c>
    </row>
    <row r="8" spans="1:16" x14ac:dyDescent="0.25">
      <c r="A8">
        <v>50000</v>
      </c>
      <c r="B8">
        <v>9.9139213562011701E-3</v>
      </c>
      <c r="C8">
        <v>8.5809230804443307E-3</v>
      </c>
      <c r="D8">
        <v>1.04901790618896E-2</v>
      </c>
      <c r="E8">
        <v>9.6249580383300695E-3</v>
      </c>
      <c r="F8">
        <v>9.9589824676513602E-3</v>
      </c>
      <c r="G8">
        <v>8.5339546203613195E-3</v>
      </c>
      <c r="H8">
        <v>8.8820457458496094E-3</v>
      </c>
      <c r="I8">
        <v>9.9658966064453108E-3</v>
      </c>
      <c r="J8">
        <v>9.6809864044189401E-3</v>
      </c>
      <c r="K8">
        <v>1.05588436126708E-2</v>
      </c>
      <c r="L8" s="1">
        <f t="shared" si="0"/>
        <v>9.6190690994262511E-3</v>
      </c>
      <c r="M8">
        <f t="shared" si="1"/>
        <v>9.6735999999999992E-3</v>
      </c>
    </row>
    <row r="9" spans="1:16" x14ac:dyDescent="0.25">
      <c r="A9">
        <v>60000</v>
      </c>
      <c r="B9">
        <v>1.0752916336059499E-2</v>
      </c>
      <c r="C9">
        <v>1.1144876480102499E-2</v>
      </c>
      <c r="D9">
        <v>1.2738943099975499E-2</v>
      </c>
      <c r="E9">
        <v>1.19400024414062E-2</v>
      </c>
      <c r="F9">
        <v>1.22599601745605E-2</v>
      </c>
      <c r="G9">
        <v>1.24659538269042E-2</v>
      </c>
      <c r="H9">
        <v>1.23038291931152E-2</v>
      </c>
      <c r="I9">
        <v>1.0763168334960899E-2</v>
      </c>
      <c r="J9">
        <v>1.2117862701416E-2</v>
      </c>
      <c r="K9">
        <v>1.22170448303222E-2</v>
      </c>
      <c r="L9" s="1">
        <f t="shared" si="0"/>
        <v>1.1870455741882269E-2</v>
      </c>
      <c r="M9">
        <f t="shared" si="1"/>
        <v>1.15386E-2</v>
      </c>
      <c r="O9" t="s">
        <v>34</v>
      </c>
    </row>
    <row r="10" spans="1:16" x14ac:dyDescent="0.25">
      <c r="A10">
        <v>70000</v>
      </c>
      <c r="B10">
        <v>1.20811462402343E-2</v>
      </c>
      <c r="C10">
        <v>1.3185977935791E-2</v>
      </c>
      <c r="D10">
        <v>1.2970924377441399E-2</v>
      </c>
      <c r="E10">
        <v>1.54650211334228E-2</v>
      </c>
      <c r="F10">
        <v>1.27789974212646E-2</v>
      </c>
      <c r="G10">
        <v>1.3646125793457E-2</v>
      </c>
      <c r="H10">
        <v>1.4234066009521399E-2</v>
      </c>
      <c r="I10">
        <v>1.38540267944335E-2</v>
      </c>
      <c r="J10">
        <v>1.2238979339599601E-2</v>
      </c>
      <c r="K10">
        <v>1.37879848480224E-2</v>
      </c>
      <c r="L10" s="1">
        <f t="shared" si="0"/>
        <v>1.34243249893188E-2</v>
      </c>
      <c r="M10">
        <f t="shared" si="1"/>
        <v>1.34036E-2</v>
      </c>
      <c r="O10" t="s">
        <v>35</v>
      </c>
      <c r="P10">
        <v>3217156307.7747989</v>
      </c>
    </row>
    <row r="11" spans="1:16" x14ac:dyDescent="0.25">
      <c r="A11">
        <v>80000</v>
      </c>
      <c r="B11">
        <v>1.39911174774169E-2</v>
      </c>
      <c r="C11">
        <v>1.4503955841064399E-2</v>
      </c>
      <c r="D11">
        <v>1.4185905456542899E-2</v>
      </c>
      <c r="E11">
        <v>1.44271850585937E-2</v>
      </c>
      <c r="F11">
        <v>1.63469314575195E-2</v>
      </c>
      <c r="G11">
        <v>1.7846107482910101E-2</v>
      </c>
      <c r="H11">
        <v>1.66821479797363E-2</v>
      </c>
      <c r="I11">
        <v>1.4862775802612299E-2</v>
      </c>
      <c r="J11">
        <v>1.36590003967285E-2</v>
      </c>
      <c r="K11">
        <v>1.5223979949951101E-2</v>
      </c>
      <c r="L11" s="1">
        <f t="shared" si="0"/>
        <v>1.5172910690307569E-2</v>
      </c>
      <c r="M11">
        <f t="shared" si="1"/>
        <v>1.52686E-2</v>
      </c>
      <c r="O11" t="s">
        <v>20</v>
      </c>
      <c r="P11">
        <f>$O$2*P10+$O$3</f>
        <v>600.00000000000011</v>
      </c>
    </row>
    <row r="12" spans="1:16" x14ac:dyDescent="0.25">
      <c r="A12">
        <v>90000</v>
      </c>
      <c r="B12">
        <v>1.7665147781372001E-2</v>
      </c>
      <c r="C12">
        <v>1.54600143432617E-2</v>
      </c>
      <c r="D12">
        <v>1.6388893127441399E-2</v>
      </c>
      <c r="E12">
        <v>1.65178775787353E-2</v>
      </c>
      <c r="F12">
        <v>1.9301176071166899E-2</v>
      </c>
      <c r="G12">
        <v>1.64921283721923E-2</v>
      </c>
      <c r="H12">
        <v>1.82211399078369E-2</v>
      </c>
      <c r="I12">
        <v>1.6265153884887602E-2</v>
      </c>
      <c r="J12">
        <v>1.55169963836669E-2</v>
      </c>
      <c r="K12">
        <v>1.6045093536376901E-2</v>
      </c>
      <c r="L12" s="1">
        <f t="shared" si="0"/>
        <v>1.6787362098693789E-2</v>
      </c>
      <c r="M12">
        <f t="shared" si="1"/>
        <v>1.7133600000000002E-2</v>
      </c>
      <c r="O12" t="s">
        <v>36</v>
      </c>
      <c r="P12">
        <f>P11/60</f>
        <v>10.000000000000002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K22" sqref="K22"/>
    </sheetView>
  </sheetViews>
  <sheetFormatPr defaultRowHeight="15.75" x14ac:dyDescent="0.25"/>
  <cols>
    <col min="2" max="2" width="11" customWidth="1"/>
    <col min="6" max="6" width="13.25" customWidth="1"/>
  </cols>
  <sheetData>
    <row r="1" spans="1:8" x14ac:dyDescent="0.25">
      <c r="A1" t="s">
        <v>42</v>
      </c>
      <c r="C1" t="s">
        <v>43</v>
      </c>
      <c r="E1" t="s">
        <v>44</v>
      </c>
      <c r="G1" t="s">
        <v>45</v>
      </c>
    </row>
    <row r="2" spans="1:8" x14ac:dyDescent="0.25">
      <c r="A2" t="s">
        <v>35</v>
      </c>
      <c r="B2" t="s">
        <v>46</v>
      </c>
      <c r="C2" t="s">
        <v>35</v>
      </c>
      <c r="D2" t="s">
        <v>46</v>
      </c>
      <c r="E2" t="s">
        <v>35</v>
      </c>
      <c r="F2" t="s">
        <v>46</v>
      </c>
      <c r="G2" t="s">
        <v>35</v>
      </c>
      <c r="H2" t="s">
        <v>46</v>
      </c>
    </row>
    <row r="3" spans="1:8" x14ac:dyDescent="0.25">
      <c r="A3">
        <f>results_form1.csv!A3</f>
        <v>10</v>
      </c>
      <c r="B3" s="2">
        <f>results_form1.csv!L3</f>
        <v>4.503726959228511E-5</v>
      </c>
      <c r="C3">
        <f>results_form2.csv!A3</f>
        <v>50</v>
      </c>
      <c r="D3" s="2">
        <f>results_form2.csv!L3</f>
        <v>2.2501945495605416E-4</v>
      </c>
      <c r="E3">
        <f>results_form3.csv!A3</f>
        <v>1000</v>
      </c>
      <c r="F3" s="2">
        <f>results_form3.csv!L3</f>
        <v>4.6039104461669872E-3</v>
      </c>
      <c r="G3">
        <f>results_form4.csv!A3</f>
        <v>1000</v>
      </c>
      <c r="H3" s="2">
        <f>results_form4.csv!L3</f>
        <v>1.8696784973144489E-4</v>
      </c>
    </row>
    <row r="4" spans="1:8" x14ac:dyDescent="0.25">
      <c r="A4">
        <f>results_form1.csv!A4</f>
        <v>100</v>
      </c>
      <c r="B4" s="2">
        <f>results_form1.csv!L4</f>
        <v>6.3363075256347556E-3</v>
      </c>
      <c r="C4">
        <f>results_form2.csv!A4</f>
        <v>500</v>
      </c>
      <c r="D4" s="2">
        <f>results_form2.csv!L4</f>
        <v>2.0301675796508739E-2</v>
      </c>
      <c r="E4">
        <f>results_form3.csv!A4</f>
        <v>10000</v>
      </c>
      <c r="F4" s="2">
        <f>results_form3.csv!L4</f>
        <v>5.0783252716064396E-2</v>
      </c>
      <c r="G4">
        <f>results_form4.csv!A4</f>
        <v>10000</v>
      </c>
      <c r="H4" s="2">
        <f>results_form4.csv!L4</f>
        <v>2.143907546997064E-3</v>
      </c>
    </row>
    <row r="5" spans="1:8" x14ac:dyDescent="0.25">
      <c r="A5">
        <f>results_form1.csv!A5</f>
        <v>200</v>
      </c>
      <c r="B5" s="2">
        <f>results_form1.csv!L5</f>
        <v>3.199472427368158E-2</v>
      </c>
      <c r="C5">
        <f>results_form2.csv!A5</f>
        <v>1000</v>
      </c>
      <c r="D5" s="2">
        <f>results_form2.csv!L5</f>
        <v>7.5506806373596136E-2</v>
      </c>
      <c r="E5">
        <f>results_form3.csv!A5</f>
        <v>20000</v>
      </c>
      <c r="F5" s="2">
        <f>results_form3.csv!L5</f>
        <v>0.10426428318023631</v>
      </c>
      <c r="G5">
        <f>results_form4.csv!A5</f>
        <v>20000</v>
      </c>
      <c r="H5" s="2">
        <f>results_form4.csv!L5</f>
        <v>4.037499427795405E-3</v>
      </c>
    </row>
    <row r="6" spans="1:8" x14ac:dyDescent="0.25">
      <c r="A6">
        <f>results_form1.csv!A6</f>
        <v>300</v>
      </c>
      <c r="B6" s="2">
        <f>results_form1.csv!L6</f>
        <v>9.2057299613952592E-2</v>
      </c>
      <c r="C6">
        <f>results_form2.csv!A6</f>
        <v>1500</v>
      </c>
      <c r="D6" s="2">
        <f>results_form2.csv!L6</f>
        <v>0.16880023479461601</v>
      </c>
      <c r="E6">
        <f>results_form3.csv!A6</f>
        <v>30000</v>
      </c>
      <c r="F6" s="2">
        <f>results_form3.csv!L6</f>
        <v>0.1519244909286494</v>
      </c>
      <c r="G6">
        <f>results_form4.csv!A6</f>
        <v>30000</v>
      </c>
      <c r="H6" s="2">
        <f>results_form4.csv!L6</f>
        <v>6.1240196228027309E-3</v>
      </c>
    </row>
    <row r="7" spans="1:8" x14ac:dyDescent="0.25">
      <c r="A7">
        <f>results_form1.csv!A7</f>
        <v>400</v>
      </c>
      <c r="B7" s="2">
        <f>results_form1.csv!L7</f>
        <v>0.20599858760833678</v>
      </c>
      <c r="C7">
        <f>results_form2.csv!A7</f>
        <v>2000</v>
      </c>
      <c r="D7" s="2">
        <f>results_form2.csv!L7</f>
        <v>0.30731463432311984</v>
      </c>
      <c r="E7">
        <f>results_form3.csv!A7</f>
        <v>40000</v>
      </c>
      <c r="F7" s="2">
        <f>results_form3.csv!L7</f>
        <v>0.20109856128692583</v>
      </c>
      <c r="G7">
        <f>results_form4.csv!A7</f>
        <v>40000</v>
      </c>
      <c r="H7" s="2">
        <f>results_form4.csv!L7</f>
        <v>8.2422971725463843E-3</v>
      </c>
    </row>
    <row r="8" spans="1:8" x14ac:dyDescent="0.25">
      <c r="A8">
        <f>results_form1.csv!A8</f>
        <v>500</v>
      </c>
      <c r="B8" s="2">
        <f>results_form1.csv!L8</f>
        <v>0.39213047027587838</v>
      </c>
      <c r="C8">
        <f>results_form2.csv!A8</f>
        <v>2500</v>
      </c>
      <c r="D8" s="2">
        <f>results_form2.csv!L8</f>
        <v>0.47178587913513137</v>
      </c>
      <c r="E8">
        <f>results_form3.csv!A8</f>
        <v>50000</v>
      </c>
      <c r="F8" s="2">
        <f>results_form3.csv!L8</f>
        <v>0.25694577693939158</v>
      </c>
      <c r="G8">
        <f>results_form4.csv!A8</f>
        <v>50000</v>
      </c>
      <c r="H8" s="2">
        <f>results_form4.csv!L8</f>
        <v>9.6190690994262511E-3</v>
      </c>
    </row>
    <row r="9" spans="1:8" x14ac:dyDescent="0.25">
      <c r="A9">
        <f>results_form1.csv!A9</f>
        <v>600</v>
      </c>
      <c r="B9" s="2">
        <f>results_form1.csv!L9</f>
        <v>0.64684751033782906</v>
      </c>
      <c r="C9">
        <f>results_form2.csv!A9</f>
        <v>3000</v>
      </c>
      <c r="D9" s="2">
        <f>results_form2.csv!L9</f>
        <v>0.6995408058166499</v>
      </c>
      <c r="E9">
        <f>results_form3.csv!A9</f>
        <v>60000</v>
      </c>
      <c r="F9" s="2">
        <f>results_form3.csv!L9</f>
        <v>0.30460257530212348</v>
      </c>
      <c r="G9">
        <f>results_form4.csv!A9</f>
        <v>60000</v>
      </c>
      <c r="H9" s="2">
        <f>results_form4.csv!L9</f>
        <v>1.1870455741882269E-2</v>
      </c>
    </row>
    <row r="10" spans="1:8" x14ac:dyDescent="0.25">
      <c r="A10">
        <f>results_form1.csv!A10</f>
        <v>700</v>
      </c>
      <c r="B10" s="2">
        <f>results_form1.csv!L10</f>
        <v>1.0313893079757641</v>
      </c>
      <c r="C10">
        <f>results_form2.csv!A10</f>
        <v>3500</v>
      </c>
      <c r="D10" s="2">
        <f>results_form2.csv!L10</f>
        <v>0.93908889293670617</v>
      </c>
      <c r="E10">
        <f>results_form3.csv!A10</f>
        <v>70000</v>
      </c>
      <c r="F10" s="2">
        <f>results_form3.csv!L10</f>
        <v>0.36274321079254096</v>
      </c>
      <c r="G10">
        <f>results_form4.csv!A10</f>
        <v>70000</v>
      </c>
      <c r="H10" s="2">
        <f>results_form4.csv!L10</f>
        <v>1.34243249893188E-2</v>
      </c>
    </row>
    <row r="11" spans="1:8" x14ac:dyDescent="0.25">
      <c r="A11">
        <f>results_form1.csv!A11</f>
        <v>800</v>
      </c>
      <c r="B11" s="2">
        <f>results_form1.csv!L11</f>
        <v>1.5050943136215169</v>
      </c>
      <c r="C11">
        <f>results_form2.csv!A11</f>
        <v>4000</v>
      </c>
      <c r="D11" s="2">
        <f>results_form2.csv!L11</f>
        <v>1.224048614501948</v>
      </c>
      <c r="E11">
        <f>results_form3.csv!A11</f>
        <v>80000</v>
      </c>
      <c r="F11" s="2">
        <f>results_form3.csv!L11</f>
        <v>0.41452276706695501</v>
      </c>
      <c r="G11">
        <f>results_form4.csv!A11</f>
        <v>80000</v>
      </c>
      <c r="H11" s="2">
        <f>results_form4.csv!L11</f>
        <v>1.5172910690307569E-2</v>
      </c>
    </row>
    <row r="12" spans="1:8" x14ac:dyDescent="0.25">
      <c r="A12">
        <f>results_form1.csv!A12</f>
        <v>900</v>
      </c>
      <c r="B12" s="2">
        <f>results_form1.csv!L12</f>
        <v>2.1353837966918876</v>
      </c>
      <c r="C12">
        <f>results_form2.csv!A12</f>
        <v>4500</v>
      </c>
      <c r="D12" s="2">
        <f>results_form2.csv!L12</f>
        <v>1.5466745138168272</v>
      </c>
      <c r="E12">
        <f>results_form3.csv!A12</f>
        <v>90000</v>
      </c>
      <c r="F12" s="2">
        <f>results_form3.csv!L12</f>
        <v>0.46700825691223108</v>
      </c>
      <c r="G12">
        <f>results_form4.csv!A12</f>
        <v>90000</v>
      </c>
      <c r="H12" s="2">
        <f>results_form4.csv!L12</f>
        <v>1.6787362098693789E-2</v>
      </c>
    </row>
    <row r="14" spans="1:8" x14ac:dyDescent="0.25">
      <c r="A14" t="s">
        <v>47</v>
      </c>
      <c r="B14" t="s">
        <v>48</v>
      </c>
      <c r="C14" t="s">
        <v>47</v>
      </c>
      <c r="D14" t="s">
        <v>48</v>
      </c>
      <c r="E14" t="s">
        <v>47</v>
      </c>
      <c r="F14" t="s">
        <v>48</v>
      </c>
      <c r="G14" t="s">
        <v>47</v>
      </c>
      <c r="H14" t="s">
        <v>48</v>
      </c>
    </row>
    <row r="15" spans="1:8" x14ac:dyDescent="0.25">
      <c r="A15">
        <f>LOG10(A3)</f>
        <v>1</v>
      </c>
      <c r="B15">
        <f t="shared" ref="B15:H15" si="0">LOG10(B3)</f>
        <v>-4.3464279466857532</v>
      </c>
      <c r="C15">
        <f t="shared" si="0"/>
        <v>1.6989700043360187</v>
      </c>
      <c r="D15">
        <f t="shared" si="0"/>
        <v>-3.6477799316006569</v>
      </c>
      <c r="E15">
        <f t="shared" si="0"/>
        <v>3</v>
      </c>
      <c r="F15">
        <f t="shared" si="0"/>
        <v>-2.3368731327211711</v>
      </c>
      <c r="G15">
        <f t="shared" si="0"/>
        <v>3</v>
      </c>
      <c r="H15">
        <f t="shared" si="0"/>
        <v>-3.7282330666433992</v>
      </c>
    </row>
    <row r="16" spans="1:8" x14ac:dyDescent="0.25">
      <c r="A16">
        <f t="shared" ref="A16:H24" si="1">LOG10(A4)</f>
        <v>2</v>
      </c>
      <c r="B16">
        <f t="shared" si="1"/>
        <v>-2.1981637529076488</v>
      </c>
      <c r="C16">
        <f t="shared" si="1"/>
        <v>2.6989700043360187</v>
      </c>
      <c r="D16">
        <f t="shared" si="1"/>
        <v>-1.6924681118829383</v>
      </c>
      <c r="E16">
        <f t="shared" si="1"/>
        <v>4</v>
      </c>
      <c r="F16">
        <f t="shared" si="1"/>
        <v>-1.294279485593123</v>
      </c>
      <c r="G16">
        <f t="shared" si="1"/>
        <v>4</v>
      </c>
      <c r="H16">
        <f t="shared" si="1"/>
        <v>-2.6687939469152488</v>
      </c>
    </row>
    <row r="17" spans="1:8" x14ac:dyDescent="0.25">
      <c r="A17">
        <f t="shared" si="1"/>
        <v>2.3010299956639813</v>
      </c>
      <c r="B17">
        <f t="shared" si="1"/>
        <v>-1.4949216281713888</v>
      </c>
      <c r="C17">
        <f t="shared" si="1"/>
        <v>3</v>
      </c>
      <c r="D17">
        <f t="shared" si="1"/>
        <v>-1.1220138982084109</v>
      </c>
      <c r="E17">
        <f t="shared" si="1"/>
        <v>4.3010299956639813</v>
      </c>
      <c r="F17">
        <f t="shared" si="1"/>
        <v>-0.98186443821071323</v>
      </c>
      <c r="G17">
        <f t="shared" si="1"/>
        <v>4.3010299956639813</v>
      </c>
      <c r="H17">
        <f t="shared" si="1"/>
        <v>-2.3938875262101451</v>
      </c>
    </row>
    <row r="18" spans="1:8" x14ac:dyDescent="0.25">
      <c r="A18">
        <f t="shared" si="1"/>
        <v>2.4771212547196626</v>
      </c>
      <c r="B18">
        <f t="shared" si="1"/>
        <v>-1.0359417687420662</v>
      </c>
      <c r="C18">
        <f t="shared" si="1"/>
        <v>3.1760912590556813</v>
      </c>
      <c r="D18">
        <f t="shared" si="1"/>
        <v>-0.77262695362306999</v>
      </c>
      <c r="E18">
        <f t="shared" si="1"/>
        <v>4.4771212547196626</v>
      </c>
      <c r="F18">
        <f t="shared" si="1"/>
        <v>-0.8183722102200659</v>
      </c>
      <c r="G18">
        <f t="shared" si="1"/>
        <v>4.4771212547196626</v>
      </c>
      <c r="H18">
        <f t="shared" si="1"/>
        <v>-2.2129634263896336</v>
      </c>
    </row>
    <row r="19" spans="1:8" x14ac:dyDescent="0.25">
      <c r="A19">
        <f t="shared" si="1"/>
        <v>2.6020599913279625</v>
      </c>
      <c r="B19">
        <f t="shared" si="1"/>
        <v>-0.68613575728137299</v>
      </c>
      <c r="C19">
        <f t="shared" si="1"/>
        <v>3.3010299956639813</v>
      </c>
      <c r="D19">
        <f t="shared" si="1"/>
        <v>-0.5124167581476311</v>
      </c>
      <c r="E19">
        <f t="shared" si="1"/>
        <v>4.6020599913279625</v>
      </c>
      <c r="F19">
        <f t="shared" si="1"/>
        <v>-0.6965910364514144</v>
      </c>
      <c r="G19">
        <f t="shared" si="1"/>
        <v>4.6020599913279625</v>
      </c>
      <c r="H19">
        <f t="shared" si="1"/>
        <v>-2.0839517312248703</v>
      </c>
    </row>
    <row r="20" spans="1:8" x14ac:dyDescent="0.25">
      <c r="A20">
        <f t="shared" si="1"/>
        <v>2.6989700043360187</v>
      </c>
      <c r="B20">
        <f t="shared" si="1"/>
        <v>-0.40656940978209744</v>
      </c>
      <c r="C20">
        <f t="shared" si="1"/>
        <v>3.3979400086720375</v>
      </c>
      <c r="D20">
        <f t="shared" si="1"/>
        <v>-0.32625506197833315</v>
      </c>
      <c r="E20">
        <f t="shared" si="1"/>
        <v>4.6989700043360187</v>
      </c>
      <c r="F20">
        <f t="shared" si="1"/>
        <v>-0.59015851581492729</v>
      </c>
      <c r="G20">
        <f t="shared" si="1"/>
        <v>4.6989700043360187</v>
      </c>
      <c r="H20">
        <f t="shared" si="1"/>
        <v>-2.0168669554616057</v>
      </c>
    </row>
    <row r="21" spans="1:8" x14ac:dyDescent="0.25">
      <c r="A21">
        <f t="shared" si="1"/>
        <v>2.7781512503836434</v>
      </c>
      <c r="B21">
        <f t="shared" si="1"/>
        <v>-0.18919808907519234</v>
      </c>
      <c r="C21">
        <f t="shared" si="1"/>
        <v>3.4771212547196626</v>
      </c>
      <c r="D21">
        <f t="shared" si="1"/>
        <v>-0.15518694704189526</v>
      </c>
      <c r="E21">
        <f t="shared" si="1"/>
        <v>4.7781512503836439</v>
      </c>
      <c r="F21">
        <f t="shared" si="1"/>
        <v>-0.51626642918522425</v>
      </c>
      <c r="G21">
        <f t="shared" si="1"/>
        <v>4.7781512503836439</v>
      </c>
      <c r="H21">
        <f t="shared" si="1"/>
        <v>-1.9255326068764864</v>
      </c>
    </row>
    <row r="22" spans="1:8" x14ac:dyDescent="0.25">
      <c r="A22">
        <f t="shared" si="1"/>
        <v>2.8450980400142569</v>
      </c>
      <c r="B22">
        <f t="shared" si="1"/>
        <v>1.3422624926819199E-2</v>
      </c>
      <c r="C22">
        <f t="shared" si="1"/>
        <v>3.5440680443502757</v>
      </c>
      <c r="D22">
        <f t="shared" si="1"/>
        <v>-2.7293296035645523E-2</v>
      </c>
      <c r="E22">
        <f t="shared" si="1"/>
        <v>4.8450980400142569</v>
      </c>
      <c r="F22">
        <f t="shared" si="1"/>
        <v>-0.44040070719602503</v>
      </c>
      <c r="G22">
        <f t="shared" si="1"/>
        <v>4.8450980400142569</v>
      </c>
      <c r="H22">
        <f t="shared" si="1"/>
        <v>-1.8721075425583296</v>
      </c>
    </row>
    <row r="23" spans="1:8" x14ac:dyDescent="0.25">
      <c r="A23">
        <f t="shared" si="1"/>
        <v>2.9030899869919438</v>
      </c>
      <c r="B23">
        <f t="shared" si="1"/>
        <v>0.17756371494782433</v>
      </c>
      <c r="C23">
        <f t="shared" si="1"/>
        <v>3.6020599913279625</v>
      </c>
      <c r="D23">
        <f t="shared" si="1"/>
        <v>8.7798666658126689E-2</v>
      </c>
      <c r="E23">
        <f t="shared" si="1"/>
        <v>4.9030899869919438</v>
      </c>
      <c r="F23">
        <f t="shared" si="1"/>
        <v>-0.3824516114586744</v>
      </c>
      <c r="G23">
        <f t="shared" si="1"/>
        <v>4.9030899869919438</v>
      </c>
      <c r="H23">
        <f t="shared" si="1"/>
        <v>-1.8189310984827116</v>
      </c>
    </row>
    <row r="24" spans="1:8" x14ac:dyDescent="0.25">
      <c r="A24">
        <f t="shared" si="1"/>
        <v>2.9542425094393248</v>
      </c>
      <c r="B24">
        <f t="shared" si="1"/>
        <v>0.32947594297023741</v>
      </c>
      <c r="C24">
        <f t="shared" si="1"/>
        <v>3.6532125137753435</v>
      </c>
      <c r="D24">
        <f t="shared" si="1"/>
        <v>0.18939892926110297</v>
      </c>
      <c r="E24">
        <f t="shared" si="1"/>
        <v>4.9542425094393252</v>
      </c>
      <c r="F24">
        <f t="shared" si="1"/>
        <v>-0.33067544084776601</v>
      </c>
      <c r="G24">
        <f t="shared" si="1"/>
        <v>4.9542425094393252</v>
      </c>
      <c r="H24">
        <f t="shared" si="1"/>
        <v>-1.7750175418599263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Questions</vt:lpstr>
      <vt:lpstr>Data for Log Plot</vt:lpstr>
      <vt:lpstr>results_form1.csv</vt:lpstr>
      <vt:lpstr>results_form2.csv</vt:lpstr>
      <vt:lpstr>results_form3.csv</vt:lpstr>
      <vt:lpstr>results_form4.csv</vt:lpstr>
      <vt:lpstr>log-log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Fentress</dc:creator>
  <cp:lastModifiedBy>David Rigert</cp:lastModifiedBy>
  <dcterms:created xsi:type="dcterms:W3CDTF">2015-10-16T06:11:19Z</dcterms:created>
  <dcterms:modified xsi:type="dcterms:W3CDTF">2015-10-19T01:57:37Z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7849b584-5644-4ee6-ab86-84db7b9ec9ba</vt:lpwstr>
  </property>
</Properties>
</file>