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 - Tаблица 1" sheetId="1" r:id="rId4"/>
  </sheets>
</workbook>
</file>

<file path=xl/sharedStrings.xml><?xml version="1.0" encoding="utf-8"?>
<sst xmlns="http://schemas.openxmlformats.org/spreadsheetml/2006/main" uniqueCount="125">
  <si>
    <t>Замер качества поискового алгоритма</t>
  </si>
  <si>
    <t>Итого</t>
  </si>
  <si>
    <t>Автор:</t>
  </si>
  <si>
    <t>Данилин Даниил</t>
  </si>
  <si>
    <t>Группа:</t>
  </si>
  <si>
    <t>MAP:</t>
  </si>
  <si>
    <t>NDCG:</t>
  </si>
  <si>
    <t>Условные обозначения:</t>
  </si>
  <si>
    <t>Необходимы для заполнения</t>
  </si>
  <si>
    <t>Автозаполняются в зависимости от данных</t>
  </si>
  <si>
    <r>
      <rPr>
        <sz val="16"/>
        <color indexed="8"/>
        <rFont val="Arial"/>
      </rPr>
      <t xml:space="preserve">j
</t>
    </r>
    <r>
      <rPr>
        <sz val="11"/>
        <color indexed="8"/>
        <rFont val="Arial"/>
      </rPr>
      <t xml:space="preserve">Номер
</t>
    </r>
    <r>
      <rPr>
        <sz val="11"/>
        <color indexed="8"/>
        <rFont val="Arial"/>
      </rPr>
      <t xml:space="preserve"> запроса</t>
    </r>
    <r>
      <rPr>
        <sz val="16"/>
        <color indexed="8"/>
        <rFont val="Arial"/>
      </rPr>
      <t xml:space="preserve"> </t>
    </r>
  </si>
  <si>
    <t>Запрос</t>
  </si>
  <si>
    <r>
      <rPr>
        <sz val="16"/>
        <color indexed="8"/>
        <rFont val="Arial"/>
      </rPr>
      <t xml:space="preserve">k
</t>
    </r>
    <r>
      <rPr>
        <sz val="12"/>
        <color indexed="8"/>
        <rFont val="Arial"/>
      </rPr>
      <t>Позиция</t>
    </r>
  </si>
  <si>
    <r>
      <rPr>
        <sz val="16"/>
        <color indexed="8"/>
        <rFont val="Arial"/>
      </rPr>
      <t xml:space="preserve">k, Q
</t>
    </r>
    <r>
      <rPr>
        <sz val="12"/>
        <color indexed="8"/>
        <rFont val="Arial"/>
      </rPr>
      <t xml:space="preserve">Кол-во 
</t>
    </r>
    <r>
      <rPr>
        <sz val="12"/>
        <color indexed="8"/>
        <rFont val="Arial"/>
      </rPr>
      <t>запросов</t>
    </r>
  </si>
  <si>
    <r>
      <rPr>
        <sz val="16"/>
        <color indexed="8"/>
        <rFont val="Arial"/>
      </rPr>
      <t xml:space="preserve">Kc
</t>
    </r>
    <r>
      <rPr>
        <sz val="9"/>
        <color indexed="8"/>
        <rFont val="Arial"/>
      </rPr>
      <t>Позиции в "идеальной" поисковой выдаче</t>
    </r>
  </si>
  <si>
    <t>Документ</t>
  </si>
  <si>
    <r>
      <rPr>
        <sz val="16"/>
        <color indexed="8"/>
        <rFont val="Arial"/>
      </rPr>
      <t xml:space="preserve">R или R(j, m)
</t>
    </r>
    <r>
      <rPr>
        <sz val="12"/>
        <color indexed="8"/>
        <rFont val="Arial"/>
      </rPr>
      <t>Релевантность</t>
    </r>
  </si>
  <si>
    <t>P(Rjk)</t>
  </si>
  <si>
    <t>MAP</t>
  </si>
  <si>
    <t>CG</t>
  </si>
  <si>
    <r>
      <rPr>
        <sz val="16"/>
        <color indexed="8"/>
        <rFont val="Arial"/>
      </rPr>
      <t xml:space="preserve">F
</t>
    </r>
    <r>
      <rPr>
        <sz val="11"/>
        <color indexed="8"/>
        <rFont val="Arial"/>
      </rPr>
      <t>R / log2(k_i+1)</t>
    </r>
  </si>
  <si>
    <t>DCG</t>
  </si>
  <si>
    <r>
      <rPr>
        <sz val="16"/>
        <color indexed="8"/>
        <rFont val="Arial"/>
      </rPr>
      <t xml:space="preserve">F_ideal
</t>
    </r>
    <r>
      <rPr>
        <sz val="11"/>
        <color indexed="8"/>
        <rFont val="Arial"/>
      </rPr>
      <t>R / log2(kc_i+1)</t>
    </r>
  </si>
  <si>
    <t>IDCG</t>
  </si>
  <si>
    <r>
      <rPr>
        <sz val="16"/>
        <color indexed="8"/>
        <rFont val="Arial"/>
      </rPr>
      <t xml:space="preserve">NDCG
</t>
    </r>
    <r>
      <rPr>
        <sz val="11"/>
        <color indexed="8"/>
        <rFont val="Arial"/>
      </rPr>
      <t>DCG / IDCG</t>
    </r>
  </si>
  <si>
    <t>репетитор по математике</t>
  </si>
  <si>
    <t>Название: Репетитор по математике, удаленно (10-11 класс)до 72 000 ₽ до вычета налогов</t>
  </si>
  <si>
    <t>Название: Учитель математики</t>
  </si>
  <si>
    <t>Название: Специалист-математик (data science)</t>
  </si>
  <si>
    <t>Название: Математик / Разработчик алгоритмов оптимизации</t>
  </si>
  <si>
    <t>Название: Репетитор по физике (удаленно)от 30 000 до 72 000 ₽ до вычета налогов</t>
  </si>
  <si>
    <t>Название: Преподаватель математики, информатикиот 20 000 до 30 000 ₽ на руки</t>
  </si>
  <si>
    <t>Название: Репетитор по русскому языку удаленно (5-9 классы)до 70 000 ₽ до вычета налогов</t>
  </si>
  <si>
    <t>Название: Преподаватель по математике, удаленно (5-9 классы)от 30 000 до 72 000 ₽ до вычета налогов</t>
  </si>
  <si>
    <t>Преподаватель физики</t>
  </si>
  <si>
    <t>бариста в ресторан</t>
  </si>
  <si>
    <t>Бариста в ресторан "Мама Дома" от 35 000 до 50 000 ₽ на руки</t>
  </si>
  <si>
    <t>Бариста в ресторан Coffee Room на Каменоостровском 22от 75 000 до 80 000 ₽ на руки</t>
  </si>
  <si>
    <t>Кассир (ресторан грузинской кухни)</t>
  </si>
  <si>
    <t>Официант в ресторан Sheот 150 000 ₽ на руки</t>
  </si>
  <si>
    <t>Администратор в Ресторанный комплекс от 40 000 ₽ на руки</t>
  </si>
  <si>
    <t>Кассир в ресторан быстрого обслуживания от 48 000 до 55 000 ₽ на руки</t>
  </si>
  <si>
    <t>Менеджер ресторана в ТЦ Кольцо, Казанмолл, Тандемот 61 000 ₽ на руки</t>
  </si>
  <si>
    <t>Продавец в магазин-ресторан (Ленина, 48)от 33 000 до 37 000 ₽ на руки</t>
  </si>
  <si>
    <t>Продавец в магазин-ресторан (Хохрякова, 63)от 33 000 до 37 000 ₽ на руки</t>
  </si>
  <si>
    <t>Администратор фитнес-центра</t>
  </si>
  <si>
    <t>Администратор фитнес-центра от 24 000 до 30 000 ₽ на руки</t>
  </si>
  <si>
    <t>Администратор Фитнес студии / Бариста Кафеот 40 000 до 50 000 ₽ на руки</t>
  </si>
  <si>
    <t>Бариста-продавец в фитнес центр "Fitnation"от 180 000 до 220 000 ₸ на руки</t>
  </si>
  <si>
    <t>Оператор call-центра в фитнес студииот 20 000 до 60 000 ₽ на руки</t>
  </si>
  <si>
    <t>Администратор / Секретарь в Бизнес-Центр "РТС" (м. Волгоградский проспект, м. Дубровка)от 40 000 до 45 000 ₽ на руки</t>
  </si>
  <si>
    <t>Администратор в фитнес-клуб В архиве с 12 октября 2023 от 25 000 до 45 000 ₽ на руки</t>
  </si>
  <si>
    <t>Администратор call-центра (контактного центра)от 50 000 до 65 000 ₽ на руки</t>
  </si>
  <si>
    <t>Администратор-менеджер в Европейский Гимнастический Центр (Люберцы)от 60 000 ₽ на руки</t>
  </si>
  <si>
    <t>Администратор Центра красоты (ТД Весна)от 70 000 до 120 000 ₽ на руки</t>
  </si>
  <si>
    <t>Администратор call-центра лаборатории Инвитро (удаленно)от 32 700 ₽ до вычета налогов</t>
  </si>
  <si>
    <t>пайтон программист(вакансии хоть и повторяются, но разные)</t>
  </si>
  <si>
    <r>
      <rPr>
        <sz val="11"/>
        <color indexed="8"/>
        <rFont val="Calibri"/>
      </rPr>
      <t xml:space="preserve">Название: Программист Python/ Python developer (удаленно)от 2 200 до 3 300 € на руки </t>
    </r>
    <r>
      <rPr>
        <u val="single"/>
        <sz val="11"/>
        <color indexed="16"/>
        <rFont val="Calibri"/>
      </rPr>
      <t>https://saratov.hh.ru/vacancy/87624992?from=vacancy_search_list&amp;hhtmFrom=vacancy_search_list&amp;query=python</t>
    </r>
  </si>
  <si>
    <r>
      <rPr>
        <sz val="11"/>
        <color indexed="8"/>
        <rFont val="Calibri"/>
      </rPr>
      <t xml:space="preserve">Название: Программист Python/ Python developer (удаленно)от 2 200 до 3 300 € на руки </t>
    </r>
    <r>
      <rPr>
        <u val="single"/>
        <sz val="11"/>
        <color indexed="16"/>
        <rFont val="Calibri"/>
      </rPr>
      <t>https://saratov.hh.ru/vacancy/87624988?from=vacancy_search_list&amp;hhtmFrom=vacancy_search_list&amp;query=python</t>
    </r>
  </si>
  <si>
    <t>Название: Python developer</t>
  </si>
  <si>
    <t>Название: Программист Python (удаленно)</t>
  </si>
  <si>
    <t>Название: Python Developer Trainee</t>
  </si>
  <si>
    <t>Название: Python Developer (Backend)</t>
  </si>
  <si>
    <t>Название: Python Developer, Budapest</t>
  </si>
  <si>
    <t>Название: Python Developer</t>
  </si>
  <si>
    <t>Python разработчик</t>
  </si>
  <si>
    <t>Ц++ разработчик(это так документ индексирует, не мои фичи после обсуждения)</t>
  </si>
  <si>
    <t>Название: C++ разработчик</t>
  </si>
  <si>
    <t>Название: Junior C# Developer</t>
  </si>
  <si>
    <t>Разработчик C# (Junior)</t>
  </si>
  <si>
    <t>Название: C++ мультимедиа разработчик</t>
  </si>
  <si>
    <t>Программист C/C++от 150 000 до 200 000 ₽ на руки</t>
  </si>
  <si>
    <t>Название: Developer C++ (Middle/ Senior C++)</t>
  </si>
  <si>
    <t>Программист, разработчик C++ | Стабильная компанияот 300 000 ₽ на руки</t>
  </si>
  <si>
    <t>Название: Разработчик С/C++от 250 000 ₽ на руки</t>
  </si>
  <si>
    <t>Название: Программист, разработчик C++ | Стабильная компания от 300 000 ₽ на руки</t>
  </si>
  <si>
    <t>Название: Разработчик C# от 125 000 до 150 000 ₽ на руки</t>
  </si>
  <si>
    <t>python django middle</t>
  </si>
  <si>
    <t>Название: Python Developer (Django)</t>
  </si>
  <si>
    <t>Название: Python/Django разработчик</t>
  </si>
  <si>
    <t>Название: Middle Python Backend Developer (Django)от 80 000 ₽ до вычета налогов</t>
  </si>
  <si>
    <t>Название: Backend-разработчик Python/Django</t>
  </si>
  <si>
    <t>Название: Middle Python-разработчик</t>
  </si>
  <si>
    <t>Название: Разработчик Python (middle)</t>
  </si>
  <si>
    <t>Название: Python developer (Middle)</t>
  </si>
  <si>
    <t>Название: Python разработчик junior /middle.</t>
  </si>
  <si>
    <t xml:space="preserve">C# junior разраб </t>
  </si>
  <si>
    <t>Junior C# Developer</t>
  </si>
  <si>
    <t>Название: Разработчик C# (Junior)</t>
  </si>
  <si>
    <t>Название: Developer C++ (Middle/ Senior C++)В архиве с 12 октября 2023</t>
  </si>
  <si>
    <t>Название: C#/Python developer junior / middleот 100 000 до 250 000 ₽ на руки</t>
  </si>
  <si>
    <t>Название: Программист C/C++от 150 000 до 200 000 ₽ на руки</t>
  </si>
  <si>
    <t>Название: C# developer junior / middle (.net, full-stack / back-end)от 100 000 до 250 000 ₽ на руки</t>
  </si>
  <si>
    <t>C# developer junior / middle (.net, full-stack / back-end)от 100 000 до 250 000 ₽ на руки</t>
  </si>
  <si>
    <t>Junior UI/UX designer</t>
  </si>
  <si>
    <t>Название: UX/UI designer / UX/UI дизайнер / UX/UI middle / UX/UI мидл</t>
  </si>
  <si>
    <t>Название: Junior UI/UX designerот 75 000 ₽ на руки</t>
  </si>
  <si>
    <t>Название: UX/UI Designerдо 250 000 ₽ на руки</t>
  </si>
  <si>
    <t>Название: UI/UX дизайнер</t>
  </si>
  <si>
    <t>UX/UI дизайнер x2</t>
  </si>
  <si>
    <t>Senior designer</t>
  </si>
  <si>
    <t>Название: UX/UI Дизайнерот 200 000 ₽ до вычета налогов</t>
  </si>
  <si>
    <t>Название: Junior Graphic Designer // Младший графический дизайнер</t>
  </si>
  <si>
    <t>UX - Копирайтер, Ozon Fintech</t>
  </si>
  <si>
    <t>Название: Продуктовый дизайнер (UX-дизайнер) от 140 000 ₽ на руки</t>
  </si>
  <si>
    <t>Ассистент PR отдела</t>
  </si>
  <si>
    <t>PR-менеджер</t>
  </si>
  <si>
    <t>Ассистент HR отдела Artox</t>
  </si>
  <si>
    <t>Ассистент отдела HR</t>
  </si>
  <si>
    <t>Ассистент в отдел кадров</t>
  </si>
  <si>
    <t>Ассистент HR-отдела</t>
  </si>
  <si>
    <t>Ассистент отдела управления данными</t>
  </si>
  <si>
    <t>Ассистент отдела по подбору персонала</t>
  </si>
  <si>
    <t>Ассистент в отдел HR до 70 000 ₽ на руки</t>
  </si>
  <si>
    <t>Название: Influence marketing manager / Менеджер по PR</t>
  </si>
  <si>
    <t>разработчик 1С</t>
  </si>
  <si>
    <t>Название: Программист 1С без опытаот 75 000 ₽ на руки</t>
  </si>
  <si>
    <t>Название: Программист 1С (ученик)от 65 000 до 130 000 ₽ на руки</t>
  </si>
  <si>
    <t>Стажер 1C в отдел внедрения (начинающий программист 1С)от 30 000 ₽ до вычета налогов</t>
  </si>
  <si>
    <t>Консультант 1С</t>
  </si>
  <si>
    <t>Оператор 1С</t>
  </si>
  <si>
    <t>Администратор 1С</t>
  </si>
  <si>
    <t>Консультант-аналитик 1С ERP</t>
  </si>
  <si>
    <t>Тимлид группы 1С (Финансы и HR)</t>
  </si>
  <si>
    <t>Педагог дополнительного образования по 1С Бухгалтерия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</si>
</sst>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6"/>
      <color indexed="10"/>
      <name val="Arial"/>
    </font>
    <font>
      <sz val="12"/>
      <color indexed="8"/>
      <name val="Arial"/>
    </font>
    <font>
      <sz val="9"/>
      <color indexed="8"/>
      <name val="Arial"/>
    </font>
    <font>
      <sz val="16"/>
      <color indexed="8"/>
      <name val="Arial"/>
    </font>
    <font>
      <sz val="11"/>
      <color indexed="8"/>
      <name val="Arial"/>
    </font>
    <font>
      <u val="single"/>
      <sz val="11"/>
      <color indexed="16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right" vertical="bottom"/>
    </xf>
    <xf numFmtId="0" fontId="3" fillId="2" borderId="3" applyNumberFormat="1" applyFont="1" applyFill="1" applyBorder="1" applyAlignment="1" applyProtection="0">
      <alignment horizontal="left" vertical="bottom"/>
    </xf>
    <xf numFmtId="0" fontId="3" fillId="2" borderId="5" applyNumberFormat="0" applyFont="1" applyFill="1" applyBorder="1" applyAlignment="1" applyProtection="0">
      <alignment horizontal="right" vertical="bottom"/>
    </xf>
    <xf numFmtId="0" fontId="3" fillId="2" borderId="5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fillId="3" borderId="3" applyNumberFormat="0" applyFont="1" applyFill="1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center" vertical="bottom"/>
    </xf>
    <xf numFmtId="49" fontId="4" borderId="7" applyNumberFormat="1" applyFont="1" applyFill="0" applyBorder="1" applyAlignment="1" applyProtection="0">
      <alignment vertical="bottom"/>
    </xf>
    <xf numFmtId="0" fontId="5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6" fillId="3" borderId="2" applyNumberFormat="1" applyFont="1" applyFill="1" applyBorder="1" applyAlignment="1" applyProtection="0">
      <alignment horizontal="center" vertical="center" wrapText="1"/>
    </xf>
    <xf numFmtId="49" fontId="6" fillId="3" borderId="3" applyNumberFormat="1" applyFont="1" applyFill="1" applyBorder="1" applyAlignment="1" applyProtection="0">
      <alignment horizontal="center" vertical="center"/>
    </xf>
    <xf numFmtId="49" fontId="6" fillId="3" borderId="3" applyNumberFormat="1" applyFont="1" applyFill="1" applyBorder="1" applyAlignment="1" applyProtection="0">
      <alignment horizontal="center" vertical="center" wrapText="1"/>
    </xf>
    <xf numFmtId="49" fontId="6" fillId="5" borderId="3" applyNumberFormat="1" applyFont="1" applyFill="1" applyBorder="1" applyAlignment="1" applyProtection="0">
      <alignment horizontal="center" vertical="center"/>
    </xf>
    <xf numFmtId="49" fontId="6" fillId="5" borderId="3" applyNumberFormat="1" applyFont="1" applyFill="1" applyBorder="1" applyAlignment="1" applyProtection="0">
      <alignment horizontal="center" vertical="center" wrapText="1"/>
    </xf>
    <xf numFmtId="49" fontId="6" fillId="5" borderId="4" applyNumberFormat="1" applyFont="1" applyFill="1" applyBorder="1" applyAlignment="1" applyProtection="0">
      <alignment horizontal="center" vertical="center" wrapText="1"/>
    </xf>
    <xf numFmtId="0" fontId="0" fillId="6" borderId="8" applyNumberFormat="1" applyFont="1" applyFill="1" applyBorder="1" applyAlignment="1" applyProtection="0">
      <alignment horizontal="center" vertical="center"/>
    </xf>
    <xf numFmtId="49" fontId="0" fillId="6" borderId="8" applyNumberFormat="1" applyFont="1" applyFill="1" applyBorder="1" applyAlignment="1" applyProtection="0">
      <alignment horizontal="center" vertical="center" wrapText="1"/>
    </xf>
    <xf numFmtId="0" fontId="0" borderId="8" applyNumberFormat="1" applyFont="1" applyFill="0" applyBorder="1" applyAlignment="1" applyProtection="0">
      <alignment vertical="bottom"/>
    </xf>
    <xf numFmtId="49" fontId="0" fillId="6" borderId="8" applyNumberFormat="1" applyFont="1" applyFill="1" applyBorder="1" applyAlignment="1" applyProtection="0">
      <alignment vertical="bottom" wrapText="1"/>
    </xf>
    <xf numFmtId="0" fontId="0" fillId="6" borderId="11" applyNumberFormat="0" applyFont="1" applyFill="1" applyBorder="1" applyAlignment="1" applyProtection="0">
      <alignment horizontal="center" vertical="center"/>
    </xf>
    <xf numFmtId="0" fontId="0" fillId="6" borderId="11" applyNumberFormat="0" applyFont="1" applyFill="1" applyBorder="1" applyAlignment="1" applyProtection="0">
      <alignment horizontal="center" vertical="center" wrapText="1"/>
    </xf>
    <xf numFmtId="0" fontId="0" borderId="11" applyNumberFormat="1" applyFont="1" applyFill="0" applyBorder="1" applyAlignment="1" applyProtection="0">
      <alignment vertical="bottom"/>
    </xf>
    <xf numFmtId="0" fontId="0" fillId="6" borderId="11" applyNumberFormat="1" applyFont="1" applyFill="1" applyBorder="1" applyAlignment="1" applyProtection="0">
      <alignment horizontal="center" vertical="center"/>
    </xf>
    <xf numFmtId="49" fontId="0" fillId="6" borderId="11" applyNumberFormat="1" applyFont="1" applyFill="1" applyBorder="1" applyAlignment="1" applyProtection="0">
      <alignment vertical="bottom" wrapText="1"/>
    </xf>
    <xf numFmtId="0" fontId="0" fillId="6" borderId="1" applyNumberFormat="0" applyFont="1" applyFill="1" applyBorder="1" applyAlignment="1" applyProtection="0">
      <alignment horizontal="center" vertical="center"/>
    </xf>
    <xf numFmtId="0" fontId="0" fillId="6" borderId="1" applyNumberFormat="0" applyFont="1" applyFill="1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horizontal="center" vertical="center"/>
    </xf>
    <xf numFmtId="49" fontId="0" fillId="6" borderId="1" applyNumberFormat="1" applyFont="1" applyFill="1" applyBorder="1" applyAlignment="1" applyProtection="0">
      <alignment vertical="bottom" wrapText="1"/>
    </xf>
    <xf numFmtId="0" fontId="0" fillId="4" borderId="4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6100"/>
      <rgbColor rgb="ffddebf7"/>
      <rgbColor rgb="ffdeeaf6"/>
      <rgbColor rgb="ffbfbfbf"/>
      <rgbColor rgb="ffffd965"/>
      <rgbColor rgb="ffffffff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aratov.hh.ru/vacancy/87624992?from=vacancy_search_list&amp;hhtmFrom=vacancy_search_list&amp;query=python" TargetMode="External"/><Relationship Id="rId2" Type="http://schemas.openxmlformats.org/officeDocument/2006/relationships/hyperlink" Target="https://saratov.hh.ru/vacancy/87624988?from=vacancy_search_list&amp;hhtmFrom=vacancy_search_list&amp;query=pytho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16"/>
  <sheetViews>
    <sheetView workbookViewId="0" showGridLines="0" defaultGridColor="1"/>
  </sheetViews>
  <sheetFormatPr defaultColWidth="9" defaultRowHeight="15" customHeight="1" outlineLevelRow="0" outlineLevelCol="0"/>
  <cols>
    <col min="1" max="1" width="9.67188" style="1" customWidth="1"/>
    <col min="2" max="2" width="23" style="1" customWidth="1"/>
    <col min="3" max="3" width="10" style="1" customWidth="1"/>
    <col min="4" max="5" width="11" style="1" customWidth="1"/>
    <col min="6" max="6" width="35.8516" style="1" customWidth="1"/>
    <col min="7" max="7" width="18.8516" style="1" customWidth="1"/>
    <col min="8" max="8" width="9.5" style="1" customWidth="1"/>
    <col min="9" max="9" width="22.8125" style="1" customWidth="1"/>
    <col min="10" max="10" width="10.5" style="1" customWidth="1"/>
    <col min="11" max="11" width="16.3516" style="1" customWidth="1"/>
    <col min="12" max="12" width="20.8984" style="1" customWidth="1"/>
    <col min="13" max="13" width="16.1719" style="1" customWidth="1"/>
    <col min="14" max="14" width="8.67188" style="1" customWidth="1"/>
    <col min="15" max="15" width="13.8516" style="1" customWidth="1"/>
    <col min="16" max="16384" width="9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t="s" s="3">
        <v>0</v>
      </c>
      <c r="B2" s="4"/>
      <c r="C2" s="4"/>
      <c r="D2" s="4"/>
      <c r="E2" s="4"/>
      <c r="F2" s="4"/>
      <c r="G2" s="4"/>
      <c r="H2" t="s" s="5">
        <v>1</v>
      </c>
      <c r="I2" s="6"/>
      <c r="J2" s="6"/>
      <c r="K2" s="6"/>
      <c r="L2" s="6"/>
      <c r="M2" s="6"/>
      <c r="N2" s="6"/>
      <c r="O2" s="7"/>
    </row>
    <row r="3" ht="20.25" customHeight="1">
      <c r="A3" t="s" s="8">
        <v>2</v>
      </c>
      <c r="B3" t="s" s="9">
        <v>3</v>
      </c>
      <c r="C3" s="4"/>
      <c r="D3" s="10"/>
      <c r="E3" s="10"/>
      <c r="F3" t="s" s="11">
        <v>4</v>
      </c>
      <c r="G3" s="12">
        <v>411</v>
      </c>
      <c r="H3" s="13"/>
      <c r="I3" s="14"/>
      <c r="J3" s="15"/>
      <c r="K3" t="s" s="16">
        <v>5</v>
      </c>
      <c r="L3" s="17">
        <f>AVERAGE(I7:I116)</f>
        <v>1.1796746031746</v>
      </c>
      <c r="M3" t="s" s="16">
        <v>6</v>
      </c>
      <c r="N3" s="17">
        <f>AVERAGE(O7:O116)</f>
        <v>0.958343051723855</v>
      </c>
      <c r="O3" s="18"/>
    </row>
    <row r="4" ht="15.75" customHeight="1">
      <c r="A4" t="s" s="19">
        <v>7</v>
      </c>
      <c r="B4" s="20"/>
      <c r="C4" s="21"/>
      <c r="D4" s="22"/>
      <c r="E4" s="22"/>
      <c r="F4" t="s" s="23">
        <v>8</v>
      </c>
      <c r="G4" s="20"/>
      <c r="H4" t="s" s="24">
        <v>9</v>
      </c>
      <c r="I4" s="25"/>
      <c r="J4" s="26"/>
      <c r="K4" s="27"/>
      <c r="L4" s="26"/>
      <c r="M4" s="27"/>
      <c r="N4" s="26"/>
      <c r="O4" s="26"/>
    </row>
    <row r="5" ht="13.55" customHeight="1">
      <c r="A5" s="28"/>
      <c r="B5" s="29"/>
      <c r="C5" s="29"/>
      <c r="D5" s="29"/>
      <c r="E5" s="29"/>
      <c r="F5" s="29"/>
      <c r="G5" s="29"/>
      <c r="H5" s="29"/>
      <c r="I5" s="29"/>
      <c r="J5" s="30"/>
      <c r="K5" s="2"/>
      <c r="L5" s="2"/>
      <c r="M5" s="2"/>
      <c r="N5" s="2"/>
      <c r="O5" s="2"/>
    </row>
    <row r="6" ht="68.25" customHeight="1">
      <c r="A6" t="s" s="31">
        <v>10</v>
      </c>
      <c r="B6" t="s" s="32">
        <v>11</v>
      </c>
      <c r="C6" t="s" s="33">
        <v>12</v>
      </c>
      <c r="D6" t="s" s="33">
        <v>13</v>
      </c>
      <c r="E6" t="s" s="33">
        <v>14</v>
      </c>
      <c r="F6" t="s" s="32">
        <v>15</v>
      </c>
      <c r="G6" t="s" s="33">
        <v>16</v>
      </c>
      <c r="H6" t="s" s="34">
        <v>17</v>
      </c>
      <c r="I6" t="s" s="34">
        <v>18</v>
      </c>
      <c r="J6" t="s" s="34">
        <v>19</v>
      </c>
      <c r="K6" t="s" s="35">
        <v>20</v>
      </c>
      <c r="L6" t="s" s="34">
        <v>21</v>
      </c>
      <c r="M6" t="s" s="35">
        <v>22</v>
      </c>
      <c r="N6" t="s" s="34">
        <v>23</v>
      </c>
      <c r="O6" t="s" s="36">
        <v>24</v>
      </c>
    </row>
    <row r="7" ht="45" customHeight="1">
      <c r="A7" s="37">
        <v>1</v>
      </c>
      <c r="B7" t="s" s="38">
        <v>25</v>
      </c>
      <c r="C7" s="39">
        <v>1</v>
      </c>
      <c r="D7" s="37">
        <f>COUNT(C7:C16)</f>
        <v>10</v>
      </c>
      <c r="E7" s="37">
        <v>1</v>
      </c>
      <c r="F7" t="s" s="40">
        <v>26</v>
      </c>
      <c r="G7" s="37">
        <v>2</v>
      </c>
      <c r="H7" s="37">
        <v>1</v>
      </c>
      <c r="I7" s="37">
        <f>AVERAGE(H7:H16)</f>
        <v>1.13027777777778</v>
      </c>
      <c r="J7" s="37">
        <f>SUM(G7:G16)</f>
        <v>7</v>
      </c>
      <c r="K7" s="39">
        <f>(G7/LOG((C7+1),2))</f>
        <v>2</v>
      </c>
      <c r="L7" s="37">
        <f>SUM(K7:K16)</f>
        <v>4.30466630598741</v>
      </c>
      <c r="M7" s="37">
        <f>(G7/LOG((E7+1),2))</f>
        <v>2</v>
      </c>
      <c r="N7" s="37">
        <f>SUM(M7:M16)</f>
        <v>4.10363181312919</v>
      </c>
      <c r="O7" s="37">
        <f>L7/N7</f>
        <v>1.04898940792276</v>
      </c>
    </row>
    <row r="8" ht="45" customHeight="1">
      <c r="A8" s="41"/>
      <c r="B8" s="42"/>
      <c r="C8" s="43">
        <f>C7+1</f>
        <v>2</v>
      </c>
      <c r="D8" s="41"/>
      <c r="E8" s="44">
        <v>2</v>
      </c>
      <c r="F8" t="s" s="45">
        <v>27</v>
      </c>
      <c r="G8" s="44">
        <v>1</v>
      </c>
      <c r="H8" s="44">
        <v>2</v>
      </c>
      <c r="I8" s="41"/>
      <c r="J8" s="41"/>
      <c r="K8" s="43">
        <f>(G8/LOG((C8+1),2))</f>
        <v>0.630929753571457</v>
      </c>
      <c r="L8" s="41"/>
      <c r="M8" s="44">
        <f>(G8/LOG((E8+1),2))</f>
        <v>0.630929753571457</v>
      </c>
      <c r="N8" s="41"/>
      <c r="O8" s="41"/>
    </row>
    <row r="9" ht="30" customHeight="1">
      <c r="A9" s="41"/>
      <c r="B9" s="42"/>
      <c r="C9" s="43">
        <f>C8+1</f>
        <v>3</v>
      </c>
      <c r="D9" s="41"/>
      <c r="E9" s="44">
        <v>3</v>
      </c>
      <c r="F9" t="s" s="45">
        <v>27</v>
      </c>
      <c r="G9" s="44">
        <v>1</v>
      </c>
      <c r="H9" s="44">
        <f>SUM(G$7:G9)/COUNT(G$7:G9)</f>
        <v>1.33333333333333</v>
      </c>
      <c r="I9" s="41"/>
      <c r="J9" s="41"/>
      <c r="K9" s="43">
        <f>(G9/LOG((C9+1),2))</f>
        <v>0.5</v>
      </c>
      <c r="L9" s="41"/>
      <c r="M9" s="44">
        <f>(G9/LOG((E9+1),2))</f>
        <v>0.5</v>
      </c>
      <c r="N9" s="41"/>
      <c r="O9" s="41"/>
    </row>
    <row r="10" ht="26.55" customHeight="1">
      <c r="A10" s="41"/>
      <c r="B10" s="42"/>
      <c r="C10" s="43">
        <f>C9+1</f>
        <v>4</v>
      </c>
      <c r="D10" s="41"/>
      <c r="E10" s="44">
        <v>8</v>
      </c>
      <c r="F10" t="s" s="45">
        <v>28</v>
      </c>
      <c r="G10" s="44">
        <v>1</v>
      </c>
      <c r="H10" s="44">
        <f>SUM(G$7:G10)/COUNT(G$7:G10)</f>
        <v>1.25</v>
      </c>
      <c r="I10" s="41"/>
      <c r="J10" s="41"/>
      <c r="K10" s="43">
        <f>(G10/LOG((C10+1),2))</f>
        <v>0.430676558073393</v>
      </c>
      <c r="L10" s="41"/>
      <c r="M10" s="44">
        <f>(G10/LOG((E10+1),2))</f>
        <v>0.315464876785729</v>
      </c>
      <c r="N10" s="41"/>
      <c r="O10" s="41"/>
    </row>
    <row r="11" ht="26.55" customHeight="1">
      <c r="A11" s="41"/>
      <c r="B11" s="42"/>
      <c r="C11" s="43">
        <f>C10+1</f>
        <v>5</v>
      </c>
      <c r="D11" s="41"/>
      <c r="E11" s="44">
        <v>9</v>
      </c>
      <c r="F11" t="s" s="45">
        <v>29</v>
      </c>
      <c r="G11" s="44">
        <v>1</v>
      </c>
      <c r="H11" s="44">
        <f>SUM(G$7:G11)/COUNT(G$7:G11)</f>
        <v>1.2</v>
      </c>
      <c r="I11" s="41"/>
      <c r="J11" s="41"/>
      <c r="K11" s="43">
        <f>(G11/LOG((C11+1),2))</f>
        <v>0.386852807234542</v>
      </c>
      <c r="L11" s="41"/>
      <c r="M11" s="44">
        <f>(G11/LOG((E11+1),2))</f>
        <v>0.301029995663981</v>
      </c>
      <c r="N11" s="41"/>
      <c r="O11" s="41"/>
    </row>
    <row r="12" ht="45" customHeight="1">
      <c r="A12" s="41"/>
      <c r="B12" s="42"/>
      <c r="C12" s="43">
        <f>C11+1</f>
        <v>6</v>
      </c>
      <c r="D12" s="41"/>
      <c r="E12" s="44">
        <v>6</v>
      </c>
      <c r="F12" t="s" s="45">
        <v>30</v>
      </c>
      <c r="G12" s="44">
        <v>1</v>
      </c>
      <c r="H12" s="44">
        <f>SUM(G$7:G12)/COUNT(G$7:G12)</f>
        <v>1.16666666666667</v>
      </c>
      <c r="I12" s="41"/>
      <c r="J12" s="41"/>
      <c r="K12" s="43">
        <f>(G12/LOG((C12+1),2))</f>
        <v>0.356207187108022</v>
      </c>
      <c r="L12" s="41"/>
      <c r="M12" s="44">
        <f>(G12/LOG((E12+1),2))</f>
        <v>0.356207187108022</v>
      </c>
      <c r="N12" s="41"/>
      <c r="O12" s="41"/>
    </row>
    <row r="13" ht="26.55" customHeight="1">
      <c r="A13" s="41"/>
      <c r="B13" s="42"/>
      <c r="C13" s="43">
        <f>C12+1</f>
        <v>7</v>
      </c>
      <c r="D13" s="41"/>
      <c r="E13" s="44">
        <v>4</v>
      </c>
      <c r="F13" t="s" s="45">
        <v>31</v>
      </c>
      <c r="G13" s="44">
        <v>0</v>
      </c>
      <c r="H13" s="44">
        <f>SUM(G$7:G13)/COUNT(G$7:G13)</f>
        <v>1</v>
      </c>
      <c r="I13" s="41"/>
      <c r="J13" s="41"/>
      <c r="K13" s="43">
        <f>(G13/LOG((C13+1),2))</f>
        <v>0</v>
      </c>
      <c r="L13" s="41"/>
      <c r="M13" s="44">
        <f>(G13/LOG((E13+1),2))</f>
        <v>0</v>
      </c>
      <c r="N13" s="41"/>
      <c r="O13" s="41"/>
    </row>
    <row r="14" ht="39.55" customHeight="1">
      <c r="A14" s="41"/>
      <c r="B14" s="42"/>
      <c r="C14" s="43">
        <f>C13+1</f>
        <v>8</v>
      </c>
      <c r="D14" s="41"/>
      <c r="E14" s="44">
        <v>10</v>
      </c>
      <c r="F14" t="s" s="45">
        <v>32</v>
      </c>
      <c r="G14" s="44">
        <v>0</v>
      </c>
      <c r="H14" s="44">
        <f>SUM(G$7:G14)/COUNT(G$7:G14)</f>
        <v>0.875</v>
      </c>
      <c r="I14" s="41"/>
      <c r="J14" s="41"/>
      <c r="K14" s="43">
        <f>(G14/LOG((C14+1),2))</f>
        <v>0</v>
      </c>
      <c r="L14" s="41"/>
      <c r="M14" s="44">
        <f>(G14/LOG((E14+1),2))</f>
        <v>0</v>
      </c>
      <c r="N14" s="41"/>
      <c r="O14" s="41"/>
    </row>
    <row r="15" ht="39.55" customHeight="1">
      <c r="A15" s="41"/>
      <c r="B15" s="42"/>
      <c r="C15" s="43">
        <f>C14+1</f>
        <v>9</v>
      </c>
      <c r="D15" s="41"/>
      <c r="E15" s="44">
        <v>5</v>
      </c>
      <c r="F15" t="s" s="45">
        <v>33</v>
      </c>
      <c r="G15" s="44">
        <v>0</v>
      </c>
      <c r="H15" s="44">
        <f>SUM(G$7:G15)/COUNT(G$7:G15)</f>
        <v>0.777777777777778</v>
      </c>
      <c r="I15" s="41"/>
      <c r="J15" s="41"/>
      <c r="K15" s="43">
        <f>(G15/LOG((C15+1),2))</f>
        <v>0</v>
      </c>
      <c r="L15" s="41"/>
      <c r="M15" s="44">
        <f>(G15/LOG((E15+1),2))</f>
        <v>0</v>
      </c>
      <c r="N15" s="41"/>
      <c r="O15" s="41"/>
    </row>
    <row r="16" ht="13.55" customHeight="1">
      <c r="A16" s="46"/>
      <c r="B16" s="47"/>
      <c r="C16" s="48">
        <f>C15+1</f>
        <v>10</v>
      </c>
      <c r="D16" s="46"/>
      <c r="E16" s="49">
        <v>7</v>
      </c>
      <c r="F16" t="s" s="50">
        <v>34</v>
      </c>
      <c r="G16" s="49">
        <v>0</v>
      </c>
      <c r="H16" s="49">
        <f>SUM(G$7:G16)/COUNT(G$7:G16)</f>
        <v>0.7</v>
      </c>
      <c r="I16" s="46"/>
      <c r="J16" s="46"/>
      <c r="K16" s="48">
        <f>(G16/LOG((C16+1),2))</f>
        <v>0</v>
      </c>
      <c r="L16" s="46"/>
      <c r="M16" s="49">
        <f>(G16/LOG((E16+1),2))</f>
        <v>0</v>
      </c>
      <c r="N16" s="46"/>
      <c r="O16" s="46"/>
    </row>
    <row r="17" ht="13.5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51"/>
    </row>
    <row r="18" ht="30" customHeight="1">
      <c r="A18" s="37">
        <v>2</v>
      </c>
      <c r="B18" t="s" s="38">
        <v>35</v>
      </c>
      <c r="C18" s="39">
        <v>1</v>
      </c>
      <c r="D18" s="37">
        <f>COUNT(C18:C27)</f>
        <v>10</v>
      </c>
      <c r="E18" s="37">
        <v>1</v>
      </c>
      <c r="F18" t="s" s="40">
        <v>36</v>
      </c>
      <c r="G18" s="37">
        <v>2</v>
      </c>
      <c r="H18" s="37">
        <f>SUM(G$18:G18)/COUNT(G$18:G18)</f>
        <v>2</v>
      </c>
      <c r="I18" s="37">
        <f>AVERAGE(H18:H27)</f>
        <v>0.971587301587301</v>
      </c>
      <c r="J18" s="37">
        <f>SUM(G18:G27)</f>
        <v>4</v>
      </c>
      <c r="K18" s="39">
        <f>(G18/LOG((C18+1),2))</f>
        <v>2</v>
      </c>
      <c r="L18" s="37">
        <f>SUM(K18:K27)</f>
        <v>3.26185950714291</v>
      </c>
      <c r="M18" s="37">
        <f>(G18/LOG((E18+1),2))</f>
        <v>2</v>
      </c>
      <c r="N18" s="37">
        <f>SUM(M18:M27)</f>
        <v>3.26185950714291</v>
      </c>
      <c r="O18" s="37">
        <f>L18/N18</f>
        <v>1</v>
      </c>
    </row>
    <row r="19" ht="45" customHeight="1">
      <c r="A19" s="41"/>
      <c r="B19" s="42"/>
      <c r="C19" s="43">
        <f>C18+1</f>
        <v>2</v>
      </c>
      <c r="D19" s="41"/>
      <c r="E19" s="44">
        <v>2</v>
      </c>
      <c r="F19" t="s" s="45">
        <v>37</v>
      </c>
      <c r="G19" s="44">
        <v>2</v>
      </c>
      <c r="H19" s="44">
        <f>SUM(G$18:G19)/COUNT(G$18:G19)</f>
        <v>2</v>
      </c>
      <c r="I19" s="41"/>
      <c r="J19" s="41"/>
      <c r="K19" s="43">
        <f>(G19/LOG((C19+1),2))</f>
        <v>1.26185950714291</v>
      </c>
      <c r="L19" s="41"/>
      <c r="M19" s="44">
        <f>(G19/LOG((E19+1),2))</f>
        <v>1.26185950714291</v>
      </c>
      <c r="N19" s="41"/>
      <c r="O19" s="41"/>
    </row>
    <row r="20" ht="13.55" customHeight="1">
      <c r="A20" s="41"/>
      <c r="B20" s="42"/>
      <c r="C20" s="43">
        <f>C19+1</f>
        <v>3</v>
      </c>
      <c r="D20" s="41"/>
      <c r="E20" s="44">
        <v>3</v>
      </c>
      <c r="F20" t="s" s="45">
        <v>38</v>
      </c>
      <c r="G20" s="44">
        <v>0</v>
      </c>
      <c r="H20" s="44">
        <f>SUM(G$18:G20)/COUNT(G$18:G20)</f>
        <v>1.33333333333333</v>
      </c>
      <c r="I20" s="41"/>
      <c r="J20" s="41"/>
      <c r="K20" s="43">
        <f>(G20/LOG((C20+1),2))</f>
        <v>0</v>
      </c>
      <c r="L20" s="41"/>
      <c r="M20" s="44">
        <f>(G20/LOG((E20+1),2))</f>
        <v>0</v>
      </c>
      <c r="N20" s="41"/>
      <c r="O20" s="41"/>
    </row>
    <row r="21" ht="30" customHeight="1">
      <c r="A21" s="41"/>
      <c r="B21" s="42"/>
      <c r="C21" s="43">
        <f>C20+1</f>
        <v>4</v>
      </c>
      <c r="D21" s="41"/>
      <c r="E21" s="44">
        <v>4</v>
      </c>
      <c r="F21" t="s" s="45">
        <v>39</v>
      </c>
      <c r="G21" s="44">
        <v>0</v>
      </c>
      <c r="H21" s="44">
        <f>SUM(G$18:G21)/COUNT(G$18:G21)</f>
        <v>1</v>
      </c>
      <c r="I21" s="41"/>
      <c r="J21" s="41"/>
      <c r="K21" s="43">
        <f>(G21/LOG((C21+1),2))</f>
        <v>0</v>
      </c>
      <c r="L21" s="41"/>
      <c r="M21" s="44">
        <f>(G21/LOG((E21+1),2))</f>
        <v>0</v>
      </c>
      <c r="N21" s="41"/>
      <c r="O21" s="41"/>
    </row>
    <row r="22" ht="30" customHeight="1">
      <c r="A22" s="41"/>
      <c r="B22" s="42"/>
      <c r="C22" s="43">
        <f>C21+1</f>
        <v>5</v>
      </c>
      <c r="D22" s="41"/>
      <c r="E22" s="44">
        <v>5</v>
      </c>
      <c r="F22" t="s" s="45">
        <v>40</v>
      </c>
      <c r="G22" s="44">
        <v>0</v>
      </c>
      <c r="H22" s="44">
        <f>SUM(G$18:G22)/COUNT(G$18:G22)</f>
        <v>0.8</v>
      </c>
      <c r="I22" s="41"/>
      <c r="J22" s="41"/>
      <c r="K22" s="43">
        <f>(G22/LOG((C22+1),2))</f>
        <v>0</v>
      </c>
      <c r="L22" s="41"/>
      <c r="M22" s="44">
        <f>(G22/LOG((E22+1),2))</f>
        <v>0</v>
      </c>
      <c r="N22" s="41"/>
      <c r="O22" s="41"/>
    </row>
    <row r="23" ht="45" customHeight="1">
      <c r="A23" s="41"/>
      <c r="B23" s="42"/>
      <c r="C23" s="43">
        <f>C22+1</f>
        <v>6</v>
      </c>
      <c r="D23" s="41"/>
      <c r="E23" s="44">
        <v>9</v>
      </c>
      <c r="F23" t="s" s="45">
        <v>41</v>
      </c>
      <c r="G23" s="44">
        <v>0</v>
      </c>
      <c r="H23" s="44">
        <f>SUM(G$18:G23)/COUNT(G$18:G23)</f>
        <v>0.666666666666667</v>
      </c>
      <c r="I23" s="41"/>
      <c r="J23" s="41"/>
      <c r="K23" s="43">
        <f>(G23/LOG((C23+1),2))</f>
        <v>0</v>
      </c>
      <c r="L23" s="41"/>
      <c r="M23" s="44">
        <f>(G23/LOG((E23+1),2))</f>
        <v>0</v>
      </c>
      <c r="N23" s="41"/>
      <c r="O23" s="41"/>
    </row>
    <row r="24" ht="45" customHeight="1">
      <c r="A24" s="41"/>
      <c r="B24" s="42"/>
      <c r="C24" s="43">
        <f>C23+1</f>
        <v>7</v>
      </c>
      <c r="D24" s="41"/>
      <c r="E24" s="44">
        <v>10</v>
      </c>
      <c r="F24" t="s" s="45">
        <v>41</v>
      </c>
      <c r="G24" s="44">
        <v>0</v>
      </c>
      <c r="H24" s="44">
        <f>SUM(G$18:G24)/COUNT(G$18:G24)</f>
        <v>0.571428571428571</v>
      </c>
      <c r="I24" s="41"/>
      <c r="J24" s="41"/>
      <c r="K24" s="43">
        <f>(G24/LOG((C24+1),2))</f>
        <v>0</v>
      </c>
      <c r="L24" s="41"/>
      <c r="M24" s="44">
        <f>(G24/LOG((E24+1),2))</f>
        <v>0</v>
      </c>
      <c r="N24" s="41"/>
      <c r="O24" s="41"/>
    </row>
    <row r="25" ht="45" customHeight="1">
      <c r="A25" s="41"/>
      <c r="B25" s="42"/>
      <c r="C25" s="43">
        <f>C24+1</f>
        <v>8</v>
      </c>
      <c r="D25" s="41"/>
      <c r="E25" s="44">
        <v>6</v>
      </c>
      <c r="F25" t="s" s="45">
        <v>42</v>
      </c>
      <c r="G25" s="44">
        <v>0</v>
      </c>
      <c r="H25" s="44">
        <f>SUM(G$18:G25)/COUNT(G$18:G25)</f>
        <v>0.5</v>
      </c>
      <c r="I25" s="41"/>
      <c r="J25" s="41"/>
      <c r="K25" s="43">
        <f>(G25/LOG((C25+1),2))</f>
        <v>0</v>
      </c>
      <c r="L25" s="41"/>
      <c r="M25" s="44">
        <f>(G25/LOG((E25+1),2))</f>
        <v>0</v>
      </c>
      <c r="N25" s="41"/>
      <c r="O25" s="41"/>
    </row>
    <row r="26" ht="45" customHeight="1">
      <c r="A26" s="41"/>
      <c r="B26" s="42"/>
      <c r="C26" s="43">
        <f>C25+1</f>
        <v>9</v>
      </c>
      <c r="D26" s="41"/>
      <c r="E26" s="44">
        <v>7</v>
      </c>
      <c r="F26" t="s" s="45">
        <v>43</v>
      </c>
      <c r="G26" s="44">
        <v>0</v>
      </c>
      <c r="H26" s="44">
        <f>SUM(G$18:G26)/COUNT(G$18:G26)</f>
        <v>0.444444444444444</v>
      </c>
      <c r="I26" s="41"/>
      <c r="J26" s="41"/>
      <c r="K26" s="43">
        <f>(G26/LOG((C26+1),2))</f>
        <v>0</v>
      </c>
      <c r="L26" s="41"/>
      <c r="M26" s="44">
        <f>(G26/LOG((E26+1),2))</f>
        <v>0</v>
      </c>
      <c r="N26" s="41"/>
      <c r="O26" s="41"/>
    </row>
    <row r="27" ht="45" customHeight="1">
      <c r="A27" s="46"/>
      <c r="B27" s="47"/>
      <c r="C27" s="48">
        <f>C26+1</f>
        <v>10</v>
      </c>
      <c r="D27" s="46"/>
      <c r="E27" s="49">
        <v>8</v>
      </c>
      <c r="F27" t="s" s="50">
        <v>44</v>
      </c>
      <c r="G27" s="49">
        <v>0</v>
      </c>
      <c r="H27" s="49">
        <f>SUM(G$18:G27)/COUNT(G$18:G27)</f>
        <v>0.4</v>
      </c>
      <c r="I27" s="46"/>
      <c r="J27" s="46"/>
      <c r="K27" s="48">
        <f>(G27/LOG((C27+1),2))</f>
        <v>0</v>
      </c>
      <c r="L27" s="46"/>
      <c r="M27" s="49">
        <f>(G27/LOG((E27+1),2))</f>
        <v>0</v>
      </c>
      <c r="N27" s="46"/>
      <c r="O27" s="46"/>
    </row>
    <row r="28" ht="13.5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51"/>
    </row>
    <row r="29" ht="30" customHeight="1">
      <c r="A29" s="37">
        <v>3</v>
      </c>
      <c r="B29" t="s" s="38">
        <v>45</v>
      </c>
      <c r="C29" s="39">
        <v>1</v>
      </c>
      <c r="D29" s="37">
        <f>COUNT(C29:C38)</f>
        <v>10</v>
      </c>
      <c r="E29" s="37">
        <v>1</v>
      </c>
      <c r="F29" t="s" s="40">
        <v>46</v>
      </c>
      <c r="G29" s="37">
        <v>2</v>
      </c>
      <c r="H29" s="37">
        <f>SUM(G$29:G29)/COUNT(G$29:$G29)</f>
        <v>2</v>
      </c>
      <c r="I29" s="37">
        <f>AVERAGE(H29:H38)</f>
        <v>1.10071428571429</v>
      </c>
      <c r="J29" s="37">
        <f>SUM(G29:G38)</f>
        <v>6</v>
      </c>
      <c r="K29" s="39">
        <f>(G29/LOG((C29+1),2))</f>
        <v>2</v>
      </c>
      <c r="L29" s="37">
        <f>SUM(K29:K38)</f>
        <v>3.97427388135895</v>
      </c>
      <c r="M29" s="37">
        <f>(G29/LOG((E29+1),2))</f>
        <v>2</v>
      </c>
      <c r="N29" s="37">
        <f>SUM(M29:M38)</f>
        <v>4.26185950714291</v>
      </c>
      <c r="O29" s="37">
        <f>L29/N29</f>
        <v>0.932521091954823</v>
      </c>
    </row>
    <row r="30" ht="45" customHeight="1">
      <c r="A30" s="41"/>
      <c r="B30" s="42"/>
      <c r="C30" s="43">
        <f>C29+1</f>
        <v>2</v>
      </c>
      <c r="D30" s="41"/>
      <c r="E30" s="44">
        <v>2</v>
      </c>
      <c r="F30" t="s" s="45">
        <v>47</v>
      </c>
      <c r="G30" s="44">
        <v>2</v>
      </c>
      <c r="H30" s="44">
        <f>SUM(G$29:G30)/COUNT(G$29:$G30)</f>
        <v>2</v>
      </c>
      <c r="I30" s="41"/>
      <c r="J30" s="41"/>
      <c r="K30" s="43">
        <f>(G30/LOG((C30+1),2))</f>
        <v>1.26185950714291</v>
      </c>
      <c r="L30" s="41"/>
      <c r="M30" s="44">
        <f>(G30/LOG((E30+1),2))</f>
        <v>1.26185950714291</v>
      </c>
      <c r="N30" s="41"/>
      <c r="O30" s="41"/>
    </row>
    <row r="31" ht="30" customHeight="1">
      <c r="A31" s="41"/>
      <c r="B31" s="42"/>
      <c r="C31" s="43">
        <f>C30+1</f>
        <v>3</v>
      </c>
      <c r="D31" s="41"/>
      <c r="E31" s="44">
        <v>5</v>
      </c>
      <c r="F31" t="s" s="45">
        <v>48</v>
      </c>
      <c r="G31" s="44">
        <v>0</v>
      </c>
      <c r="H31" s="44">
        <f>SUM(G$29:G31)/COUNT(G$29:$G31)</f>
        <v>1.33333333333333</v>
      </c>
      <c r="I31" s="41"/>
      <c r="J31" s="41"/>
      <c r="K31" s="43">
        <f>(G31/LOG((C31+1),2))</f>
        <v>0</v>
      </c>
      <c r="L31" s="41"/>
      <c r="M31" s="44">
        <f>(G31/LOG((E31+1),2))</f>
        <v>0</v>
      </c>
      <c r="N31" s="41"/>
      <c r="O31" s="41"/>
    </row>
    <row r="32" ht="45" customHeight="1">
      <c r="A32" s="41"/>
      <c r="B32" s="42"/>
      <c r="C32" s="43">
        <f>C31+1</f>
        <v>4</v>
      </c>
      <c r="D32" s="41"/>
      <c r="E32" s="44">
        <v>9</v>
      </c>
      <c r="F32" t="s" s="45">
        <v>49</v>
      </c>
      <c r="G32" s="44">
        <v>0</v>
      </c>
      <c r="H32" s="44">
        <f>SUM(G$29:G32)/COUNT(G$29:$G32)</f>
        <v>1</v>
      </c>
      <c r="I32" s="41"/>
      <c r="J32" s="41"/>
      <c r="K32" s="43">
        <f>(G32/LOG((C32+1),2))</f>
        <v>0</v>
      </c>
      <c r="L32" s="41"/>
      <c r="M32" s="44">
        <f>(G32/LOG((E32+1),2))</f>
        <v>0</v>
      </c>
      <c r="N32" s="41"/>
      <c r="O32" s="41"/>
    </row>
    <row r="33" ht="60" customHeight="1">
      <c r="A33" s="41"/>
      <c r="B33" s="42"/>
      <c r="C33" s="43">
        <f>C32+1</f>
        <v>5</v>
      </c>
      <c r="D33" s="41"/>
      <c r="E33" s="44">
        <v>6</v>
      </c>
      <c r="F33" t="s" s="45">
        <v>50</v>
      </c>
      <c r="G33" s="44">
        <v>0</v>
      </c>
      <c r="H33" s="44">
        <f>SUM(G$29:G33)/COUNT(G$29:$G33)</f>
        <v>0.8</v>
      </c>
      <c r="I33" s="41"/>
      <c r="J33" s="41"/>
      <c r="K33" s="43">
        <f>(G33/LOG((C33+1),2))</f>
        <v>0</v>
      </c>
      <c r="L33" s="41"/>
      <c r="M33" s="44">
        <f>(G33/LOG((E33+1),2))</f>
        <v>0</v>
      </c>
      <c r="N33" s="41"/>
      <c r="O33" s="41"/>
    </row>
    <row r="34" ht="45" customHeight="1">
      <c r="A34" s="41"/>
      <c r="B34" s="42"/>
      <c r="C34" s="43">
        <f>C33+1</f>
        <v>6</v>
      </c>
      <c r="D34" s="41"/>
      <c r="E34" s="44">
        <v>3</v>
      </c>
      <c r="F34" t="s" s="45">
        <v>51</v>
      </c>
      <c r="G34" s="44">
        <v>2</v>
      </c>
      <c r="H34" s="44">
        <f>SUM(G$29:G34)/COUNT(G$29:$G34)</f>
        <v>1</v>
      </c>
      <c r="I34" s="41"/>
      <c r="J34" s="41"/>
      <c r="K34" s="43">
        <f>(G34/LOG((C34+1),2))</f>
        <v>0.712414374216044</v>
      </c>
      <c r="L34" s="41"/>
      <c r="M34" s="44">
        <f>(G34/LOG((E34+1),2))</f>
        <v>1</v>
      </c>
      <c r="N34" s="41"/>
      <c r="O34" s="41"/>
    </row>
    <row r="35" ht="30" customHeight="1">
      <c r="A35" s="41"/>
      <c r="B35" s="42"/>
      <c r="C35" s="43">
        <f>C34+1</f>
        <v>7</v>
      </c>
      <c r="D35" s="41"/>
      <c r="E35" s="44">
        <v>10</v>
      </c>
      <c r="F35" t="s" s="45">
        <v>52</v>
      </c>
      <c r="G35" s="44">
        <v>0</v>
      </c>
      <c r="H35" s="44">
        <f>SUM(G$29:G35)/COUNT(G$29:$G35)</f>
        <v>0.857142857142857</v>
      </c>
      <c r="I35" s="41"/>
      <c r="J35" s="41"/>
      <c r="K35" s="43">
        <f>(G35/LOG((C35+1),2))</f>
        <v>0</v>
      </c>
      <c r="L35" s="41"/>
      <c r="M35" s="44">
        <f>(G35/LOG((E35+1),2))</f>
        <v>0</v>
      </c>
      <c r="N35" s="41"/>
      <c r="O35" s="41"/>
    </row>
    <row r="36" ht="45" customHeight="1">
      <c r="A36" s="41"/>
      <c r="B36" s="42"/>
      <c r="C36" s="43">
        <f>C35+1</f>
        <v>8</v>
      </c>
      <c r="D36" s="41"/>
      <c r="E36" s="44">
        <v>6</v>
      </c>
      <c r="F36" t="s" s="45">
        <v>53</v>
      </c>
      <c r="G36" s="44">
        <v>0</v>
      </c>
      <c r="H36" s="44">
        <f>SUM(G$29:G36)/COUNT(G$29:$G36)</f>
        <v>0.75</v>
      </c>
      <c r="I36" s="41"/>
      <c r="J36" s="41"/>
      <c r="K36" s="43">
        <f>(G36/LOG((C36+1),2))</f>
        <v>0</v>
      </c>
      <c r="L36" s="41"/>
      <c r="M36" s="44">
        <f>(G36/LOG((E36+1),2))</f>
        <v>0</v>
      </c>
      <c r="N36" s="41"/>
      <c r="O36" s="41"/>
    </row>
    <row r="37" ht="45" customHeight="1">
      <c r="A37" s="41"/>
      <c r="B37" s="42"/>
      <c r="C37" s="43">
        <f>C36+1</f>
        <v>9</v>
      </c>
      <c r="D37" s="41"/>
      <c r="E37" s="44">
        <v>7</v>
      </c>
      <c r="F37" t="s" s="45">
        <v>54</v>
      </c>
      <c r="G37" s="44">
        <v>0</v>
      </c>
      <c r="H37" s="44">
        <f>SUM(G$29:G37)/COUNT(G$29:$G37)</f>
        <v>0.666666666666667</v>
      </c>
      <c r="I37" s="41"/>
      <c r="J37" s="41"/>
      <c r="K37" s="43">
        <f>(G37/LOG((C37+1),2))</f>
        <v>0</v>
      </c>
      <c r="L37" s="41"/>
      <c r="M37" s="44">
        <f>(G37/LOG((E37+1),2))</f>
        <v>0</v>
      </c>
      <c r="N37" s="41"/>
      <c r="O37" s="41"/>
    </row>
    <row r="38" ht="45" customHeight="1">
      <c r="A38" s="46"/>
      <c r="B38" s="47"/>
      <c r="C38" s="48">
        <f>C37+1</f>
        <v>10</v>
      </c>
      <c r="D38" s="46"/>
      <c r="E38" s="49">
        <v>8</v>
      </c>
      <c r="F38" t="s" s="50">
        <v>55</v>
      </c>
      <c r="G38" s="49">
        <v>0</v>
      </c>
      <c r="H38" s="49">
        <f>SUM(G$29:G38)/COUNT(G$29:$G38)</f>
        <v>0.6</v>
      </c>
      <c r="I38" s="46"/>
      <c r="J38" s="46"/>
      <c r="K38" s="48">
        <f>(G38/LOG((C38+1),2))</f>
        <v>0</v>
      </c>
      <c r="L38" s="46"/>
      <c r="M38" s="49">
        <f>(G38/LOG((E38+1),2))</f>
        <v>0</v>
      </c>
      <c r="N38" s="46"/>
      <c r="O38" s="46"/>
    </row>
    <row r="39" ht="13.55" customHeight="1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51"/>
    </row>
    <row r="40" ht="78.55" customHeight="1">
      <c r="A40" s="37">
        <v>4</v>
      </c>
      <c r="B40" t="s" s="38">
        <v>56</v>
      </c>
      <c r="C40" s="39">
        <v>1</v>
      </c>
      <c r="D40" s="37">
        <f>COUNT(C40:C49)</f>
        <v>10</v>
      </c>
      <c r="E40" s="37">
        <v>1</v>
      </c>
      <c r="F40" t="s" s="40">
        <v>57</v>
      </c>
      <c r="G40" s="37">
        <v>2</v>
      </c>
      <c r="H40" s="37">
        <f>SUM(G$40:G40)/COUNT(G$40:G40)</f>
        <v>2</v>
      </c>
      <c r="I40" s="37">
        <f>AVERAGE(H40:H49)</f>
        <v>2</v>
      </c>
      <c r="J40" s="37">
        <f>SUM(G40:G49)</f>
        <v>20</v>
      </c>
      <c r="K40" s="39">
        <f>(G40/LOG((C40+1),2))</f>
        <v>2</v>
      </c>
      <c r="L40" s="37">
        <f>SUM(K40:K49)</f>
        <v>9.08711867617669</v>
      </c>
      <c r="M40" s="37">
        <f>(G40/LOG((E40+1),2))</f>
        <v>2</v>
      </c>
      <c r="N40" s="37">
        <f>SUM(M40:M49)</f>
        <v>9.08711867617669</v>
      </c>
      <c r="O40" s="37">
        <f>L40/N40</f>
        <v>1</v>
      </c>
    </row>
    <row r="41" ht="78.55" customHeight="1">
      <c r="A41" s="41"/>
      <c r="B41" s="42"/>
      <c r="C41" s="43">
        <f>C40+1</f>
        <v>2</v>
      </c>
      <c r="D41" s="41"/>
      <c r="E41" s="44">
        <v>2</v>
      </c>
      <c r="F41" t="s" s="45">
        <v>58</v>
      </c>
      <c r="G41" s="44">
        <v>2</v>
      </c>
      <c r="H41" s="44">
        <f>SUM(G$40:G41)/COUNT(G$40:G41)</f>
        <v>2</v>
      </c>
      <c r="I41" s="41"/>
      <c r="J41" s="41"/>
      <c r="K41" s="43">
        <f>(G41/LOG((C41+1),2))</f>
        <v>1.26185950714291</v>
      </c>
      <c r="L41" s="41"/>
      <c r="M41" s="44">
        <f>(G41/LOG((E41+1),2))</f>
        <v>1.26185950714291</v>
      </c>
      <c r="N41" s="41"/>
      <c r="O41" s="41"/>
    </row>
    <row r="42" ht="30" customHeight="1">
      <c r="A42" s="41"/>
      <c r="B42" s="42"/>
      <c r="C42" s="43">
        <f>C41+1</f>
        <v>3</v>
      </c>
      <c r="D42" s="41"/>
      <c r="E42" s="44">
        <v>3</v>
      </c>
      <c r="F42" t="s" s="45">
        <v>59</v>
      </c>
      <c r="G42" s="44">
        <v>2</v>
      </c>
      <c r="H42" s="44">
        <f>SUM(G$40:G42)/COUNT(G$40:G42)</f>
        <v>2</v>
      </c>
      <c r="I42" s="41"/>
      <c r="J42" s="41"/>
      <c r="K42" s="43">
        <f>(G42/LOG((C42+1),2))</f>
        <v>1</v>
      </c>
      <c r="L42" s="41"/>
      <c r="M42" s="44">
        <f>(G42/LOG((E42+1),2))</f>
        <v>1</v>
      </c>
      <c r="N42" s="41"/>
      <c r="O42" s="41"/>
    </row>
    <row r="43" ht="13.55" customHeight="1">
      <c r="A43" s="41"/>
      <c r="B43" s="42"/>
      <c r="C43" s="43">
        <f>C42+1</f>
        <v>4</v>
      </c>
      <c r="D43" s="41"/>
      <c r="E43" s="44">
        <v>4</v>
      </c>
      <c r="F43" t="s" s="45">
        <v>60</v>
      </c>
      <c r="G43" s="44">
        <v>2</v>
      </c>
      <c r="H43" s="44">
        <f>SUM(G$40:G43)/COUNT(G$40:G43)</f>
        <v>2</v>
      </c>
      <c r="I43" s="41"/>
      <c r="J43" s="41"/>
      <c r="K43" s="43">
        <f>(G43/LOG((C43+1),2))</f>
        <v>0.861353116146786</v>
      </c>
      <c r="L43" s="41"/>
      <c r="M43" s="44">
        <f>(G43/LOG((E43+1),2))</f>
        <v>0.861353116146786</v>
      </c>
      <c r="N43" s="41"/>
      <c r="O43" s="41"/>
    </row>
    <row r="44" ht="13.55" customHeight="1">
      <c r="A44" s="41"/>
      <c r="B44" s="42"/>
      <c r="C44" s="43">
        <f>C43+1</f>
        <v>5</v>
      </c>
      <c r="D44" s="41"/>
      <c r="E44" s="44">
        <v>5</v>
      </c>
      <c r="F44" t="s" s="45">
        <v>61</v>
      </c>
      <c r="G44" s="44">
        <v>2</v>
      </c>
      <c r="H44" s="44">
        <f>SUM(G$40:G44)/COUNT(G$40:G44)</f>
        <v>2</v>
      </c>
      <c r="I44" s="41"/>
      <c r="J44" s="41"/>
      <c r="K44" s="43">
        <f>(G44/LOG((C44+1),2))</f>
        <v>0.773705614469083</v>
      </c>
      <c r="L44" s="41"/>
      <c r="M44" s="44">
        <f>(G44/LOG((E44+1),2))</f>
        <v>0.773705614469083</v>
      </c>
      <c r="N44" s="41"/>
      <c r="O44" s="41"/>
    </row>
    <row r="45" ht="13.55" customHeight="1">
      <c r="A45" s="41"/>
      <c r="B45" s="42"/>
      <c r="C45" s="43">
        <f>C44+1</f>
        <v>6</v>
      </c>
      <c r="D45" s="41"/>
      <c r="E45" s="44">
        <v>6</v>
      </c>
      <c r="F45" t="s" s="45">
        <v>59</v>
      </c>
      <c r="G45" s="44">
        <v>2</v>
      </c>
      <c r="H45" s="44">
        <f>SUM(G$40:G45)/COUNT(G$40:G45)</f>
        <v>2</v>
      </c>
      <c r="I45" s="41"/>
      <c r="J45" s="41"/>
      <c r="K45" s="43">
        <f>(G45/LOG((C45+1),2))</f>
        <v>0.712414374216044</v>
      </c>
      <c r="L45" s="41"/>
      <c r="M45" s="44">
        <f>(G45/LOG((E45+1),2))</f>
        <v>0.712414374216044</v>
      </c>
      <c r="N45" s="41"/>
      <c r="O45" s="41"/>
    </row>
    <row r="46" ht="13.55" customHeight="1">
      <c r="A46" s="41"/>
      <c r="B46" s="42"/>
      <c r="C46" s="43">
        <f>C45+1</f>
        <v>7</v>
      </c>
      <c r="D46" s="41"/>
      <c r="E46" s="44">
        <v>7</v>
      </c>
      <c r="F46" t="s" s="45">
        <v>62</v>
      </c>
      <c r="G46" s="44">
        <v>2</v>
      </c>
      <c r="H46" s="44">
        <f>SUM(G$40:G46)/COUNT(G$40:G46)</f>
        <v>2</v>
      </c>
      <c r="I46" s="41"/>
      <c r="J46" s="41"/>
      <c r="K46" s="43">
        <f>(G46/LOG((C46+1),2))</f>
        <v>0.666666666666667</v>
      </c>
      <c r="L46" s="41"/>
      <c r="M46" s="44">
        <f>(G46/LOG((E46+1),2))</f>
        <v>0.666666666666667</v>
      </c>
      <c r="N46" s="41"/>
      <c r="O46" s="41"/>
    </row>
    <row r="47" ht="13.55" customHeight="1">
      <c r="A47" s="41"/>
      <c r="B47" s="42"/>
      <c r="C47" s="43">
        <f>C46+1</f>
        <v>8</v>
      </c>
      <c r="D47" s="41"/>
      <c r="E47" s="44">
        <v>8</v>
      </c>
      <c r="F47" t="s" s="45">
        <v>63</v>
      </c>
      <c r="G47" s="44">
        <v>2</v>
      </c>
      <c r="H47" s="44">
        <f>SUM(G$40:G47)/COUNT(G$40:G47)</f>
        <v>2</v>
      </c>
      <c r="I47" s="41"/>
      <c r="J47" s="41"/>
      <c r="K47" s="43">
        <f>(G47/LOG((C47+1),2))</f>
        <v>0.630929753571457</v>
      </c>
      <c r="L47" s="41"/>
      <c r="M47" s="44">
        <f>(G47/LOG((E47+1),2))</f>
        <v>0.630929753571457</v>
      </c>
      <c r="N47" s="41"/>
      <c r="O47" s="41"/>
    </row>
    <row r="48" ht="13.55" customHeight="1">
      <c r="A48" s="41"/>
      <c r="B48" s="42"/>
      <c r="C48" s="43">
        <f>C47+1</f>
        <v>9</v>
      </c>
      <c r="D48" s="41"/>
      <c r="E48" s="44">
        <v>9</v>
      </c>
      <c r="F48" t="s" s="45">
        <v>64</v>
      </c>
      <c r="G48" s="44">
        <v>2</v>
      </c>
      <c r="H48" s="44">
        <f>SUM(G$40:G48)/COUNT(G$40:G48)</f>
        <v>2</v>
      </c>
      <c r="I48" s="41"/>
      <c r="J48" s="41"/>
      <c r="K48" s="43">
        <f>(G48/LOG((C48+1),2))</f>
        <v>0.602059991327962</v>
      </c>
      <c r="L48" s="41"/>
      <c r="M48" s="44">
        <f>(G48/LOG((E48+1),2))</f>
        <v>0.602059991327962</v>
      </c>
      <c r="N48" s="41"/>
      <c r="O48" s="41"/>
    </row>
    <row r="49" ht="13.55" customHeight="1">
      <c r="A49" s="46"/>
      <c r="B49" s="47"/>
      <c r="C49" s="48">
        <f>C48+1</f>
        <v>10</v>
      </c>
      <c r="D49" s="46"/>
      <c r="E49" s="49">
        <v>10</v>
      </c>
      <c r="F49" t="s" s="50">
        <v>65</v>
      </c>
      <c r="G49" s="49">
        <v>2</v>
      </c>
      <c r="H49" s="49">
        <f>SUM(G$40:G49)/COUNT(G$40:G49)</f>
        <v>2</v>
      </c>
      <c r="I49" s="46"/>
      <c r="J49" s="46"/>
      <c r="K49" s="48">
        <f>(G49/LOG((C49+1),2))</f>
        <v>0.578129652635776</v>
      </c>
      <c r="L49" s="46"/>
      <c r="M49" s="49">
        <f>(G49/LOG((E49+1),2))</f>
        <v>0.578129652635776</v>
      </c>
      <c r="N49" s="46"/>
      <c r="O49" s="46"/>
    </row>
    <row r="50" ht="13.55" customHeight="1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51"/>
    </row>
    <row r="51" ht="13.55" customHeight="1">
      <c r="A51" s="37">
        <v>5</v>
      </c>
      <c r="B51" t="s" s="38">
        <v>66</v>
      </c>
      <c r="C51" s="39">
        <v>1</v>
      </c>
      <c r="D51" s="37">
        <f>COUNT(C51:C60)</f>
        <v>10</v>
      </c>
      <c r="E51" s="37">
        <v>1</v>
      </c>
      <c r="F51" t="s" s="40">
        <v>67</v>
      </c>
      <c r="G51" s="37">
        <v>2</v>
      </c>
      <c r="H51" s="37">
        <f>SUM(G$51:G51)/COUNT(G$51:G51)</f>
        <v>2</v>
      </c>
      <c r="I51" s="37">
        <f>AVERAGE(H51:H60)</f>
        <v>1.03861111111111</v>
      </c>
      <c r="J51" s="37">
        <f>SUM(G51:G60)</f>
        <v>11</v>
      </c>
      <c r="K51" s="39">
        <f>(G51/LOG((C51+1),2))</f>
        <v>2</v>
      </c>
      <c r="L51" s="37">
        <f>SUM(K51:K60)</f>
        <v>5.06142779463595</v>
      </c>
      <c r="M51" s="37">
        <f>(G51/LOG((E51+1),2))</f>
        <v>2</v>
      </c>
      <c r="N51" s="37">
        <f>SUM(M51:M60)</f>
        <v>5.55977007709312</v>
      </c>
      <c r="O51" s="37">
        <f>L51/N51</f>
        <v>0.910366386460765</v>
      </c>
    </row>
    <row r="52" ht="13.55" customHeight="1">
      <c r="A52" s="41"/>
      <c r="B52" s="42"/>
      <c r="C52" s="43">
        <f>C51+1</f>
        <v>2</v>
      </c>
      <c r="D52" s="41"/>
      <c r="E52" s="44">
        <v>6</v>
      </c>
      <c r="F52" t="s" s="45">
        <v>68</v>
      </c>
      <c r="G52" s="44">
        <v>0</v>
      </c>
      <c r="H52" s="44">
        <f>SUM(G$51:G52)/COUNT(G$51:G52)</f>
        <v>1</v>
      </c>
      <c r="I52" s="41"/>
      <c r="J52" s="41"/>
      <c r="K52" s="43">
        <f>(G52/LOG((C52+1),2))</f>
        <v>0</v>
      </c>
      <c r="L52" s="41"/>
      <c r="M52" s="44">
        <f>(G52/LOG((E52+1),2))</f>
        <v>0</v>
      </c>
      <c r="N52" s="41"/>
      <c r="O52" s="41"/>
    </row>
    <row r="53" ht="13.55" customHeight="1">
      <c r="A53" s="41"/>
      <c r="B53" s="42"/>
      <c r="C53" s="43">
        <f>C52+1</f>
        <v>3</v>
      </c>
      <c r="D53" s="41"/>
      <c r="E53" s="44">
        <v>8</v>
      </c>
      <c r="F53" t="s" s="45">
        <v>69</v>
      </c>
      <c r="G53" s="44">
        <v>0</v>
      </c>
      <c r="H53" s="44">
        <f>SUM(G$51:G53)/COUNT(G$51:G53)</f>
        <v>0.666666666666667</v>
      </c>
      <c r="I53" s="41"/>
      <c r="J53" s="41"/>
      <c r="K53" s="43">
        <f>(G53/LOG((C53+1),2))</f>
        <v>0</v>
      </c>
      <c r="L53" s="41"/>
      <c r="M53" s="44">
        <f>(G53/LOG((E53+1),2))</f>
        <v>0</v>
      </c>
      <c r="N53" s="41"/>
      <c r="O53" s="41"/>
    </row>
    <row r="54" ht="13.55" customHeight="1">
      <c r="A54" s="41"/>
      <c r="B54" s="42"/>
      <c r="C54" s="43">
        <f>C53+1</f>
        <v>4</v>
      </c>
      <c r="D54" s="41"/>
      <c r="E54" s="44">
        <v>7</v>
      </c>
      <c r="F54" t="s" s="45">
        <v>70</v>
      </c>
      <c r="G54" s="44">
        <v>1</v>
      </c>
      <c r="H54" s="44">
        <f>SUM(G$51:G54)/COUNT(G$51:G54)</f>
        <v>0.75</v>
      </c>
      <c r="I54" s="41"/>
      <c r="J54" s="41"/>
      <c r="K54" s="43">
        <f>(G54/LOG((C54+1),2))</f>
        <v>0.430676558073393</v>
      </c>
      <c r="L54" s="41"/>
      <c r="M54" s="44">
        <f>(G54/LOG((E54+1),2))</f>
        <v>0.333333333333333</v>
      </c>
      <c r="N54" s="41"/>
      <c r="O54" s="41"/>
    </row>
    <row r="55" ht="30" customHeight="1">
      <c r="A55" s="41"/>
      <c r="B55" s="42"/>
      <c r="C55" s="43">
        <f>C54+1</f>
        <v>5</v>
      </c>
      <c r="D55" s="41"/>
      <c r="E55" s="44">
        <v>3</v>
      </c>
      <c r="F55" t="s" s="45">
        <v>71</v>
      </c>
      <c r="G55" s="44">
        <v>1</v>
      </c>
      <c r="H55" s="44">
        <f>SUM(G$51:G55)/COUNT(G$51:G55)</f>
        <v>0.8</v>
      </c>
      <c r="I55" s="41"/>
      <c r="J55" s="41"/>
      <c r="K55" s="43">
        <f>(G55/LOG((C55+1),2))</f>
        <v>0.386852807234542</v>
      </c>
      <c r="L55" s="41"/>
      <c r="M55" s="44">
        <f>(G55/LOG((E55+1),2))</f>
        <v>0.5</v>
      </c>
      <c r="N55" s="41"/>
      <c r="O55" s="41"/>
    </row>
    <row r="56" ht="30" customHeight="1">
      <c r="A56" s="41"/>
      <c r="B56" s="42"/>
      <c r="C56" s="43">
        <f>C55+1</f>
        <v>6</v>
      </c>
      <c r="D56" s="41"/>
      <c r="E56" s="44">
        <v>4</v>
      </c>
      <c r="F56" t="s" s="45">
        <v>72</v>
      </c>
      <c r="G56" s="44">
        <v>1</v>
      </c>
      <c r="H56" s="44">
        <f>SUM(G$51:G56)/COUNT(G$51:G56)</f>
        <v>0.833333333333333</v>
      </c>
      <c r="I56" s="41"/>
      <c r="J56" s="41"/>
      <c r="K56" s="43">
        <f>(G56/LOG((C56+1),2))</f>
        <v>0.356207187108022</v>
      </c>
      <c r="L56" s="41"/>
      <c r="M56" s="44">
        <f>(G56/LOG((E56+1),2))</f>
        <v>0.430676558073393</v>
      </c>
      <c r="N56" s="41"/>
      <c r="O56" s="41"/>
    </row>
    <row r="57" ht="45" customHeight="1">
      <c r="A57" s="41"/>
      <c r="B57" s="42"/>
      <c r="C57" s="43">
        <f>C56+1</f>
        <v>7</v>
      </c>
      <c r="D57" s="41"/>
      <c r="E57" s="44">
        <v>5</v>
      </c>
      <c r="F57" t="s" s="45">
        <v>73</v>
      </c>
      <c r="G57" s="44">
        <v>2</v>
      </c>
      <c r="H57" s="44">
        <f>SUM(G$51:G57)/COUNT(G$51:G57)</f>
        <v>1</v>
      </c>
      <c r="I57" s="41"/>
      <c r="J57" s="41"/>
      <c r="K57" s="43">
        <f>(G57/LOG((C57+1),2))</f>
        <v>0.666666666666667</v>
      </c>
      <c r="L57" s="41"/>
      <c r="M57" s="44">
        <f>(G57/LOG((E57+1),2))</f>
        <v>0.773705614469083</v>
      </c>
      <c r="N57" s="41"/>
      <c r="O57" s="41"/>
    </row>
    <row r="58" ht="30" customHeight="1">
      <c r="A58" s="41"/>
      <c r="B58" s="42"/>
      <c r="C58" s="43">
        <f>C57+1</f>
        <v>8</v>
      </c>
      <c r="D58" s="41"/>
      <c r="E58" s="44">
        <v>9</v>
      </c>
      <c r="F58" t="s" s="45">
        <v>74</v>
      </c>
      <c r="G58" s="44">
        <v>2</v>
      </c>
      <c r="H58" s="44">
        <f>SUM(G$51:G58)/COUNT(G$51:G58)</f>
        <v>1.125</v>
      </c>
      <c r="I58" s="41"/>
      <c r="J58" s="41"/>
      <c r="K58" s="43">
        <f>(G58/LOG((C58+1),2))</f>
        <v>0.630929753571457</v>
      </c>
      <c r="L58" s="41"/>
      <c r="M58" s="44">
        <f>(G58/LOG((E58+1),2))</f>
        <v>0.602059991327962</v>
      </c>
      <c r="N58" s="41"/>
      <c r="O58" s="41"/>
    </row>
    <row r="59" ht="30" customHeight="1">
      <c r="A59" s="41"/>
      <c r="B59" s="42"/>
      <c r="C59" s="43">
        <f>C58+1</f>
        <v>9</v>
      </c>
      <c r="D59" s="41"/>
      <c r="E59" s="44">
        <v>10</v>
      </c>
      <c r="F59" t="s" s="45">
        <v>75</v>
      </c>
      <c r="G59" s="44">
        <v>1</v>
      </c>
      <c r="H59" s="44">
        <f>SUM(G$51:G59)/COUNT(G$51:G59)</f>
        <v>1.11111111111111</v>
      </c>
      <c r="I59" s="41"/>
      <c r="J59" s="41"/>
      <c r="K59" s="43">
        <f>(G59/LOG((C59+1),2))</f>
        <v>0.301029995663981</v>
      </c>
      <c r="L59" s="41"/>
      <c r="M59" s="44">
        <f>(G59/LOG((E59+1),2))</f>
        <v>0.289064826317888</v>
      </c>
      <c r="N59" s="41"/>
      <c r="O59" s="41"/>
    </row>
    <row r="60" ht="30" customHeight="1">
      <c r="A60" s="46"/>
      <c r="B60" s="47"/>
      <c r="C60" s="48">
        <f>C59+1</f>
        <v>10</v>
      </c>
      <c r="D60" s="46"/>
      <c r="E60" s="49">
        <v>2</v>
      </c>
      <c r="F60" t="s" s="50">
        <v>76</v>
      </c>
      <c r="G60" s="49">
        <v>1</v>
      </c>
      <c r="H60" s="49">
        <f>SUM(G$51:G60)/COUNT(G$51:G60)</f>
        <v>1.1</v>
      </c>
      <c r="I60" s="46"/>
      <c r="J60" s="46"/>
      <c r="K60" s="48">
        <f>(G60/LOG((C60+1),2))</f>
        <v>0.289064826317888</v>
      </c>
      <c r="L60" s="46"/>
      <c r="M60" s="49">
        <f>(G60/LOG((E60+1),2))</f>
        <v>0.630929753571457</v>
      </c>
      <c r="N60" s="46"/>
      <c r="O60" s="46"/>
    </row>
    <row r="61" ht="13.55" customHeigh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51"/>
    </row>
    <row r="62" ht="13.55" customHeight="1">
      <c r="A62" s="37">
        <v>6</v>
      </c>
      <c r="B62" t="s" s="38">
        <v>77</v>
      </c>
      <c r="C62" s="39">
        <v>1</v>
      </c>
      <c r="D62" s="37">
        <f>COUNT(C62:C71)</f>
        <v>10</v>
      </c>
      <c r="E62" s="37">
        <v>2</v>
      </c>
      <c r="F62" t="s" s="40">
        <v>78</v>
      </c>
      <c r="G62" s="37">
        <v>2</v>
      </c>
      <c r="H62" s="37">
        <f>SUM(G$62:G62)/COUNT(G$62:G62)</f>
        <v>2</v>
      </c>
      <c r="I62" s="37">
        <f>AVERAGE(H62:H71)</f>
        <v>1.36694444444444</v>
      </c>
      <c r="J62" s="37">
        <f>SUM(G62:G71)</f>
        <v>7</v>
      </c>
      <c r="K62" s="39">
        <f>(G62/LOG((C62+1),2))</f>
        <v>2</v>
      </c>
      <c r="L62" s="37">
        <f>SUM(K62:K71)</f>
        <v>4.6925360652163</v>
      </c>
      <c r="M62" s="37">
        <f>(G62/LOG((E62+1),2))</f>
        <v>1.26185950714291</v>
      </c>
      <c r="N62" s="37">
        <f>SUM(M62:M71)</f>
        <v>4.6925360652163</v>
      </c>
      <c r="O62" s="37">
        <f>L62/N62</f>
        <v>1</v>
      </c>
    </row>
    <row r="63" ht="13.55" customHeight="1">
      <c r="A63" s="41"/>
      <c r="B63" s="42"/>
      <c r="C63" s="43">
        <f>C62+1</f>
        <v>2</v>
      </c>
      <c r="D63" s="41"/>
      <c r="E63" s="44">
        <v>3</v>
      </c>
      <c r="F63" t="s" s="45">
        <v>79</v>
      </c>
      <c r="G63" s="44">
        <v>2</v>
      </c>
      <c r="H63" s="44">
        <f>SUM(G$62:G63)/COUNT(G$62:G63)</f>
        <v>2</v>
      </c>
      <c r="I63" s="41"/>
      <c r="J63" s="41"/>
      <c r="K63" s="43">
        <f>(G63/LOG((C63+1),2))</f>
        <v>1.26185950714291</v>
      </c>
      <c r="L63" s="41"/>
      <c r="M63" s="44">
        <f>(G63/LOG((E63+1),2))</f>
        <v>1</v>
      </c>
      <c r="N63" s="41"/>
      <c r="O63" s="41"/>
    </row>
    <row r="64" ht="45" customHeight="1">
      <c r="A64" s="41"/>
      <c r="B64" s="42"/>
      <c r="C64" s="43">
        <f>C63+1</f>
        <v>3</v>
      </c>
      <c r="D64" s="41"/>
      <c r="E64" s="44">
        <v>1</v>
      </c>
      <c r="F64" t="s" s="45">
        <v>80</v>
      </c>
      <c r="G64" s="44">
        <v>2</v>
      </c>
      <c r="H64" s="44">
        <f>SUM(G$62:G64)/COUNT(G$62:G64)</f>
        <v>2</v>
      </c>
      <c r="I64" s="41"/>
      <c r="J64" s="41"/>
      <c r="K64" s="43">
        <f>(G64/LOG((C64+1),2))</f>
        <v>1</v>
      </c>
      <c r="L64" s="41"/>
      <c r="M64" s="44">
        <f>(G64/LOG((E64+1),2))</f>
        <v>2</v>
      </c>
      <c r="N64" s="41"/>
      <c r="O64" s="41"/>
    </row>
    <row r="65" ht="26.55" customHeight="1">
      <c r="A65" s="41"/>
      <c r="B65" s="42"/>
      <c r="C65" s="43">
        <f>C64+1</f>
        <v>4</v>
      </c>
      <c r="D65" s="41"/>
      <c r="E65" s="44">
        <v>4</v>
      </c>
      <c r="F65" t="s" s="45">
        <v>81</v>
      </c>
      <c r="G65" s="44">
        <v>1</v>
      </c>
      <c r="H65" s="44">
        <f>SUM(G$62:G65)/COUNT(G$62:G65)</f>
        <v>1.75</v>
      </c>
      <c r="I65" s="41"/>
      <c r="J65" s="41"/>
      <c r="K65" s="43">
        <f>(G65/LOG((C65+1),2))</f>
        <v>0.430676558073393</v>
      </c>
      <c r="L65" s="41"/>
      <c r="M65" s="44">
        <f>(G65/LOG((E65+1),2))</f>
        <v>0.430676558073393</v>
      </c>
      <c r="N65" s="41"/>
      <c r="O65" s="41"/>
    </row>
    <row r="66" ht="30" customHeight="1">
      <c r="A66" s="41"/>
      <c r="B66" s="42"/>
      <c r="C66" s="43">
        <f>C65+1</f>
        <v>5</v>
      </c>
      <c r="D66" s="41"/>
      <c r="E66" s="44">
        <v>5</v>
      </c>
      <c r="F66" t="s" s="45">
        <v>82</v>
      </c>
      <c r="G66" s="44">
        <v>0</v>
      </c>
      <c r="H66" s="44">
        <f>SUM(G$62:G66)/COUNT(G$62:G66)</f>
        <v>1.4</v>
      </c>
      <c r="I66" s="41"/>
      <c r="J66" s="41"/>
      <c r="K66" s="43">
        <f>(G66/LOG((C66+1),2))</f>
        <v>0</v>
      </c>
      <c r="L66" s="41"/>
      <c r="M66" s="44">
        <f>(G66/LOG((E66+1),2))</f>
        <v>0</v>
      </c>
      <c r="N66" s="41"/>
      <c r="O66" s="41"/>
    </row>
    <row r="67" ht="13.55" customHeight="1">
      <c r="A67" s="41"/>
      <c r="B67" s="42"/>
      <c r="C67" s="43">
        <f>C66+1</f>
        <v>6</v>
      </c>
      <c r="D67" s="41"/>
      <c r="E67" s="44">
        <v>6</v>
      </c>
      <c r="F67" t="s" s="45">
        <v>82</v>
      </c>
      <c r="G67" s="44">
        <v>0</v>
      </c>
      <c r="H67" s="44">
        <f>SUM(G$62:G67)/COUNT(G$62:G67)</f>
        <v>1.16666666666667</v>
      </c>
      <c r="I67" s="41"/>
      <c r="J67" s="41"/>
      <c r="K67" s="43">
        <f>(G67/LOG((C67+1),2))</f>
        <v>0</v>
      </c>
      <c r="L67" s="41"/>
      <c r="M67" s="44">
        <f>(G67/LOG((E67+1),2))</f>
        <v>0</v>
      </c>
      <c r="N67" s="41"/>
      <c r="O67" s="41"/>
    </row>
    <row r="68" ht="13.55" customHeight="1">
      <c r="A68" s="41"/>
      <c r="B68" s="42"/>
      <c r="C68" s="43">
        <f>C67+1</f>
        <v>7</v>
      </c>
      <c r="D68" s="41"/>
      <c r="E68" s="44">
        <v>7</v>
      </c>
      <c r="F68" t="s" s="45">
        <v>83</v>
      </c>
      <c r="G68" s="44">
        <v>0</v>
      </c>
      <c r="H68" s="44">
        <f>SUM(G$62:G68)/COUNT(G$62:G68)</f>
        <v>1</v>
      </c>
      <c r="I68" s="41"/>
      <c r="J68" s="41"/>
      <c r="K68" s="43">
        <f>(G68/LOG((C68+1),2))</f>
        <v>0</v>
      </c>
      <c r="L68" s="41"/>
      <c r="M68" s="44">
        <f>(G68/LOG((E68+1),2))</f>
        <v>0</v>
      </c>
      <c r="N68" s="41"/>
      <c r="O68" s="41"/>
    </row>
    <row r="69" ht="13.55" customHeight="1">
      <c r="A69" s="41"/>
      <c r="B69" s="42"/>
      <c r="C69" s="43">
        <f>C68+1</f>
        <v>8</v>
      </c>
      <c r="D69" s="41"/>
      <c r="E69" s="44">
        <v>8</v>
      </c>
      <c r="F69" t="s" s="45">
        <v>84</v>
      </c>
      <c r="G69" s="44">
        <v>0</v>
      </c>
      <c r="H69" s="44">
        <f>SUM(G$62:G69)/COUNT(G$62:G69)</f>
        <v>0.875</v>
      </c>
      <c r="I69" s="41"/>
      <c r="J69" s="41"/>
      <c r="K69" s="43">
        <f>(G69/LOG((C69+1),2))</f>
        <v>0</v>
      </c>
      <c r="L69" s="41"/>
      <c r="M69" s="44">
        <f>(G69/LOG((E69+1),2))</f>
        <v>0</v>
      </c>
      <c r="N69" s="41"/>
      <c r="O69" s="41"/>
    </row>
    <row r="70" ht="30" customHeight="1">
      <c r="A70" s="41"/>
      <c r="B70" s="42"/>
      <c r="C70" s="43">
        <f>C69+1</f>
        <v>9</v>
      </c>
      <c r="D70" s="41"/>
      <c r="E70" s="44">
        <v>9</v>
      </c>
      <c r="F70" t="s" s="45">
        <v>84</v>
      </c>
      <c r="G70" s="44">
        <v>0</v>
      </c>
      <c r="H70" s="44">
        <f>SUM(G$62:G70)/COUNT(G$62:G70)</f>
        <v>0.777777777777778</v>
      </c>
      <c r="I70" s="41"/>
      <c r="J70" s="41"/>
      <c r="K70" s="43">
        <f>(G70/LOG((C70+1),2))</f>
        <v>0</v>
      </c>
      <c r="L70" s="41"/>
      <c r="M70" s="44">
        <f>(G70/LOG((E70+1),2))</f>
        <v>0</v>
      </c>
      <c r="N70" s="41"/>
      <c r="O70" s="41"/>
    </row>
    <row r="71" ht="26.55" customHeight="1">
      <c r="A71" s="46"/>
      <c r="B71" s="47"/>
      <c r="C71" s="48">
        <f>C70+1</f>
        <v>10</v>
      </c>
      <c r="D71" s="46"/>
      <c r="E71" s="49">
        <v>10</v>
      </c>
      <c r="F71" t="s" s="50">
        <v>85</v>
      </c>
      <c r="G71" s="49">
        <v>0</v>
      </c>
      <c r="H71" s="49">
        <f>SUM(G$62:G71)/COUNT(G$62:G71)</f>
        <v>0.7</v>
      </c>
      <c r="I71" s="46"/>
      <c r="J71" s="46"/>
      <c r="K71" s="48">
        <f>(G71/LOG((C71+1),2))</f>
        <v>0</v>
      </c>
      <c r="L71" s="46"/>
      <c r="M71" s="49">
        <f>(G71/LOG((E71+1),2))</f>
        <v>0</v>
      </c>
      <c r="N71" s="46"/>
      <c r="O71" s="46"/>
    </row>
    <row r="72" ht="13.55" customHeight="1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51"/>
    </row>
    <row r="73" ht="13.55" customHeight="1">
      <c r="A73" s="37">
        <v>7</v>
      </c>
      <c r="B73" t="s" s="38">
        <v>86</v>
      </c>
      <c r="C73" s="39">
        <v>1</v>
      </c>
      <c r="D73" s="37">
        <f>COUNT(C73:C82)</f>
        <v>10</v>
      </c>
      <c r="E73" s="37">
        <v>1</v>
      </c>
      <c r="F73" t="s" s="40">
        <v>87</v>
      </c>
      <c r="G73" s="37">
        <v>2</v>
      </c>
      <c r="H73" s="37">
        <f>SUM(G$73:G73)/COUNT(G$73:G73)</f>
        <v>2</v>
      </c>
      <c r="I73" s="37">
        <f>AVERAGE(H73:H82)</f>
        <v>1.14587301587302</v>
      </c>
      <c r="J73" s="37">
        <f>SUM(G73:G82)</f>
        <v>8</v>
      </c>
      <c r="K73" s="39">
        <f>(G73/LOG((C73+1),2))</f>
        <v>2</v>
      </c>
      <c r="L73" s="37">
        <f>SUM(K73:K82)</f>
        <v>4.5980957639839</v>
      </c>
      <c r="M73" s="37">
        <f>(G73/LOG((E73+1),2))</f>
        <v>2</v>
      </c>
      <c r="N73" s="37">
        <f>SUM(M73:M82)</f>
        <v>4.93559605955887</v>
      </c>
      <c r="O73" s="37">
        <f>L73/N73</f>
        <v>0.931619141537864</v>
      </c>
    </row>
    <row r="74" ht="13.55" customHeight="1">
      <c r="A74" s="41"/>
      <c r="B74" s="42"/>
      <c r="C74" s="43">
        <f>C73+1</f>
        <v>2</v>
      </c>
      <c r="D74" s="41"/>
      <c r="E74" s="44">
        <v>2</v>
      </c>
      <c r="F74" t="s" s="45">
        <v>88</v>
      </c>
      <c r="G74" s="44">
        <v>2</v>
      </c>
      <c r="H74" s="44">
        <f>SUM(G$73:G74)/COUNT(G$73:G74)</f>
        <v>2</v>
      </c>
      <c r="I74" s="41"/>
      <c r="J74" s="41"/>
      <c r="K74" s="43">
        <f>(G74/LOG((C74+1),2))</f>
        <v>1.26185950714291</v>
      </c>
      <c r="L74" s="41"/>
      <c r="M74" s="44">
        <f>(G74/LOG((E74+1),2))</f>
        <v>1.26185950714291</v>
      </c>
      <c r="N74" s="41"/>
      <c r="O74" s="41"/>
    </row>
    <row r="75" ht="30" customHeight="1">
      <c r="A75" s="41"/>
      <c r="B75" s="42"/>
      <c r="C75" s="43">
        <f>C74+1</f>
        <v>3</v>
      </c>
      <c r="D75" s="41"/>
      <c r="E75" s="44">
        <v>7</v>
      </c>
      <c r="F75" t="s" s="45">
        <v>89</v>
      </c>
      <c r="G75" s="44">
        <v>0</v>
      </c>
      <c r="H75" s="44">
        <f>SUM(G$73:G75)/COUNT(G$73:G75)</f>
        <v>1.33333333333333</v>
      </c>
      <c r="I75" s="41"/>
      <c r="J75" s="41"/>
      <c r="K75" s="43">
        <f>(G75/LOG((C75+1),2))</f>
        <v>0</v>
      </c>
      <c r="L75" s="41"/>
      <c r="M75" s="44">
        <f>(G75/LOG((E75+1),2))</f>
        <v>0</v>
      </c>
      <c r="N75" s="41"/>
      <c r="O75" s="41"/>
    </row>
    <row r="76" ht="26.55" customHeight="1">
      <c r="A76" s="41"/>
      <c r="B76" s="42"/>
      <c r="C76" s="43">
        <f>C75+1</f>
        <v>4</v>
      </c>
      <c r="D76" s="41"/>
      <c r="E76" s="44">
        <v>3</v>
      </c>
      <c r="F76" t="s" s="45">
        <v>90</v>
      </c>
      <c r="G76" s="44">
        <v>1</v>
      </c>
      <c r="H76" s="44">
        <f>SUM(G$73:G76)/COUNT(G$73:G76)</f>
        <v>1.25</v>
      </c>
      <c r="I76" s="41"/>
      <c r="J76" s="41"/>
      <c r="K76" s="43">
        <f>(G76/LOG((C76+1),2))</f>
        <v>0.430676558073393</v>
      </c>
      <c r="L76" s="41"/>
      <c r="M76" s="44">
        <f>(G76/LOG((E76+1),2))</f>
        <v>0.5</v>
      </c>
      <c r="N76" s="41"/>
      <c r="O76" s="41"/>
    </row>
    <row r="77" ht="30" customHeight="1">
      <c r="A77" s="41"/>
      <c r="B77" s="42"/>
      <c r="C77" s="43">
        <f>C76+1</f>
        <v>5</v>
      </c>
      <c r="D77" s="41"/>
      <c r="E77" s="44">
        <v>8</v>
      </c>
      <c r="F77" t="s" s="45">
        <v>67</v>
      </c>
      <c r="G77" s="44">
        <v>0</v>
      </c>
      <c r="H77" s="44">
        <f>SUM(G$73:G77)/COUNT(G$73:G77)</f>
        <v>1</v>
      </c>
      <c r="I77" s="41"/>
      <c r="J77" s="41"/>
      <c r="K77" s="43">
        <f>(G77/LOG((C77+1),2))</f>
        <v>0</v>
      </c>
      <c r="L77" s="41"/>
      <c r="M77" s="44">
        <f>(G77/LOG((E77+1),2))</f>
        <v>0</v>
      </c>
      <c r="N77" s="41"/>
      <c r="O77" s="41"/>
    </row>
    <row r="78" ht="26.55" customHeight="1">
      <c r="A78" s="41"/>
      <c r="B78" s="42"/>
      <c r="C78" s="43">
        <f>C77+1</f>
        <v>6</v>
      </c>
      <c r="D78" s="41"/>
      <c r="E78" s="44">
        <v>9</v>
      </c>
      <c r="F78" t="s" s="45">
        <v>91</v>
      </c>
      <c r="G78" s="44">
        <v>0</v>
      </c>
      <c r="H78" s="44">
        <f>SUM(G$73:G78)/COUNT(G$73:G78)</f>
        <v>0.833333333333333</v>
      </c>
      <c r="I78" s="41"/>
      <c r="J78" s="41"/>
      <c r="K78" s="43">
        <f>(G78/LOG((C78+1),2))</f>
        <v>0</v>
      </c>
      <c r="L78" s="41"/>
      <c r="M78" s="44">
        <f>(G78/LOG((E78+1),2))</f>
        <v>0</v>
      </c>
      <c r="N78" s="41"/>
      <c r="O78" s="41"/>
    </row>
    <row r="79" ht="13.55" customHeight="1">
      <c r="A79" s="41"/>
      <c r="B79" s="42"/>
      <c r="C79" s="43">
        <f>C78+1</f>
        <v>7</v>
      </c>
      <c r="D79" s="41"/>
      <c r="E79" s="44">
        <v>10</v>
      </c>
      <c r="F79" t="s" s="45">
        <v>70</v>
      </c>
      <c r="G79" s="44">
        <v>0</v>
      </c>
      <c r="H79" s="44">
        <f>SUM(G$73:G79)/COUNT(G$73:G79)</f>
        <v>0.714285714285714</v>
      </c>
      <c r="I79" s="41"/>
      <c r="J79" s="41"/>
      <c r="K79" s="43">
        <f>(G79/LOG((C79+1),2))</f>
        <v>0</v>
      </c>
      <c r="L79" s="41"/>
      <c r="M79" s="44">
        <f>(G79/LOG((E79+1),2))</f>
        <v>0</v>
      </c>
      <c r="N79" s="41"/>
      <c r="O79" s="41"/>
    </row>
    <row r="80" ht="45" customHeight="1">
      <c r="A80" s="41"/>
      <c r="B80" s="42"/>
      <c r="C80" s="43">
        <f>C79+1</f>
        <v>8</v>
      </c>
      <c r="D80" s="41"/>
      <c r="E80" s="44">
        <v>4</v>
      </c>
      <c r="F80" t="s" s="45">
        <v>92</v>
      </c>
      <c r="G80" s="44">
        <v>1</v>
      </c>
      <c r="H80" s="44">
        <f>SUM(G$73:G80)/COUNT(G$73:G80)</f>
        <v>0.75</v>
      </c>
      <c r="I80" s="41"/>
      <c r="J80" s="41"/>
      <c r="K80" s="43">
        <f>(G80/LOG((C80+1),2))</f>
        <v>0.315464876785729</v>
      </c>
      <c r="L80" s="41"/>
      <c r="M80" s="44">
        <f>(G80/LOG((E80+1),2))</f>
        <v>0.430676558073393</v>
      </c>
      <c r="N80" s="41"/>
      <c r="O80" s="41"/>
    </row>
    <row r="81" ht="45" customHeight="1">
      <c r="A81" s="41"/>
      <c r="B81" s="42"/>
      <c r="C81" s="43">
        <f>C80+1</f>
        <v>9</v>
      </c>
      <c r="D81" s="41"/>
      <c r="E81" s="44">
        <v>5</v>
      </c>
      <c r="F81" t="s" s="45">
        <v>93</v>
      </c>
      <c r="G81" s="44">
        <v>1</v>
      </c>
      <c r="H81" s="44">
        <f>SUM(G$73:G81)/COUNT(G$73:G81)</f>
        <v>0.777777777777778</v>
      </c>
      <c r="I81" s="41"/>
      <c r="J81" s="41"/>
      <c r="K81" s="43">
        <f>(G81/LOG((C81+1),2))</f>
        <v>0.301029995663981</v>
      </c>
      <c r="L81" s="41"/>
      <c r="M81" s="44">
        <f>(G81/LOG((E81+1),2))</f>
        <v>0.386852807234542</v>
      </c>
      <c r="N81" s="41"/>
      <c r="O81" s="41"/>
    </row>
    <row r="82" ht="39.55" customHeight="1">
      <c r="A82" s="46"/>
      <c r="B82" s="47"/>
      <c r="C82" s="48">
        <f>C81+1</f>
        <v>10</v>
      </c>
      <c r="D82" s="46"/>
      <c r="E82" s="49">
        <v>6</v>
      </c>
      <c r="F82" t="s" s="50">
        <v>92</v>
      </c>
      <c r="G82" s="49">
        <v>1</v>
      </c>
      <c r="H82" s="49">
        <f>SUM(G$73:G82)/COUNT(G$73:G82)</f>
        <v>0.8</v>
      </c>
      <c r="I82" s="46"/>
      <c r="J82" s="46"/>
      <c r="K82" s="48">
        <f>(G82/LOG((C82+1),2))</f>
        <v>0.289064826317888</v>
      </c>
      <c r="L82" s="46"/>
      <c r="M82" s="49">
        <f>(G82/LOG((E82+1),2))</f>
        <v>0.356207187108022</v>
      </c>
      <c r="N82" s="46"/>
      <c r="O82" s="46"/>
    </row>
    <row r="83" ht="13.55" customHeight="1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51"/>
    </row>
    <row r="84" ht="30" customHeight="1">
      <c r="A84" s="37">
        <v>8</v>
      </c>
      <c r="B84" t="s" s="38">
        <v>94</v>
      </c>
      <c r="C84" s="39">
        <v>1</v>
      </c>
      <c r="D84" s="37">
        <f>COUNT(C84:C93)</f>
        <v>10</v>
      </c>
      <c r="E84" s="37">
        <v>3</v>
      </c>
      <c r="F84" t="s" s="40">
        <v>95</v>
      </c>
      <c r="G84" s="37">
        <v>1</v>
      </c>
      <c r="H84" s="37">
        <f>SUM(G$84:G84)/COUNT(G$84:G84)</f>
        <v>1</v>
      </c>
      <c r="I84" s="37">
        <f>AVERAGE(H84:H93)</f>
        <v>1.16194444444444</v>
      </c>
      <c r="J84" s="37">
        <f>SUM(G84:G93)</f>
        <v>11</v>
      </c>
      <c r="K84" s="39">
        <f>(G84/LOG((C84+1),2))</f>
        <v>1</v>
      </c>
      <c r="L84" s="37">
        <f>SUM(K84:K93)</f>
        <v>5.1337467813375</v>
      </c>
      <c r="M84" s="37">
        <f>(G84/LOG((E84+1),2))</f>
        <v>0.5</v>
      </c>
      <c r="N84" s="37">
        <f>SUM(M84:M93)</f>
        <v>5.87345909599582</v>
      </c>
      <c r="O84" s="37">
        <f>L84/N84</f>
        <v>0.8740584887766371</v>
      </c>
    </row>
    <row r="85" ht="30" customHeight="1">
      <c r="A85" s="41"/>
      <c r="B85" s="42"/>
      <c r="C85" s="43">
        <f>C84+1</f>
        <v>2</v>
      </c>
      <c r="D85" s="41"/>
      <c r="E85" s="44">
        <v>1</v>
      </c>
      <c r="F85" t="s" s="45">
        <v>96</v>
      </c>
      <c r="G85" s="44">
        <v>2</v>
      </c>
      <c r="H85" s="44">
        <f>SUM(G$84:G85)/COUNT(G$84:G85)</f>
        <v>1.5</v>
      </c>
      <c r="I85" s="41"/>
      <c r="J85" s="41"/>
      <c r="K85" s="43">
        <f>(G85/LOG((C85+1),2))</f>
        <v>1.26185950714291</v>
      </c>
      <c r="L85" s="41"/>
      <c r="M85" s="44">
        <f>(G85/LOG((E85+1),2))</f>
        <v>2</v>
      </c>
      <c r="N85" s="41"/>
      <c r="O85" s="41"/>
    </row>
    <row r="86" ht="26.55" customHeight="1">
      <c r="A86" s="41"/>
      <c r="B86" s="42"/>
      <c r="C86" s="43">
        <f>C85+1</f>
        <v>3</v>
      </c>
      <c r="D86" s="41"/>
      <c r="E86" s="44">
        <v>4</v>
      </c>
      <c r="F86" t="s" s="45">
        <v>97</v>
      </c>
      <c r="G86" s="44">
        <v>1</v>
      </c>
      <c r="H86" s="44">
        <f>SUM(G$84:G86)/COUNT(G$84:G86)</f>
        <v>1.33333333333333</v>
      </c>
      <c r="I86" s="41"/>
      <c r="J86" s="41"/>
      <c r="K86" s="43">
        <f>(G86/LOG((C86+1),2))</f>
        <v>0.5</v>
      </c>
      <c r="L86" s="41"/>
      <c r="M86" s="44">
        <f>(G86/LOG((E86+1),2))</f>
        <v>0.430676558073393</v>
      </c>
      <c r="N86" s="41"/>
      <c r="O86" s="41"/>
    </row>
    <row r="87" ht="13.55" customHeight="1">
      <c r="A87" s="41"/>
      <c r="B87" s="42"/>
      <c r="C87" s="43">
        <f>C86+1</f>
        <v>4</v>
      </c>
      <c r="D87" s="41"/>
      <c r="E87" s="44">
        <v>5</v>
      </c>
      <c r="F87" t="s" s="45">
        <v>98</v>
      </c>
      <c r="G87" s="44">
        <v>1</v>
      </c>
      <c r="H87" s="44">
        <f>SUM(G$84:G87)/COUNT(G$84:G87)</f>
        <v>1.25</v>
      </c>
      <c r="I87" s="41"/>
      <c r="J87" s="41"/>
      <c r="K87" s="43">
        <f>(G87/LOG((C87+1),2))</f>
        <v>0.430676558073393</v>
      </c>
      <c r="L87" s="41"/>
      <c r="M87" s="44">
        <f>(G87/LOG((E87+1),2))</f>
        <v>0.386852807234542</v>
      </c>
      <c r="N87" s="41"/>
      <c r="O87" s="41"/>
    </row>
    <row r="88" ht="13.55" customHeight="1">
      <c r="A88" s="41"/>
      <c r="B88" s="42"/>
      <c r="C88" s="43">
        <f>C87+1</f>
        <v>5</v>
      </c>
      <c r="D88" s="41"/>
      <c r="E88" s="44">
        <v>6</v>
      </c>
      <c r="F88" t="s" s="45">
        <v>99</v>
      </c>
      <c r="G88" s="44">
        <v>1</v>
      </c>
      <c r="H88" s="44">
        <f>SUM(G$84:G88)/COUNT(G$84:G88)</f>
        <v>1.2</v>
      </c>
      <c r="I88" s="41"/>
      <c r="J88" s="41"/>
      <c r="K88" s="43">
        <f>(G88/LOG((C88+1),2))</f>
        <v>0.386852807234542</v>
      </c>
      <c r="L88" s="41"/>
      <c r="M88" s="44">
        <f>(G88/LOG((E88+1),2))</f>
        <v>0.356207187108022</v>
      </c>
      <c r="N88" s="41"/>
      <c r="O88" s="41"/>
    </row>
    <row r="89" ht="13.55" customHeight="1">
      <c r="A89" s="41"/>
      <c r="B89" s="42"/>
      <c r="C89" s="43">
        <f>C88+1</f>
        <v>6</v>
      </c>
      <c r="D89" s="41"/>
      <c r="E89" s="44">
        <v>9</v>
      </c>
      <c r="F89" t="s" s="45">
        <v>100</v>
      </c>
      <c r="G89" s="44">
        <v>0</v>
      </c>
      <c r="H89" s="44">
        <f>SUM(G$84:G89)/COUNT(G$84:G89)</f>
        <v>1</v>
      </c>
      <c r="I89" s="41"/>
      <c r="J89" s="41"/>
      <c r="K89" s="43">
        <f>(G89/LOG((C89+1),2))</f>
        <v>0</v>
      </c>
      <c r="L89" s="41"/>
      <c r="M89" s="44">
        <f>(G89/LOG((E89+1),2))</f>
        <v>0</v>
      </c>
      <c r="N89" s="41"/>
      <c r="O89" s="41"/>
    </row>
    <row r="90" ht="30" customHeight="1">
      <c r="A90" s="41"/>
      <c r="B90" s="42"/>
      <c r="C90" s="43">
        <f>C89+1</f>
        <v>7</v>
      </c>
      <c r="D90" s="41"/>
      <c r="E90" s="44">
        <v>7</v>
      </c>
      <c r="F90" t="s" s="45">
        <v>101</v>
      </c>
      <c r="G90" s="44">
        <v>1</v>
      </c>
      <c r="H90" s="44">
        <f>SUM(G$84:G90)/COUNT(G$84:G90)</f>
        <v>1</v>
      </c>
      <c r="I90" s="41"/>
      <c r="J90" s="41"/>
      <c r="K90" s="43">
        <f>(G90/LOG((C90+1),2))</f>
        <v>0.333333333333333</v>
      </c>
      <c r="L90" s="41"/>
      <c r="M90" s="44">
        <f>(G90/LOG((E90+1),2))</f>
        <v>0.333333333333333</v>
      </c>
      <c r="N90" s="41"/>
      <c r="O90" s="41"/>
    </row>
    <row r="91" ht="30" customHeight="1">
      <c r="A91" s="41"/>
      <c r="B91" s="42"/>
      <c r="C91" s="43">
        <f>C90+1</f>
        <v>8</v>
      </c>
      <c r="D91" s="41"/>
      <c r="E91" s="44">
        <v>2</v>
      </c>
      <c r="F91" t="s" s="45">
        <v>102</v>
      </c>
      <c r="G91" s="44">
        <v>2</v>
      </c>
      <c r="H91" s="44">
        <f>SUM(G$84:G91)/COUNT(G$84:G91)</f>
        <v>1.125</v>
      </c>
      <c r="I91" s="41"/>
      <c r="J91" s="41"/>
      <c r="K91" s="43">
        <f>(G91/LOG((C91+1),2))</f>
        <v>0.630929753571457</v>
      </c>
      <c r="L91" s="41"/>
      <c r="M91" s="44">
        <f>(G91/LOG((E91+1),2))</f>
        <v>1.26185950714291</v>
      </c>
      <c r="N91" s="41"/>
      <c r="O91" s="41"/>
    </row>
    <row r="92" ht="13.55" customHeight="1">
      <c r="A92" s="41"/>
      <c r="B92" s="42"/>
      <c r="C92" s="43">
        <f>C91+1</f>
        <v>9</v>
      </c>
      <c r="D92" s="41"/>
      <c r="E92" s="44">
        <v>10</v>
      </c>
      <c r="F92" t="s" s="45">
        <v>103</v>
      </c>
      <c r="G92" s="44">
        <v>1</v>
      </c>
      <c r="H92" s="44">
        <f>SUM(G$84:G92)/COUNT(G$84:G92)</f>
        <v>1.11111111111111</v>
      </c>
      <c r="I92" s="41"/>
      <c r="J92" s="41"/>
      <c r="K92" s="43">
        <f>(G92/LOG((C92+1),2))</f>
        <v>0.301029995663981</v>
      </c>
      <c r="L92" s="41"/>
      <c r="M92" s="44">
        <f>(G92/LOG((E92+1),2))</f>
        <v>0.289064826317888</v>
      </c>
      <c r="N92" s="41"/>
      <c r="O92" s="41"/>
    </row>
    <row r="93" ht="30" customHeight="1">
      <c r="A93" s="46"/>
      <c r="B93" s="47"/>
      <c r="C93" s="48">
        <f>C92+1</f>
        <v>10</v>
      </c>
      <c r="D93" s="46"/>
      <c r="E93" s="49">
        <v>8</v>
      </c>
      <c r="F93" t="s" s="50">
        <v>104</v>
      </c>
      <c r="G93" s="49">
        <v>1</v>
      </c>
      <c r="H93" s="49">
        <f>SUM(G$84:G93)/COUNT(G$84:G93)</f>
        <v>1.1</v>
      </c>
      <c r="I93" s="46"/>
      <c r="J93" s="46"/>
      <c r="K93" s="48">
        <f>(G93/LOG((C93+1),2))</f>
        <v>0.289064826317888</v>
      </c>
      <c r="L93" s="46"/>
      <c r="M93" s="49">
        <f>(G93/LOG((E93+1),2))</f>
        <v>0.315464876785729</v>
      </c>
      <c r="N93" s="46"/>
      <c r="O93" s="46"/>
    </row>
    <row r="94" ht="13.55" customHeight="1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51"/>
    </row>
    <row r="95" ht="13.55" customHeight="1">
      <c r="A95" s="37">
        <v>9</v>
      </c>
      <c r="B95" t="s" s="38">
        <v>105</v>
      </c>
      <c r="C95" s="39">
        <v>1</v>
      </c>
      <c r="D95" s="37">
        <f>COUNT(C95:C104)</f>
        <v>10</v>
      </c>
      <c r="E95" s="37">
        <v>1</v>
      </c>
      <c r="F95" t="s" s="40">
        <v>105</v>
      </c>
      <c r="G95" s="37">
        <v>2</v>
      </c>
      <c r="H95" s="37">
        <f>SUM(G$95:G95)/COUNT(G$95:G95)</f>
        <v>2</v>
      </c>
      <c r="I95" s="37">
        <f>AVERAGE(H95:H104)</f>
        <v>0.7886904761904761</v>
      </c>
      <c r="J95" s="37">
        <f>SUM(G95:G104)</f>
        <v>4</v>
      </c>
      <c r="K95" s="39">
        <f>(G95/LOG((C95+1),2))</f>
        <v>2</v>
      </c>
      <c r="L95" s="37">
        <f>SUM(K95:K104)</f>
        <v>2.91999457988935</v>
      </c>
      <c r="M95" s="37">
        <f>(G95/LOG((E95+1),2))</f>
        <v>2</v>
      </c>
      <c r="N95" s="37">
        <f>SUM(M95:M104)</f>
        <v>3.13092975357146</v>
      </c>
      <c r="O95" s="37">
        <f>L95/N95</f>
        <v>0.932628583109699</v>
      </c>
    </row>
    <row r="96" ht="13.55" customHeight="1">
      <c r="A96" s="41"/>
      <c r="B96" s="42"/>
      <c r="C96" s="43">
        <f>C95+1</f>
        <v>2</v>
      </c>
      <c r="D96" s="41"/>
      <c r="E96" s="44">
        <v>2</v>
      </c>
      <c r="F96" t="s" s="45">
        <v>106</v>
      </c>
      <c r="G96" s="44">
        <v>1</v>
      </c>
      <c r="H96" s="44">
        <f>SUM(G$95:G96)/COUNT(G$95:G96)</f>
        <v>1.5</v>
      </c>
      <c r="I96" s="41"/>
      <c r="J96" s="41"/>
      <c r="K96" s="43">
        <f>(G96/LOG((C96+1),2))</f>
        <v>0.630929753571457</v>
      </c>
      <c r="L96" s="41"/>
      <c r="M96" s="44">
        <f>(G96/LOG((E96+1),2))</f>
        <v>0.630929753571457</v>
      </c>
      <c r="N96" s="41"/>
      <c r="O96" s="41"/>
    </row>
    <row r="97" ht="13.55" customHeight="1">
      <c r="A97" s="41"/>
      <c r="B97" s="42"/>
      <c r="C97" s="43">
        <f>C96+1</f>
        <v>3</v>
      </c>
      <c r="D97" s="41"/>
      <c r="E97" s="44">
        <v>4</v>
      </c>
      <c r="F97" t="s" s="45">
        <v>107</v>
      </c>
      <c r="G97" s="44">
        <v>0</v>
      </c>
      <c r="H97" s="44">
        <f>SUM(G$95:G97)/COUNT(G$95:G97)</f>
        <v>1</v>
      </c>
      <c r="I97" s="41"/>
      <c r="J97" s="41"/>
      <c r="K97" s="43">
        <f>(G97/LOG((C97+1),2))</f>
        <v>0</v>
      </c>
      <c r="L97" s="41"/>
      <c r="M97" s="44">
        <f>(G97/LOG((E97+1),2))</f>
        <v>0</v>
      </c>
      <c r="N97" s="41"/>
      <c r="O97" s="41"/>
    </row>
    <row r="98" ht="13.55" customHeight="1">
      <c r="A98" s="41"/>
      <c r="B98" s="42"/>
      <c r="C98" s="43">
        <f>C97+1</f>
        <v>4</v>
      </c>
      <c r="D98" s="41"/>
      <c r="E98" s="44">
        <v>5</v>
      </c>
      <c r="F98" t="s" s="45">
        <v>108</v>
      </c>
      <c r="G98" s="44">
        <v>0</v>
      </c>
      <c r="H98" s="44">
        <f>SUM(G$95:G98)/COUNT(G$95:G98)</f>
        <v>0.75</v>
      </c>
      <c r="I98" s="41"/>
      <c r="J98" s="41"/>
      <c r="K98" s="43">
        <f>(G98/LOG((C98+1),2))</f>
        <v>0</v>
      </c>
      <c r="L98" s="41"/>
      <c r="M98" s="44">
        <f>(G98/LOG((E98+1),2))</f>
        <v>0</v>
      </c>
      <c r="N98" s="41"/>
      <c r="O98" s="41"/>
    </row>
    <row r="99" ht="13.55" customHeight="1">
      <c r="A99" s="41"/>
      <c r="B99" s="42"/>
      <c r="C99" s="43">
        <f>C98+1</f>
        <v>5</v>
      </c>
      <c r="D99" s="41"/>
      <c r="E99" s="44">
        <v>6</v>
      </c>
      <c r="F99" t="s" s="45">
        <v>109</v>
      </c>
      <c r="G99" s="44">
        <v>0</v>
      </c>
      <c r="H99" s="44">
        <f>SUM(G$95:G99)/COUNT(G$95:G99)</f>
        <v>0.6</v>
      </c>
      <c r="I99" s="41"/>
      <c r="J99" s="41"/>
      <c r="K99" s="43">
        <f>(G99/LOG((C99+1),2))</f>
        <v>0</v>
      </c>
      <c r="L99" s="41"/>
      <c r="M99" s="44">
        <f>(G99/LOG((E99+1),2))</f>
        <v>0</v>
      </c>
      <c r="N99" s="41"/>
      <c r="O99" s="41"/>
    </row>
    <row r="100" ht="13.55" customHeight="1">
      <c r="A100" s="41"/>
      <c r="B100" s="42"/>
      <c r="C100" s="43">
        <f>C99+1</f>
        <v>6</v>
      </c>
      <c r="D100" s="41"/>
      <c r="E100" s="44">
        <v>7</v>
      </c>
      <c r="F100" t="s" s="45">
        <v>110</v>
      </c>
      <c r="G100" s="44">
        <v>0</v>
      </c>
      <c r="H100" s="44">
        <f>SUM(G$95:G100)/COUNT(G$95:G100)</f>
        <v>0.5</v>
      </c>
      <c r="I100" s="41"/>
      <c r="J100" s="41"/>
      <c r="K100" s="43">
        <f>(G100/LOG((C100+1),2))</f>
        <v>0</v>
      </c>
      <c r="L100" s="41"/>
      <c r="M100" s="44">
        <f>(G100/LOG((E100+1),2))</f>
        <v>0</v>
      </c>
      <c r="N100" s="41"/>
      <c r="O100" s="41"/>
    </row>
    <row r="101" ht="30" customHeight="1">
      <c r="A101" s="41"/>
      <c r="B101" s="42"/>
      <c r="C101" s="43">
        <f>C100+1</f>
        <v>7</v>
      </c>
      <c r="D101" s="41"/>
      <c r="E101" s="44">
        <v>8</v>
      </c>
      <c r="F101" t="s" s="45">
        <v>111</v>
      </c>
      <c r="G101" s="44">
        <v>0</v>
      </c>
      <c r="H101" s="44">
        <f>SUM(G$95:G101)/COUNT(G$95:G101)</f>
        <v>0.428571428571429</v>
      </c>
      <c r="I101" s="41"/>
      <c r="J101" s="41"/>
      <c r="K101" s="43">
        <f>(G101/LOG((C101+1),2))</f>
        <v>0</v>
      </c>
      <c r="L101" s="41"/>
      <c r="M101" s="44">
        <f>(G101/LOG((E101+1),2))</f>
        <v>0</v>
      </c>
      <c r="N101" s="41"/>
      <c r="O101" s="41"/>
    </row>
    <row r="102" ht="30" customHeight="1">
      <c r="A102" s="41"/>
      <c r="B102" s="42"/>
      <c r="C102" s="43">
        <f>C101+1</f>
        <v>8</v>
      </c>
      <c r="D102" s="41"/>
      <c r="E102" s="44">
        <v>9</v>
      </c>
      <c r="F102" t="s" s="45">
        <v>112</v>
      </c>
      <c r="G102" s="44">
        <v>0</v>
      </c>
      <c r="H102" s="44">
        <f>SUM(G$95:G102)/COUNT(G$95:G102)</f>
        <v>0.375</v>
      </c>
      <c r="I102" s="41"/>
      <c r="J102" s="41"/>
      <c r="K102" s="43">
        <f>(G102/LOG((C102+1),2))</f>
        <v>0</v>
      </c>
      <c r="L102" s="41"/>
      <c r="M102" s="44">
        <f>(G102/LOG((E102+1),2))</f>
        <v>0</v>
      </c>
      <c r="N102" s="41"/>
      <c r="O102" s="41"/>
    </row>
    <row r="103" ht="30" customHeight="1">
      <c r="A103" s="41"/>
      <c r="B103" s="42"/>
      <c r="C103" s="43">
        <f>C102+1</f>
        <v>9</v>
      </c>
      <c r="D103" s="41"/>
      <c r="E103" s="44">
        <v>10</v>
      </c>
      <c r="F103" t="s" s="45">
        <v>113</v>
      </c>
      <c r="G103" s="44">
        <v>0</v>
      </c>
      <c r="H103" s="44">
        <f>SUM(G$95:G103)/COUNT(G$95:G103)</f>
        <v>0.333333333333333</v>
      </c>
      <c r="I103" s="41"/>
      <c r="J103" s="41"/>
      <c r="K103" s="43">
        <f>(G103/LOG((C103+1),2))</f>
        <v>0</v>
      </c>
      <c r="L103" s="41"/>
      <c r="M103" s="44">
        <f>(G103/LOG((E103+1),2))</f>
        <v>0</v>
      </c>
      <c r="N103" s="41"/>
      <c r="O103" s="41"/>
    </row>
    <row r="104" ht="30" customHeight="1">
      <c r="A104" s="46"/>
      <c r="B104" s="47"/>
      <c r="C104" s="48">
        <f>C103+1</f>
        <v>10</v>
      </c>
      <c r="D104" s="46"/>
      <c r="E104" s="49">
        <v>3</v>
      </c>
      <c r="F104" t="s" s="50">
        <v>114</v>
      </c>
      <c r="G104" s="49">
        <v>1</v>
      </c>
      <c r="H104" s="49">
        <f>SUM(G$95:G104)/COUNT(G$95:G104)</f>
        <v>0.4</v>
      </c>
      <c r="I104" s="46"/>
      <c r="J104" s="46"/>
      <c r="K104" s="48">
        <f>(G104/LOG((C104+1),2))</f>
        <v>0.289064826317888</v>
      </c>
      <c r="L104" s="46"/>
      <c r="M104" s="49">
        <f>(G104/LOG((E104+1),2))</f>
        <v>0.5</v>
      </c>
      <c r="N104" s="46"/>
      <c r="O104" s="46"/>
    </row>
    <row r="105" ht="13.55" customHeight="1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51"/>
    </row>
    <row r="106" ht="30" customHeight="1">
      <c r="A106" s="37">
        <v>10</v>
      </c>
      <c r="B106" t="s" s="38">
        <v>115</v>
      </c>
      <c r="C106" s="39">
        <v>1</v>
      </c>
      <c r="D106" s="37">
        <f>COUNT(C106:C115)</f>
        <v>10</v>
      </c>
      <c r="E106" s="37">
        <v>1</v>
      </c>
      <c r="F106" t="s" s="40">
        <v>116</v>
      </c>
      <c r="G106" s="37">
        <v>2</v>
      </c>
      <c r="H106" s="37">
        <f>SUM(G$106:G106)/COUNT(G$106:G106)</f>
        <v>2</v>
      </c>
      <c r="I106" s="37">
        <f>AVERAGE(H106:H115)</f>
        <v>1.09210317460317</v>
      </c>
      <c r="J106" s="37">
        <f>SUM(G106:G115)</f>
        <v>8</v>
      </c>
      <c r="K106" s="39">
        <f>(G106/LOG((C106+1),2))</f>
        <v>2</v>
      </c>
      <c r="L106" s="37">
        <f>SUM(K106:K115)</f>
        <v>4.42116117843712</v>
      </c>
      <c r="M106" s="37">
        <f>(G106/LOG((E106+1),2))</f>
        <v>2</v>
      </c>
      <c r="N106" s="37">
        <f>SUM(M106:M115)</f>
        <v>4.63799963932075</v>
      </c>
      <c r="O106" s="37">
        <f>L106/N106</f>
        <v>0.9532474174759989</v>
      </c>
    </row>
    <row r="107" ht="30" customHeight="1">
      <c r="A107" s="41"/>
      <c r="B107" s="42"/>
      <c r="C107" s="43">
        <f>C106+1</f>
        <v>2</v>
      </c>
      <c r="D107" s="41"/>
      <c r="E107" s="44">
        <v>2</v>
      </c>
      <c r="F107" t="s" s="45">
        <v>117</v>
      </c>
      <c r="G107" s="44">
        <v>1</v>
      </c>
      <c r="H107" s="44">
        <f>SUM(G$106:G107)/COUNT(G$106:G107)</f>
        <v>1.5</v>
      </c>
      <c r="I107" s="41"/>
      <c r="J107" s="41"/>
      <c r="K107" s="43">
        <f>(G107/LOG((C107+1),2))</f>
        <v>0.630929753571457</v>
      </c>
      <c r="L107" s="41"/>
      <c r="M107" s="44">
        <f>(G107/LOG((E107+1),2))</f>
        <v>0.630929753571457</v>
      </c>
      <c r="N107" s="41"/>
      <c r="O107" s="41"/>
    </row>
    <row r="108" ht="45" customHeight="1">
      <c r="A108" s="41"/>
      <c r="B108" s="42"/>
      <c r="C108" s="43">
        <f>C107+1</f>
        <v>3</v>
      </c>
      <c r="D108" s="41"/>
      <c r="E108" s="44">
        <v>8</v>
      </c>
      <c r="F108" t="s" s="45">
        <v>118</v>
      </c>
      <c r="G108" s="44">
        <v>0</v>
      </c>
      <c r="H108" s="44">
        <f>SUM(G$106:G108)/COUNT(G$106:G108)</f>
        <v>1</v>
      </c>
      <c r="I108" s="41"/>
      <c r="J108" s="41"/>
      <c r="K108" s="43">
        <f>(G108/LOG((C108+1),2))</f>
        <v>0</v>
      </c>
      <c r="L108" s="41"/>
      <c r="M108" s="44">
        <f>(G108/LOG((E108+1),2))</f>
        <v>0</v>
      </c>
      <c r="N108" s="41"/>
      <c r="O108" s="41"/>
    </row>
    <row r="109" ht="13.55" customHeight="1">
      <c r="A109" s="41"/>
      <c r="B109" s="42"/>
      <c r="C109" s="43">
        <f>C108+1</f>
        <v>4</v>
      </c>
      <c r="D109" s="41"/>
      <c r="E109" s="44">
        <v>3</v>
      </c>
      <c r="F109" t="s" s="45">
        <v>119</v>
      </c>
      <c r="G109" s="44">
        <v>1</v>
      </c>
      <c r="H109" s="44">
        <f>SUM(G$106:G109)/COUNT(G$106:G109)</f>
        <v>1</v>
      </c>
      <c r="I109" s="41"/>
      <c r="J109" s="41"/>
      <c r="K109" s="43">
        <f>(G109/LOG((C109+1),2))</f>
        <v>0.430676558073393</v>
      </c>
      <c r="L109" s="41"/>
      <c r="M109" s="44">
        <f>(G109/LOG((E109+1),2))</f>
        <v>0.5</v>
      </c>
      <c r="N109" s="41"/>
      <c r="O109" s="41"/>
    </row>
    <row r="110" ht="13.55" customHeight="1">
      <c r="A110" s="41"/>
      <c r="B110" s="42"/>
      <c r="C110" s="43">
        <f>C109+1</f>
        <v>5</v>
      </c>
      <c r="D110" s="41"/>
      <c r="E110" s="44">
        <v>4</v>
      </c>
      <c r="F110" t="s" s="45">
        <v>120</v>
      </c>
      <c r="G110" s="44">
        <v>1</v>
      </c>
      <c r="H110" s="44">
        <f>SUM(G$106:G110)/COUNT(G$106:G110)</f>
        <v>1</v>
      </c>
      <c r="I110" s="41"/>
      <c r="J110" s="41"/>
      <c r="K110" s="43">
        <f>(G110/LOG((C110+1),2))</f>
        <v>0.386852807234542</v>
      </c>
      <c r="L110" s="41"/>
      <c r="M110" s="44">
        <f>(G110/LOG((E110+1),2))</f>
        <v>0.430676558073393</v>
      </c>
      <c r="N110" s="41"/>
      <c r="O110" s="41"/>
    </row>
    <row r="111" ht="13.55" customHeight="1">
      <c r="A111" s="41"/>
      <c r="B111" s="42"/>
      <c r="C111" s="43">
        <f>C110+1</f>
        <v>6</v>
      </c>
      <c r="D111" s="41"/>
      <c r="E111" s="44">
        <v>5</v>
      </c>
      <c r="F111" t="s" s="45">
        <v>121</v>
      </c>
      <c r="G111" s="44">
        <v>1</v>
      </c>
      <c r="H111" s="44">
        <f>SUM(G$106:G111)/COUNT(G$106:G111)</f>
        <v>1</v>
      </c>
      <c r="I111" s="41"/>
      <c r="J111" s="41"/>
      <c r="K111" s="43">
        <f>(G111/LOG((C111+1),2))</f>
        <v>0.356207187108022</v>
      </c>
      <c r="L111" s="41"/>
      <c r="M111" s="44">
        <f>(G111/LOG((E111+1),2))</f>
        <v>0.386852807234542</v>
      </c>
      <c r="N111" s="41"/>
      <c r="O111" s="41"/>
    </row>
    <row r="112" ht="13.55" customHeight="1">
      <c r="A112" s="41"/>
      <c r="B112" s="42"/>
      <c r="C112" s="43">
        <f>C111+1</f>
        <v>7</v>
      </c>
      <c r="D112" s="41"/>
      <c r="E112" s="44">
        <v>9</v>
      </c>
      <c r="F112" t="s" s="45">
        <v>122</v>
      </c>
      <c r="G112" s="44">
        <v>0</v>
      </c>
      <c r="H112" s="44">
        <f>SUM(G$106:G112)/COUNT(G$106:G112)</f>
        <v>0.857142857142857</v>
      </c>
      <c r="I112" s="41"/>
      <c r="J112" s="41"/>
      <c r="K112" s="43">
        <f>(G112/LOG((C112+1),2))</f>
        <v>0</v>
      </c>
      <c r="L112" s="41"/>
      <c r="M112" s="44">
        <f>(G112/LOG((E112+1),2))</f>
        <v>0</v>
      </c>
      <c r="N112" s="41"/>
      <c r="O112" s="41"/>
    </row>
    <row r="113" ht="13.55" customHeight="1">
      <c r="A113" s="41"/>
      <c r="B113" s="42"/>
      <c r="C113" s="43">
        <f>C112+1</f>
        <v>8</v>
      </c>
      <c r="D113" s="41"/>
      <c r="E113" s="44">
        <v>6</v>
      </c>
      <c r="F113" t="s" s="45">
        <v>123</v>
      </c>
      <c r="G113" s="44">
        <v>1</v>
      </c>
      <c r="H113" s="44">
        <f>SUM(G$106:G113)/COUNT(G$106:G113)</f>
        <v>0.875</v>
      </c>
      <c r="I113" s="41"/>
      <c r="J113" s="41"/>
      <c r="K113" s="43">
        <f>(G113/LOG((C113+1),2))</f>
        <v>0.315464876785729</v>
      </c>
      <c r="L113" s="41"/>
      <c r="M113" s="44">
        <f>(G113/LOG((E113+1),2))</f>
        <v>0.356207187108022</v>
      </c>
      <c r="N113" s="41"/>
      <c r="O113" s="41"/>
    </row>
    <row r="114" ht="13.55" customHeight="1">
      <c r="A114" s="41"/>
      <c r="B114" s="42"/>
      <c r="C114" s="43">
        <f>C113+1</f>
        <v>9</v>
      </c>
      <c r="D114" s="41"/>
      <c r="E114" s="44">
        <v>7</v>
      </c>
      <c r="F114" t="s" s="45">
        <v>123</v>
      </c>
      <c r="G114" s="44">
        <v>1</v>
      </c>
      <c r="H114" s="44">
        <f>SUM(G$106:G114)/COUNT(G$106:G114)</f>
        <v>0.888888888888889</v>
      </c>
      <c r="I114" s="41"/>
      <c r="J114" s="41"/>
      <c r="K114" s="43">
        <f>(G114/LOG((C114+1),2))</f>
        <v>0.301029995663981</v>
      </c>
      <c r="L114" s="41"/>
      <c r="M114" s="44">
        <f>(G114/LOG((E114+1),2))</f>
        <v>0.333333333333333</v>
      </c>
      <c r="N114" s="41"/>
      <c r="O114" s="41"/>
    </row>
    <row r="115" ht="30" customHeight="1">
      <c r="A115" s="46"/>
      <c r="B115" s="47"/>
      <c r="C115" s="48">
        <f>C114+1</f>
        <v>10</v>
      </c>
      <c r="D115" s="46"/>
      <c r="E115" s="49">
        <v>10</v>
      </c>
      <c r="F115" t="s" s="50">
        <v>124</v>
      </c>
      <c r="G115" s="49">
        <v>0</v>
      </c>
      <c r="H115" s="49">
        <f>SUM(G$106:G115)/COUNT(G$106:G115)</f>
        <v>0.8</v>
      </c>
      <c r="I115" s="46"/>
      <c r="J115" s="46"/>
      <c r="K115" s="48">
        <f>(G115/LOG((C115+1),2))</f>
        <v>0</v>
      </c>
      <c r="L115" s="46"/>
      <c r="M115" s="49">
        <f>(G115/LOG((E115+1),2))</f>
        <v>0</v>
      </c>
      <c r="N115" s="46"/>
      <c r="O115" s="46"/>
    </row>
    <row r="116" ht="13.55" customHeight="1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4"/>
    </row>
  </sheetData>
  <mergeCells count="85">
    <mergeCell ref="O62:O71"/>
    <mergeCell ref="O73:O82"/>
    <mergeCell ref="O84:O93"/>
    <mergeCell ref="O95:O104"/>
    <mergeCell ref="O106:O115"/>
    <mergeCell ref="O7:O16"/>
    <mergeCell ref="O18:O27"/>
    <mergeCell ref="O29:O38"/>
    <mergeCell ref="O40:O49"/>
    <mergeCell ref="O51:O60"/>
    <mergeCell ref="N62:N71"/>
    <mergeCell ref="N73:N82"/>
    <mergeCell ref="N84:N93"/>
    <mergeCell ref="N95:N104"/>
    <mergeCell ref="N106:N115"/>
    <mergeCell ref="N7:N16"/>
    <mergeCell ref="N18:N27"/>
    <mergeCell ref="N29:N38"/>
    <mergeCell ref="N40:N49"/>
    <mergeCell ref="N51:N60"/>
    <mergeCell ref="L62:L71"/>
    <mergeCell ref="L73:L82"/>
    <mergeCell ref="L84:L93"/>
    <mergeCell ref="L95:L104"/>
    <mergeCell ref="L106:L115"/>
    <mergeCell ref="L7:L16"/>
    <mergeCell ref="L18:L27"/>
    <mergeCell ref="L29:L38"/>
    <mergeCell ref="L40:L49"/>
    <mergeCell ref="L51:L60"/>
    <mergeCell ref="J62:J71"/>
    <mergeCell ref="J73:J82"/>
    <mergeCell ref="J84:J93"/>
    <mergeCell ref="J95:J104"/>
    <mergeCell ref="J106:J115"/>
    <mergeCell ref="J7:J16"/>
    <mergeCell ref="J18:J27"/>
    <mergeCell ref="J29:J38"/>
    <mergeCell ref="J40:J49"/>
    <mergeCell ref="J51:J60"/>
    <mergeCell ref="I62:I71"/>
    <mergeCell ref="I73:I82"/>
    <mergeCell ref="I84:I93"/>
    <mergeCell ref="I95:I104"/>
    <mergeCell ref="I106:I115"/>
    <mergeCell ref="I7:I16"/>
    <mergeCell ref="I18:I27"/>
    <mergeCell ref="I29:I38"/>
    <mergeCell ref="I40:I49"/>
    <mergeCell ref="I51:I60"/>
    <mergeCell ref="D62:D71"/>
    <mergeCell ref="D73:D82"/>
    <mergeCell ref="D84:D93"/>
    <mergeCell ref="D95:D104"/>
    <mergeCell ref="D106:D115"/>
    <mergeCell ref="D7:D16"/>
    <mergeCell ref="D18:D27"/>
    <mergeCell ref="D29:D38"/>
    <mergeCell ref="D40:D49"/>
    <mergeCell ref="D51:D60"/>
    <mergeCell ref="B62:B71"/>
    <mergeCell ref="B73:B82"/>
    <mergeCell ref="B84:B93"/>
    <mergeCell ref="B95:B104"/>
    <mergeCell ref="B106:B115"/>
    <mergeCell ref="B7:B16"/>
    <mergeCell ref="B18:B27"/>
    <mergeCell ref="B29:B38"/>
    <mergeCell ref="B40:B49"/>
    <mergeCell ref="B51:B60"/>
    <mergeCell ref="A62:A71"/>
    <mergeCell ref="A73:A82"/>
    <mergeCell ref="A84:A93"/>
    <mergeCell ref="A95:A104"/>
    <mergeCell ref="A106:A115"/>
    <mergeCell ref="A7:A16"/>
    <mergeCell ref="A18:A27"/>
    <mergeCell ref="A29:A38"/>
    <mergeCell ref="A40:A49"/>
    <mergeCell ref="A51:A60"/>
    <mergeCell ref="A2:G2"/>
    <mergeCell ref="H2:O2"/>
    <mergeCell ref="B3:C3"/>
    <mergeCell ref="A4:C4"/>
    <mergeCell ref="F4:G4"/>
  </mergeCells>
  <hyperlinks>
    <hyperlink ref="F40" r:id="rId1" location="" tooltip="" display="https://saratov.hh.ru/vacancy/87624992?from=vacancy_search_list&amp;hhtmFrom=vacancy_search_list&amp;query=python"/>
    <hyperlink ref="F41" r:id="rId2" location="" tooltip="" display="https://saratov.hh.ru/vacancy/87624988?from=vacancy_search_list&amp;hhtmFrom=vacancy_search_list&amp;query=python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