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C:\Users\Oldman\Downloads\Telegram Desktop\"/>
    </mc:Choice>
  </mc:AlternateContent>
  <xr:revisionPtr revIDLastSave="0" documentId="13_ncr:1_{AB2893CD-443D-4A47-96CD-0F9A788027CA}" xr6:coauthVersionLast="36" xr6:coauthVersionMax="36" xr10:uidLastSave="{00000000-0000-0000-0000-000000000000}"/>
  <bookViews>
    <workbookView xWindow="0" yWindow="0" windowWidth="36600" windowHeight="1102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C32" i="1" l="1"/>
  <c r="M115" i="1"/>
  <c r="H115" i="1"/>
  <c r="M114" i="1"/>
  <c r="H114" i="1"/>
  <c r="M113" i="1"/>
  <c r="H113" i="1"/>
  <c r="M112" i="1"/>
  <c r="H112" i="1"/>
  <c r="M111" i="1"/>
  <c r="H111" i="1"/>
  <c r="M110" i="1"/>
  <c r="H110" i="1"/>
  <c r="M109" i="1"/>
  <c r="H109" i="1"/>
  <c r="M108" i="1"/>
  <c r="H108" i="1"/>
  <c r="M107" i="1"/>
  <c r="H107" i="1"/>
  <c r="C107" i="1"/>
  <c r="K107" i="1" s="1"/>
  <c r="M106" i="1"/>
  <c r="K106" i="1"/>
  <c r="J106" i="1"/>
  <c r="H106" i="1"/>
  <c r="M104" i="1"/>
  <c r="H104" i="1"/>
  <c r="M103" i="1"/>
  <c r="H103" i="1"/>
  <c r="M102" i="1"/>
  <c r="H102" i="1"/>
  <c r="M101" i="1"/>
  <c r="H101" i="1"/>
  <c r="M100" i="1"/>
  <c r="H100" i="1"/>
  <c r="M99" i="1"/>
  <c r="H99" i="1"/>
  <c r="M98" i="1"/>
  <c r="H98" i="1"/>
  <c r="M97" i="1"/>
  <c r="H97" i="1"/>
  <c r="M96" i="1"/>
  <c r="H96" i="1"/>
  <c r="C96" i="1"/>
  <c r="K96" i="1" s="1"/>
  <c r="M95" i="1"/>
  <c r="K95" i="1"/>
  <c r="J95" i="1"/>
  <c r="H95" i="1"/>
  <c r="M93" i="1"/>
  <c r="H93" i="1"/>
  <c r="M92" i="1"/>
  <c r="H92" i="1"/>
  <c r="M91" i="1"/>
  <c r="H91" i="1"/>
  <c r="M90" i="1"/>
  <c r="H90" i="1"/>
  <c r="M89" i="1"/>
  <c r="H89" i="1"/>
  <c r="M88" i="1"/>
  <c r="H88" i="1"/>
  <c r="M87" i="1"/>
  <c r="H87" i="1"/>
  <c r="M86" i="1"/>
  <c r="H86" i="1"/>
  <c r="M85" i="1"/>
  <c r="H85" i="1"/>
  <c r="C85" i="1"/>
  <c r="C86" i="1" s="1"/>
  <c r="M84" i="1"/>
  <c r="K84" i="1"/>
  <c r="J84" i="1"/>
  <c r="H84" i="1"/>
  <c r="M82" i="1"/>
  <c r="H82" i="1"/>
  <c r="M81" i="1"/>
  <c r="H81" i="1"/>
  <c r="M80" i="1"/>
  <c r="H80" i="1"/>
  <c r="M79" i="1"/>
  <c r="H79" i="1"/>
  <c r="M78" i="1"/>
  <c r="H78" i="1"/>
  <c r="M77" i="1"/>
  <c r="H77" i="1"/>
  <c r="M76" i="1"/>
  <c r="H76" i="1"/>
  <c r="M75" i="1"/>
  <c r="H75" i="1"/>
  <c r="M74" i="1"/>
  <c r="H74" i="1"/>
  <c r="C74" i="1"/>
  <c r="M73" i="1"/>
  <c r="K73" i="1"/>
  <c r="J73" i="1"/>
  <c r="H73" i="1"/>
  <c r="M71" i="1"/>
  <c r="H71" i="1"/>
  <c r="M70" i="1"/>
  <c r="H70" i="1"/>
  <c r="M69" i="1"/>
  <c r="H69" i="1"/>
  <c r="M68" i="1"/>
  <c r="H68" i="1"/>
  <c r="M67" i="1"/>
  <c r="H67" i="1"/>
  <c r="M66" i="1"/>
  <c r="H66" i="1"/>
  <c r="M65" i="1"/>
  <c r="H65" i="1"/>
  <c r="M64" i="1"/>
  <c r="H64" i="1"/>
  <c r="M63" i="1"/>
  <c r="H63" i="1"/>
  <c r="C63" i="1"/>
  <c r="M62" i="1"/>
  <c r="K62" i="1"/>
  <c r="J62" i="1"/>
  <c r="H62" i="1"/>
  <c r="M60" i="1"/>
  <c r="H60" i="1"/>
  <c r="M59" i="1"/>
  <c r="H59" i="1"/>
  <c r="M58" i="1"/>
  <c r="H58" i="1"/>
  <c r="M57" i="1"/>
  <c r="H57" i="1"/>
  <c r="M56" i="1"/>
  <c r="H56" i="1"/>
  <c r="M55" i="1"/>
  <c r="H55" i="1"/>
  <c r="M54" i="1"/>
  <c r="H54" i="1"/>
  <c r="M53" i="1"/>
  <c r="H53" i="1"/>
  <c r="M52" i="1"/>
  <c r="H52" i="1"/>
  <c r="C52" i="1"/>
  <c r="C53" i="1" s="1"/>
  <c r="M51" i="1"/>
  <c r="K51" i="1"/>
  <c r="J51" i="1"/>
  <c r="H51" i="1"/>
  <c r="M49" i="1"/>
  <c r="H49" i="1"/>
  <c r="M48" i="1"/>
  <c r="H48" i="1"/>
  <c r="M47" i="1"/>
  <c r="H47" i="1"/>
  <c r="M46" i="1"/>
  <c r="H46" i="1"/>
  <c r="M45" i="1"/>
  <c r="H45" i="1"/>
  <c r="M44" i="1"/>
  <c r="H44" i="1"/>
  <c r="M43" i="1"/>
  <c r="H43" i="1"/>
  <c r="M42" i="1"/>
  <c r="H42" i="1"/>
  <c r="M41" i="1"/>
  <c r="H41" i="1"/>
  <c r="C41" i="1"/>
  <c r="C42" i="1" s="1"/>
  <c r="M40" i="1"/>
  <c r="K40" i="1"/>
  <c r="J40" i="1"/>
  <c r="H40" i="1"/>
  <c r="M38" i="1"/>
  <c r="H38" i="1"/>
  <c r="M37" i="1"/>
  <c r="H37" i="1"/>
  <c r="M36" i="1"/>
  <c r="H36" i="1"/>
  <c r="M35" i="1"/>
  <c r="H35" i="1"/>
  <c r="M34" i="1"/>
  <c r="H34" i="1"/>
  <c r="M33" i="1"/>
  <c r="H33" i="1"/>
  <c r="M32" i="1"/>
  <c r="H32" i="1"/>
  <c r="M31" i="1"/>
  <c r="H31" i="1"/>
  <c r="M30" i="1"/>
  <c r="H30" i="1"/>
  <c r="C30" i="1"/>
  <c r="K30" i="1" s="1"/>
  <c r="M29" i="1"/>
  <c r="K29" i="1"/>
  <c r="J29" i="1"/>
  <c r="H29" i="1"/>
  <c r="M27" i="1"/>
  <c r="H27" i="1"/>
  <c r="M26" i="1"/>
  <c r="H26" i="1"/>
  <c r="M25" i="1"/>
  <c r="H25" i="1"/>
  <c r="M24" i="1"/>
  <c r="H24" i="1"/>
  <c r="M23" i="1"/>
  <c r="H23" i="1"/>
  <c r="M22" i="1"/>
  <c r="H22" i="1"/>
  <c r="M21" i="1"/>
  <c r="H21" i="1"/>
  <c r="M20" i="1"/>
  <c r="H20" i="1"/>
  <c r="M19" i="1"/>
  <c r="H19" i="1"/>
  <c r="C19" i="1"/>
  <c r="M18" i="1"/>
  <c r="K18" i="1"/>
  <c r="J18" i="1"/>
  <c r="H18" i="1"/>
  <c r="M16" i="1"/>
  <c r="H16" i="1"/>
  <c r="M15" i="1"/>
  <c r="H15" i="1"/>
  <c r="M14" i="1"/>
  <c r="H14" i="1"/>
  <c r="M13" i="1"/>
  <c r="H13" i="1"/>
  <c r="M12" i="1"/>
  <c r="H12" i="1"/>
  <c r="M11" i="1"/>
  <c r="H11" i="1"/>
  <c r="M10" i="1"/>
  <c r="H10" i="1"/>
  <c r="M9" i="1"/>
  <c r="H9" i="1"/>
  <c r="M8" i="1"/>
  <c r="C8" i="1"/>
  <c r="M7" i="1"/>
  <c r="K7" i="1"/>
  <c r="J7" i="1"/>
  <c r="N62" i="1" l="1"/>
  <c r="K41" i="1"/>
  <c r="I51" i="1"/>
  <c r="N51" i="1"/>
  <c r="I73" i="1"/>
  <c r="I106" i="1"/>
  <c r="C31" i="1"/>
  <c r="I7" i="1"/>
  <c r="C43" i="1"/>
  <c r="K43" i="1" s="1"/>
  <c r="K42" i="1"/>
  <c r="I84" i="1"/>
  <c r="C97" i="1"/>
  <c r="I29" i="1"/>
  <c r="I18" i="1"/>
  <c r="K85" i="1"/>
  <c r="N84" i="1"/>
  <c r="N106" i="1"/>
  <c r="N29" i="1"/>
  <c r="I95" i="1"/>
  <c r="N40" i="1"/>
  <c r="N18" i="1"/>
  <c r="I62" i="1"/>
  <c r="N95" i="1"/>
  <c r="C108" i="1"/>
  <c r="I40" i="1"/>
  <c r="N73" i="1"/>
  <c r="N7" i="1"/>
  <c r="K32" i="1"/>
  <c r="C33" i="1"/>
  <c r="C54" i="1"/>
  <c r="K53" i="1"/>
  <c r="K86" i="1"/>
  <c r="C20" i="1"/>
  <c r="C75" i="1"/>
  <c r="K74" i="1"/>
  <c r="K8" i="1"/>
  <c r="C87" i="1"/>
  <c r="C64" i="1"/>
  <c r="K19" i="1"/>
  <c r="C9" i="1"/>
  <c r="K52" i="1"/>
  <c r="K63" i="1"/>
  <c r="L3" i="1" l="1"/>
  <c r="K31" i="1"/>
  <c r="C98" i="1"/>
  <c r="K97" i="1"/>
  <c r="K108" i="1"/>
  <c r="C109" i="1"/>
  <c r="C44" i="1"/>
  <c r="C45" i="1" s="1"/>
  <c r="C10" i="1"/>
  <c r="K9" i="1"/>
  <c r="K64" i="1"/>
  <c r="C65" i="1"/>
  <c r="K54" i="1"/>
  <c r="C55" i="1"/>
  <c r="K33" i="1"/>
  <c r="C34" i="1"/>
  <c r="C88" i="1"/>
  <c r="K87" i="1"/>
  <c r="C76" i="1"/>
  <c r="K75" i="1"/>
  <c r="K20" i="1"/>
  <c r="C21" i="1"/>
  <c r="K98" i="1" l="1"/>
  <c r="C99" i="1"/>
  <c r="K109" i="1"/>
  <c r="C110" i="1"/>
  <c r="K44" i="1"/>
  <c r="K21" i="1"/>
  <c r="C22" i="1"/>
  <c r="K76" i="1"/>
  <c r="C77" i="1"/>
  <c r="C66" i="1"/>
  <c r="K65" i="1"/>
  <c r="C46" i="1"/>
  <c r="K45" i="1"/>
  <c r="C11" i="1"/>
  <c r="K10" i="1"/>
  <c r="C56" i="1"/>
  <c r="K55" i="1"/>
  <c r="C89" i="1"/>
  <c r="K88" i="1"/>
  <c r="C35" i="1"/>
  <c r="K34" i="1"/>
  <c r="K110" i="1" l="1"/>
  <c r="C111" i="1"/>
  <c r="C100" i="1"/>
  <c r="K99" i="1"/>
  <c r="C47" i="1"/>
  <c r="K46" i="1"/>
  <c r="C78" i="1"/>
  <c r="K77" i="1"/>
  <c r="C23" i="1"/>
  <c r="K22" i="1"/>
  <c r="K35" i="1"/>
  <c r="C36" i="1"/>
  <c r="C67" i="1"/>
  <c r="K66" i="1"/>
  <c r="C90" i="1"/>
  <c r="K89" i="1"/>
  <c r="C57" i="1"/>
  <c r="K56" i="1"/>
  <c r="C12" i="1"/>
  <c r="K11" i="1"/>
  <c r="K100" i="1" l="1"/>
  <c r="C101" i="1"/>
  <c r="K111" i="1"/>
  <c r="C112" i="1"/>
  <c r="K78" i="1"/>
  <c r="C79" i="1"/>
  <c r="C13" i="1"/>
  <c r="K12" i="1"/>
  <c r="C24" i="1"/>
  <c r="K23" i="1"/>
  <c r="C58" i="1"/>
  <c r="K57" i="1"/>
  <c r="C48" i="1"/>
  <c r="K47" i="1"/>
  <c r="C91" i="1"/>
  <c r="K90" i="1"/>
  <c r="K67" i="1"/>
  <c r="C68" i="1"/>
  <c r="C37" i="1"/>
  <c r="K36" i="1"/>
  <c r="C113" i="1" l="1"/>
  <c r="K112" i="1"/>
  <c r="C102" i="1"/>
  <c r="K101" i="1"/>
  <c r="C49" i="1"/>
  <c r="K49" i="1" s="1"/>
  <c r="K48" i="1"/>
  <c r="D40" i="1"/>
  <c r="C92" i="1"/>
  <c r="K91" i="1"/>
  <c r="K37" i="1"/>
  <c r="C38" i="1"/>
  <c r="K38" i="1" s="1"/>
  <c r="D29" i="1"/>
  <c r="C59" i="1"/>
  <c r="K58" i="1"/>
  <c r="K68" i="1"/>
  <c r="C69" i="1"/>
  <c r="K24" i="1"/>
  <c r="C25" i="1"/>
  <c r="C14" i="1"/>
  <c r="K13" i="1"/>
  <c r="C80" i="1"/>
  <c r="K79" i="1"/>
  <c r="L29" i="1" l="1"/>
  <c r="O29" i="1" s="1"/>
  <c r="K102" i="1"/>
  <c r="C103" i="1"/>
  <c r="C114" i="1"/>
  <c r="K113" i="1"/>
  <c r="C93" i="1"/>
  <c r="K92" i="1"/>
  <c r="C15" i="1"/>
  <c r="K14" i="1"/>
  <c r="K80" i="1"/>
  <c r="C81" i="1"/>
  <c r="C70" i="1"/>
  <c r="K69" i="1"/>
  <c r="K59" i="1"/>
  <c r="C60" i="1"/>
  <c r="K60" i="1" s="1"/>
  <c r="L51" i="1" s="1"/>
  <c r="O51" i="1" s="1"/>
  <c r="L40" i="1"/>
  <c r="O40" i="1" s="1"/>
  <c r="K25" i="1"/>
  <c r="C26" i="1"/>
  <c r="K114" i="1" l="1"/>
  <c r="C115" i="1"/>
  <c r="C104" i="1"/>
  <c r="K104" i="1" s="1"/>
  <c r="K103" i="1"/>
  <c r="D95" i="1"/>
  <c r="C16" i="1"/>
  <c r="K15" i="1"/>
  <c r="D51" i="1"/>
  <c r="K70" i="1"/>
  <c r="C71" i="1"/>
  <c r="C82" i="1"/>
  <c r="K81" i="1"/>
  <c r="K93" i="1"/>
  <c r="L84" i="1" s="1"/>
  <c r="O84" i="1" s="1"/>
  <c r="D84" i="1"/>
  <c r="C27" i="1"/>
  <c r="K26" i="1"/>
  <c r="L95" i="1" l="1"/>
  <c r="O95" i="1" s="1"/>
  <c r="D106" i="1"/>
  <c r="K115" i="1"/>
  <c r="L106" i="1" s="1"/>
  <c r="O106" i="1" s="1"/>
  <c r="K27" i="1"/>
  <c r="L18" i="1" s="1"/>
  <c r="O18" i="1" s="1"/>
  <c r="D18" i="1"/>
  <c r="K82" i="1"/>
  <c r="L73" i="1" s="1"/>
  <c r="O73" i="1" s="1"/>
  <c r="D73" i="1"/>
  <c r="K71" i="1"/>
  <c r="L62" i="1" s="1"/>
  <c r="O62" i="1" s="1"/>
  <c r="D62" i="1"/>
  <c r="K16" i="1"/>
  <c r="L7" i="1" s="1"/>
  <c r="O7" i="1" s="1"/>
  <c r="D7" i="1"/>
  <c r="N3" i="1" l="1"/>
</calcChain>
</file>

<file path=xl/sharedStrings.xml><?xml version="1.0" encoding="utf-8"?>
<sst xmlns="http://schemas.openxmlformats.org/spreadsheetml/2006/main" count="135" uniqueCount="121">
  <si>
    <t>Замер качества поискового алгоритма</t>
  </si>
  <si>
    <t>Итого</t>
  </si>
  <si>
    <t>Автор:</t>
  </si>
  <si>
    <t>Группа:</t>
  </si>
  <si>
    <t>MAP:</t>
  </si>
  <si>
    <t>NDCG:</t>
  </si>
  <si>
    <t>Условные обозначения:</t>
  </si>
  <si>
    <t>Необходимы для заполнения</t>
  </si>
  <si>
    <t>Автозаполняются в зависимости от данных</t>
  </si>
  <si>
    <r>
      <rPr>
        <sz val="16"/>
        <color theme="1"/>
        <rFont val="Arial"/>
        <charset val="204"/>
      </rPr>
      <t xml:space="preserve">j
</t>
    </r>
    <r>
      <rPr>
        <sz val="11"/>
        <color theme="1"/>
        <rFont val="Arial"/>
        <charset val="204"/>
      </rPr>
      <t>Номер
 запроса</t>
    </r>
    <r>
      <rPr>
        <sz val="16"/>
        <color theme="1"/>
        <rFont val="Arial"/>
        <charset val="204"/>
      </rPr>
      <t xml:space="preserve"> </t>
    </r>
  </si>
  <si>
    <t>Запрос</t>
  </si>
  <si>
    <r>
      <rPr>
        <sz val="16"/>
        <color theme="1"/>
        <rFont val="Arial"/>
        <charset val="204"/>
      </rPr>
      <t xml:space="preserve">k
</t>
    </r>
    <r>
      <rPr>
        <sz val="12"/>
        <color theme="1"/>
        <rFont val="Arial"/>
        <charset val="204"/>
      </rPr>
      <t>Позиция</t>
    </r>
  </si>
  <si>
    <r>
      <rPr>
        <sz val="16"/>
        <color theme="1"/>
        <rFont val="Arial"/>
        <charset val="204"/>
      </rPr>
      <t xml:space="preserve">k, Q
</t>
    </r>
    <r>
      <rPr>
        <sz val="12"/>
        <color theme="1"/>
        <rFont val="Arial"/>
        <charset val="204"/>
      </rPr>
      <t>Кол-во 
запросов</t>
    </r>
  </si>
  <si>
    <r>
      <rPr>
        <sz val="16"/>
        <color theme="1"/>
        <rFont val="Arial"/>
        <charset val="204"/>
      </rPr>
      <t xml:space="preserve">Kc
</t>
    </r>
    <r>
      <rPr>
        <sz val="9"/>
        <color theme="1"/>
        <rFont val="Arial"/>
        <charset val="204"/>
      </rPr>
      <t>Позиции в "идеальной" поисковой выдаче</t>
    </r>
  </si>
  <si>
    <t>Документ</t>
  </si>
  <si>
    <r>
      <rPr>
        <sz val="16"/>
        <color theme="1"/>
        <rFont val="Arial"/>
        <charset val="204"/>
      </rPr>
      <t xml:space="preserve">R или R(j, m)
</t>
    </r>
    <r>
      <rPr>
        <sz val="12"/>
        <color theme="1"/>
        <rFont val="Arial"/>
        <charset val="204"/>
      </rPr>
      <t>Релевантность</t>
    </r>
  </si>
  <si>
    <t>P(Rjk)</t>
  </si>
  <si>
    <t>MAP</t>
  </si>
  <si>
    <t>CG</t>
  </si>
  <si>
    <r>
      <rPr>
        <sz val="16"/>
        <color theme="1"/>
        <rFont val="Arial"/>
        <charset val="204"/>
      </rPr>
      <t xml:space="preserve">F
</t>
    </r>
    <r>
      <rPr>
        <sz val="11"/>
        <color theme="1"/>
        <rFont val="Arial"/>
        <charset val="204"/>
      </rPr>
      <t>R / log2(k_i+1)</t>
    </r>
  </si>
  <si>
    <t>DCG</t>
  </si>
  <si>
    <r>
      <rPr>
        <sz val="16"/>
        <color theme="1"/>
        <rFont val="Arial"/>
        <charset val="204"/>
      </rPr>
      <t xml:space="preserve">F_ideal
</t>
    </r>
    <r>
      <rPr>
        <sz val="11"/>
        <color theme="1"/>
        <rFont val="Arial"/>
        <charset val="204"/>
      </rPr>
      <t>R / log2(kc_i+1)</t>
    </r>
  </si>
  <si>
    <t>IDCG</t>
  </si>
  <si>
    <r>
      <rPr>
        <sz val="16"/>
        <color theme="1"/>
        <rFont val="Arial"/>
        <charset val="204"/>
      </rPr>
      <t xml:space="preserve">NDCG
</t>
    </r>
    <r>
      <rPr>
        <sz val="11"/>
        <color theme="1"/>
        <rFont val="Arial"/>
        <charset val="204"/>
      </rPr>
      <t>DCG / IDCG</t>
    </r>
  </si>
  <si>
    <t>репетитор по математике</t>
  </si>
  <si>
    <t>Учитель математики</t>
  </si>
  <si>
    <t>Преподаватель по математике в IT компанию до 75 000 ₽ на руки</t>
  </si>
  <si>
    <t>Преподаватель математики, информатики от 20 000 до 30 000 ₽ на руки</t>
  </si>
  <si>
    <t>Репетитор по математике, удаленно (10-11 класс) до 72 000 ₽ до вычета налогов</t>
  </si>
  <si>
    <t>Преподаватель по математике, удаленно (5-9 классы)от 30 000 до 72 000 ₽ до вычета налогов</t>
  </si>
  <si>
    <t>Учитель информатики</t>
  </si>
  <si>
    <t>Учитель физики</t>
  </si>
  <si>
    <t>Учитель робототехники</t>
  </si>
  <si>
    <t>Преподаватель физики</t>
  </si>
  <si>
    <t>бариста в ресторан</t>
  </si>
  <si>
    <t>Бариста в ресторан "Мама Дома" от 35 000 до 50 000 ₽ на руки</t>
  </si>
  <si>
    <t>Бариста в ресторан Coffee Room на Каменоостровском 22от 75 000 до 80 000 ₽ на руки</t>
  </si>
  <si>
    <t>Кассир (ресторан грузинской кухни)</t>
  </si>
  <si>
    <t>Официант в ресторан Sheот 150 000 ₽ на руки</t>
  </si>
  <si>
    <t>Кассир в ресторан быстрого обслуживания от 48 000 до 55 000 ₽ на руки</t>
  </si>
  <si>
    <t>Менеджер ресторана в ТЦ Кольцо, Казанмолл, Тандемот 61 000 ₽ на руки</t>
  </si>
  <si>
    <t>Продавец в магазин-ресторан (Ленина, 48)от 33 000 до 37 000 ₽ на руки</t>
  </si>
  <si>
    <t>Продавец в магазин-ресторан (Хохрякова, 63)от 33 000 до 37 000 ₽ на руки</t>
  </si>
  <si>
    <t>Администратор в Ресторанный комплекс от 40 000 ₽ на руки</t>
  </si>
  <si>
    <t>Администратор фитнес-центра</t>
  </si>
  <si>
    <t>Администратор фитнес-центра от 24 000 до 30 000 ₽ на руки</t>
  </si>
  <si>
    <t>Бариста-продавец в фитнес центр "Fitnation"от 180 000 до 220 000 ₸ на руки</t>
  </si>
  <si>
    <t>Оператор call-центра в фитнес студии от 20 000 до 60 000 ₽ на руки</t>
  </si>
  <si>
    <t>Администратор Фитнес студии / Бариста Кафе от 40 000 до 50 000 ₽ на руки</t>
  </si>
  <si>
    <t>Администратор / Секретарь в Бизнес-Центр "РТС" (м. Волгоградский проспект, м. Дубровка)от 40 000 до 45 000 ₽ на руки</t>
  </si>
  <si>
    <t>Администратор call-центра (контактного центра)от 50 000 до 65 000 ₽ на руки</t>
  </si>
  <si>
    <t>Администратор в фитнес-клуб от 25 000 до 45 000 ₽ на руки</t>
  </si>
  <si>
    <t>Администратор call-центра лаборатории Инвитро (удаленно)от 32 700 ₽ до вычета налогов</t>
  </si>
  <si>
    <t>Центр (Люберцы) от 60 000 ₽ на руки
Администратор Центра красоты (ТД Весна)от 70 000 до 120 000 ₽ на руки</t>
  </si>
  <si>
    <t>Администратор-менеджер в Европейский Гимнастический Центр (Люберцы) от 60 000 ₽ на руки</t>
  </si>
  <si>
    <t>пайтон программист</t>
  </si>
  <si>
    <t>Программист Питон, С/С++</t>
  </si>
  <si>
    <t>Программист-разработчик</t>
  </si>
  <si>
    <t>Программист / Fullstack /Backend разработчик</t>
  </si>
  <si>
    <t>Разработчик С++</t>
  </si>
  <si>
    <t>Программист</t>
  </si>
  <si>
    <t>Python разработчик</t>
  </si>
  <si>
    <t>Frontend-разработчик</t>
  </si>
  <si>
    <t>разработчик с++</t>
  </si>
  <si>
    <t>C++ разработчик</t>
  </si>
  <si>
    <t>C++ мультимедиа разработчик</t>
  </si>
  <si>
    <t>Разработчик C# (Junior)</t>
  </si>
  <si>
    <t>Программист C/C++от 150 000 до 200 000 ₽ на руки</t>
  </si>
  <si>
    <t>Разработчик С/C++от 250 000 ₽ на руки</t>
  </si>
  <si>
    <t>Программист, разработчик C++ | Стабильная компанияот 300 000 ₽ на руки</t>
  </si>
  <si>
    <t>Разработчик C#от 125 000 до 150 000 ₽ на руки</t>
  </si>
  <si>
    <t>Разработчик C#, Логистика, Системы оперирования точкой ПВЗ</t>
  </si>
  <si>
    <t>Младший инженер-программист C++до 70 000 ₽ до вычета налогов</t>
  </si>
  <si>
    <t>python django middle</t>
  </si>
  <si>
    <t>Python Developer (Django)</t>
  </si>
  <si>
    <t>Python/Django разработчик</t>
  </si>
  <si>
    <t>Middle Python Backend Developer (Django)от 80 000 ₽ до вычета налогов</t>
  </si>
  <si>
    <t>Backend-разработчик Python/Django</t>
  </si>
  <si>
    <t>Middle Python-разработчик MagnitTech</t>
  </si>
  <si>
    <t>Middle Python-разработчик</t>
  </si>
  <si>
    <t>Разработчик Python (middle)</t>
  </si>
  <si>
    <t>Python developer (Middle)</t>
  </si>
  <si>
    <t>Python developer (Middle) kokoc-group</t>
  </si>
  <si>
    <t>Python разработчик junior /middle.</t>
  </si>
  <si>
    <t>Данилин Даниил</t>
  </si>
  <si>
    <t xml:space="preserve">C# junior разраб </t>
  </si>
  <si>
    <t>Developer C++ (Middle/ Senior C++)</t>
  </si>
  <si>
    <t>C#/Python developer junior / middleот 100 000 до 250 000 ₽ на руки</t>
  </si>
  <si>
    <t>C# developer junior / middle (.net, full-stack / back-end)от 100 000 до 250 000 ₽ на руки</t>
  </si>
  <si>
    <t>Junior C# Developer</t>
  </si>
  <si>
    <t>Junior UI/UX designer</t>
  </si>
  <si>
    <t>UX/UI designer / UX/UI дизайнер / UX/UI middle / UX/UI мидл</t>
  </si>
  <si>
    <t>UX/UI Designerдо 250 000 ₽ на руки</t>
  </si>
  <si>
    <t>UI/UX дизайнер</t>
  </si>
  <si>
    <t>UX/UI дизайнер x2</t>
  </si>
  <si>
    <t>Senior designer</t>
  </si>
  <si>
    <t>UX/UI Дизайнер от 200 000 ₽ до вычета налогов</t>
  </si>
  <si>
    <t>Junior Graphic Designer // Младший графический дизайнер</t>
  </si>
  <si>
    <t>UX - Копирайтер, Ozon Fintech</t>
  </si>
  <si>
    <t>Продуктовый дизайнер (UX-дизайнер)от 140 000 ₽ на руки</t>
  </si>
  <si>
    <t>Junior UI/UX designer от 75 000 ₽ на руки</t>
  </si>
  <si>
    <t>Ассистент PR отдела</t>
  </si>
  <si>
    <t>PR-менеджер</t>
  </si>
  <si>
    <t>Ассистент HR отдела Artox</t>
  </si>
  <si>
    <t>Ассистент отдела HR</t>
  </si>
  <si>
    <t>Ассистент в отдел кадров</t>
  </si>
  <si>
    <t>Ассистент HR-отдела</t>
  </si>
  <si>
    <t>Ассистент отдела управления данными</t>
  </si>
  <si>
    <t>Ассистент отдела по подбору персонала</t>
  </si>
  <si>
    <t>Ассистент в отдел HR до 70 000 ₽ на руки</t>
  </si>
  <si>
    <t>Influence marketing manager / Менеджер по PR</t>
  </si>
  <si>
    <t>разработчик 1С</t>
  </si>
  <si>
    <t>Программист 1С без опыта от 75 000 ₽ на руки</t>
  </si>
  <si>
    <t>Программист 1С (ученик)от 65 000 до 130 000 ₽ на руки</t>
  </si>
  <si>
    <t>Стажер 1C в отдел внедрения (начинающий программист 1С)от 30 000 ₽ до вычета налогов</t>
  </si>
  <si>
    <t>Консультант 1С</t>
  </si>
  <si>
    <t>Оператор 1С</t>
  </si>
  <si>
    <t>Администратор 1С</t>
  </si>
  <si>
    <t>Консультант-аналитик 1С ERP</t>
  </si>
  <si>
    <t>Тимлид группы 1С (Финансы и HR)</t>
  </si>
  <si>
    <t>Педагог дополнительного образования по 1С Бухгалтерия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</si>
</sst>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6"/>
      <color rgb="FF006100"/>
      <name val="Arial"/>
      <charset val="204"/>
    </font>
    <font>
      <sz val="12"/>
      <color theme="1"/>
      <name val="Arial"/>
      <charset val="204"/>
    </font>
    <font>
      <sz val="16"/>
      <color theme="1"/>
      <name val="Arial"/>
      <charset val="204"/>
    </font>
    <font>
      <sz val="9"/>
      <color theme="1"/>
      <name val="Arial"/>
      <charset val="204"/>
    </font>
    <font>
      <sz val="11"/>
      <color rgb="FF006100"/>
      <name val="Calibri"/>
      <charset val="204"/>
      <scheme val="minor"/>
    </font>
    <font>
      <sz val="11"/>
      <color theme="1"/>
      <name val="Arial"/>
      <charset val="204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22">
    <xf numFmtId="0" fontId="0" fillId="0" borderId="0" xfId="0"/>
    <xf numFmtId="0" fontId="1" fillId="2" borderId="0" xfId="1" applyFont="1" applyFill="1"/>
    <xf numFmtId="0" fontId="2" fillId="3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Font="1" applyFill="1" applyAlignment="1">
      <alignment horizontal="right"/>
    </xf>
    <xf numFmtId="0" fontId="1" fillId="2" borderId="0" xfId="1" applyFont="1" applyFill="1" applyAlignment="1">
      <alignment horizontal="left"/>
    </xf>
    <xf numFmtId="0" fontId="1" fillId="2" borderId="1" xfId="1" applyFont="1" applyFill="1" applyBorder="1" applyAlignment="1">
      <alignment horizontal="right"/>
    </xf>
    <xf numFmtId="0" fontId="2" fillId="0" borderId="2" xfId="0" applyFont="1" applyBorder="1" applyAlignment="1"/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1" applyFont="1" applyFill="1" applyBorder="1"/>
    <xf numFmtId="0" fontId="0" fillId="3" borderId="0" xfId="0" applyFill="1"/>
    <xf numFmtId="0" fontId="4" fillId="0" borderId="2" xfId="0" applyFont="1" applyBorder="1" applyAlignment="1"/>
    <xf numFmtId="0" fontId="3" fillId="5" borderId="0" xfId="0" applyFont="1" applyFill="1" applyAlignment="1">
      <alignment horizontal="center" vertical="center" wrapText="1"/>
    </xf>
    <xf numFmtId="0" fontId="1" fillId="2" borderId="0" xfId="1" applyFont="1" applyFill="1" applyAlignment="1">
      <alignment horizontal="center"/>
    </xf>
    <xf numFmtId="0" fontId="1" fillId="2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16"/>
  <sheetViews>
    <sheetView tabSelected="1" workbookViewId="0">
      <selection activeCell="R96" sqref="R96"/>
    </sheetView>
  </sheetViews>
  <sheetFormatPr defaultColWidth="9" defaultRowHeight="15"/>
  <cols>
    <col min="1" max="1" width="9.7109375" customWidth="1"/>
    <col min="2" max="2" width="23" customWidth="1"/>
    <col min="3" max="3" width="10" customWidth="1"/>
    <col min="4" max="5" width="11" customWidth="1"/>
    <col min="6" max="6" width="35.85546875" customWidth="1"/>
    <col min="7" max="7" width="18.85546875" customWidth="1"/>
    <col min="8" max="8" width="9.42578125" customWidth="1"/>
    <col min="9" max="9" width="7.5703125" customWidth="1"/>
    <col min="10" max="10" width="10.5703125" customWidth="1"/>
    <col min="11" max="11" width="15" customWidth="1"/>
    <col min="12" max="12" width="11.28515625" customWidth="1"/>
    <col min="13" max="13" width="16.140625" customWidth="1"/>
    <col min="14" max="14" width="8.7109375" customWidth="1"/>
    <col min="15" max="15" width="13.85546875" customWidth="1"/>
  </cols>
  <sheetData>
    <row r="2" spans="1:15" ht="20.25">
      <c r="A2" s="17" t="s">
        <v>0</v>
      </c>
      <c r="B2" s="17"/>
      <c r="C2" s="17"/>
      <c r="D2" s="17"/>
      <c r="E2" s="17"/>
      <c r="F2" s="17"/>
      <c r="G2" s="17"/>
      <c r="H2" s="18" t="s">
        <v>1</v>
      </c>
      <c r="I2" s="18"/>
      <c r="J2" s="18"/>
      <c r="K2" s="18"/>
      <c r="L2" s="18"/>
      <c r="M2" s="18"/>
      <c r="N2" s="18"/>
      <c r="O2" s="18"/>
    </row>
    <row r="3" spans="1:15" ht="20.25">
      <c r="A3" s="1" t="s">
        <v>2</v>
      </c>
      <c r="B3" s="17" t="s">
        <v>84</v>
      </c>
      <c r="C3" s="17"/>
      <c r="D3" s="1"/>
      <c r="E3" s="1"/>
      <c r="F3" s="7" t="s">
        <v>3</v>
      </c>
      <c r="G3" s="8">
        <v>411</v>
      </c>
      <c r="H3" s="9"/>
      <c r="I3" s="13"/>
      <c r="J3" s="14"/>
      <c r="K3" s="9" t="s">
        <v>4</v>
      </c>
      <c r="L3" s="14">
        <f>AVERAGE(I7:I116)</f>
        <v>0.83182142857142849</v>
      </c>
      <c r="M3" s="9" t="s">
        <v>5</v>
      </c>
      <c r="N3" s="14">
        <f>AVERAGE(O7:O116)</f>
        <v>0.8928524171647888</v>
      </c>
      <c r="O3" s="14"/>
    </row>
    <row r="4" spans="1:15" ht="15.75">
      <c r="A4" s="19" t="s">
        <v>6</v>
      </c>
      <c r="B4" s="19"/>
      <c r="C4" s="19"/>
      <c r="D4" s="2"/>
      <c r="E4" s="2"/>
      <c r="F4" s="19" t="s">
        <v>7</v>
      </c>
      <c r="G4" s="19"/>
      <c r="H4" s="10" t="s">
        <v>8</v>
      </c>
      <c r="I4" s="15"/>
    </row>
    <row r="5" spans="1:15">
      <c r="A5" s="3"/>
      <c r="B5" s="3"/>
      <c r="C5" s="3"/>
      <c r="D5" s="3"/>
      <c r="E5" s="3"/>
      <c r="F5" s="3"/>
      <c r="G5" s="3"/>
      <c r="H5" s="3"/>
      <c r="I5" s="3"/>
    </row>
    <row r="6" spans="1:15" ht="68.25">
      <c r="A6" s="4" t="s">
        <v>9</v>
      </c>
      <c r="B6" s="5" t="s">
        <v>10</v>
      </c>
      <c r="C6" s="4" t="s">
        <v>11</v>
      </c>
      <c r="D6" s="4" t="s">
        <v>12</v>
      </c>
      <c r="E6" s="4" t="s">
        <v>13</v>
      </c>
      <c r="F6" s="5" t="s">
        <v>14</v>
      </c>
      <c r="G6" s="4" t="s">
        <v>15</v>
      </c>
      <c r="H6" s="11" t="s">
        <v>16</v>
      </c>
      <c r="I6" s="11" t="s">
        <v>17</v>
      </c>
      <c r="J6" s="11" t="s">
        <v>18</v>
      </c>
      <c r="K6" s="16" t="s">
        <v>19</v>
      </c>
      <c r="L6" s="11" t="s">
        <v>20</v>
      </c>
      <c r="M6" s="16" t="s">
        <v>21</v>
      </c>
      <c r="N6" s="11" t="s">
        <v>22</v>
      </c>
      <c r="O6" s="16" t="s">
        <v>23</v>
      </c>
    </row>
    <row r="7" spans="1:15" ht="45">
      <c r="A7" s="20">
        <v>1</v>
      </c>
      <c r="B7" s="21" t="s">
        <v>24</v>
      </c>
      <c r="C7">
        <v>1</v>
      </c>
      <c r="D7" s="20">
        <f>COUNT(C7:C16)</f>
        <v>10</v>
      </c>
      <c r="E7" s="6">
        <v>1</v>
      </c>
      <c r="F7" s="12" t="s">
        <v>28</v>
      </c>
      <c r="G7" s="6">
        <v>2</v>
      </c>
      <c r="H7" s="6">
        <v>1</v>
      </c>
      <c r="I7" s="20">
        <f>AVERAGE(H7:H16)</f>
        <v>1.1302777777777777</v>
      </c>
      <c r="J7" s="20">
        <f>SUM(G7:G16)</f>
        <v>7</v>
      </c>
      <c r="K7">
        <f>(G7/LOG((C7+1),2))</f>
        <v>2</v>
      </c>
      <c r="L7" s="20">
        <f>SUM(K7:K16)</f>
        <v>4.3046663059874142</v>
      </c>
      <c r="M7" s="6">
        <f>(G7/LOG((E7+1),2))</f>
        <v>2</v>
      </c>
      <c r="N7" s="20">
        <f>SUM(M7:M16)</f>
        <v>4.3046663059874142</v>
      </c>
      <c r="O7" s="20">
        <f>L7/N7</f>
        <v>1</v>
      </c>
    </row>
    <row r="8" spans="1:15" ht="45">
      <c r="A8" s="20"/>
      <c r="B8" s="21"/>
      <c r="C8">
        <f>C7+1</f>
        <v>2</v>
      </c>
      <c r="D8" s="20"/>
      <c r="E8" s="6">
        <v>2</v>
      </c>
      <c r="F8" s="12" t="s">
        <v>27</v>
      </c>
      <c r="G8" s="6">
        <v>1</v>
      </c>
      <c r="H8" s="6">
        <v>2</v>
      </c>
      <c r="I8" s="20"/>
      <c r="J8" s="20"/>
      <c r="K8">
        <f t="shared" ref="K8:K16" si="0">(G8/LOG((C8+1),2))</f>
        <v>0.63092975357145742</v>
      </c>
      <c r="L8" s="20"/>
      <c r="M8" s="6">
        <f t="shared" ref="M8:M16" si="1">(G8/LOG((E8+1),2))</f>
        <v>0.63092975357145742</v>
      </c>
      <c r="N8" s="20"/>
      <c r="O8" s="20"/>
    </row>
    <row r="9" spans="1:15" ht="30">
      <c r="A9" s="20"/>
      <c r="B9" s="21"/>
      <c r="C9">
        <f t="shared" ref="C9:C16" si="2">C8+1</f>
        <v>3</v>
      </c>
      <c r="D9" s="20"/>
      <c r="E9" s="6">
        <v>3</v>
      </c>
      <c r="F9" s="12" t="s">
        <v>26</v>
      </c>
      <c r="G9" s="6">
        <v>1</v>
      </c>
      <c r="H9" s="6">
        <f>SUM(G$7:G9)/COUNT(G$7:G9)</f>
        <v>1.3333333333333333</v>
      </c>
      <c r="I9" s="20"/>
      <c r="J9" s="20"/>
      <c r="K9">
        <f t="shared" si="0"/>
        <v>0.5</v>
      </c>
      <c r="L9" s="20"/>
      <c r="M9" s="6">
        <f>(G9/LOG((E9+1),2))</f>
        <v>0.5</v>
      </c>
      <c r="N9" s="20"/>
      <c r="O9" s="20"/>
    </row>
    <row r="10" spans="1:15">
      <c r="A10" s="20"/>
      <c r="B10" s="21"/>
      <c r="C10">
        <f t="shared" si="2"/>
        <v>4</v>
      </c>
      <c r="D10" s="20"/>
      <c r="E10" s="6">
        <v>4</v>
      </c>
      <c r="F10" s="12" t="s">
        <v>25</v>
      </c>
      <c r="G10" s="6">
        <v>1</v>
      </c>
      <c r="H10" s="6">
        <f>SUM(G$7:G10)/COUNT(G$7:G10)</f>
        <v>1.25</v>
      </c>
      <c r="I10" s="20"/>
      <c r="J10" s="20"/>
      <c r="K10">
        <f t="shared" si="0"/>
        <v>0.43067655807339306</v>
      </c>
      <c r="L10" s="20"/>
      <c r="M10" s="6">
        <f>(G10/LOG((E10+1),2))</f>
        <v>0.43067655807339306</v>
      </c>
      <c r="N10" s="20"/>
      <c r="O10" s="20"/>
    </row>
    <row r="11" spans="1:15">
      <c r="A11" s="20"/>
      <c r="B11" s="21"/>
      <c r="C11">
        <f t="shared" si="2"/>
        <v>5</v>
      </c>
      <c r="D11" s="20"/>
      <c r="E11" s="6">
        <v>5</v>
      </c>
      <c r="F11" s="12" t="s">
        <v>25</v>
      </c>
      <c r="G11" s="6">
        <v>1</v>
      </c>
      <c r="H11" s="6">
        <f>SUM(G$7:G11)/COUNT(G$7:G11)</f>
        <v>1.2</v>
      </c>
      <c r="I11" s="20"/>
      <c r="J11" s="20"/>
      <c r="K11">
        <f t="shared" si="0"/>
        <v>0.38685280723454163</v>
      </c>
      <c r="L11" s="20"/>
      <c r="M11" s="6">
        <f t="shared" si="1"/>
        <v>0.38685280723454163</v>
      </c>
      <c r="N11" s="20"/>
      <c r="O11" s="20"/>
    </row>
    <row r="12" spans="1:15" ht="45">
      <c r="A12" s="20"/>
      <c r="B12" s="21"/>
      <c r="C12">
        <f t="shared" si="2"/>
        <v>6</v>
      </c>
      <c r="D12" s="20"/>
      <c r="E12" s="6">
        <v>6</v>
      </c>
      <c r="F12" s="12" t="s">
        <v>29</v>
      </c>
      <c r="G12" s="6">
        <v>1</v>
      </c>
      <c r="H12" s="6">
        <f>SUM(G$7:G12)/COUNT(G$7:G12)</f>
        <v>1.1666666666666667</v>
      </c>
      <c r="I12" s="20"/>
      <c r="J12" s="20"/>
      <c r="K12">
        <f t="shared" si="0"/>
        <v>0.35620718710802218</v>
      </c>
      <c r="L12" s="20"/>
      <c r="M12" s="6">
        <f t="shared" si="1"/>
        <v>0.35620718710802218</v>
      </c>
      <c r="N12" s="20"/>
      <c r="O12" s="20"/>
    </row>
    <row r="13" spans="1:15">
      <c r="A13" s="20"/>
      <c r="B13" s="21"/>
      <c r="C13">
        <f t="shared" si="2"/>
        <v>7</v>
      </c>
      <c r="D13" s="20"/>
      <c r="E13" s="6">
        <v>7</v>
      </c>
      <c r="F13" s="12" t="s">
        <v>30</v>
      </c>
      <c r="G13" s="6">
        <v>0</v>
      </c>
      <c r="H13" s="6">
        <f>SUM(G$7:G13)/COUNT(G$7:G13)</f>
        <v>1</v>
      </c>
      <c r="I13" s="20"/>
      <c r="J13" s="20"/>
      <c r="K13">
        <f t="shared" si="0"/>
        <v>0</v>
      </c>
      <c r="L13" s="20"/>
      <c r="M13" s="6">
        <f t="shared" si="1"/>
        <v>0</v>
      </c>
      <c r="N13" s="20"/>
      <c r="O13" s="20"/>
    </row>
    <row r="14" spans="1:15">
      <c r="A14" s="20"/>
      <c r="B14" s="21"/>
      <c r="C14">
        <f t="shared" si="2"/>
        <v>8</v>
      </c>
      <c r="D14" s="20"/>
      <c r="E14" s="6">
        <v>8</v>
      </c>
      <c r="F14" s="12" t="s">
        <v>31</v>
      </c>
      <c r="G14" s="6">
        <v>0</v>
      </c>
      <c r="H14" s="6">
        <f>SUM(G$7:G14)/COUNT(G$7:G14)</f>
        <v>0.875</v>
      </c>
      <c r="I14" s="20"/>
      <c r="J14" s="20"/>
      <c r="K14">
        <f t="shared" si="0"/>
        <v>0</v>
      </c>
      <c r="L14" s="20"/>
      <c r="M14" s="6">
        <f t="shared" si="1"/>
        <v>0</v>
      </c>
      <c r="N14" s="20"/>
      <c r="O14" s="20"/>
    </row>
    <row r="15" spans="1:15">
      <c r="A15" s="20"/>
      <c r="B15" s="21"/>
      <c r="C15">
        <f t="shared" si="2"/>
        <v>9</v>
      </c>
      <c r="D15" s="20"/>
      <c r="E15" s="6">
        <v>9</v>
      </c>
      <c r="F15" s="12" t="s">
        <v>32</v>
      </c>
      <c r="G15" s="6">
        <v>0</v>
      </c>
      <c r="H15" s="6">
        <f>SUM(G$7:G15)/COUNT(G$7:G15)</f>
        <v>0.77777777777777779</v>
      </c>
      <c r="I15" s="20"/>
      <c r="J15" s="20"/>
      <c r="K15">
        <f t="shared" si="0"/>
        <v>0</v>
      </c>
      <c r="L15" s="20"/>
      <c r="M15" s="6">
        <f t="shared" si="1"/>
        <v>0</v>
      </c>
      <c r="N15" s="20"/>
      <c r="O15" s="20"/>
    </row>
    <row r="16" spans="1:15">
      <c r="A16" s="20"/>
      <c r="B16" s="21"/>
      <c r="C16">
        <f t="shared" si="2"/>
        <v>10</v>
      </c>
      <c r="D16" s="20"/>
      <c r="E16" s="6">
        <v>10</v>
      </c>
      <c r="F16" s="12" t="s">
        <v>33</v>
      </c>
      <c r="G16" s="6">
        <v>0</v>
      </c>
      <c r="H16" s="6">
        <f>SUM(G$7:G16)/COUNT(G$7:G16)</f>
        <v>0.7</v>
      </c>
      <c r="I16" s="20"/>
      <c r="J16" s="20"/>
      <c r="K16">
        <f t="shared" si="0"/>
        <v>0</v>
      </c>
      <c r="L16" s="20"/>
      <c r="M16" s="6">
        <f t="shared" si="1"/>
        <v>0</v>
      </c>
      <c r="N16" s="20"/>
      <c r="O16" s="20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30">
      <c r="A18" s="20">
        <v>2</v>
      </c>
      <c r="B18" s="21" t="s">
        <v>34</v>
      </c>
      <c r="C18">
        <v>1</v>
      </c>
      <c r="D18" s="20">
        <f>COUNT(C18:C27)</f>
        <v>10</v>
      </c>
      <c r="E18" s="6">
        <v>1</v>
      </c>
      <c r="F18" s="12" t="s">
        <v>35</v>
      </c>
      <c r="G18" s="6">
        <v>2</v>
      </c>
      <c r="H18" s="6">
        <f>SUM(G$18:G18)/COUNT(G$18:G18)</f>
        <v>2</v>
      </c>
      <c r="I18" s="20">
        <f>AVERAGE(H18:H27)</f>
        <v>0.97158730158730167</v>
      </c>
      <c r="J18" s="20">
        <f>SUM(G18:G27)</f>
        <v>4</v>
      </c>
      <c r="K18">
        <f t="shared" ref="K18:K27" si="3">(G18/LOG((C18+1),2))</f>
        <v>2</v>
      </c>
      <c r="L18" s="20">
        <f>SUM(K18:K27)</f>
        <v>3.2618595071429146</v>
      </c>
      <c r="M18" s="6">
        <f t="shared" ref="M18:M27" si="4">(G18/LOG((E18+1),2))</f>
        <v>2</v>
      </c>
      <c r="N18" s="20">
        <f>SUM(M18:M27)</f>
        <v>3.2618595071429146</v>
      </c>
      <c r="O18" s="20">
        <f>L18/N18</f>
        <v>1</v>
      </c>
    </row>
    <row r="19" spans="1:15" ht="45">
      <c r="A19" s="20"/>
      <c r="B19" s="21"/>
      <c r="C19">
        <f t="shared" ref="C19:C27" si="5">C18+1</f>
        <v>2</v>
      </c>
      <c r="D19" s="20"/>
      <c r="E19" s="6">
        <v>2</v>
      </c>
      <c r="F19" s="12" t="s">
        <v>36</v>
      </c>
      <c r="G19" s="6">
        <v>2</v>
      </c>
      <c r="H19" s="6">
        <f>SUM(G$18:G19)/COUNT(G$18:G19)</f>
        <v>2</v>
      </c>
      <c r="I19" s="20"/>
      <c r="J19" s="20"/>
      <c r="K19">
        <f t="shared" si="3"/>
        <v>1.2618595071429148</v>
      </c>
      <c r="L19" s="20"/>
      <c r="M19" s="6">
        <f t="shared" si="4"/>
        <v>1.2618595071429148</v>
      </c>
      <c r="N19" s="20"/>
      <c r="O19" s="20"/>
    </row>
    <row r="20" spans="1:15">
      <c r="A20" s="20"/>
      <c r="B20" s="21"/>
      <c r="C20">
        <f t="shared" si="5"/>
        <v>3</v>
      </c>
      <c r="D20" s="20"/>
      <c r="E20" s="6">
        <v>3</v>
      </c>
      <c r="F20" s="12" t="s">
        <v>37</v>
      </c>
      <c r="G20" s="6">
        <v>0</v>
      </c>
      <c r="H20" s="6">
        <f>SUM(G$18:G20)/COUNT(G$18:G20)</f>
        <v>1.3333333333333333</v>
      </c>
      <c r="I20" s="20"/>
      <c r="J20" s="20"/>
      <c r="K20">
        <f t="shared" si="3"/>
        <v>0</v>
      </c>
      <c r="L20" s="20"/>
      <c r="M20" s="6">
        <f t="shared" si="4"/>
        <v>0</v>
      </c>
      <c r="N20" s="20"/>
      <c r="O20" s="20"/>
    </row>
    <row r="21" spans="1:15" ht="30">
      <c r="A21" s="20"/>
      <c r="B21" s="21"/>
      <c r="C21">
        <f t="shared" si="5"/>
        <v>4</v>
      </c>
      <c r="D21" s="20"/>
      <c r="E21" s="6">
        <v>4</v>
      </c>
      <c r="F21" s="12" t="s">
        <v>38</v>
      </c>
      <c r="G21" s="6">
        <v>0</v>
      </c>
      <c r="H21" s="6">
        <f>SUM(G$18:G21)/COUNT(G$18:G21)</f>
        <v>1</v>
      </c>
      <c r="I21" s="20"/>
      <c r="J21" s="20"/>
      <c r="K21">
        <f t="shared" si="3"/>
        <v>0</v>
      </c>
      <c r="L21" s="20"/>
      <c r="M21" s="6">
        <f t="shared" si="4"/>
        <v>0</v>
      </c>
      <c r="N21" s="20"/>
      <c r="O21" s="20"/>
    </row>
    <row r="22" spans="1:15" ht="30">
      <c r="A22" s="20"/>
      <c r="B22" s="21"/>
      <c r="C22">
        <f t="shared" si="5"/>
        <v>5</v>
      </c>
      <c r="D22" s="20"/>
      <c r="E22" s="6">
        <v>5</v>
      </c>
      <c r="F22" s="12" t="s">
        <v>43</v>
      </c>
      <c r="G22" s="6">
        <v>0</v>
      </c>
      <c r="H22" s="6">
        <f>SUM(G$18:G22)/COUNT(G$18:G22)</f>
        <v>0.8</v>
      </c>
      <c r="I22" s="20"/>
      <c r="J22" s="20"/>
      <c r="K22">
        <f t="shared" si="3"/>
        <v>0</v>
      </c>
      <c r="L22" s="20"/>
      <c r="M22" s="6">
        <f t="shared" si="4"/>
        <v>0</v>
      </c>
      <c r="N22" s="20"/>
      <c r="O22" s="20"/>
    </row>
    <row r="23" spans="1:15" ht="45">
      <c r="A23" s="20"/>
      <c r="B23" s="21"/>
      <c r="C23">
        <f t="shared" si="5"/>
        <v>6</v>
      </c>
      <c r="D23" s="20"/>
      <c r="E23" s="6">
        <v>9</v>
      </c>
      <c r="F23" s="12" t="s">
        <v>39</v>
      </c>
      <c r="G23" s="6">
        <v>0</v>
      </c>
      <c r="H23" s="6">
        <f>SUM(G$18:G23)/COUNT(G$18:G23)</f>
        <v>0.66666666666666663</v>
      </c>
      <c r="I23" s="20"/>
      <c r="J23" s="20"/>
      <c r="K23">
        <f t="shared" si="3"/>
        <v>0</v>
      </c>
      <c r="L23" s="20"/>
      <c r="M23" s="6">
        <f t="shared" si="4"/>
        <v>0</v>
      </c>
      <c r="N23" s="20"/>
      <c r="O23" s="20"/>
    </row>
    <row r="24" spans="1:15" ht="45">
      <c r="A24" s="20"/>
      <c r="B24" s="21"/>
      <c r="C24">
        <f t="shared" si="5"/>
        <v>7</v>
      </c>
      <c r="D24" s="20"/>
      <c r="E24" s="6">
        <v>10</v>
      </c>
      <c r="F24" s="12" t="s">
        <v>39</v>
      </c>
      <c r="G24" s="6">
        <v>0</v>
      </c>
      <c r="H24" s="6">
        <f>SUM(G$18:G24)/COUNT(G$18:G24)</f>
        <v>0.5714285714285714</v>
      </c>
      <c r="I24" s="20"/>
      <c r="J24" s="20"/>
      <c r="K24">
        <f t="shared" si="3"/>
        <v>0</v>
      </c>
      <c r="L24" s="20"/>
      <c r="M24" s="6">
        <f t="shared" si="4"/>
        <v>0</v>
      </c>
      <c r="N24" s="20"/>
      <c r="O24" s="20"/>
    </row>
    <row r="25" spans="1:15" ht="45">
      <c r="A25" s="20"/>
      <c r="B25" s="21"/>
      <c r="C25">
        <f t="shared" si="5"/>
        <v>8</v>
      </c>
      <c r="D25" s="20"/>
      <c r="E25" s="6">
        <v>6</v>
      </c>
      <c r="F25" s="12" t="s">
        <v>40</v>
      </c>
      <c r="G25" s="6">
        <v>0</v>
      </c>
      <c r="H25" s="6">
        <f>SUM(G$18:G25)/COUNT(G$18:G25)</f>
        <v>0.5</v>
      </c>
      <c r="I25" s="20"/>
      <c r="J25" s="20"/>
      <c r="K25">
        <f t="shared" si="3"/>
        <v>0</v>
      </c>
      <c r="L25" s="20"/>
      <c r="M25" s="6">
        <f t="shared" si="4"/>
        <v>0</v>
      </c>
      <c r="N25" s="20"/>
      <c r="O25" s="20"/>
    </row>
    <row r="26" spans="1:15" ht="45">
      <c r="A26" s="20"/>
      <c r="B26" s="21"/>
      <c r="C26">
        <f t="shared" si="5"/>
        <v>9</v>
      </c>
      <c r="D26" s="20"/>
      <c r="E26" s="6">
        <v>7</v>
      </c>
      <c r="F26" s="12" t="s">
        <v>41</v>
      </c>
      <c r="G26" s="6">
        <v>0</v>
      </c>
      <c r="H26" s="6">
        <f>SUM(G$18:G26)/COUNT(G$18:G26)</f>
        <v>0.44444444444444442</v>
      </c>
      <c r="I26" s="20"/>
      <c r="J26" s="20"/>
      <c r="K26">
        <f t="shared" si="3"/>
        <v>0</v>
      </c>
      <c r="L26" s="20"/>
      <c r="M26" s="6">
        <f t="shared" si="4"/>
        <v>0</v>
      </c>
      <c r="N26" s="20"/>
      <c r="O26" s="20"/>
    </row>
    <row r="27" spans="1:15" ht="45">
      <c r="A27" s="20"/>
      <c r="B27" s="21"/>
      <c r="C27">
        <f t="shared" si="5"/>
        <v>10</v>
      </c>
      <c r="D27" s="20"/>
      <c r="E27" s="6">
        <v>8</v>
      </c>
      <c r="F27" s="12" t="s">
        <v>42</v>
      </c>
      <c r="G27" s="6">
        <v>0</v>
      </c>
      <c r="H27" s="6">
        <f>SUM(G$18:G27)/COUNT(G$18:G27)</f>
        <v>0.4</v>
      </c>
      <c r="I27" s="20"/>
      <c r="J27" s="20"/>
      <c r="K27">
        <f t="shared" si="3"/>
        <v>0</v>
      </c>
      <c r="L27" s="20"/>
      <c r="M27" s="6">
        <f t="shared" si="4"/>
        <v>0</v>
      </c>
      <c r="N27" s="20"/>
      <c r="O27" s="20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30">
      <c r="A29" s="20">
        <v>3</v>
      </c>
      <c r="B29" s="21" t="s">
        <v>44</v>
      </c>
      <c r="C29">
        <v>1</v>
      </c>
      <c r="D29" s="20">
        <f>COUNT(C29:C38)</f>
        <v>10</v>
      </c>
      <c r="E29" s="6">
        <v>1</v>
      </c>
      <c r="F29" s="12" t="s">
        <v>45</v>
      </c>
      <c r="G29" s="6">
        <v>2</v>
      </c>
      <c r="H29" s="6">
        <f>SUM(G$29:G29)/COUNT(G$29:$G29)</f>
        <v>2</v>
      </c>
      <c r="I29" s="20">
        <f>AVERAGE(H29:H38)</f>
        <v>0.79115079365079355</v>
      </c>
      <c r="J29" s="20">
        <f>SUM(G29:G38)</f>
        <v>5</v>
      </c>
      <c r="K29">
        <f t="shared" ref="K29:K38" si="6">(G29/LOG((C29+1),2))</f>
        <v>2</v>
      </c>
      <c r="L29" s="20">
        <f>SUM(K29:K38)</f>
        <v>3.0973432247400594</v>
      </c>
      <c r="M29" s="6">
        <f t="shared" ref="M29:M38" si="7">(G29/LOG((E29+1),2))</f>
        <v>2</v>
      </c>
      <c r="N29" s="20">
        <f>SUM(M29:M38)</f>
        <v>3.7618595071429146</v>
      </c>
      <c r="O29" s="20">
        <f>L29/N29</f>
        <v>0.82335430625702788</v>
      </c>
    </row>
    <row r="30" spans="1:15" ht="45">
      <c r="A30" s="20"/>
      <c r="B30" s="21"/>
      <c r="C30">
        <f t="shared" ref="C30:C38" si="8">C29+1</f>
        <v>2</v>
      </c>
      <c r="D30" s="20"/>
      <c r="E30" s="6">
        <v>5</v>
      </c>
      <c r="F30" s="12" t="s">
        <v>46</v>
      </c>
      <c r="G30" s="6">
        <v>0</v>
      </c>
      <c r="H30" s="6">
        <f>SUM(G$29:G30)/COUNT(G$29:$G30)</f>
        <v>1</v>
      </c>
      <c r="I30" s="20"/>
      <c r="J30" s="20"/>
      <c r="K30">
        <f t="shared" si="6"/>
        <v>0</v>
      </c>
      <c r="L30" s="20"/>
      <c r="M30" s="6">
        <f t="shared" si="7"/>
        <v>0</v>
      </c>
      <c r="N30" s="20"/>
      <c r="O30" s="20"/>
    </row>
    <row r="31" spans="1:15" ht="30">
      <c r="A31" s="20"/>
      <c r="B31" s="21"/>
      <c r="C31">
        <f t="shared" si="8"/>
        <v>3</v>
      </c>
      <c r="D31" s="20"/>
      <c r="E31" s="6">
        <v>9</v>
      </c>
      <c r="F31" s="12" t="s">
        <v>47</v>
      </c>
      <c r="G31" s="6">
        <v>0</v>
      </c>
      <c r="H31" s="6">
        <f>SUM(G$29:G31)/COUNT(G$29:$G31)</f>
        <v>0.66666666666666663</v>
      </c>
      <c r="I31" s="20"/>
      <c r="J31" s="20"/>
      <c r="K31">
        <f t="shared" si="6"/>
        <v>0</v>
      </c>
      <c r="L31" s="20"/>
      <c r="M31" s="6">
        <f t="shared" si="7"/>
        <v>0</v>
      </c>
      <c r="N31" s="20"/>
      <c r="O31" s="20"/>
    </row>
    <row r="32" spans="1:15" ht="45">
      <c r="A32" s="20"/>
      <c r="B32" s="21"/>
      <c r="C32">
        <f>C31+1</f>
        <v>4</v>
      </c>
      <c r="D32" s="20"/>
      <c r="E32" s="6">
        <v>3</v>
      </c>
      <c r="F32" s="12" t="s">
        <v>48</v>
      </c>
      <c r="G32" s="6">
        <v>1</v>
      </c>
      <c r="H32" s="6">
        <f>SUM(G$29:G32)/COUNT(G$29:$G32)</f>
        <v>0.75</v>
      </c>
      <c r="I32" s="20"/>
      <c r="J32" s="20"/>
      <c r="K32">
        <f t="shared" si="6"/>
        <v>0.43067655807339306</v>
      </c>
      <c r="L32" s="20"/>
      <c r="M32" s="6">
        <f t="shared" si="7"/>
        <v>0.5</v>
      </c>
      <c r="N32" s="20"/>
      <c r="O32" s="20"/>
    </row>
    <row r="33" spans="1:15" ht="60">
      <c r="A33" s="20"/>
      <c r="B33" s="21"/>
      <c r="C33">
        <f t="shared" si="8"/>
        <v>5</v>
      </c>
      <c r="D33" s="20"/>
      <c r="E33" s="6">
        <v>6</v>
      </c>
      <c r="F33" s="12" t="s">
        <v>49</v>
      </c>
      <c r="G33" s="6">
        <v>0</v>
      </c>
      <c r="H33" s="6">
        <f>SUM(G$29:G33)/COUNT(G$29:$G33)</f>
        <v>0.6</v>
      </c>
      <c r="I33" s="20"/>
      <c r="J33" s="20"/>
      <c r="K33">
        <f t="shared" si="6"/>
        <v>0</v>
      </c>
      <c r="L33" s="20"/>
      <c r="M33" s="6">
        <f t="shared" si="7"/>
        <v>0</v>
      </c>
      <c r="N33" s="20"/>
      <c r="O33" s="20"/>
    </row>
    <row r="34" spans="1:15" ht="45">
      <c r="A34" s="20"/>
      <c r="B34" s="21"/>
      <c r="C34">
        <f t="shared" si="8"/>
        <v>6</v>
      </c>
      <c r="D34" s="20"/>
      <c r="E34" s="6">
        <v>7</v>
      </c>
      <c r="F34" s="12" t="s">
        <v>50</v>
      </c>
      <c r="G34" s="6">
        <v>0</v>
      </c>
      <c r="H34" s="6">
        <f>SUM(G$29:G34)/COUNT(G$29:$G34)</f>
        <v>0.5</v>
      </c>
      <c r="I34" s="20"/>
      <c r="J34" s="20"/>
      <c r="K34">
        <f t="shared" si="6"/>
        <v>0</v>
      </c>
      <c r="L34" s="20"/>
      <c r="M34" s="6">
        <f t="shared" si="7"/>
        <v>0</v>
      </c>
      <c r="N34" s="20"/>
      <c r="O34" s="20"/>
    </row>
    <row r="35" spans="1:15" ht="30">
      <c r="A35" s="20"/>
      <c r="B35" s="21"/>
      <c r="C35">
        <f t="shared" si="8"/>
        <v>7</v>
      </c>
      <c r="D35" s="20"/>
      <c r="E35" s="6">
        <v>2</v>
      </c>
      <c r="F35" s="12" t="s">
        <v>51</v>
      </c>
      <c r="G35" s="6">
        <v>2</v>
      </c>
      <c r="H35" s="6">
        <f>SUM(G$29:G35)/COUNT(G$29:$G35)</f>
        <v>0.7142857142857143</v>
      </c>
      <c r="I35" s="20"/>
      <c r="J35" s="20"/>
      <c r="K35">
        <f t="shared" si="6"/>
        <v>0.66666666666666663</v>
      </c>
      <c r="L35" s="20"/>
      <c r="M35" s="6">
        <f t="shared" si="7"/>
        <v>1.2618595071429148</v>
      </c>
      <c r="N35" s="20"/>
      <c r="O35" s="20"/>
    </row>
    <row r="36" spans="1:15" ht="45">
      <c r="A36" s="20"/>
      <c r="B36" s="21"/>
      <c r="C36">
        <f t="shared" si="8"/>
        <v>8</v>
      </c>
      <c r="D36" s="20"/>
      <c r="E36" s="6">
        <v>4</v>
      </c>
      <c r="F36" s="12" t="s">
        <v>54</v>
      </c>
      <c r="G36" s="6">
        <v>0</v>
      </c>
      <c r="H36" s="6">
        <f>SUM(G$29:G36)/COUNT(G$29:$G36)</f>
        <v>0.625</v>
      </c>
      <c r="I36" s="20"/>
      <c r="J36" s="20"/>
      <c r="K36">
        <f t="shared" si="6"/>
        <v>0</v>
      </c>
      <c r="L36" s="20"/>
      <c r="M36" s="6">
        <f t="shared" si="7"/>
        <v>0</v>
      </c>
      <c r="N36" s="20"/>
      <c r="O36" s="20"/>
    </row>
    <row r="37" spans="1:15" ht="45">
      <c r="A37" s="20"/>
      <c r="B37" s="21"/>
      <c r="C37">
        <f t="shared" si="8"/>
        <v>9</v>
      </c>
      <c r="D37" s="20"/>
      <c r="E37" s="6">
        <v>8</v>
      </c>
      <c r="F37" s="12" t="s">
        <v>53</v>
      </c>
      <c r="G37" s="6">
        <v>0</v>
      </c>
      <c r="H37" s="6">
        <f>SUM(G$29:G37)/COUNT(G$29:$G37)</f>
        <v>0.55555555555555558</v>
      </c>
      <c r="I37" s="20"/>
      <c r="J37" s="20"/>
      <c r="K37">
        <f t="shared" si="6"/>
        <v>0</v>
      </c>
      <c r="L37" s="20"/>
      <c r="M37" s="6">
        <f t="shared" si="7"/>
        <v>0</v>
      </c>
      <c r="N37" s="20"/>
      <c r="O37" s="20"/>
    </row>
    <row r="38" spans="1:15" ht="45">
      <c r="A38" s="20"/>
      <c r="B38" s="21"/>
      <c r="C38">
        <f t="shared" si="8"/>
        <v>10</v>
      </c>
      <c r="D38" s="20"/>
      <c r="E38" s="6">
        <v>10</v>
      </c>
      <c r="F38" s="12" t="s">
        <v>52</v>
      </c>
      <c r="G38" s="6">
        <v>0</v>
      </c>
      <c r="H38" s="6">
        <f>SUM(G$29:G38)/COUNT(G$29:$G38)</f>
        <v>0.5</v>
      </c>
      <c r="I38" s="20"/>
      <c r="J38" s="20"/>
      <c r="K38">
        <f t="shared" si="6"/>
        <v>0</v>
      </c>
      <c r="L38" s="20"/>
      <c r="M38" s="6">
        <f t="shared" si="7"/>
        <v>0</v>
      </c>
      <c r="N38" s="20"/>
      <c r="O38" s="20"/>
    </row>
    <row r="39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20">
        <v>4</v>
      </c>
      <c r="B40" s="21" t="s">
        <v>55</v>
      </c>
      <c r="C40">
        <v>1</v>
      </c>
      <c r="D40" s="20">
        <f>COUNT(C40:C49)</f>
        <v>10</v>
      </c>
      <c r="E40" s="6">
        <v>4</v>
      </c>
      <c r="F40" s="12" t="s">
        <v>56</v>
      </c>
      <c r="G40" s="6">
        <v>1</v>
      </c>
      <c r="H40" s="6">
        <f>SUM(G$40:G40)/COUNT(G$40:G40)</f>
        <v>1</v>
      </c>
      <c r="I40" s="20">
        <f>AVERAGE(H40:H49)</f>
        <v>0.61880952380952381</v>
      </c>
      <c r="J40" s="20">
        <f>SUM(G40:G49)</f>
        <v>8</v>
      </c>
      <c r="K40">
        <f t="shared" ref="K40:K49" si="9">(G40/LOG((C40+1),2))</f>
        <v>1</v>
      </c>
      <c r="L40" s="20">
        <f>SUM(K40:K49)</f>
        <v>3.3757260728738996</v>
      </c>
      <c r="M40" s="6">
        <f t="shared" ref="M40:M49" si="10">(G40/LOG((E40+1),2))</f>
        <v>0.43067655807339306</v>
      </c>
      <c r="N40" s="20">
        <f>SUM(M40:M49)</f>
        <v>5.0487432523243303</v>
      </c>
      <c r="O40" s="20">
        <f>L40/N40</f>
        <v>0.66862700362506844</v>
      </c>
    </row>
    <row r="41" spans="1:15">
      <c r="A41" s="20"/>
      <c r="B41" s="21"/>
      <c r="C41">
        <f t="shared" ref="C41:C49" si="11">C40+1</f>
        <v>2</v>
      </c>
      <c r="D41" s="20"/>
      <c r="E41" s="6">
        <v>5</v>
      </c>
      <c r="F41" s="12" t="s">
        <v>57</v>
      </c>
      <c r="G41" s="6">
        <v>0</v>
      </c>
      <c r="H41" s="6">
        <f>SUM(G$40:G41)/COUNT(G$40:G41)</f>
        <v>0.5</v>
      </c>
      <c r="I41" s="20"/>
      <c r="J41" s="20"/>
      <c r="K41">
        <f t="shared" si="9"/>
        <v>0</v>
      </c>
      <c r="L41" s="20"/>
      <c r="M41" s="6">
        <f t="shared" si="10"/>
        <v>0</v>
      </c>
      <c r="N41" s="20"/>
      <c r="O41" s="20"/>
    </row>
    <row r="42" spans="1:15" ht="30">
      <c r="A42" s="20"/>
      <c r="B42" s="21"/>
      <c r="C42">
        <f t="shared" si="11"/>
        <v>3</v>
      </c>
      <c r="D42" s="20"/>
      <c r="E42" s="6">
        <v>6</v>
      </c>
      <c r="F42" s="12" t="s">
        <v>58</v>
      </c>
      <c r="G42" s="6">
        <v>1</v>
      </c>
      <c r="H42" s="6">
        <f>SUM(G$40:G42)/COUNT(G$40:G42)</f>
        <v>0.66666666666666663</v>
      </c>
      <c r="I42" s="20"/>
      <c r="J42" s="20"/>
      <c r="K42">
        <f t="shared" si="9"/>
        <v>0.5</v>
      </c>
      <c r="L42" s="20"/>
      <c r="M42" s="6">
        <f t="shared" si="10"/>
        <v>0.35620718710802218</v>
      </c>
      <c r="N42" s="20"/>
      <c r="O42" s="20"/>
    </row>
    <row r="43" spans="1:15">
      <c r="A43" s="20"/>
      <c r="B43" s="21"/>
      <c r="C43">
        <f t="shared" si="11"/>
        <v>4</v>
      </c>
      <c r="D43" s="20"/>
      <c r="E43" s="6">
        <v>8</v>
      </c>
      <c r="F43" s="12" t="s">
        <v>59</v>
      </c>
      <c r="G43" s="6">
        <v>0</v>
      </c>
      <c r="H43" s="6">
        <f>SUM(G$40:G43)/COUNT(G$40:G43)</f>
        <v>0.5</v>
      </c>
      <c r="I43" s="20"/>
      <c r="J43" s="20"/>
      <c r="K43">
        <f t="shared" si="9"/>
        <v>0</v>
      </c>
      <c r="L43" s="20"/>
      <c r="M43" s="6">
        <f t="shared" si="10"/>
        <v>0</v>
      </c>
      <c r="N43" s="20"/>
      <c r="O43" s="20"/>
    </row>
    <row r="44" spans="1:15">
      <c r="A44" s="20"/>
      <c r="B44" s="21"/>
      <c r="C44">
        <f t="shared" si="11"/>
        <v>5</v>
      </c>
      <c r="D44" s="20"/>
      <c r="E44" s="6">
        <v>9</v>
      </c>
      <c r="F44" s="12" t="s">
        <v>59</v>
      </c>
      <c r="G44" s="6">
        <v>0</v>
      </c>
      <c r="H44" s="6">
        <f>SUM(G$40:G44)/COUNT(G$40:G44)</f>
        <v>0.4</v>
      </c>
      <c r="I44" s="20"/>
      <c r="J44" s="20"/>
      <c r="K44">
        <f t="shared" si="9"/>
        <v>0</v>
      </c>
      <c r="L44" s="20"/>
      <c r="M44" s="6">
        <f t="shared" si="10"/>
        <v>0</v>
      </c>
      <c r="N44" s="20"/>
      <c r="O44" s="20"/>
    </row>
    <row r="45" spans="1:15">
      <c r="A45" s="20"/>
      <c r="B45" s="21"/>
      <c r="C45">
        <f t="shared" si="11"/>
        <v>6</v>
      </c>
      <c r="D45" s="20"/>
      <c r="E45" s="6">
        <v>7</v>
      </c>
      <c r="F45" s="12" t="s">
        <v>60</v>
      </c>
      <c r="G45" s="6">
        <v>0</v>
      </c>
      <c r="H45" s="6">
        <f>SUM(G$40:G45)/COUNT(G$40:G45)</f>
        <v>0.33333333333333331</v>
      </c>
      <c r="I45" s="20"/>
      <c r="J45" s="20"/>
      <c r="K45">
        <f t="shared" si="9"/>
        <v>0</v>
      </c>
      <c r="L45" s="20"/>
      <c r="M45" s="6">
        <f t="shared" si="10"/>
        <v>0</v>
      </c>
      <c r="N45" s="20"/>
      <c r="O45" s="20"/>
    </row>
    <row r="46" spans="1:15">
      <c r="A46" s="20"/>
      <c r="B46" s="21"/>
      <c r="C46">
        <f t="shared" si="11"/>
        <v>7</v>
      </c>
      <c r="D46" s="20"/>
      <c r="E46" s="6">
        <v>1</v>
      </c>
      <c r="F46" s="12" t="s">
        <v>61</v>
      </c>
      <c r="G46" s="6">
        <v>2</v>
      </c>
      <c r="H46" s="6">
        <f>SUM(G$40:G46)/COUNT(G$40:G46)</f>
        <v>0.5714285714285714</v>
      </c>
      <c r="I46" s="20"/>
      <c r="J46" s="20"/>
      <c r="K46">
        <f t="shared" si="9"/>
        <v>0.66666666666666663</v>
      </c>
      <c r="L46" s="20"/>
      <c r="M46" s="6">
        <f t="shared" si="10"/>
        <v>2</v>
      </c>
      <c r="N46" s="20"/>
      <c r="O46" s="20"/>
    </row>
    <row r="47" spans="1:15">
      <c r="A47" s="20"/>
      <c r="B47" s="21"/>
      <c r="C47">
        <f t="shared" si="11"/>
        <v>8</v>
      </c>
      <c r="D47" s="20"/>
      <c r="E47" s="6">
        <v>2</v>
      </c>
      <c r="F47" s="12" t="s">
        <v>61</v>
      </c>
      <c r="G47" s="6">
        <v>2</v>
      </c>
      <c r="H47" s="6">
        <f>SUM(G$40:G47)/COUNT(G$40:G47)</f>
        <v>0.75</v>
      </c>
      <c r="I47" s="20"/>
      <c r="J47" s="20"/>
      <c r="K47">
        <f t="shared" si="9"/>
        <v>0.63092975357145742</v>
      </c>
      <c r="L47" s="20"/>
      <c r="M47" s="6">
        <f t="shared" si="10"/>
        <v>1.2618595071429148</v>
      </c>
      <c r="N47" s="20"/>
      <c r="O47" s="20"/>
    </row>
    <row r="48" spans="1:15">
      <c r="A48" s="20"/>
      <c r="B48" s="21"/>
      <c r="C48">
        <f t="shared" si="11"/>
        <v>9</v>
      </c>
      <c r="D48" s="20"/>
      <c r="E48" s="6">
        <v>10</v>
      </c>
      <c r="F48" s="12" t="s">
        <v>62</v>
      </c>
      <c r="G48" s="6">
        <v>0</v>
      </c>
      <c r="H48" s="6">
        <f>SUM(G$40:G48)/COUNT(G$40:G48)</f>
        <v>0.66666666666666663</v>
      </c>
      <c r="I48" s="20"/>
      <c r="J48" s="20"/>
      <c r="K48">
        <f t="shared" si="9"/>
        <v>0</v>
      </c>
      <c r="L48" s="20"/>
      <c r="M48" s="6">
        <f t="shared" si="10"/>
        <v>0</v>
      </c>
      <c r="N48" s="20"/>
      <c r="O48" s="20"/>
    </row>
    <row r="49" spans="1:15">
      <c r="A49" s="20"/>
      <c r="B49" s="21"/>
      <c r="C49">
        <f t="shared" si="11"/>
        <v>10</v>
      </c>
      <c r="D49" s="20"/>
      <c r="E49" s="6">
        <v>3</v>
      </c>
      <c r="F49" s="12" t="s">
        <v>61</v>
      </c>
      <c r="G49" s="6">
        <v>2</v>
      </c>
      <c r="H49" s="6">
        <f>SUM(G$40:G49)/COUNT(G$40:G49)</f>
        <v>0.8</v>
      </c>
      <c r="I49" s="20"/>
      <c r="J49" s="20"/>
      <c r="K49">
        <f t="shared" si="9"/>
        <v>0.57812965263577565</v>
      </c>
      <c r="L49" s="20"/>
      <c r="M49" s="6">
        <f t="shared" si="10"/>
        <v>1</v>
      </c>
      <c r="N49" s="20"/>
      <c r="O49" s="20"/>
    </row>
    <row r="50" spans="1: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20">
        <v>5</v>
      </c>
      <c r="B51" s="21" t="s">
        <v>63</v>
      </c>
      <c r="C51">
        <v>1</v>
      </c>
      <c r="D51" s="20">
        <f>COUNT(C51:C60)</f>
        <v>10</v>
      </c>
      <c r="E51" s="6">
        <v>1</v>
      </c>
      <c r="F51" s="12" t="s">
        <v>64</v>
      </c>
      <c r="G51" s="6">
        <v>1</v>
      </c>
      <c r="H51" s="6">
        <f>SUM(G$51:G51)/COUNT(G$51:G51)</f>
        <v>1</v>
      </c>
      <c r="I51" s="20">
        <f>AVERAGE(H51:H60)</f>
        <v>0.8502777777777778</v>
      </c>
      <c r="J51" s="20">
        <f>SUM(G51:G60)</f>
        <v>8</v>
      </c>
      <c r="K51">
        <f t="shared" ref="K51:K60" si="12">(G51/LOG((C51+1),2))</f>
        <v>1</v>
      </c>
      <c r="L51" s="20">
        <f>SUM(K51:K60)</f>
        <v>3.7603977989719684</v>
      </c>
      <c r="M51" s="6">
        <f t="shared" ref="M51:M60" si="13">(G51/LOG((E51+1),2))</f>
        <v>1</v>
      </c>
      <c r="N51" s="20">
        <f>SUM(M51:M60)</f>
        <v>4.0248524465552888</v>
      </c>
      <c r="O51" s="20">
        <f>L51/N51</f>
        <v>0.934294573255808</v>
      </c>
    </row>
    <row r="52" spans="1:15">
      <c r="A52" s="20"/>
      <c r="B52" s="21"/>
      <c r="C52">
        <f t="shared" ref="C52:C60" si="14">C51+1</f>
        <v>2</v>
      </c>
      <c r="D52" s="20"/>
      <c r="E52" s="6">
        <v>6</v>
      </c>
      <c r="F52" s="12" t="s">
        <v>65</v>
      </c>
      <c r="G52" s="6">
        <v>1</v>
      </c>
      <c r="H52" s="6">
        <f>SUM(G$51:G52)/COUNT(G$51:G52)</f>
        <v>1</v>
      </c>
      <c r="I52" s="20"/>
      <c r="J52" s="20"/>
      <c r="K52">
        <f t="shared" si="12"/>
        <v>0.63092975357145742</v>
      </c>
      <c r="L52" s="20"/>
      <c r="M52" s="6">
        <f t="shared" si="13"/>
        <v>0.35620718710802218</v>
      </c>
      <c r="N52" s="20"/>
      <c r="O52" s="20"/>
    </row>
    <row r="53" spans="1:15">
      <c r="A53" s="20"/>
      <c r="B53" s="21"/>
      <c r="C53">
        <f t="shared" si="14"/>
        <v>3</v>
      </c>
      <c r="D53" s="20"/>
      <c r="E53" s="6">
        <v>8</v>
      </c>
      <c r="F53" s="12" t="s">
        <v>66</v>
      </c>
      <c r="G53" s="6">
        <v>0</v>
      </c>
      <c r="H53" s="6">
        <f>SUM(G$51:G53)/COUNT(G$51:G53)</f>
        <v>0.66666666666666663</v>
      </c>
      <c r="I53" s="20"/>
      <c r="J53" s="20"/>
      <c r="K53">
        <f t="shared" si="12"/>
        <v>0</v>
      </c>
      <c r="L53" s="20"/>
      <c r="M53" s="6">
        <f t="shared" si="13"/>
        <v>0</v>
      </c>
      <c r="N53" s="20"/>
      <c r="O53" s="20"/>
    </row>
    <row r="54" spans="1:15">
      <c r="A54" s="20"/>
      <c r="B54" s="21"/>
      <c r="C54">
        <f t="shared" si="14"/>
        <v>4</v>
      </c>
      <c r="D54" s="20"/>
      <c r="E54" s="6">
        <v>7</v>
      </c>
      <c r="F54" s="12" t="s">
        <v>65</v>
      </c>
      <c r="G54" s="6">
        <v>1</v>
      </c>
      <c r="H54" s="6">
        <f>SUM(G$51:G54)/COUNT(G$51:G54)</f>
        <v>0.75</v>
      </c>
      <c r="I54" s="20"/>
      <c r="J54" s="20"/>
      <c r="K54">
        <f t="shared" si="12"/>
        <v>0.43067655807339306</v>
      </c>
      <c r="L54" s="20"/>
      <c r="M54" s="6">
        <f t="shared" si="13"/>
        <v>0.33333333333333331</v>
      </c>
      <c r="N54" s="20"/>
      <c r="O54" s="20"/>
    </row>
    <row r="55" spans="1:15" ht="30">
      <c r="A55" s="20"/>
      <c r="B55" s="21"/>
      <c r="C55">
        <f t="shared" si="14"/>
        <v>5</v>
      </c>
      <c r="D55" s="20"/>
      <c r="E55" s="6">
        <v>3</v>
      </c>
      <c r="F55" s="12" t="s">
        <v>67</v>
      </c>
      <c r="G55" s="6">
        <v>1</v>
      </c>
      <c r="H55" s="6">
        <f>SUM(G$51:G55)/COUNT(G$51:G55)</f>
        <v>0.8</v>
      </c>
      <c r="I55" s="20"/>
      <c r="J55" s="20"/>
      <c r="K55">
        <f t="shared" si="12"/>
        <v>0.38685280723454163</v>
      </c>
      <c r="L55" s="20"/>
      <c r="M55" s="6">
        <f t="shared" si="13"/>
        <v>0.5</v>
      </c>
      <c r="N55" s="20"/>
      <c r="O55" s="20"/>
    </row>
    <row r="56" spans="1:15" ht="30">
      <c r="A56" s="20"/>
      <c r="B56" s="21"/>
      <c r="C56">
        <f t="shared" si="14"/>
        <v>6</v>
      </c>
      <c r="D56" s="20"/>
      <c r="E56" s="6">
        <v>4</v>
      </c>
      <c r="F56" s="12" t="s">
        <v>68</v>
      </c>
      <c r="G56" s="6">
        <v>1</v>
      </c>
      <c r="H56" s="6">
        <f>SUM(G$51:G56)/COUNT(G$51:G56)</f>
        <v>0.83333333333333337</v>
      </c>
      <c r="I56" s="20"/>
      <c r="J56" s="20"/>
      <c r="K56">
        <f t="shared" si="12"/>
        <v>0.35620718710802218</v>
      </c>
      <c r="L56" s="20"/>
      <c r="M56" s="6">
        <f t="shared" si="13"/>
        <v>0.43067655807339306</v>
      </c>
      <c r="N56" s="20"/>
      <c r="O56" s="20"/>
    </row>
    <row r="57" spans="1:15" ht="45">
      <c r="A57" s="20"/>
      <c r="B57" s="21"/>
      <c r="C57">
        <f t="shared" si="14"/>
        <v>7</v>
      </c>
      <c r="D57" s="20"/>
      <c r="E57" s="6">
        <v>5</v>
      </c>
      <c r="F57" s="12" t="s">
        <v>69</v>
      </c>
      <c r="G57" s="6">
        <v>2</v>
      </c>
      <c r="H57" s="6">
        <f>SUM(G$51:G57)/COUNT(G$51:G57)</f>
        <v>1</v>
      </c>
      <c r="I57" s="20"/>
      <c r="J57" s="20"/>
      <c r="K57">
        <f t="shared" si="12"/>
        <v>0.66666666666666663</v>
      </c>
      <c r="L57" s="20"/>
      <c r="M57" s="6">
        <f t="shared" si="13"/>
        <v>0.77370561446908326</v>
      </c>
      <c r="N57" s="20"/>
      <c r="O57" s="20"/>
    </row>
    <row r="58" spans="1:15" ht="30">
      <c r="A58" s="20"/>
      <c r="B58" s="21"/>
      <c r="C58">
        <f t="shared" si="14"/>
        <v>8</v>
      </c>
      <c r="D58" s="20"/>
      <c r="E58" s="6">
        <v>9</v>
      </c>
      <c r="F58" s="12" t="s">
        <v>70</v>
      </c>
      <c r="G58" s="6">
        <v>0</v>
      </c>
      <c r="H58" s="6">
        <f>SUM(G$51:G58)/COUNT(G$51:G58)</f>
        <v>0.875</v>
      </c>
      <c r="I58" s="20"/>
      <c r="J58" s="20"/>
      <c r="K58">
        <f t="shared" si="12"/>
        <v>0</v>
      </c>
      <c r="L58" s="20"/>
      <c r="M58" s="6">
        <f t="shared" si="13"/>
        <v>0</v>
      </c>
      <c r="N58" s="20"/>
      <c r="O58" s="20"/>
    </row>
    <row r="59" spans="1:15" ht="30">
      <c r="A59" s="20"/>
      <c r="B59" s="21"/>
      <c r="C59">
        <f t="shared" si="14"/>
        <v>9</v>
      </c>
      <c r="D59" s="20"/>
      <c r="E59" s="6">
        <v>10</v>
      </c>
      <c r="F59" s="12" t="s">
        <v>71</v>
      </c>
      <c r="G59" s="6">
        <v>0</v>
      </c>
      <c r="H59" s="6">
        <f>SUM(G$51:G59)/COUNT(G$51:G59)</f>
        <v>0.77777777777777779</v>
      </c>
      <c r="I59" s="20"/>
      <c r="J59" s="20"/>
      <c r="K59">
        <f t="shared" si="12"/>
        <v>0</v>
      </c>
      <c r="L59" s="20"/>
      <c r="M59" s="6">
        <f t="shared" si="13"/>
        <v>0</v>
      </c>
      <c r="N59" s="20"/>
      <c r="O59" s="20"/>
    </row>
    <row r="60" spans="1:15" ht="30">
      <c r="A60" s="20"/>
      <c r="B60" s="21"/>
      <c r="C60">
        <f t="shared" si="14"/>
        <v>10</v>
      </c>
      <c r="D60" s="20"/>
      <c r="E60" s="6">
        <v>2</v>
      </c>
      <c r="F60" s="12" t="s">
        <v>72</v>
      </c>
      <c r="G60" s="6">
        <v>1</v>
      </c>
      <c r="H60" s="6">
        <f>SUM(G$51:G60)/COUNT(G$51:G60)</f>
        <v>0.8</v>
      </c>
      <c r="I60" s="20"/>
      <c r="J60" s="20"/>
      <c r="K60">
        <f t="shared" si="12"/>
        <v>0.28906482631788782</v>
      </c>
      <c r="L60" s="20"/>
      <c r="M60" s="6">
        <f t="shared" si="13"/>
        <v>0.63092975357145742</v>
      </c>
      <c r="N60" s="20"/>
      <c r="O60" s="20"/>
    </row>
    <row r="61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20">
        <v>6</v>
      </c>
      <c r="B62" s="21" t="s">
        <v>73</v>
      </c>
      <c r="C62">
        <v>1</v>
      </c>
      <c r="D62" s="20">
        <f>COUNT(C62:C71)</f>
        <v>10</v>
      </c>
      <c r="E62" s="6">
        <v>2</v>
      </c>
      <c r="F62" s="12" t="s">
        <v>74</v>
      </c>
      <c r="G62" s="6">
        <v>1</v>
      </c>
      <c r="H62" s="6">
        <f>SUM(G$62:G62)/COUNT(G$62:G62)</f>
        <v>1</v>
      </c>
      <c r="I62" s="20">
        <f>AVERAGE(H62:H71)</f>
        <v>0.88115079365079363</v>
      </c>
      <c r="J62" s="20">
        <f>SUM(G62:G71)</f>
        <v>5</v>
      </c>
      <c r="K62">
        <f t="shared" ref="K62:K71" si="15">(G62/LOG((C62+1),2))</f>
        <v>1</v>
      </c>
      <c r="L62" s="20">
        <f>SUM(K62:K71)</f>
        <v>3.0616063116448502</v>
      </c>
      <c r="M62" s="6">
        <f t="shared" ref="M62:M71" si="16">(G62/LOG((E62+1),2))</f>
        <v>0.63092975357145742</v>
      </c>
      <c r="N62" s="20">
        <f>SUM(M62:M71)</f>
        <v>3.5616063116448502</v>
      </c>
      <c r="O62" s="20">
        <f>L62/N62</f>
        <v>0.85961390556692774</v>
      </c>
    </row>
    <row r="63" spans="1:15">
      <c r="A63" s="20"/>
      <c r="B63" s="21"/>
      <c r="C63">
        <f t="shared" ref="C63:C71" si="17">C62+1</f>
        <v>2</v>
      </c>
      <c r="D63" s="20"/>
      <c r="E63" s="6">
        <v>3</v>
      </c>
      <c r="F63" s="12" t="s">
        <v>75</v>
      </c>
      <c r="G63" s="6">
        <v>1</v>
      </c>
      <c r="H63" s="6">
        <f>SUM(G$62:G63)/COUNT(G$62:G63)</f>
        <v>1</v>
      </c>
      <c r="I63" s="20"/>
      <c r="J63" s="20"/>
      <c r="K63">
        <f t="shared" si="15"/>
        <v>0.63092975357145742</v>
      </c>
      <c r="L63" s="20"/>
      <c r="M63" s="6">
        <f t="shared" si="16"/>
        <v>0.5</v>
      </c>
      <c r="N63" s="20"/>
      <c r="O63" s="20"/>
    </row>
    <row r="64" spans="1:15" ht="45">
      <c r="A64" s="20"/>
      <c r="B64" s="21"/>
      <c r="C64">
        <f t="shared" si="17"/>
        <v>3</v>
      </c>
      <c r="D64" s="20"/>
      <c r="E64" s="6">
        <v>1</v>
      </c>
      <c r="F64" s="12" t="s">
        <v>76</v>
      </c>
      <c r="G64" s="6">
        <v>2</v>
      </c>
      <c r="H64" s="6">
        <f>SUM(G$62:G64)/COUNT(G$62:G64)</f>
        <v>1.3333333333333333</v>
      </c>
      <c r="I64" s="20"/>
      <c r="J64" s="20"/>
      <c r="K64">
        <f t="shared" si="15"/>
        <v>1</v>
      </c>
      <c r="L64" s="20"/>
      <c r="M64" s="6">
        <f t="shared" si="16"/>
        <v>2</v>
      </c>
      <c r="N64" s="20"/>
      <c r="O64" s="20"/>
    </row>
    <row r="65" spans="1:15">
      <c r="A65" s="20"/>
      <c r="B65" s="21"/>
      <c r="C65">
        <f t="shared" si="17"/>
        <v>4</v>
      </c>
      <c r="D65" s="20"/>
      <c r="E65" s="6">
        <v>4</v>
      </c>
      <c r="F65" s="12" t="s">
        <v>77</v>
      </c>
      <c r="G65" s="6">
        <v>1</v>
      </c>
      <c r="H65" s="6">
        <f>SUM(G$62:G65)/COUNT(G$62:G65)</f>
        <v>1.25</v>
      </c>
      <c r="I65" s="20"/>
      <c r="J65" s="20"/>
      <c r="K65">
        <f t="shared" si="15"/>
        <v>0.43067655807339306</v>
      </c>
      <c r="L65" s="20"/>
      <c r="M65" s="6">
        <f t="shared" si="16"/>
        <v>0.43067655807339306</v>
      </c>
      <c r="N65" s="20"/>
      <c r="O65" s="20"/>
    </row>
    <row r="66" spans="1:15" ht="30">
      <c r="A66" s="20"/>
      <c r="B66" s="21"/>
      <c r="C66">
        <f t="shared" si="17"/>
        <v>5</v>
      </c>
      <c r="D66" s="20"/>
      <c r="E66" s="6">
        <v>5</v>
      </c>
      <c r="F66" s="12" t="s">
        <v>78</v>
      </c>
      <c r="G66" s="6">
        <v>0</v>
      </c>
      <c r="H66" s="6">
        <f>SUM(G$62:G66)/COUNT(G$62:G66)</f>
        <v>1</v>
      </c>
      <c r="I66" s="20"/>
      <c r="J66" s="20"/>
      <c r="K66">
        <f t="shared" si="15"/>
        <v>0</v>
      </c>
      <c r="L66" s="20"/>
      <c r="M66" s="6">
        <f t="shared" si="16"/>
        <v>0</v>
      </c>
      <c r="N66" s="20"/>
      <c r="O66" s="20"/>
    </row>
    <row r="67" spans="1:15">
      <c r="A67" s="20"/>
      <c r="B67" s="21"/>
      <c r="C67">
        <f t="shared" si="17"/>
        <v>6</v>
      </c>
      <c r="D67" s="20"/>
      <c r="E67" s="6">
        <v>6</v>
      </c>
      <c r="F67" s="12" t="s">
        <v>79</v>
      </c>
      <c r="G67" s="6">
        <v>0</v>
      </c>
      <c r="H67" s="6">
        <f>SUM(G$62:G67)/COUNT(G$62:G67)</f>
        <v>0.83333333333333337</v>
      </c>
      <c r="I67" s="20"/>
      <c r="J67" s="20"/>
      <c r="K67">
        <f t="shared" si="15"/>
        <v>0</v>
      </c>
      <c r="L67" s="20"/>
      <c r="M67" s="6">
        <f t="shared" si="16"/>
        <v>0</v>
      </c>
      <c r="N67" s="20"/>
      <c r="O67" s="20"/>
    </row>
    <row r="68" spans="1:15">
      <c r="A68" s="20"/>
      <c r="B68" s="21"/>
      <c r="C68">
        <f t="shared" si="17"/>
        <v>7</v>
      </c>
      <c r="D68" s="20"/>
      <c r="E68" s="6">
        <v>7</v>
      </c>
      <c r="F68" s="12" t="s">
        <v>80</v>
      </c>
      <c r="G68" s="6">
        <v>0</v>
      </c>
      <c r="H68" s="6">
        <f>SUM(G$62:G68)/COUNT(G$62:G68)</f>
        <v>0.7142857142857143</v>
      </c>
      <c r="I68" s="20"/>
      <c r="J68" s="20"/>
      <c r="K68">
        <f t="shared" si="15"/>
        <v>0</v>
      </c>
      <c r="L68" s="20"/>
      <c r="M68" s="6">
        <f t="shared" si="16"/>
        <v>0</v>
      </c>
      <c r="N68" s="20"/>
      <c r="O68" s="20"/>
    </row>
    <row r="69" spans="1:15">
      <c r="A69" s="20"/>
      <c r="B69" s="21"/>
      <c r="C69">
        <f t="shared" si="17"/>
        <v>8</v>
      </c>
      <c r="D69" s="20"/>
      <c r="E69" s="6">
        <v>8</v>
      </c>
      <c r="F69" s="12" t="s">
        <v>81</v>
      </c>
      <c r="G69" s="6">
        <v>0</v>
      </c>
      <c r="H69" s="6">
        <f>SUM(G$62:G69)/COUNT(G$62:G69)</f>
        <v>0.625</v>
      </c>
      <c r="I69" s="20"/>
      <c r="J69" s="20"/>
      <c r="K69">
        <f t="shared" si="15"/>
        <v>0</v>
      </c>
      <c r="L69" s="20"/>
      <c r="M69" s="6">
        <f t="shared" si="16"/>
        <v>0</v>
      </c>
      <c r="N69" s="20"/>
      <c r="O69" s="20"/>
    </row>
    <row r="70" spans="1:15" ht="30">
      <c r="A70" s="20"/>
      <c r="B70" s="21"/>
      <c r="C70">
        <f t="shared" si="17"/>
        <v>9</v>
      </c>
      <c r="D70" s="20"/>
      <c r="E70" s="6">
        <v>9</v>
      </c>
      <c r="F70" s="12" t="s">
        <v>82</v>
      </c>
      <c r="G70" s="6">
        <v>0</v>
      </c>
      <c r="H70" s="6">
        <f>SUM(G$62:G70)/COUNT(G$62:G70)</f>
        <v>0.55555555555555558</v>
      </c>
      <c r="I70" s="20"/>
      <c r="J70" s="20"/>
      <c r="K70">
        <f t="shared" si="15"/>
        <v>0</v>
      </c>
      <c r="L70" s="20"/>
      <c r="M70" s="6">
        <f t="shared" si="16"/>
        <v>0</v>
      </c>
      <c r="N70" s="20"/>
      <c r="O70" s="20"/>
    </row>
    <row r="71" spans="1:15">
      <c r="A71" s="20"/>
      <c r="B71" s="21"/>
      <c r="C71">
        <f t="shared" si="17"/>
        <v>10</v>
      </c>
      <c r="D71" s="20"/>
      <c r="E71" s="6">
        <v>10</v>
      </c>
      <c r="F71" s="12" t="s">
        <v>83</v>
      </c>
      <c r="G71" s="6">
        <v>0</v>
      </c>
      <c r="H71" s="6">
        <f>SUM(G$62:G71)/COUNT(G$62:G71)</f>
        <v>0.5</v>
      </c>
      <c r="I71" s="20"/>
      <c r="J71" s="20"/>
      <c r="K71">
        <f t="shared" si="15"/>
        <v>0</v>
      </c>
      <c r="L71" s="20"/>
      <c r="M71" s="6">
        <f t="shared" si="16"/>
        <v>0</v>
      </c>
      <c r="N71" s="20"/>
      <c r="O71" s="20"/>
    </row>
    <row r="72" spans="1: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20">
        <v>7</v>
      </c>
      <c r="B73" s="21" t="s">
        <v>85</v>
      </c>
      <c r="C73">
        <v>1</v>
      </c>
      <c r="D73" s="20">
        <f>COUNT(C73:C82)</f>
        <v>10</v>
      </c>
      <c r="E73" s="6">
        <v>1</v>
      </c>
      <c r="F73" s="12" t="s">
        <v>66</v>
      </c>
      <c r="G73" s="6">
        <v>2</v>
      </c>
      <c r="H73" s="6">
        <f>SUM(G$73:G73)/COUNT(G$73:G73)</f>
        <v>2</v>
      </c>
      <c r="I73" s="20">
        <f>AVERAGE(H73:H82)</f>
        <v>0.80341269841269836</v>
      </c>
      <c r="J73" s="20">
        <f>SUM(G73:G82)</f>
        <v>7</v>
      </c>
      <c r="K73">
        <f t="shared" ref="K73:K82" si="18">(G73/LOG((C73+1),2))</f>
        <v>2</v>
      </c>
      <c r="L73" s="20">
        <f>SUM(K73:K82)</f>
        <v>3.6946245250854859</v>
      </c>
      <c r="M73" s="6">
        <f t="shared" ref="M73:M82" si="19">(G73/LOG((E73+1),2))</f>
        <v>2</v>
      </c>
      <c r="N73" s="20">
        <f>SUM(M73:M82)</f>
        <v>3.6253010831588788</v>
      </c>
      <c r="O73" s="20">
        <f>L73/N73</f>
        <v>1.0191221198836822</v>
      </c>
    </row>
    <row r="74" spans="1:15">
      <c r="A74" s="20"/>
      <c r="B74" s="21"/>
      <c r="C74">
        <f t="shared" ref="C74:C82" si="20">C73+1</f>
        <v>2</v>
      </c>
      <c r="D74" s="20"/>
      <c r="E74" s="6">
        <v>2</v>
      </c>
      <c r="F74" s="12" t="s">
        <v>86</v>
      </c>
      <c r="G74" s="6">
        <v>0</v>
      </c>
      <c r="H74" s="6">
        <f>SUM(G$73:G74)/COUNT(G$73:G74)</f>
        <v>1</v>
      </c>
      <c r="I74" s="20"/>
      <c r="J74" s="20"/>
      <c r="K74">
        <f t="shared" si="18"/>
        <v>0</v>
      </c>
      <c r="L74" s="20"/>
      <c r="M74" s="6">
        <f t="shared" si="19"/>
        <v>0</v>
      </c>
      <c r="N74" s="20"/>
      <c r="O74" s="20"/>
    </row>
    <row r="75" spans="1:15" ht="30">
      <c r="A75" s="20"/>
      <c r="B75" s="21"/>
      <c r="C75">
        <f t="shared" si="20"/>
        <v>3</v>
      </c>
      <c r="D75" s="20"/>
      <c r="E75" s="6">
        <v>4</v>
      </c>
      <c r="F75" s="12" t="s">
        <v>87</v>
      </c>
      <c r="G75" s="6">
        <v>1</v>
      </c>
      <c r="H75" s="6">
        <f>SUM(G$73:G75)/COUNT(G$73:G75)</f>
        <v>1</v>
      </c>
      <c r="I75" s="20"/>
      <c r="J75" s="20"/>
      <c r="K75">
        <f t="shared" si="18"/>
        <v>0.5</v>
      </c>
      <c r="L75" s="20"/>
      <c r="M75" s="6">
        <f t="shared" si="19"/>
        <v>0.43067655807339306</v>
      </c>
      <c r="N75" s="20"/>
      <c r="O75" s="20"/>
    </row>
    <row r="76" spans="1:15">
      <c r="A76" s="20"/>
      <c r="B76" s="21"/>
      <c r="C76">
        <f t="shared" si="20"/>
        <v>4</v>
      </c>
      <c r="D76" s="20"/>
      <c r="E76" s="6">
        <v>3</v>
      </c>
      <c r="F76" s="12" t="s">
        <v>64</v>
      </c>
      <c r="G76" s="6">
        <v>0</v>
      </c>
      <c r="H76" s="6">
        <f>SUM(G$73:G76)/COUNT(G$73:G76)</f>
        <v>0.75</v>
      </c>
      <c r="I76" s="20"/>
      <c r="J76" s="20"/>
      <c r="K76">
        <f t="shared" si="18"/>
        <v>0</v>
      </c>
      <c r="L76" s="20"/>
      <c r="M76" s="6">
        <f t="shared" si="19"/>
        <v>0</v>
      </c>
      <c r="N76" s="20"/>
      <c r="O76" s="20"/>
    </row>
    <row r="77" spans="1:15" ht="30">
      <c r="A77" s="20"/>
      <c r="B77" s="21"/>
      <c r="C77">
        <f t="shared" si="20"/>
        <v>5</v>
      </c>
      <c r="D77" s="20"/>
      <c r="E77" s="6">
        <v>5</v>
      </c>
      <c r="F77" s="12" t="s">
        <v>67</v>
      </c>
      <c r="G77" s="6">
        <v>0</v>
      </c>
      <c r="H77" s="6">
        <f>SUM(G$73:G77)/COUNT(G$73:G77)</f>
        <v>0.6</v>
      </c>
      <c r="I77" s="20"/>
      <c r="J77" s="20"/>
      <c r="K77">
        <f t="shared" si="18"/>
        <v>0</v>
      </c>
      <c r="L77" s="20"/>
      <c r="M77" s="6">
        <f t="shared" si="19"/>
        <v>0</v>
      </c>
      <c r="N77" s="20"/>
      <c r="O77" s="20"/>
    </row>
    <row r="78" spans="1:15">
      <c r="A78" s="20"/>
      <c r="B78" s="21"/>
      <c r="C78">
        <f t="shared" si="20"/>
        <v>6</v>
      </c>
      <c r="D78" s="20"/>
      <c r="E78" s="6">
        <v>6</v>
      </c>
      <c r="F78" s="12" t="s">
        <v>65</v>
      </c>
      <c r="G78" s="6">
        <v>0</v>
      </c>
      <c r="H78" s="6">
        <f>SUM(G$73:G78)/COUNT(G$73:G78)</f>
        <v>0.5</v>
      </c>
      <c r="I78" s="20"/>
      <c r="J78" s="20"/>
      <c r="K78">
        <f t="shared" si="18"/>
        <v>0</v>
      </c>
      <c r="L78" s="20"/>
      <c r="M78" s="6">
        <f t="shared" si="19"/>
        <v>0</v>
      </c>
      <c r="N78" s="20"/>
      <c r="O78" s="20"/>
    </row>
    <row r="79" spans="1:15">
      <c r="A79" s="20"/>
      <c r="B79" s="21"/>
      <c r="C79">
        <f t="shared" si="20"/>
        <v>7</v>
      </c>
      <c r="D79" s="20"/>
      <c r="E79" s="6">
        <v>7</v>
      </c>
      <c r="F79" s="12" t="s">
        <v>65</v>
      </c>
      <c r="G79" s="6">
        <v>0</v>
      </c>
      <c r="H79" s="6">
        <f>SUM(G$73:G79)/COUNT(G$73:G79)</f>
        <v>0.42857142857142855</v>
      </c>
      <c r="I79" s="20"/>
      <c r="J79" s="20"/>
      <c r="K79">
        <f t="shared" si="18"/>
        <v>0</v>
      </c>
      <c r="L79" s="20"/>
      <c r="M79" s="6">
        <f t="shared" si="19"/>
        <v>0</v>
      </c>
      <c r="N79" s="20"/>
      <c r="O79" s="20"/>
    </row>
    <row r="80" spans="1:15" ht="45">
      <c r="A80" s="20"/>
      <c r="B80" s="21"/>
      <c r="C80">
        <f t="shared" si="20"/>
        <v>8</v>
      </c>
      <c r="D80" s="20"/>
      <c r="E80" s="6">
        <v>8</v>
      </c>
      <c r="F80" s="12" t="s">
        <v>88</v>
      </c>
      <c r="G80" s="6">
        <v>1</v>
      </c>
      <c r="H80" s="6">
        <f>SUM(G$73:G80)/COUNT(G$73:G80)</f>
        <v>0.5</v>
      </c>
      <c r="I80" s="20"/>
      <c r="J80" s="20"/>
      <c r="K80">
        <f t="shared" si="18"/>
        <v>0.31546487678572871</v>
      </c>
      <c r="L80" s="20"/>
      <c r="M80" s="6">
        <f t="shared" si="19"/>
        <v>0.31546487678572871</v>
      </c>
      <c r="N80" s="20"/>
      <c r="O80" s="20"/>
    </row>
    <row r="81" spans="1:15" ht="45">
      <c r="A81" s="20"/>
      <c r="B81" s="21"/>
      <c r="C81">
        <f t="shared" si="20"/>
        <v>9</v>
      </c>
      <c r="D81" s="20"/>
      <c r="E81" s="6">
        <v>9</v>
      </c>
      <c r="F81" s="12" t="s">
        <v>88</v>
      </c>
      <c r="G81" s="6">
        <v>1</v>
      </c>
      <c r="H81" s="6">
        <f>SUM(G$73:G81)/COUNT(G$73:G81)</f>
        <v>0.55555555555555558</v>
      </c>
      <c r="I81" s="20"/>
      <c r="J81" s="20"/>
      <c r="K81">
        <f t="shared" si="18"/>
        <v>0.30102999566398114</v>
      </c>
      <c r="L81" s="20"/>
      <c r="M81" s="6">
        <f t="shared" si="19"/>
        <v>0.30102999566398114</v>
      </c>
      <c r="N81" s="20"/>
      <c r="O81" s="20"/>
    </row>
    <row r="82" spans="1:15">
      <c r="A82" s="20"/>
      <c r="B82" s="21"/>
      <c r="C82">
        <f t="shared" si="20"/>
        <v>10</v>
      </c>
      <c r="D82" s="20"/>
      <c r="E82" s="6">
        <v>10</v>
      </c>
      <c r="F82" s="12" t="s">
        <v>89</v>
      </c>
      <c r="G82" s="6">
        <v>2</v>
      </c>
      <c r="H82" s="6">
        <f>SUM(G$73:G82)/COUNT(G$73:G82)</f>
        <v>0.7</v>
      </c>
      <c r="I82" s="20"/>
      <c r="J82" s="20"/>
      <c r="K82">
        <f t="shared" si="18"/>
        <v>0.57812965263577565</v>
      </c>
      <c r="L82" s="20"/>
      <c r="M82" s="6">
        <f t="shared" si="19"/>
        <v>0.57812965263577565</v>
      </c>
      <c r="N82" s="20"/>
      <c r="O82" s="20"/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30">
      <c r="A84" s="20">
        <v>8</v>
      </c>
      <c r="B84" s="21" t="s">
        <v>90</v>
      </c>
      <c r="C84">
        <v>1</v>
      </c>
      <c r="D84" s="20">
        <f>COUNT(C84:C93)</f>
        <v>10</v>
      </c>
      <c r="E84" s="6">
        <v>3</v>
      </c>
      <c r="F84" s="12" t="s">
        <v>91</v>
      </c>
      <c r="G84" s="6">
        <v>0</v>
      </c>
      <c r="H84" s="6">
        <f>SUM(G$84:G84)/COUNT(G$84:G84)</f>
        <v>0</v>
      </c>
      <c r="I84" s="20">
        <f>AVERAGE(H84:H93)</f>
        <v>0.70503968253968252</v>
      </c>
      <c r="J84" s="20">
        <f>SUM(G84:G93)</f>
        <v>8</v>
      </c>
      <c r="K84">
        <f t="shared" ref="K84:K93" si="21">(G84/LOG((C84+1),2))</f>
        <v>0</v>
      </c>
      <c r="L84" s="20">
        <f>SUM(K84:K93)</f>
        <v>3.332716785673528</v>
      </c>
      <c r="M84" s="6">
        <f t="shared" ref="M84:M93" si="22">(G84/LOG((E84+1),2))</f>
        <v>0</v>
      </c>
      <c r="N84" s="20">
        <f>SUM(M84:M93)</f>
        <v>4.653717711604541</v>
      </c>
      <c r="O84" s="20">
        <f>L84/N84</f>
        <v>0.71614072709288823</v>
      </c>
    </row>
    <row r="85" spans="1:15" ht="30">
      <c r="A85" s="20"/>
      <c r="B85" s="21"/>
      <c r="C85">
        <f t="shared" ref="C85:C93" si="23">C84+1</f>
        <v>2</v>
      </c>
      <c r="D85" s="20"/>
      <c r="E85" s="6">
        <v>1</v>
      </c>
      <c r="F85" s="12" t="s">
        <v>100</v>
      </c>
      <c r="G85" s="6">
        <v>2</v>
      </c>
      <c r="H85" s="6">
        <f>SUM(G$84:G85)/COUNT(G$84:G85)</f>
        <v>1</v>
      </c>
      <c r="I85" s="20"/>
      <c r="J85" s="20"/>
      <c r="K85">
        <f t="shared" si="21"/>
        <v>1.2618595071429148</v>
      </c>
      <c r="L85" s="20"/>
      <c r="M85" s="6">
        <f t="shared" si="22"/>
        <v>2</v>
      </c>
      <c r="N85" s="20"/>
      <c r="O85" s="20"/>
    </row>
    <row r="86" spans="1:15">
      <c r="A86" s="20"/>
      <c r="B86" s="21"/>
      <c r="C86">
        <f t="shared" si="23"/>
        <v>3</v>
      </c>
      <c r="D86" s="20"/>
      <c r="E86" s="6">
        <v>4</v>
      </c>
      <c r="F86" s="12" t="s">
        <v>92</v>
      </c>
      <c r="G86" s="6">
        <v>0</v>
      </c>
      <c r="H86" s="6">
        <f>SUM(G$84:G86)/COUNT(G$84:G86)</f>
        <v>0.66666666666666663</v>
      </c>
      <c r="I86" s="20"/>
      <c r="J86" s="20"/>
      <c r="K86">
        <f t="shared" si="21"/>
        <v>0</v>
      </c>
      <c r="L86" s="20"/>
      <c r="M86" s="6">
        <f t="shared" si="22"/>
        <v>0</v>
      </c>
      <c r="N86" s="20"/>
      <c r="O86" s="20"/>
    </row>
    <row r="87" spans="1:15">
      <c r="A87" s="20"/>
      <c r="B87" s="21"/>
      <c r="C87">
        <f t="shared" si="23"/>
        <v>4</v>
      </c>
      <c r="D87" s="20"/>
      <c r="E87" s="6">
        <v>5</v>
      </c>
      <c r="F87" s="12" t="s">
        <v>93</v>
      </c>
      <c r="G87" s="6">
        <v>1</v>
      </c>
      <c r="H87" s="6">
        <f>SUM(G$84:G87)/COUNT(G$84:G87)</f>
        <v>0.75</v>
      </c>
      <c r="I87" s="20"/>
      <c r="J87" s="20"/>
      <c r="K87">
        <f t="shared" si="21"/>
        <v>0.43067655807339306</v>
      </c>
      <c r="L87" s="20"/>
      <c r="M87" s="6">
        <f t="shared" si="22"/>
        <v>0.38685280723454163</v>
      </c>
      <c r="N87" s="20"/>
      <c r="O87" s="20"/>
    </row>
    <row r="88" spans="1:15">
      <c r="A88" s="20"/>
      <c r="B88" s="21"/>
      <c r="C88">
        <f t="shared" si="23"/>
        <v>5</v>
      </c>
      <c r="D88" s="20"/>
      <c r="E88" s="6">
        <v>6</v>
      </c>
      <c r="F88" s="12" t="s">
        <v>94</v>
      </c>
      <c r="G88" s="6">
        <v>1</v>
      </c>
      <c r="H88" s="6">
        <f>SUM(G$84:G88)/COUNT(G$84:G88)</f>
        <v>0.8</v>
      </c>
      <c r="I88" s="20"/>
      <c r="J88" s="20"/>
      <c r="K88">
        <f t="shared" si="21"/>
        <v>0.38685280723454163</v>
      </c>
      <c r="L88" s="20"/>
      <c r="M88" s="6">
        <f t="shared" si="22"/>
        <v>0.35620718710802218</v>
      </c>
      <c r="N88" s="20"/>
      <c r="O88" s="20"/>
    </row>
    <row r="89" spans="1:15">
      <c r="A89" s="20"/>
      <c r="B89" s="21"/>
      <c r="C89">
        <f t="shared" si="23"/>
        <v>6</v>
      </c>
      <c r="D89" s="20"/>
      <c r="E89" s="6">
        <v>9</v>
      </c>
      <c r="F89" s="12" t="s">
        <v>95</v>
      </c>
      <c r="G89" s="6">
        <v>0</v>
      </c>
      <c r="H89" s="6">
        <f>SUM(G$84:G89)/COUNT(G$84:G89)</f>
        <v>0.66666666666666663</v>
      </c>
      <c r="I89" s="20"/>
      <c r="J89" s="20"/>
      <c r="K89">
        <f t="shared" si="21"/>
        <v>0</v>
      </c>
      <c r="L89" s="20"/>
      <c r="M89" s="6">
        <f t="shared" si="22"/>
        <v>0</v>
      </c>
      <c r="N89" s="20"/>
      <c r="O89" s="20"/>
    </row>
    <row r="90" spans="1:15" ht="30">
      <c r="A90" s="20"/>
      <c r="B90" s="21"/>
      <c r="C90">
        <f t="shared" si="23"/>
        <v>7</v>
      </c>
      <c r="D90" s="20"/>
      <c r="E90" s="6">
        <v>7</v>
      </c>
      <c r="F90" s="12" t="s">
        <v>96</v>
      </c>
      <c r="G90" s="6">
        <v>1</v>
      </c>
      <c r="H90" s="6">
        <f>SUM(G$84:G90)/COUNT(G$84:G90)</f>
        <v>0.7142857142857143</v>
      </c>
      <c r="I90" s="20"/>
      <c r="J90" s="20"/>
      <c r="K90">
        <f t="shared" si="21"/>
        <v>0.33333333333333331</v>
      </c>
      <c r="L90" s="20"/>
      <c r="M90" s="6">
        <f t="shared" si="22"/>
        <v>0.33333333333333331</v>
      </c>
      <c r="N90" s="20"/>
      <c r="O90" s="20"/>
    </row>
    <row r="91" spans="1:15" ht="30">
      <c r="A91" s="20"/>
      <c r="B91" s="21"/>
      <c r="C91">
        <f t="shared" si="23"/>
        <v>8</v>
      </c>
      <c r="D91" s="20"/>
      <c r="E91" s="6">
        <v>2</v>
      </c>
      <c r="F91" s="12" t="s">
        <v>97</v>
      </c>
      <c r="G91" s="6">
        <v>2</v>
      </c>
      <c r="H91" s="6">
        <f>SUM(G$84:G91)/COUNT(G$84:G91)</f>
        <v>0.875</v>
      </c>
      <c r="I91" s="20"/>
      <c r="J91" s="20"/>
      <c r="K91">
        <f t="shared" si="21"/>
        <v>0.63092975357145742</v>
      </c>
      <c r="L91" s="20"/>
      <c r="M91" s="6">
        <f t="shared" si="22"/>
        <v>1.2618595071429148</v>
      </c>
      <c r="N91" s="20"/>
      <c r="O91" s="20"/>
    </row>
    <row r="92" spans="1:15">
      <c r="A92" s="20"/>
      <c r="B92" s="21"/>
      <c r="C92">
        <f t="shared" si="23"/>
        <v>9</v>
      </c>
      <c r="D92" s="20"/>
      <c r="E92" s="6">
        <v>10</v>
      </c>
      <c r="F92" s="12" t="s">
        <v>98</v>
      </c>
      <c r="G92" s="6">
        <v>0</v>
      </c>
      <c r="H92" s="6">
        <f>SUM(G$84:G92)/COUNT(G$84:G92)</f>
        <v>0.77777777777777779</v>
      </c>
      <c r="I92" s="20"/>
      <c r="J92" s="20"/>
      <c r="K92">
        <f t="shared" si="21"/>
        <v>0</v>
      </c>
      <c r="L92" s="20"/>
      <c r="M92" s="6">
        <f t="shared" si="22"/>
        <v>0</v>
      </c>
      <c r="N92" s="20"/>
      <c r="O92" s="20"/>
    </row>
    <row r="93" spans="1:15" ht="30">
      <c r="A93" s="20"/>
      <c r="B93" s="21"/>
      <c r="C93">
        <f t="shared" si="23"/>
        <v>10</v>
      </c>
      <c r="D93" s="20"/>
      <c r="E93" s="6">
        <v>8</v>
      </c>
      <c r="F93" s="12" t="s">
        <v>99</v>
      </c>
      <c r="G93" s="6">
        <v>1</v>
      </c>
      <c r="H93" s="6">
        <f>SUM(G$84:G93)/COUNT(G$84:G93)</f>
        <v>0.8</v>
      </c>
      <c r="I93" s="20"/>
      <c r="J93" s="20"/>
      <c r="K93">
        <f t="shared" si="21"/>
        <v>0.28906482631788782</v>
      </c>
      <c r="L93" s="20"/>
      <c r="M93" s="6">
        <f t="shared" si="22"/>
        <v>0.31546487678572871</v>
      </c>
      <c r="N93" s="20"/>
      <c r="O93" s="20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20">
        <v>9</v>
      </c>
      <c r="B95" s="21" t="s">
        <v>101</v>
      </c>
      <c r="C95">
        <v>1</v>
      </c>
      <c r="D95" s="20">
        <f>COUNT(C95:C104)</f>
        <v>10</v>
      </c>
      <c r="E95" s="6">
        <v>1</v>
      </c>
      <c r="F95" s="12" t="s">
        <v>101</v>
      </c>
      <c r="G95" s="6">
        <v>2</v>
      </c>
      <c r="H95" s="6">
        <f>SUM(G$95:G95)/COUNT(G$95:G95)</f>
        <v>2</v>
      </c>
      <c r="I95" s="20">
        <f>AVERAGE(H95:H104)</f>
        <v>0.78869047619047616</v>
      </c>
      <c r="J95" s="20">
        <f>SUM(G95:G104)</f>
        <v>4</v>
      </c>
      <c r="K95">
        <f t="shared" ref="K95:K104" si="24">(G95/LOG((C95+1),2))</f>
        <v>2</v>
      </c>
      <c r="L95" s="20">
        <f>SUM(K95:K104)</f>
        <v>2.919994579889345</v>
      </c>
      <c r="M95" s="6">
        <f t="shared" ref="M95:M104" si="25">(G95/LOG((E95+1),2))</f>
        <v>2</v>
      </c>
      <c r="N95" s="20">
        <f>SUM(M95:M104)</f>
        <v>3.1309297535714573</v>
      </c>
      <c r="O95" s="20">
        <f>L95/N95</f>
        <v>0.93262858310969821</v>
      </c>
    </row>
    <row r="96" spans="1:15">
      <c r="A96" s="20"/>
      <c r="B96" s="21"/>
      <c r="C96">
        <f t="shared" ref="C96:C104" si="26">C95+1</f>
        <v>2</v>
      </c>
      <c r="D96" s="20"/>
      <c r="E96" s="6">
        <v>2</v>
      </c>
      <c r="F96" s="12" t="s">
        <v>102</v>
      </c>
      <c r="G96" s="6">
        <v>1</v>
      </c>
      <c r="H96" s="6">
        <f>SUM(G$95:G96)/COUNT(G$95:G96)</f>
        <v>1.5</v>
      </c>
      <c r="I96" s="20"/>
      <c r="J96" s="20"/>
      <c r="K96">
        <f t="shared" si="24"/>
        <v>0.63092975357145742</v>
      </c>
      <c r="L96" s="20"/>
      <c r="M96" s="6">
        <f t="shared" si="25"/>
        <v>0.63092975357145742</v>
      </c>
      <c r="N96" s="20"/>
      <c r="O96" s="20"/>
    </row>
    <row r="97" spans="1:15">
      <c r="A97" s="20"/>
      <c r="B97" s="21"/>
      <c r="C97">
        <f t="shared" si="26"/>
        <v>3</v>
      </c>
      <c r="D97" s="20"/>
      <c r="E97" s="6">
        <v>4</v>
      </c>
      <c r="F97" s="12" t="s">
        <v>103</v>
      </c>
      <c r="G97" s="6">
        <v>0</v>
      </c>
      <c r="H97" s="6">
        <f>SUM(G$95:G97)/COUNT(G$95:G97)</f>
        <v>1</v>
      </c>
      <c r="I97" s="20"/>
      <c r="J97" s="20"/>
      <c r="K97">
        <f t="shared" si="24"/>
        <v>0</v>
      </c>
      <c r="L97" s="20"/>
      <c r="M97" s="6">
        <f t="shared" si="25"/>
        <v>0</v>
      </c>
      <c r="N97" s="20"/>
      <c r="O97" s="20"/>
    </row>
    <row r="98" spans="1:15">
      <c r="A98" s="20"/>
      <c r="B98" s="21"/>
      <c r="C98">
        <f t="shared" si="26"/>
        <v>4</v>
      </c>
      <c r="D98" s="20"/>
      <c r="E98" s="6">
        <v>5</v>
      </c>
      <c r="F98" s="12" t="s">
        <v>104</v>
      </c>
      <c r="G98" s="6">
        <v>0</v>
      </c>
      <c r="H98" s="6">
        <f>SUM(G$95:G98)/COUNT(G$95:G98)</f>
        <v>0.75</v>
      </c>
      <c r="I98" s="20"/>
      <c r="J98" s="20"/>
      <c r="K98">
        <f t="shared" si="24"/>
        <v>0</v>
      </c>
      <c r="L98" s="20"/>
      <c r="M98" s="6">
        <f t="shared" si="25"/>
        <v>0</v>
      </c>
      <c r="N98" s="20"/>
      <c r="O98" s="20"/>
    </row>
    <row r="99" spans="1:15">
      <c r="A99" s="20"/>
      <c r="B99" s="21"/>
      <c r="C99">
        <f t="shared" si="26"/>
        <v>5</v>
      </c>
      <c r="D99" s="20"/>
      <c r="E99" s="6">
        <v>6</v>
      </c>
      <c r="F99" s="12" t="s">
        <v>105</v>
      </c>
      <c r="G99" s="6">
        <v>0</v>
      </c>
      <c r="H99" s="6">
        <f>SUM(G$95:G99)/COUNT(G$95:G99)</f>
        <v>0.6</v>
      </c>
      <c r="I99" s="20"/>
      <c r="J99" s="20"/>
      <c r="K99">
        <f t="shared" si="24"/>
        <v>0</v>
      </c>
      <c r="L99" s="20"/>
      <c r="M99" s="6">
        <f t="shared" si="25"/>
        <v>0</v>
      </c>
      <c r="N99" s="20"/>
      <c r="O99" s="20"/>
    </row>
    <row r="100" spans="1:15">
      <c r="A100" s="20"/>
      <c r="B100" s="21"/>
      <c r="C100">
        <f t="shared" si="26"/>
        <v>6</v>
      </c>
      <c r="D100" s="20"/>
      <c r="E100" s="6">
        <v>7</v>
      </c>
      <c r="F100" s="12" t="s">
        <v>106</v>
      </c>
      <c r="G100" s="6">
        <v>0</v>
      </c>
      <c r="H100" s="6">
        <f>SUM(G$95:G100)/COUNT(G$95:G100)</f>
        <v>0.5</v>
      </c>
      <c r="I100" s="20"/>
      <c r="J100" s="20"/>
      <c r="K100">
        <f t="shared" si="24"/>
        <v>0</v>
      </c>
      <c r="L100" s="20"/>
      <c r="M100" s="6">
        <f t="shared" si="25"/>
        <v>0</v>
      </c>
      <c r="N100" s="20"/>
      <c r="O100" s="20"/>
    </row>
    <row r="101" spans="1:15" ht="30">
      <c r="A101" s="20"/>
      <c r="B101" s="21"/>
      <c r="C101">
        <f t="shared" si="26"/>
        <v>7</v>
      </c>
      <c r="D101" s="20"/>
      <c r="E101" s="6">
        <v>8</v>
      </c>
      <c r="F101" s="12" t="s">
        <v>107</v>
      </c>
      <c r="G101" s="6">
        <v>0</v>
      </c>
      <c r="H101" s="6">
        <f>SUM(G$95:G101)/COUNT(G$95:G101)</f>
        <v>0.42857142857142855</v>
      </c>
      <c r="I101" s="20"/>
      <c r="J101" s="20"/>
      <c r="K101">
        <f t="shared" si="24"/>
        <v>0</v>
      </c>
      <c r="L101" s="20"/>
      <c r="M101" s="6">
        <f t="shared" si="25"/>
        <v>0</v>
      </c>
      <c r="N101" s="20"/>
      <c r="O101" s="20"/>
    </row>
    <row r="102" spans="1:15" ht="30">
      <c r="A102" s="20"/>
      <c r="B102" s="21"/>
      <c r="C102">
        <f t="shared" si="26"/>
        <v>8</v>
      </c>
      <c r="D102" s="20"/>
      <c r="E102" s="6">
        <v>9</v>
      </c>
      <c r="F102" s="12" t="s">
        <v>108</v>
      </c>
      <c r="G102" s="6">
        <v>0</v>
      </c>
      <c r="H102" s="6">
        <f>SUM(G$95:G102)/COUNT(G$95:G102)</f>
        <v>0.375</v>
      </c>
      <c r="I102" s="20"/>
      <c r="J102" s="20"/>
      <c r="K102">
        <f t="shared" si="24"/>
        <v>0</v>
      </c>
      <c r="L102" s="20"/>
      <c r="M102" s="6">
        <f t="shared" si="25"/>
        <v>0</v>
      </c>
      <c r="N102" s="20"/>
      <c r="O102" s="20"/>
    </row>
    <row r="103" spans="1:15" ht="30">
      <c r="A103" s="20"/>
      <c r="B103" s="21"/>
      <c r="C103">
        <f t="shared" si="26"/>
        <v>9</v>
      </c>
      <c r="D103" s="20"/>
      <c r="E103" s="6">
        <v>10</v>
      </c>
      <c r="F103" s="12" t="s">
        <v>109</v>
      </c>
      <c r="G103" s="6">
        <v>0</v>
      </c>
      <c r="H103" s="6">
        <f>SUM(G$95:G103)/COUNT(G$95:G103)</f>
        <v>0.33333333333333331</v>
      </c>
      <c r="I103" s="20"/>
      <c r="J103" s="20"/>
      <c r="K103">
        <f t="shared" si="24"/>
        <v>0</v>
      </c>
      <c r="L103" s="20"/>
      <c r="M103" s="6">
        <f t="shared" si="25"/>
        <v>0</v>
      </c>
      <c r="N103" s="20"/>
      <c r="O103" s="20"/>
    </row>
    <row r="104" spans="1:15" ht="30">
      <c r="A104" s="20"/>
      <c r="B104" s="21"/>
      <c r="C104">
        <f t="shared" si="26"/>
        <v>10</v>
      </c>
      <c r="D104" s="20"/>
      <c r="E104" s="6">
        <v>3</v>
      </c>
      <c r="F104" s="12" t="s">
        <v>110</v>
      </c>
      <c r="G104" s="6">
        <v>1</v>
      </c>
      <c r="H104" s="6">
        <f>SUM(G$95:G104)/COUNT(G$95:G104)</f>
        <v>0.4</v>
      </c>
      <c r="I104" s="20"/>
      <c r="J104" s="20"/>
      <c r="K104">
        <f t="shared" si="24"/>
        <v>0.28906482631788782</v>
      </c>
      <c r="L104" s="20"/>
      <c r="M104" s="6">
        <f t="shared" si="25"/>
        <v>0.5</v>
      </c>
      <c r="N104" s="20"/>
      <c r="O104" s="20"/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30">
      <c r="A106" s="20">
        <v>10</v>
      </c>
      <c r="B106" s="21" t="s">
        <v>111</v>
      </c>
      <c r="C106">
        <v>1</v>
      </c>
      <c r="D106" s="20">
        <f>COUNT(C106:C115)</f>
        <v>10</v>
      </c>
      <c r="E106" s="6">
        <v>3</v>
      </c>
      <c r="F106" s="12" t="s">
        <v>112</v>
      </c>
      <c r="G106" s="6">
        <v>1</v>
      </c>
      <c r="H106" s="6">
        <f>SUM(G$106:G106)/COUNT(G$106:G106)</f>
        <v>1</v>
      </c>
      <c r="I106" s="20">
        <f>AVERAGE(H106:H115)</f>
        <v>0.77781746031746024</v>
      </c>
      <c r="J106" s="20">
        <f>SUM(G106:G115)</f>
        <v>5</v>
      </c>
      <c r="K106">
        <f t="shared" ref="K106:K115" si="27">(G106/LOG((C106+1),2))</f>
        <v>1</v>
      </c>
      <c r="L106" s="20">
        <f>SUM(K106:K115)</f>
        <v>2.8739897479140213</v>
      </c>
      <c r="M106" s="6">
        <f t="shared" ref="M106:M115" si="28">(G106/LOG((E106+1),2))</f>
        <v>0.5</v>
      </c>
      <c r="N106" s="20">
        <f>SUM(M106:M115)</f>
        <v>2.9484591188793918</v>
      </c>
      <c r="O106" s="20">
        <f>L106/N106</f>
        <v>0.9747429528567878</v>
      </c>
    </row>
    <row r="107" spans="1:15" ht="30">
      <c r="A107" s="20"/>
      <c r="B107" s="21"/>
      <c r="C107">
        <f t="shared" ref="C107:C115" si="29">C106+1</f>
        <v>2</v>
      </c>
      <c r="D107" s="20"/>
      <c r="E107" s="6">
        <v>4</v>
      </c>
      <c r="F107" s="12" t="s">
        <v>113</v>
      </c>
      <c r="G107" s="6">
        <v>1</v>
      </c>
      <c r="H107" s="6">
        <f>SUM(G$106:G107)/COUNT(G$106:G107)</f>
        <v>1</v>
      </c>
      <c r="I107" s="20"/>
      <c r="J107" s="20"/>
      <c r="K107">
        <f t="shared" si="27"/>
        <v>0.63092975357145742</v>
      </c>
      <c r="L107" s="20"/>
      <c r="M107" s="6">
        <f t="shared" si="28"/>
        <v>0.43067655807339306</v>
      </c>
      <c r="N107" s="20"/>
      <c r="O107" s="20"/>
    </row>
    <row r="108" spans="1:15" ht="45">
      <c r="A108" s="20"/>
      <c r="B108" s="21"/>
      <c r="C108">
        <f t="shared" si="29"/>
        <v>3</v>
      </c>
      <c r="D108" s="20"/>
      <c r="E108" s="6">
        <v>5</v>
      </c>
      <c r="F108" s="12" t="s">
        <v>114</v>
      </c>
      <c r="G108" s="6">
        <v>1</v>
      </c>
      <c r="H108" s="6">
        <f>SUM(G$106:G108)/COUNT(G$106:G108)</f>
        <v>1</v>
      </c>
      <c r="I108" s="20"/>
      <c r="J108" s="20"/>
      <c r="K108">
        <f t="shared" si="27"/>
        <v>0.5</v>
      </c>
      <c r="L108" s="20"/>
      <c r="M108" s="6">
        <f t="shared" si="28"/>
        <v>0.38685280723454163</v>
      </c>
      <c r="N108" s="20"/>
      <c r="O108" s="20"/>
    </row>
    <row r="109" spans="1:15">
      <c r="A109" s="20"/>
      <c r="B109" s="21"/>
      <c r="C109">
        <f t="shared" si="29"/>
        <v>4</v>
      </c>
      <c r="D109" s="20"/>
      <c r="E109" s="6">
        <v>6</v>
      </c>
      <c r="F109" s="12" t="s">
        <v>115</v>
      </c>
      <c r="G109" s="6">
        <v>0</v>
      </c>
      <c r="H109" s="6">
        <f>SUM(G$106:G109)/COUNT(G$106:G109)</f>
        <v>0.75</v>
      </c>
      <c r="I109" s="20"/>
      <c r="J109" s="20"/>
      <c r="K109">
        <f t="shared" si="27"/>
        <v>0</v>
      </c>
      <c r="L109" s="20"/>
      <c r="M109" s="6">
        <f t="shared" si="28"/>
        <v>0</v>
      </c>
      <c r="N109" s="20"/>
      <c r="O109" s="20"/>
    </row>
    <row r="110" spans="1:15">
      <c r="A110" s="20"/>
      <c r="B110" s="21"/>
      <c r="C110">
        <f t="shared" si="29"/>
        <v>5</v>
      </c>
      <c r="D110" s="20"/>
      <c r="E110" s="6">
        <v>1</v>
      </c>
      <c r="F110" s="12" t="s">
        <v>116</v>
      </c>
      <c r="G110" s="6">
        <v>1</v>
      </c>
      <c r="H110" s="6">
        <f>SUM(G$106:G110)/COUNT(G$106:G110)</f>
        <v>0.8</v>
      </c>
      <c r="I110" s="20"/>
      <c r="J110" s="20"/>
      <c r="K110">
        <f t="shared" si="27"/>
        <v>0.38685280723454163</v>
      </c>
      <c r="L110" s="20"/>
      <c r="M110" s="6">
        <f t="shared" si="28"/>
        <v>1</v>
      </c>
      <c r="N110" s="20"/>
      <c r="O110" s="20"/>
    </row>
    <row r="111" spans="1:15">
      <c r="A111" s="20"/>
      <c r="B111" s="21"/>
      <c r="C111">
        <f t="shared" si="29"/>
        <v>6</v>
      </c>
      <c r="D111" s="20"/>
      <c r="E111" s="6">
        <v>2</v>
      </c>
      <c r="F111" s="12" t="s">
        <v>117</v>
      </c>
      <c r="G111" s="6">
        <v>1</v>
      </c>
      <c r="H111" s="6">
        <f>SUM(G$106:G111)/COUNT(G$106:G111)</f>
        <v>0.83333333333333337</v>
      </c>
      <c r="I111" s="20"/>
      <c r="J111" s="20"/>
      <c r="K111">
        <f t="shared" si="27"/>
        <v>0.35620718710802218</v>
      </c>
      <c r="L111" s="20"/>
      <c r="M111" s="6">
        <f t="shared" si="28"/>
        <v>0.63092975357145742</v>
      </c>
      <c r="N111" s="20"/>
      <c r="O111" s="20"/>
    </row>
    <row r="112" spans="1:15">
      <c r="A112" s="20"/>
      <c r="B112" s="21"/>
      <c r="C112">
        <f t="shared" si="29"/>
        <v>7</v>
      </c>
      <c r="D112" s="20"/>
      <c r="E112" s="6">
        <v>7</v>
      </c>
      <c r="F112" s="12" t="s">
        <v>118</v>
      </c>
      <c r="G112" s="6">
        <v>0</v>
      </c>
      <c r="H112" s="6">
        <f>SUM(G$106:G112)/COUNT(G$106:G112)</f>
        <v>0.7142857142857143</v>
      </c>
      <c r="I112" s="20"/>
      <c r="J112" s="20"/>
      <c r="K112">
        <f t="shared" si="27"/>
        <v>0</v>
      </c>
      <c r="L112" s="20"/>
      <c r="M112" s="6">
        <f t="shared" si="28"/>
        <v>0</v>
      </c>
      <c r="N112" s="20"/>
      <c r="O112" s="20"/>
    </row>
    <row r="113" spans="1:15">
      <c r="A113" s="20"/>
      <c r="B113" s="21"/>
      <c r="C113">
        <f t="shared" si="29"/>
        <v>8</v>
      </c>
      <c r="D113" s="20"/>
      <c r="E113" s="6">
        <v>8</v>
      </c>
      <c r="F113" s="12" t="s">
        <v>119</v>
      </c>
      <c r="G113" s="6">
        <v>0</v>
      </c>
      <c r="H113" s="6">
        <f>SUM(G$106:G113)/COUNT(G$106:G113)</f>
        <v>0.625</v>
      </c>
      <c r="I113" s="20"/>
      <c r="J113" s="20"/>
      <c r="K113">
        <f t="shared" si="27"/>
        <v>0</v>
      </c>
      <c r="L113" s="20"/>
      <c r="M113" s="6">
        <f t="shared" si="28"/>
        <v>0</v>
      </c>
      <c r="N113" s="20"/>
      <c r="O113" s="20"/>
    </row>
    <row r="114" spans="1:15">
      <c r="A114" s="20"/>
      <c r="B114" s="21"/>
      <c r="C114">
        <f t="shared" si="29"/>
        <v>9</v>
      </c>
      <c r="D114" s="20"/>
      <c r="E114" s="6">
        <v>9</v>
      </c>
      <c r="F114" s="12" t="s">
        <v>119</v>
      </c>
      <c r="G114" s="6">
        <v>0</v>
      </c>
      <c r="H114" s="6">
        <f>SUM(G$106:G114)/COUNT(G$106:G114)</f>
        <v>0.55555555555555558</v>
      </c>
      <c r="I114" s="20"/>
      <c r="J114" s="20"/>
      <c r="K114">
        <f t="shared" si="27"/>
        <v>0</v>
      </c>
      <c r="L114" s="20"/>
      <c r="M114" s="6">
        <f t="shared" si="28"/>
        <v>0</v>
      </c>
      <c r="N114" s="20"/>
      <c r="O114" s="20"/>
    </row>
    <row r="115" spans="1:15" ht="30">
      <c r="A115" s="20"/>
      <c r="B115" s="21"/>
      <c r="C115">
        <f t="shared" si="29"/>
        <v>10</v>
      </c>
      <c r="D115" s="20"/>
      <c r="E115" s="6">
        <v>10</v>
      </c>
      <c r="F115" s="12" t="s">
        <v>120</v>
      </c>
      <c r="G115" s="6">
        <v>0</v>
      </c>
      <c r="H115" s="6">
        <f>SUM(G$106:G115)/COUNT(G$106:G115)</f>
        <v>0.5</v>
      </c>
      <c r="I115" s="20"/>
      <c r="J115" s="20"/>
      <c r="K115">
        <f t="shared" si="27"/>
        <v>0</v>
      </c>
      <c r="L115" s="20"/>
      <c r="M115" s="6">
        <f t="shared" si="28"/>
        <v>0</v>
      </c>
      <c r="N115" s="20"/>
      <c r="O115" s="20"/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</sheetData>
  <mergeCells count="85">
    <mergeCell ref="O62:O71"/>
    <mergeCell ref="O73:O82"/>
    <mergeCell ref="O84:O93"/>
    <mergeCell ref="O95:O104"/>
    <mergeCell ref="O106:O115"/>
    <mergeCell ref="O7:O16"/>
    <mergeCell ref="O18:O27"/>
    <mergeCell ref="O29:O38"/>
    <mergeCell ref="O40:O49"/>
    <mergeCell ref="O51:O60"/>
    <mergeCell ref="N62:N71"/>
    <mergeCell ref="N73:N82"/>
    <mergeCell ref="N84:N93"/>
    <mergeCell ref="N95:N104"/>
    <mergeCell ref="N106:N115"/>
    <mergeCell ref="N7:N16"/>
    <mergeCell ref="N18:N27"/>
    <mergeCell ref="N29:N38"/>
    <mergeCell ref="N40:N49"/>
    <mergeCell ref="N51:N60"/>
    <mergeCell ref="L62:L71"/>
    <mergeCell ref="L73:L82"/>
    <mergeCell ref="L84:L93"/>
    <mergeCell ref="L95:L104"/>
    <mergeCell ref="L106:L115"/>
    <mergeCell ref="L7:L16"/>
    <mergeCell ref="L18:L27"/>
    <mergeCell ref="L29:L38"/>
    <mergeCell ref="L40:L49"/>
    <mergeCell ref="L51:L60"/>
    <mergeCell ref="J62:J71"/>
    <mergeCell ref="J73:J82"/>
    <mergeCell ref="J84:J93"/>
    <mergeCell ref="J95:J104"/>
    <mergeCell ref="J106:J115"/>
    <mergeCell ref="J7:J16"/>
    <mergeCell ref="J18:J27"/>
    <mergeCell ref="J29:J38"/>
    <mergeCell ref="J40:J49"/>
    <mergeCell ref="J51:J60"/>
    <mergeCell ref="I62:I71"/>
    <mergeCell ref="I73:I82"/>
    <mergeCell ref="I84:I93"/>
    <mergeCell ref="I95:I104"/>
    <mergeCell ref="I106:I115"/>
    <mergeCell ref="I7:I16"/>
    <mergeCell ref="I18:I27"/>
    <mergeCell ref="I29:I38"/>
    <mergeCell ref="I40:I49"/>
    <mergeCell ref="I51:I60"/>
    <mergeCell ref="D62:D71"/>
    <mergeCell ref="D73:D82"/>
    <mergeCell ref="D84:D93"/>
    <mergeCell ref="D95:D104"/>
    <mergeCell ref="D106:D115"/>
    <mergeCell ref="D7:D16"/>
    <mergeCell ref="D18:D27"/>
    <mergeCell ref="D29:D38"/>
    <mergeCell ref="D40:D49"/>
    <mergeCell ref="D51:D60"/>
    <mergeCell ref="B62:B71"/>
    <mergeCell ref="B73:B82"/>
    <mergeCell ref="B84:B93"/>
    <mergeCell ref="B95:B104"/>
    <mergeCell ref="B106:B115"/>
    <mergeCell ref="B7:B16"/>
    <mergeCell ref="B18:B27"/>
    <mergeCell ref="B29:B38"/>
    <mergeCell ref="B40:B49"/>
    <mergeCell ref="B51:B60"/>
    <mergeCell ref="A62:A71"/>
    <mergeCell ref="A73:A82"/>
    <mergeCell ref="A84:A93"/>
    <mergeCell ref="A95:A104"/>
    <mergeCell ref="A106:A115"/>
    <mergeCell ref="A7:A16"/>
    <mergeCell ref="A18:A27"/>
    <mergeCell ref="A29:A38"/>
    <mergeCell ref="A40:A49"/>
    <mergeCell ref="A51:A60"/>
    <mergeCell ref="A2:G2"/>
    <mergeCell ref="H2:O2"/>
    <mergeCell ref="B3:C3"/>
    <mergeCell ref="A4:C4"/>
    <mergeCell ref="F4:G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urkorolev</dc:creator>
  <cp:lastModifiedBy>Oldman</cp:lastModifiedBy>
  <dcterms:created xsi:type="dcterms:W3CDTF">2015-06-05T22:19:00Z</dcterms:created>
  <dcterms:modified xsi:type="dcterms:W3CDTF">2023-11-04T14:43:22Z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