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"/>
    </mc:Choice>
  </mc:AlternateContent>
  <xr:revisionPtr revIDLastSave="0" documentId="8_{BECE0855-DB11-418B-A059-4A456B69DC44}" xr6:coauthVersionLast="47" xr6:coauthVersionMax="47" xr10:uidLastSave="{00000000-0000-0000-0000-000000000000}"/>
  <bookViews>
    <workbookView xWindow="-28920" yWindow="90" windowWidth="29040" windowHeight="15840" xr2:uid="{00000000-000D-0000-FFFF-FFFF00000000}"/>
  </bookViews>
  <sheets>
    <sheet name="Ejemplo" sheetId="8" r:id="rId1"/>
  </sheets>
  <definedNames>
    <definedName name="solver_adj" localSheetId="0" hidden="1">Ejemplo!$C$5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Ejemplo!$I$29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1.394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8" l="1"/>
  <c r="N24" i="8"/>
  <c r="N2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5" i="8"/>
  <c r="L24" i="8"/>
  <c r="M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5" i="8"/>
  <c r="O5" i="8"/>
  <c r="O25" i="8"/>
  <c r="M25" i="8"/>
  <c r="M24" i="8"/>
  <c r="N26" i="8"/>
  <c r="O26" i="8"/>
  <c r="M27" i="8"/>
  <c r="M26" i="8"/>
  <c r="L28" i="8"/>
  <c r="L27" i="8"/>
  <c r="L26" i="8"/>
  <c r="L29" i="8"/>
  <c r="L30" i="8"/>
  <c r="M30" i="8" l="1"/>
  <c r="M28" i="8"/>
  <c r="M29" i="8"/>
  <c r="N27" i="8" l="1"/>
  <c r="N28" i="8"/>
  <c r="N29" i="8"/>
  <c r="N30" i="8"/>
  <c r="O27" i="8"/>
  <c r="O28" i="8"/>
  <c r="O29" i="8"/>
  <c r="O30" i="8"/>
  <c r="K26" i="8"/>
  <c r="K27" i="8"/>
  <c r="K28" i="8"/>
  <c r="K29" i="8"/>
  <c r="K30" i="8"/>
  <c r="M17" i="8"/>
  <c r="O17" i="8" s="1"/>
  <c r="M18" i="8"/>
  <c r="O18" i="8" s="1"/>
  <c r="M19" i="8"/>
  <c r="O19" i="8" s="1"/>
  <c r="M20" i="8"/>
  <c r="O20" i="8" s="1"/>
  <c r="M21" i="8"/>
  <c r="O21" i="8" s="1"/>
  <c r="M22" i="8"/>
  <c r="O22" i="8" s="1"/>
  <c r="M23" i="8"/>
  <c r="O23" i="8" s="1"/>
  <c r="O24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M7" i="8" l="1"/>
  <c r="O7" i="8" s="1"/>
  <c r="M9" i="8"/>
  <c r="O9" i="8" s="1"/>
  <c r="M11" i="8"/>
  <c r="O11" i="8" s="1"/>
  <c r="M13" i="8"/>
  <c r="O13" i="8" s="1"/>
  <c r="M15" i="8"/>
  <c r="O15" i="8" s="1"/>
  <c r="M6" i="8"/>
  <c r="O6" i="8" s="1"/>
  <c r="M8" i="8"/>
  <c r="O8" i="8" s="1"/>
  <c r="M10" i="8"/>
  <c r="O10" i="8" s="1"/>
  <c r="M12" i="8"/>
  <c r="O12" i="8" s="1"/>
  <c r="M14" i="8"/>
  <c r="O14" i="8" s="1"/>
  <c r="M16" i="8"/>
  <c r="O16" i="8" s="1"/>
</calcChain>
</file>

<file path=xl/sharedStrings.xml><?xml version="1.0" encoding="utf-8"?>
<sst xmlns="http://schemas.openxmlformats.org/spreadsheetml/2006/main" count="31" uniqueCount="16">
  <si>
    <t>Pb</t>
  </si>
  <si>
    <t>Bo</t>
  </si>
  <si>
    <t>Rs</t>
  </si>
  <si>
    <t>Rsfb</t>
  </si>
  <si>
    <t>Bofb</t>
  </si>
  <si>
    <t>Mccain y Moses</t>
  </si>
  <si>
    <t>Muhammad y Al-Marhoun</t>
  </si>
  <si>
    <t>Datos de Prueba de liberación diferencial</t>
  </si>
  <si>
    <t xml:space="preserve"> (psi)</t>
  </si>
  <si>
    <t xml:space="preserve">Presión </t>
  </si>
  <si>
    <t>V rel</t>
  </si>
  <si>
    <t>bls/STB</t>
  </si>
  <si>
    <t>scf/STB</t>
  </si>
  <si>
    <t>bbl/bbl</t>
  </si>
  <si>
    <t>Datos de prueba de separadores</t>
  </si>
  <si>
    <t>Corrección a las condiciones de separación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</si>
</sst>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19" fillId="0" borderId="10" xfId="0" applyNumberFormat="1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2" fontId="19" fillId="0" borderId="10" xfId="0" applyNumberFormat="1" applyFont="1" applyFill="1" applyBorder="1" applyAlignment="1">
      <alignment horizontal="center"/>
    </xf>
    <xf numFmtId="0" fontId="0" fillId="34" borderId="10" xfId="0" applyFill="1" applyBorder="1"/>
    <xf numFmtId="16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4206633261752"/>
          <c:y val="4.8615277254854906E-2"/>
          <c:w val="0.75812157003101888"/>
          <c:h val="0.6915507846601322"/>
        </c:manualLayout>
      </c:layout>
      <c:scatterChart>
        <c:scatterStyle val="lineMarker"/>
        <c:varyColors val="0"/>
        <c:ser>
          <c:idx val="1"/>
          <c:order val="0"/>
          <c:tx>
            <c:v>Bo (LD)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Ejemplo!$B$5:$B$30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Ejemplo!$C$5:$C$30</c:f>
              <c:numCache>
                <c:formatCode>General</c:formatCode>
                <c:ptCount val="26"/>
                <c:pt idx="0">
                  <c:v>1.3180000000000001</c:v>
                </c:pt>
                <c:pt idx="1">
                  <c:v>1.329</c:v>
                </c:pt>
                <c:pt idx="2">
                  <c:v>1.3340000000000001</c:v>
                </c:pt>
                <c:pt idx="3">
                  <c:v>1.34</c:v>
                </c:pt>
                <c:pt idx="4">
                  <c:v>1.343</c:v>
                </c:pt>
                <c:pt idx="5">
                  <c:v>1.343</c:v>
                </c:pt>
                <c:pt idx="6">
                  <c:v>1.347</c:v>
                </c:pt>
                <c:pt idx="7">
                  <c:v>1.35</c:v>
                </c:pt>
                <c:pt idx="8">
                  <c:v>1.3520000000000001</c:v>
                </c:pt>
                <c:pt idx="9">
                  <c:v>1.3540000000000001</c:v>
                </c:pt>
                <c:pt idx="10">
                  <c:v>1.3540000000000001</c:v>
                </c:pt>
                <c:pt idx="11">
                  <c:v>1.355</c:v>
                </c:pt>
                <c:pt idx="12">
                  <c:v>1.3560000000000001</c:v>
                </c:pt>
                <c:pt idx="13">
                  <c:v>1.3560000000000001</c:v>
                </c:pt>
                <c:pt idx="14">
                  <c:v>1.357</c:v>
                </c:pt>
                <c:pt idx="15">
                  <c:v>1.3580000000000001</c:v>
                </c:pt>
                <c:pt idx="16">
                  <c:v>1.3580000000000001</c:v>
                </c:pt>
                <c:pt idx="17">
                  <c:v>1.359</c:v>
                </c:pt>
                <c:pt idx="18">
                  <c:v>1.36</c:v>
                </c:pt>
                <c:pt idx="19">
                  <c:v>1.36</c:v>
                </c:pt>
                <c:pt idx="20">
                  <c:v>1.3260000000000001</c:v>
                </c:pt>
                <c:pt idx="21">
                  <c:v>1.292</c:v>
                </c:pt>
                <c:pt idx="22">
                  <c:v>1.2569999999999999</c:v>
                </c:pt>
                <c:pt idx="23">
                  <c:v>1.22</c:v>
                </c:pt>
                <c:pt idx="24">
                  <c:v>1.175</c:v>
                </c:pt>
                <c:pt idx="25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E-4DBA-9A90-39B891D01FEB}"/>
            </c:ext>
          </c:extLst>
        </c:ser>
        <c:ser>
          <c:idx val="0"/>
          <c:order val="1"/>
          <c:tx>
            <c:v>Bo (cor)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Ejemplo!$K$5:$K$30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Ejemplo!$L$5:$L$30</c:f>
              <c:numCache>
                <c:formatCode>0.000</c:formatCode>
                <c:ptCount val="26"/>
                <c:pt idx="0">
                  <c:v>1.2365716</c:v>
                </c:pt>
                <c:pt idx="1">
                  <c:v>1.2462692</c:v>
                </c:pt>
                <c:pt idx="2">
                  <c:v>1.2513732</c:v>
                </c:pt>
                <c:pt idx="3">
                  <c:v>1.2567324</c:v>
                </c:pt>
                <c:pt idx="4">
                  <c:v>1.2597947999999999</c:v>
                </c:pt>
                <c:pt idx="5">
                  <c:v>1.2600500000000001</c:v>
                </c:pt>
                <c:pt idx="6">
                  <c:v>1.2636228</c:v>
                </c:pt>
                <c:pt idx="7">
                  <c:v>1.2660472</c:v>
                </c:pt>
                <c:pt idx="8">
                  <c:v>1.2684716</c:v>
                </c:pt>
                <c:pt idx="9">
                  <c:v>1.2697476000000001</c:v>
                </c:pt>
                <c:pt idx="10">
                  <c:v>1.2703856</c:v>
                </c:pt>
                <c:pt idx="11">
                  <c:v>1.2710235999999999</c:v>
                </c:pt>
                <c:pt idx="12">
                  <c:v>1.2716616000000001</c:v>
                </c:pt>
                <c:pt idx="13">
                  <c:v>1.2722996</c:v>
                </c:pt>
                <c:pt idx="14">
                  <c:v>1.2729376000000001</c:v>
                </c:pt>
                <c:pt idx="15">
                  <c:v>1.2737031999999999</c:v>
                </c:pt>
                <c:pt idx="16">
                  <c:v>1.2743412000000001</c:v>
                </c:pt>
                <c:pt idx="17">
                  <c:v>1.2751067999999999</c:v>
                </c:pt>
                <c:pt idx="18">
                  <c:v>1.2757448</c:v>
                </c:pt>
                <c:pt idx="19">
                  <c:v>1.276</c:v>
                </c:pt>
                <c:pt idx="20">
                  <c:v>1.2441</c:v>
                </c:pt>
                <c:pt idx="21">
                  <c:v>1.2121999999999999</c:v>
                </c:pt>
                <c:pt idx="22">
                  <c:v>1.1793617647058823</c:v>
                </c:pt>
                <c:pt idx="23">
                  <c:v>1.1446470588235294</c:v>
                </c:pt>
                <c:pt idx="24">
                  <c:v>1.1024264705882354</c:v>
                </c:pt>
                <c:pt idx="25">
                  <c:v>1.0104794117647058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E-4DBA-9A90-39B891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5311"/>
        <c:axId val="523468063"/>
      </c:scatterChart>
      <c:valAx>
        <c:axId val="5255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Presión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3468063"/>
        <c:crosses val="autoZero"/>
        <c:crossBetween val="midCat"/>
      </c:valAx>
      <c:valAx>
        <c:axId val="5234680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Bo (bls/stb)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55353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4206633261752"/>
          <c:y val="4.8615277254854906E-2"/>
          <c:w val="0.75812157003101888"/>
          <c:h val="0.6915507846601322"/>
        </c:manualLayout>
      </c:layout>
      <c:scatterChart>
        <c:scatterStyle val="lineMarker"/>
        <c:varyColors val="0"/>
        <c:ser>
          <c:idx val="1"/>
          <c:order val="0"/>
          <c:tx>
            <c:v>Bo (LD)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Ejemplo!$B$5:$B$30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Ejemplo!$C$5:$C$30</c:f>
              <c:numCache>
                <c:formatCode>General</c:formatCode>
                <c:ptCount val="26"/>
                <c:pt idx="0">
                  <c:v>1.3180000000000001</c:v>
                </c:pt>
                <c:pt idx="1">
                  <c:v>1.329</c:v>
                </c:pt>
                <c:pt idx="2">
                  <c:v>1.3340000000000001</c:v>
                </c:pt>
                <c:pt idx="3">
                  <c:v>1.34</c:v>
                </c:pt>
                <c:pt idx="4">
                  <c:v>1.343</c:v>
                </c:pt>
                <c:pt idx="5">
                  <c:v>1.343</c:v>
                </c:pt>
                <c:pt idx="6">
                  <c:v>1.347</c:v>
                </c:pt>
                <c:pt idx="7">
                  <c:v>1.35</c:v>
                </c:pt>
                <c:pt idx="8">
                  <c:v>1.3520000000000001</c:v>
                </c:pt>
                <c:pt idx="9">
                  <c:v>1.3540000000000001</c:v>
                </c:pt>
                <c:pt idx="10">
                  <c:v>1.3540000000000001</c:v>
                </c:pt>
                <c:pt idx="11">
                  <c:v>1.355</c:v>
                </c:pt>
                <c:pt idx="12">
                  <c:v>1.3560000000000001</c:v>
                </c:pt>
                <c:pt idx="13">
                  <c:v>1.3560000000000001</c:v>
                </c:pt>
                <c:pt idx="14">
                  <c:v>1.357</c:v>
                </c:pt>
                <c:pt idx="15">
                  <c:v>1.3580000000000001</c:v>
                </c:pt>
                <c:pt idx="16">
                  <c:v>1.3580000000000001</c:v>
                </c:pt>
                <c:pt idx="17">
                  <c:v>1.359</c:v>
                </c:pt>
                <c:pt idx="18">
                  <c:v>1.36</c:v>
                </c:pt>
                <c:pt idx="19">
                  <c:v>1.36</c:v>
                </c:pt>
                <c:pt idx="20">
                  <c:v>1.3260000000000001</c:v>
                </c:pt>
                <c:pt idx="21">
                  <c:v>1.292</c:v>
                </c:pt>
                <c:pt idx="22">
                  <c:v>1.2569999999999999</c:v>
                </c:pt>
                <c:pt idx="23">
                  <c:v>1.22</c:v>
                </c:pt>
                <c:pt idx="24">
                  <c:v>1.175</c:v>
                </c:pt>
                <c:pt idx="25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4-4900-BAAF-D06E72141454}"/>
            </c:ext>
          </c:extLst>
        </c:ser>
        <c:ser>
          <c:idx val="0"/>
          <c:order val="1"/>
          <c:tx>
            <c:v>Bo (Cor)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Ejemplo!$K$5:$K$30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Ejemplo!$N$5:$N$30</c:f>
              <c:numCache>
                <c:formatCode>0.000</c:formatCode>
                <c:ptCount val="26"/>
                <c:pt idx="0">
                  <c:v>1.2365716</c:v>
                </c:pt>
                <c:pt idx="1">
                  <c:v>1.2462692</c:v>
                </c:pt>
                <c:pt idx="2">
                  <c:v>1.2513732</c:v>
                </c:pt>
                <c:pt idx="3">
                  <c:v>1.2567324</c:v>
                </c:pt>
                <c:pt idx="4">
                  <c:v>1.2597947999999999</c:v>
                </c:pt>
                <c:pt idx="5">
                  <c:v>1.2600500000000001</c:v>
                </c:pt>
                <c:pt idx="6">
                  <c:v>1.2636228</c:v>
                </c:pt>
                <c:pt idx="7">
                  <c:v>1.2660472</c:v>
                </c:pt>
                <c:pt idx="8">
                  <c:v>1.2684716</c:v>
                </c:pt>
                <c:pt idx="9">
                  <c:v>1.2697476000000001</c:v>
                </c:pt>
                <c:pt idx="10">
                  <c:v>1.2703856</c:v>
                </c:pt>
                <c:pt idx="11">
                  <c:v>1.2710235999999999</c:v>
                </c:pt>
                <c:pt idx="12">
                  <c:v>1.2716616000000001</c:v>
                </c:pt>
                <c:pt idx="13">
                  <c:v>1.2722996</c:v>
                </c:pt>
                <c:pt idx="14">
                  <c:v>1.2729376000000001</c:v>
                </c:pt>
                <c:pt idx="15">
                  <c:v>1.2737031999999999</c:v>
                </c:pt>
                <c:pt idx="16">
                  <c:v>1.2743412000000001</c:v>
                </c:pt>
                <c:pt idx="17">
                  <c:v>1.2751067999999999</c:v>
                </c:pt>
                <c:pt idx="18">
                  <c:v>1.2757448</c:v>
                </c:pt>
                <c:pt idx="19">
                  <c:v>1.276</c:v>
                </c:pt>
                <c:pt idx="20">
                  <c:v>1.2520918727915193</c:v>
                </c:pt>
                <c:pt idx="21">
                  <c:v>1.2281837455830389</c:v>
                </c:pt>
                <c:pt idx="22">
                  <c:v>1.2035724381625441</c:v>
                </c:pt>
                <c:pt idx="23">
                  <c:v>1.1775547703180211</c:v>
                </c:pt>
                <c:pt idx="24">
                  <c:v>1.1459116607773852</c:v>
                </c:pt>
                <c:pt idx="25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4-4900-BAAF-D06E7214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5311"/>
        <c:axId val="523468063"/>
      </c:scatterChart>
      <c:valAx>
        <c:axId val="5255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Presión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3468063"/>
        <c:crosses val="autoZero"/>
        <c:crossBetween val="midCat"/>
      </c:valAx>
      <c:valAx>
        <c:axId val="5234680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Bo (bls/stb)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55353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4206633261752"/>
          <c:y val="4.8615277254854906E-2"/>
          <c:w val="0.75812157003101888"/>
          <c:h val="0.6915507846601322"/>
        </c:manualLayout>
      </c:layout>
      <c:scatterChart>
        <c:scatterStyle val="lineMarker"/>
        <c:varyColors val="0"/>
        <c:ser>
          <c:idx val="1"/>
          <c:order val="0"/>
          <c:tx>
            <c:v>Rs (LD)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Ejemplo!$B$5:$B$30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Ejemplo!$D$5:$D$30</c:f>
              <c:numCache>
                <c:formatCode>General</c:formatCode>
                <c:ptCount val="26"/>
                <c:pt idx="0">
                  <c:v>500.4153</c:v>
                </c:pt>
                <c:pt idx="1">
                  <c:v>500.4153</c:v>
                </c:pt>
                <c:pt idx="2">
                  <c:v>500.4153</c:v>
                </c:pt>
                <c:pt idx="3">
                  <c:v>500.4153</c:v>
                </c:pt>
                <c:pt idx="4">
                  <c:v>500.4153</c:v>
                </c:pt>
                <c:pt idx="5">
                  <c:v>500.4153</c:v>
                </c:pt>
                <c:pt idx="6">
                  <c:v>500.4153</c:v>
                </c:pt>
                <c:pt idx="7">
                  <c:v>500.4153</c:v>
                </c:pt>
                <c:pt idx="8">
                  <c:v>500.4153</c:v>
                </c:pt>
                <c:pt idx="9">
                  <c:v>500.4153</c:v>
                </c:pt>
                <c:pt idx="10">
                  <c:v>500.4153</c:v>
                </c:pt>
                <c:pt idx="11">
                  <c:v>500.4153</c:v>
                </c:pt>
                <c:pt idx="12">
                  <c:v>500.4153</c:v>
                </c:pt>
                <c:pt idx="13">
                  <c:v>500.4153</c:v>
                </c:pt>
                <c:pt idx="14">
                  <c:v>500.4153</c:v>
                </c:pt>
                <c:pt idx="15">
                  <c:v>500.4153</c:v>
                </c:pt>
                <c:pt idx="16">
                  <c:v>500.4153</c:v>
                </c:pt>
                <c:pt idx="17">
                  <c:v>500.4153</c:v>
                </c:pt>
                <c:pt idx="18">
                  <c:v>500.4153</c:v>
                </c:pt>
                <c:pt idx="19">
                  <c:v>500.4153</c:v>
                </c:pt>
                <c:pt idx="20">
                  <c:v>434.63040000000001</c:v>
                </c:pt>
                <c:pt idx="21">
                  <c:v>366.59640000000002</c:v>
                </c:pt>
                <c:pt idx="22">
                  <c:v>292.93970000000002</c:v>
                </c:pt>
                <c:pt idx="23">
                  <c:v>212.5359</c:v>
                </c:pt>
                <c:pt idx="24">
                  <c:v>117.5133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C-402C-AA25-73011305AA19}"/>
            </c:ext>
          </c:extLst>
        </c:ser>
        <c:ser>
          <c:idx val="0"/>
          <c:order val="1"/>
          <c:tx>
            <c:v>Rs (cor)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Ejemplo!$K$5:$K$30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Ejemplo!$M$5:$M$30</c:f>
              <c:numCache>
                <c:formatCode>General</c:formatCode>
                <c:ptCount val="26"/>
                <c:pt idx="0">
                  <c:v>408.76</c:v>
                </c:pt>
                <c:pt idx="1">
                  <c:v>408.76</c:v>
                </c:pt>
                <c:pt idx="2">
                  <c:v>408.76</c:v>
                </c:pt>
                <c:pt idx="3">
                  <c:v>408.76</c:v>
                </c:pt>
                <c:pt idx="4">
                  <c:v>408.76</c:v>
                </c:pt>
                <c:pt idx="5">
                  <c:v>408.76</c:v>
                </c:pt>
                <c:pt idx="6">
                  <c:v>408.76</c:v>
                </c:pt>
                <c:pt idx="7">
                  <c:v>408.76</c:v>
                </c:pt>
                <c:pt idx="8">
                  <c:v>408.76</c:v>
                </c:pt>
                <c:pt idx="9">
                  <c:v>408.76</c:v>
                </c:pt>
                <c:pt idx="10">
                  <c:v>408.76</c:v>
                </c:pt>
                <c:pt idx="11">
                  <c:v>408.76</c:v>
                </c:pt>
                <c:pt idx="12">
                  <c:v>408.76</c:v>
                </c:pt>
                <c:pt idx="13">
                  <c:v>408.76</c:v>
                </c:pt>
                <c:pt idx="14">
                  <c:v>408.76</c:v>
                </c:pt>
                <c:pt idx="15">
                  <c:v>408.76</c:v>
                </c:pt>
                <c:pt idx="16">
                  <c:v>408.76</c:v>
                </c:pt>
                <c:pt idx="17">
                  <c:v>408.76</c:v>
                </c:pt>
                <c:pt idx="18">
                  <c:v>408.76</c:v>
                </c:pt>
                <c:pt idx="19">
                  <c:v>408.76</c:v>
                </c:pt>
                <c:pt idx="20" formatCode="0.00">
                  <c:v>347.03828499999997</c:v>
                </c:pt>
                <c:pt idx="21" formatCode="0.00">
                  <c:v>283.20638500000001</c:v>
                </c:pt>
                <c:pt idx="22" formatCode="0.00">
                  <c:v>214.0990694117647</c:v>
                </c:pt>
                <c:pt idx="23" formatCode="0.00">
                  <c:v>138.66138647058818</c:v>
                </c:pt>
                <c:pt idx="24" formatCode="0.00">
                  <c:v>49.507829411764703</c:v>
                </c:pt>
                <c:pt idx="25" formatCode="0.00">
                  <c:v>-60.74729617647057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C-402C-AA25-73011305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5311"/>
        <c:axId val="523468063"/>
      </c:scatterChart>
      <c:valAx>
        <c:axId val="5255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Presión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3468063"/>
        <c:crosses val="autoZero"/>
        <c:crossBetween val="midCat"/>
      </c:valAx>
      <c:valAx>
        <c:axId val="52346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Rs (scf/stb)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55353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4206633261752"/>
          <c:y val="4.8615277254854906E-2"/>
          <c:w val="0.75812157003101888"/>
          <c:h val="0.6915507846601322"/>
        </c:manualLayout>
      </c:layout>
      <c:scatterChart>
        <c:scatterStyle val="lineMarker"/>
        <c:varyColors val="0"/>
        <c:ser>
          <c:idx val="1"/>
          <c:order val="0"/>
          <c:tx>
            <c:v>Rs (LD)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Ejemplo!$B$5:$B$30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Ejemplo!$D$5:$D$30</c:f>
              <c:numCache>
                <c:formatCode>General</c:formatCode>
                <c:ptCount val="26"/>
                <c:pt idx="0">
                  <c:v>500.4153</c:v>
                </c:pt>
                <c:pt idx="1">
                  <c:v>500.4153</c:v>
                </c:pt>
                <c:pt idx="2">
                  <c:v>500.4153</c:v>
                </c:pt>
                <c:pt idx="3">
                  <c:v>500.4153</c:v>
                </c:pt>
                <c:pt idx="4">
                  <c:v>500.4153</c:v>
                </c:pt>
                <c:pt idx="5">
                  <c:v>500.4153</c:v>
                </c:pt>
                <c:pt idx="6">
                  <c:v>500.4153</c:v>
                </c:pt>
                <c:pt idx="7">
                  <c:v>500.4153</c:v>
                </c:pt>
                <c:pt idx="8">
                  <c:v>500.4153</c:v>
                </c:pt>
                <c:pt idx="9">
                  <c:v>500.4153</c:v>
                </c:pt>
                <c:pt idx="10">
                  <c:v>500.4153</c:v>
                </c:pt>
                <c:pt idx="11">
                  <c:v>500.4153</c:v>
                </c:pt>
                <c:pt idx="12">
                  <c:v>500.4153</c:v>
                </c:pt>
                <c:pt idx="13">
                  <c:v>500.4153</c:v>
                </c:pt>
                <c:pt idx="14">
                  <c:v>500.4153</c:v>
                </c:pt>
                <c:pt idx="15">
                  <c:v>500.4153</c:v>
                </c:pt>
                <c:pt idx="16">
                  <c:v>500.4153</c:v>
                </c:pt>
                <c:pt idx="17">
                  <c:v>500.4153</c:v>
                </c:pt>
                <c:pt idx="18">
                  <c:v>500.4153</c:v>
                </c:pt>
                <c:pt idx="19">
                  <c:v>500.4153</c:v>
                </c:pt>
                <c:pt idx="20">
                  <c:v>434.63040000000001</c:v>
                </c:pt>
                <c:pt idx="21">
                  <c:v>366.59640000000002</c:v>
                </c:pt>
                <c:pt idx="22">
                  <c:v>292.93970000000002</c:v>
                </c:pt>
                <c:pt idx="23">
                  <c:v>212.5359</c:v>
                </c:pt>
                <c:pt idx="24">
                  <c:v>117.5133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9-4C4D-8BF1-9C8091625D44}"/>
            </c:ext>
          </c:extLst>
        </c:ser>
        <c:ser>
          <c:idx val="0"/>
          <c:order val="1"/>
          <c:tx>
            <c:v>Rs (cor)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Ejemplo!$K$5:$K$30</c:f>
              <c:numCache>
                <c:formatCode>General</c:formatCode>
                <c:ptCount val="26"/>
                <c:pt idx="0">
                  <c:v>6003.5282999999999</c:v>
                </c:pt>
                <c:pt idx="1">
                  <c:v>4996.5398999999998</c:v>
                </c:pt>
                <c:pt idx="2">
                  <c:v>4500.1571999999996</c:v>
                </c:pt>
                <c:pt idx="3">
                  <c:v>4002.3521999999998</c:v>
                </c:pt>
                <c:pt idx="4">
                  <c:v>3722.1590999999999</c:v>
                </c:pt>
                <c:pt idx="5">
                  <c:v>3700.8245999999999</c:v>
                </c:pt>
                <c:pt idx="6">
                  <c:v>3402.1415999999999</c:v>
                </c:pt>
                <c:pt idx="7">
                  <c:v>3198.7527</c:v>
                </c:pt>
                <c:pt idx="8">
                  <c:v>2999.6307000000002</c:v>
                </c:pt>
                <c:pt idx="9">
                  <c:v>2897.2251000000001</c:v>
                </c:pt>
                <c:pt idx="10">
                  <c:v>2850.2892000000002</c:v>
                </c:pt>
                <c:pt idx="11">
                  <c:v>2801.931</c:v>
                </c:pt>
                <c:pt idx="12">
                  <c:v>2749.3058999999998</c:v>
                </c:pt>
                <c:pt idx="13">
                  <c:v>2706.6369</c:v>
                </c:pt>
                <c:pt idx="14">
                  <c:v>2655.4340999999999</c:v>
                </c:pt>
                <c:pt idx="15">
                  <c:v>2598.5421000000001</c:v>
                </c:pt>
                <c:pt idx="16">
                  <c:v>2555.8730999999998</c:v>
                </c:pt>
                <c:pt idx="17">
                  <c:v>2497.5587999999998</c:v>
                </c:pt>
                <c:pt idx="18">
                  <c:v>2450.6228999999998</c:v>
                </c:pt>
                <c:pt idx="19">
                  <c:v>2429.2883999999999</c:v>
                </c:pt>
                <c:pt idx="20">
                  <c:v>1991.22</c:v>
                </c:pt>
                <c:pt idx="21">
                  <c:v>1564.53</c:v>
                </c:pt>
                <c:pt idx="22">
                  <c:v>1137.8399999999999</c:v>
                </c:pt>
                <c:pt idx="23">
                  <c:v>711.15</c:v>
                </c:pt>
                <c:pt idx="24">
                  <c:v>284.45999999999998</c:v>
                </c:pt>
                <c:pt idx="25">
                  <c:v>14.734999999999999</c:v>
                </c:pt>
              </c:numCache>
            </c:numRef>
          </c:xVal>
          <c:yVal>
            <c:numRef>
              <c:f>Ejemplo!$O$5:$O$30</c:f>
              <c:numCache>
                <c:formatCode>General</c:formatCode>
                <c:ptCount val="26"/>
                <c:pt idx="0">
                  <c:v>408.76</c:v>
                </c:pt>
                <c:pt idx="1">
                  <c:v>408.76</c:v>
                </c:pt>
                <c:pt idx="2">
                  <c:v>408.76</c:v>
                </c:pt>
                <c:pt idx="3">
                  <c:v>408.76</c:v>
                </c:pt>
                <c:pt idx="4">
                  <c:v>408.76</c:v>
                </c:pt>
                <c:pt idx="5">
                  <c:v>408.76</c:v>
                </c:pt>
                <c:pt idx="6">
                  <c:v>408.76</c:v>
                </c:pt>
                <c:pt idx="7">
                  <c:v>408.76</c:v>
                </c:pt>
                <c:pt idx="8">
                  <c:v>408.76</c:v>
                </c:pt>
                <c:pt idx="9">
                  <c:v>408.76</c:v>
                </c:pt>
                <c:pt idx="10">
                  <c:v>408.76</c:v>
                </c:pt>
                <c:pt idx="11">
                  <c:v>408.76</c:v>
                </c:pt>
                <c:pt idx="12">
                  <c:v>408.76</c:v>
                </c:pt>
                <c:pt idx="13">
                  <c:v>408.76</c:v>
                </c:pt>
                <c:pt idx="14">
                  <c:v>408.76</c:v>
                </c:pt>
                <c:pt idx="15">
                  <c:v>408.76</c:v>
                </c:pt>
                <c:pt idx="16">
                  <c:v>408.76</c:v>
                </c:pt>
                <c:pt idx="17">
                  <c:v>408.76</c:v>
                </c:pt>
                <c:pt idx="18">
                  <c:v>408.76</c:v>
                </c:pt>
                <c:pt idx="19">
                  <c:v>408.76</c:v>
                </c:pt>
                <c:pt idx="20" formatCode="0.00">
                  <c:v>355.02416153942534</c:v>
                </c:pt>
                <c:pt idx="21" formatCode="0.00">
                  <c:v>299.45116479052501</c:v>
                </c:pt>
                <c:pt idx="22" formatCode="0.00">
                  <c:v>239.28531316288689</c:v>
                </c:pt>
                <c:pt idx="23" formatCode="0.00">
                  <c:v>173.60815003857795</c:v>
                </c:pt>
                <c:pt idx="24" formatCode="0.00">
                  <c:v>95.989743934687837</c:v>
                </c:pt>
                <c:pt idx="25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9-4C4D-8BF1-9C809162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5311"/>
        <c:axId val="523468063"/>
      </c:scatterChart>
      <c:valAx>
        <c:axId val="5255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Presión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3468063"/>
        <c:crosses val="autoZero"/>
        <c:crossBetween val="midCat"/>
      </c:valAx>
      <c:valAx>
        <c:axId val="52346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Rs (scf/stb)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255353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3</xdr:row>
      <xdr:rowOff>42861</xdr:rowOff>
    </xdr:from>
    <xdr:to>
      <xdr:col>19</xdr:col>
      <xdr:colOff>485775</xdr:colOff>
      <xdr:row>18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90B028-9567-81BF-BE3F-F666DCFA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24</xdr:col>
      <xdr:colOff>228600</xdr:colOff>
      <xdr:row>18</xdr:row>
      <xdr:rowOff>42864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A9836AB-3D00-4EF5-885C-1DD35756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19</xdr:row>
      <xdr:rowOff>38100</xdr:rowOff>
    </xdr:from>
    <xdr:to>
      <xdr:col>19</xdr:col>
      <xdr:colOff>504825</xdr:colOff>
      <xdr:row>34</xdr:row>
      <xdr:rowOff>80964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378342D-388A-40F8-AB1B-3E91EFEB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24</xdr:col>
      <xdr:colOff>228600</xdr:colOff>
      <xdr:row>34</xdr:row>
      <xdr:rowOff>42864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577F7FD-FA89-4797-A8F8-BA7C2EC2E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86"/>
  <sheetViews>
    <sheetView tabSelected="1" topLeftCell="B1" zoomScaleNormal="100" workbookViewId="0">
      <selection activeCell="I17" sqref="I17"/>
    </sheetView>
  </sheetViews>
  <sheetFormatPr baseColWidth="10" defaultRowHeight="15" x14ac:dyDescent="0.25"/>
  <cols>
    <col min="1" max="1" width="11.42578125" style="4"/>
    <col min="2" max="2" width="16.28515625" customWidth="1"/>
    <col min="7" max="7" width="10.7109375" customWidth="1"/>
    <col min="9" max="9" width="10.28515625" customWidth="1"/>
    <col min="11" max="11" width="13.5703125" customWidth="1"/>
    <col min="13" max="13" width="7.42578125" bestFit="1" customWidth="1"/>
    <col min="14" max="14" width="13.5703125" customWidth="1"/>
    <col min="15" max="15" width="11.140625" customWidth="1"/>
    <col min="16" max="21" width="11.42578125" style="4"/>
    <col min="22" max="22" width="12.5703125" style="4" customWidth="1"/>
    <col min="23" max="16384" width="11.42578125" style="4"/>
  </cols>
  <sheetData>
    <row r="1" spans="2:23" x14ac:dyDescent="0.25">
      <c r="B1" s="1" t="s">
        <v>7</v>
      </c>
      <c r="C1" s="1"/>
      <c r="D1" s="1"/>
      <c r="K1" s="1" t="s">
        <v>15</v>
      </c>
      <c r="L1" s="1"/>
      <c r="M1" s="1"/>
      <c r="N1" s="1"/>
      <c r="O1" s="1"/>
    </row>
    <row r="2" spans="2:23" x14ac:dyDescent="0.25">
      <c r="L2" s="16" t="s">
        <v>5</v>
      </c>
      <c r="M2" s="17"/>
      <c r="N2" s="16" t="s">
        <v>6</v>
      </c>
      <c r="O2" s="17"/>
      <c r="P2" s="18"/>
      <c r="Q2" s="16" t="s">
        <v>5</v>
      </c>
      <c r="R2" s="17"/>
      <c r="V2" s="16" t="s">
        <v>6</v>
      </c>
      <c r="W2" s="17"/>
    </row>
    <row r="3" spans="2:23" x14ac:dyDescent="0.25">
      <c r="B3" s="2" t="s">
        <v>9</v>
      </c>
      <c r="C3" s="2" t="s">
        <v>1</v>
      </c>
      <c r="D3" s="2" t="s">
        <v>2</v>
      </c>
      <c r="E3" s="2" t="s">
        <v>10</v>
      </c>
      <c r="G3" s="12" t="s">
        <v>14</v>
      </c>
      <c r="H3" s="12"/>
      <c r="I3" s="12"/>
      <c r="K3" s="2" t="s">
        <v>9</v>
      </c>
      <c r="L3" s="2" t="s">
        <v>1</v>
      </c>
      <c r="M3" s="2" t="s">
        <v>2</v>
      </c>
      <c r="N3" s="2" t="s">
        <v>1</v>
      </c>
      <c r="O3" s="2" t="s">
        <v>2</v>
      </c>
      <c r="P3" s="14"/>
      <c r="Q3" s="14"/>
    </row>
    <row r="4" spans="2:23" x14ac:dyDescent="0.25">
      <c r="B4" s="2" t="s">
        <v>8</v>
      </c>
      <c r="C4" s="2" t="s">
        <v>11</v>
      </c>
      <c r="D4" s="2" t="s">
        <v>12</v>
      </c>
      <c r="E4" s="2" t="s">
        <v>13</v>
      </c>
      <c r="G4" s="13" t="s">
        <v>3</v>
      </c>
      <c r="H4" s="5">
        <v>408.76</v>
      </c>
      <c r="I4" s="5" t="s">
        <v>12</v>
      </c>
      <c r="K4" s="2" t="s">
        <v>8</v>
      </c>
      <c r="L4" s="2" t="s">
        <v>11</v>
      </c>
      <c r="M4" s="2" t="s">
        <v>12</v>
      </c>
      <c r="N4" s="2" t="s">
        <v>11</v>
      </c>
      <c r="O4" s="2" t="s">
        <v>12</v>
      </c>
      <c r="P4" s="19"/>
      <c r="Q4" s="19"/>
    </row>
    <row r="5" spans="2:23" x14ac:dyDescent="0.25">
      <c r="B5" s="3">
        <v>6003.5282999999999</v>
      </c>
      <c r="C5" s="3">
        <v>1.3180000000000001</v>
      </c>
      <c r="D5" s="3">
        <v>500.4153</v>
      </c>
      <c r="E5" s="3">
        <v>0.96909999999999996</v>
      </c>
      <c r="G5" s="13" t="s">
        <v>4</v>
      </c>
      <c r="H5" s="5">
        <v>1.276</v>
      </c>
      <c r="I5" s="5" t="s">
        <v>11</v>
      </c>
      <c r="K5" s="5">
        <f>+B5</f>
        <v>6003.5282999999999</v>
      </c>
      <c r="L5" s="7">
        <f>+$H$5*E5</f>
        <v>1.2365716</v>
      </c>
      <c r="M5" s="6">
        <f>+$H$4</f>
        <v>408.76</v>
      </c>
      <c r="N5" s="7">
        <f>+$H$5*E5</f>
        <v>1.2365716</v>
      </c>
      <c r="O5" s="6">
        <f>+M5</f>
        <v>408.76</v>
      </c>
      <c r="Q5" s="15"/>
    </row>
    <row r="6" spans="2:23" x14ac:dyDescent="0.25">
      <c r="B6" s="3">
        <v>4996.5398999999998</v>
      </c>
      <c r="C6" s="3">
        <v>1.329</v>
      </c>
      <c r="D6" s="3">
        <v>500.4153</v>
      </c>
      <c r="E6" s="3">
        <v>0.97670000000000001</v>
      </c>
      <c r="K6" s="5">
        <f t="shared" ref="K6:K30" si="0">+B6</f>
        <v>4996.5398999999998</v>
      </c>
      <c r="L6" s="7">
        <f>+$H$5*E6</f>
        <v>1.2462692</v>
      </c>
      <c r="M6" s="6">
        <f>+$H$4</f>
        <v>408.76</v>
      </c>
      <c r="N6" s="7">
        <f t="shared" ref="N6:N24" si="1">+$H$5*E6</f>
        <v>1.2462692</v>
      </c>
      <c r="O6" s="6">
        <f t="shared" ref="N6:O16" si="2">+M6</f>
        <v>408.76</v>
      </c>
      <c r="Q6" s="15"/>
    </row>
    <row r="7" spans="2:23" x14ac:dyDescent="0.25">
      <c r="B7" s="3">
        <v>4500.1571999999996</v>
      </c>
      <c r="C7" s="3">
        <v>1.3340000000000001</v>
      </c>
      <c r="D7" s="3">
        <v>500.4153</v>
      </c>
      <c r="E7" s="3">
        <v>0.98070000000000002</v>
      </c>
      <c r="K7" s="5">
        <f t="shared" si="0"/>
        <v>4500.1571999999996</v>
      </c>
      <c r="L7" s="7">
        <f>+$H$5*E7</f>
        <v>1.2513732</v>
      </c>
      <c r="M7" s="6">
        <f>+$H$4</f>
        <v>408.76</v>
      </c>
      <c r="N7" s="7">
        <f t="shared" si="1"/>
        <v>1.2513732</v>
      </c>
      <c r="O7" s="6">
        <f t="shared" si="2"/>
        <v>408.76</v>
      </c>
      <c r="Q7" s="15"/>
    </row>
    <row r="8" spans="2:23" x14ac:dyDescent="0.25">
      <c r="B8" s="3">
        <v>4002.3521999999998</v>
      </c>
      <c r="C8" s="3">
        <v>1.34</v>
      </c>
      <c r="D8" s="3">
        <v>500.4153</v>
      </c>
      <c r="E8" s="3">
        <v>0.9849</v>
      </c>
      <c r="K8" s="5">
        <f t="shared" si="0"/>
        <v>4002.3521999999998</v>
      </c>
      <c r="L8" s="7">
        <f>+$H$5*E8</f>
        <v>1.2567324</v>
      </c>
      <c r="M8" s="6">
        <f>+$H$4</f>
        <v>408.76</v>
      </c>
      <c r="N8" s="7">
        <f t="shared" si="1"/>
        <v>1.2567324</v>
      </c>
      <c r="O8" s="6">
        <f t="shared" si="2"/>
        <v>408.76</v>
      </c>
      <c r="Q8" s="15"/>
    </row>
    <row r="9" spans="2:23" x14ac:dyDescent="0.25">
      <c r="B9" s="3">
        <v>3722.1590999999999</v>
      </c>
      <c r="C9" s="3">
        <v>1.343</v>
      </c>
      <c r="D9" s="3">
        <v>500.4153</v>
      </c>
      <c r="E9" s="3">
        <v>0.98729999999999996</v>
      </c>
      <c r="K9" s="5">
        <f t="shared" si="0"/>
        <v>3722.1590999999999</v>
      </c>
      <c r="L9" s="7">
        <f>+$H$5*E9</f>
        <v>1.2597947999999999</v>
      </c>
      <c r="M9" s="6">
        <f>+$H$4</f>
        <v>408.76</v>
      </c>
      <c r="N9" s="7">
        <f t="shared" si="1"/>
        <v>1.2597947999999999</v>
      </c>
      <c r="O9" s="6">
        <f t="shared" si="2"/>
        <v>408.76</v>
      </c>
      <c r="Q9" s="15"/>
    </row>
    <row r="10" spans="2:23" x14ac:dyDescent="0.25">
      <c r="B10" s="3">
        <v>3700.8245999999999</v>
      </c>
      <c r="C10" s="3">
        <v>1.343</v>
      </c>
      <c r="D10" s="3">
        <v>500.4153</v>
      </c>
      <c r="E10" s="3">
        <v>0.98750000000000004</v>
      </c>
      <c r="F10" s="4"/>
      <c r="G10" s="4"/>
      <c r="H10" s="4"/>
      <c r="I10" s="4"/>
      <c r="J10" s="4"/>
      <c r="K10" s="8">
        <f t="shared" si="0"/>
        <v>3700.8245999999999</v>
      </c>
      <c r="L10" s="10">
        <f>+$H$5*E10</f>
        <v>1.2600500000000001</v>
      </c>
      <c r="M10" s="9">
        <f>+$H$4</f>
        <v>408.76</v>
      </c>
      <c r="N10" s="7">
        <f t="shared" si="1"/>
        <v>1.2600500000000001</v>
      </c>
      <c r="O10" s="9">
        <f t="shared" si="2"/>
        <v>408.76</v>
      </c>
      <c r="Q10" s="15"/>
    </row>
    <row r="11" spans="2:23" x14ac:dyDescent="0.25">
      <c r="B11" s="3">
        <v>3402.1415999999999</v>
      </c>
      <c r="C11" s="3">
        <v>1.347</v>
      </c>
      <c r="D11" s="3">
        <v>500.4153</v>
      </c>
      <c r="E11" s="3">
        <v>0.99029999999999996</v>
      </c>
      <c r="F11" s="4"/>
      <c r="G11" s="4"/>
      <c r="H11" s="4"/>
      <c r="I11" s="4"/>
      <c r="J11" s="4"/>
      <c r="K11" s="8">
        <f t="shared" si="0"/>
        <v>3402.1415999999999</v>
      </c>
      <c r="L11" s="10">
        <f>+$H$5*E11</f>
        <v>1.2636228</v>
      </c>
      <c r="M11" s="9">
        <f>+$H$4</f>
        <v>408.76</v>
      </c>
      <c r="N11" s="7">
        <f t="shared" si="1"/>
        <v>1.2636228</v>
      </c>
      <c r="O11" s="9">
        <f t="shared" si="2"/>
        <v>408.76</v>
      </c>
      <c r="Q11" s="15"/>
    </row>
    <row r="12" spans="2:23" x14ac:dyDescent="0.25">
      <c r="B12" s="3">
        <v>3198.7527</v>
      </c>
      <c r="C12" s="3">
        <v>1.35</v>
      </c>
      <c r="D12" s="3">
        <v>500.4153</v>
      </c>
      <c r="E12" s="3">
        <v>0.99219999999999997</v>
      </c>
      <c r="F12" s="4"/>
      <c r="G12" s="4"/>
      <c r="H12" s="4"/>
      <c r="I12" s="4"/>
      <c r="J12" s="4"/>
      <c r="K12" s="8">
        <f t="shared" si="0"/>
        <v>3198.7527</v>
      </c>
      <c r="L12" s="10">
        <f>+$H$5*E12</f>
        <v>1.2660472</v>
      </c>
      <c r="M12" s="9">
        <f>+$H$4</f>
        <v>408.76</v>
      </c>
      <c r="N12" s="7">
        <f t="shared" si="1"/>
        <v>1.2660472</v>
      </c>
      <c r="O12" s="9">
        <f t="shared" si="2"/>
        <v>408.76</v>
      </c>
      <c r="Q12" s="15"/>
    </row>
    <row r="13" spans="2:23" x14ac:dyDescent="0.25">
      <c r="B13" s="3">
        <v>2999.6307000000002</v>
      </c>
      <c r="C13" s="3">
        <v>1.3520000000000001</v>
      </c>
      <c r="D13" s="3">
        <v>500.4153</v>
      </c>
      <c r="E13" s="3">
        <v>0.99409999999999998</v>
      </c>
      <c r="F13" s="4"/>
      <c r="G13" s="4"/>
      <c r="H13" s="4"/>
      <c r="I13" s="4"/>
      <c r="J13" s="4"/>
      <c r="K13" s="8">
        <f t="shared" si="0"/>
        <v>2999.6307000000002</v>
      </c>
      <c r="L13" s="10">
        <f>+$H$5*E13</f>
        <v>1.2684716</v>
      </c>
      <c r="M13" s="9">
        <f>+$H$4</f>
        <v>408.76</v>
      </c>
      <c r="N13" s="7">
        <f t="shared" si="1"/>
        <v>1.2684716</v>
      </c>
      <c r="O13" s="9">
        <f t="shared" si="2"/>
        <v>408.76</v>
      </c>
      <c r="Q13" s="15"/>
    </row>
    <row r="14" spans="2:23" x14ac:dyDescent="0.25">
      <c r="B14" s="3">
        <v>2897.2251000000001</v>
      </c>
      <c r="C14" s="3">
        <v>1.3540000000000001</v>
      </c>
      <c r="D14" s="3">
        <v>500.4153</v>
      </c>
      <c r="E14" s="3">
        <v>0.99509999999999998</v>
      </c>
      <c r="F14" s="4"/>
      <c r="G14" s="4"/>
      <c r="H14" s="4"/>
      <c r="I14" s="4"/>
      <c r="J14" s="4"/>
      <c r="K14" s="8">
        <f t="shared" si="0"/>
        <v>2897.2251000000001</v>
      </c>
      <c r="L14" s="10">
        <f>+$H$5*E14</f>
        <v>1.2697476000000001</v>
      </c>
      <c r="M14" s="9">
        <f>+$H$4</f>
        <v>408.76</v>
      </c>
      <c r="N14" s="7">
        <f t="shared" si="1"/>
        <v>1.2697476000000001</v>
      </c>
      <c r="O14" s="9">
        <f t="shared" si="2"/>
        <v>408.76</v>
      </c>
      <c r="Q14" s="15"/>
    </row>
    <row r="15" spans="2:23" x14ac:dyDescent="0.25">
      <c r="B15" s="3">
        <v>2850.2892000000002</v>
      </c>
      <c r="C15" s="3">
        <v>1.3540000000000001</v>
      </c>
      <c r="D15" s="3">
        <v>500.4153</v>
      </c>
      <c r="E15" s="3">
        <v>0.99560000000000004</v>
      </c>
      <c r="F15" s="4"/>
      <c r="G15" s="4"/>
      <c r="H15" s="4"/>
      <c r="I15" s="4"/>
      <c r="J15" s="4"/>
      <c r="K15" s="8">
        <f t="shared" si="0"/>
        <v>2850.2892000000002</v>
      </c>
      <c r="L15" s="10">
        <f>+$H$5*E15</f>
        <v>1.2703856</v>
      </c>
      <c r="M15" s="9">
        <f>+$H$4</f>
        <v>408.76</v>
      </c>
      <c r="N15" s="7">
        <f t="shared" si="1"/>
        <v>1.2703856</v>
      </c>
      <c r="O15" s="9">
        <f t="shared" si="2"/>
        <v>408.76</v>
      </c>
      <c r="Q15" s="15"/>
    </row>
    <row r="16" spans="2:23" x14ac:dyDescent="0.25">
      <c r="B16" s="3">
        <v>2801.931</v>
      </c>
      <c r="C16" s="3">
        <v>1.355</v>
      </c>
      <c r="D16" s="3">
        <v>500.4153</v>
      </c>
      <c r="E16" s="3">
        <v>0.99609999999999999</v>
      </c>
      <c r="F16" s="4"/>
      <c r="G16" s="4"/>
      <c r="H16" s="4"/>
      <c r="I16" s="4"/>
      <c r="J16" s="4"/>
      <c r="K16" s="8">
        <f t="shared" si="0"/>
        <v>2801.931</v>
      </c>
      <c r="L16" s="10">
        <f>+$H$5*E16</f>
        <v>1.2710235999999999</v>
      </c>
      <c r="M16" s="9">
        <f>+$H$4</f>
        <v>408.76</v>
      </c>
      <c r="N16" s="7">
        <f t="shared" si="1"/>
        <v>1.2710235999999999</v>
      </c>
      <c r="O16" s="9">
        <f t="shared" si="2"/>
        <v>408.76</v>
      </c>
      <c r="Q16" s="15"/>
    </row>
    <row r="17" spans="1:17" x14ac:dyDescent="0.25">
      <c r="B17" s="3">
        <v>2749.3058999999998</v>
      </c>
      <c r="C17" s="3">
        <v>1.3560000000000001</v>
      </c>
      <c r="D17" s="3">
        <v>500.4153</v>
      </c>
      <c r="E17" s="3">
        <v>0.99660000000000004</v>
      </c>
      <c r="F17" s="4"/>
      <c r="G17" s="4"/>
      <c r="H17" s="4"/>
      <c r="I17" s="4"/>
      <c r="J17" s="4"/>
      <c r="K17" s="8">
        <f t="shared" si="0"/>
        <v>2749.3058999999998</v>
      </c>
      <c r="L17" s="10">
        <f>+$H$5*E17</f>
        <v>1.2716616000000001</v>
      </c>
      <c r="M17" s="9">
        <f>+$H$4</f>
        <v>408.76</v>
      </c>
      <c r="N17" s="7">
        <f t="shared" si="1"/>
        <v>1.2716616000000001</v>
      </c>
      <c r="O17" s="9">
        <f t="shared" ref="O17:O24" si="3">+M17</f>
        <v>408.76</v>
      </c>
      <c r="Q17" s="15"/>
    </row>
    <row r="18" spans="1:17" x14ac:dyDescent="0.25">
      <c r="B18" s="3">
        <v>2706.6369</v>
      </c>
      <c r="C18" s="3">
        <v>1.3560000000000001</v>
      </c>
      <c r="D18" s="3">
        <v>500.4153</v>
      </c>
      <c r="E18" s="3">
        <v>0.99709999999999999</v>
      </c>
      <c r="F18" s="4"/>
      <c r="G18" s="4"/>
      <c r="H18" s="4"/>
      <c r="I18" s="4"/>
      <c r="J18" s="4"/>
      <c r="K18" s="8">
        <f t="shared" si="0"/>
        <v>2706.6369</v>
      </c>
      <c r="L18" s="10">
        <f>+$H$5*E18</f>
        <v>1.2722996</v>
      </c>
      <c r="M18" s="9">
        <f>+$H$4</f>
        <v>408.76</v>
      </c>
      <c r="N18" s="7">
        <f t="shared" si="1"/>
        <v>1.2722996</v>
      </c>
      <c r="O18" s="9">
        <f t="shared" si="3"/>
        <v>408.76</v>
      </c>
      <c r="Q18" s="15"/>
    </row>
    <row r="19" spans="1:17" x14ac:dyDescent="0.25">
      <c r="B19" s="3">
        <v>2655.4340999999999</v>
      </c>
      <c r="C19" s="3">
        <v>1.357</v>
      </c>
      <c r="D19" s="3">
        <v>500.4153</v>
      </c>
      <c r="E19" s="3">
        <v>0.99760000000000004</v>
      </c>
      <c r="F19" s="4"/>
      <c r="G19" s="4"/>
      <c r="H19" s="4"/>
      <c r="I19" s="4"/>
      <c r="J19" s="4"/>
      <c r="K19" s="8">
        <f t="shared" si="0"/>
        <v>2655.4340999999999</v>
      </c>
      <c r="L19" s="10">
        <f>+$H$5*E19</f>
        <v>1.2729376000000001</v>
      </c>
      <c r="M19" s="9">
        <f>+$H$4</f>
        <v>408.76</v>
      </c>
      <c r="N19" s="7">
        <f t="shared" si="1"/>
        <v>1.2729376000000001</v>
      </c>
      <c r="O19" s="9">
        <f t="shared" si="3"/>
        <v>408.76</v>
      </c>
      <c r="Q19" s="15"/>
    </row>
    <row r="20" spans="1:17" x14ac:dyDescent="0.25">
      <c r="B20" s="3">
        <v>2598.5421000000001</v>
      </c>
      <c r="C20" s="3">
        <v>1.3580000000000001</v>
      </c>
      <c r="D20" s="3">
        <v>500.4153</v>
      </c>
      <c r="E20" s="3">
        <v>0.99819999999999998</v>
      </c>
      <c r="F20" s="4"/>
      <c r="G20" s="4"/>
      <c r="H20" s="4"/>
      <c r="I20" s="4"/>
      <c r="J20" s="4"/>
      <c r="K20" s="8">
        <f t="shared" si="0"/>
        <v>2598.5421000000001</v>
      </c>
      <c r="L20" s="10">
        <f>+$H$5*E20</f>
        <v>1.2737031999999999</v>
      </c>
      <c r="M20" s="9">
        <f>+$H$4</f>
        <v>408.76</v>
      </c>
      <c r="N20" s="7">
        <f t="shared" si="1"/>
        <v>1.2737031999999999</v>
      </c>
      <c r="O20" s="9">
        <f t="shared" si="3"/>
        <v>408.76</v>
      </c>
      <c r="Q20" s="15"/>
    </row>
    <row r="21" spans="1:17" x14ac:dyDescent="0.25">
      <c r="B21" s="3">
        <v>2555.8730999999998</v>
      </c>
      <c r="C21" s="3">
        <v>1.3580000000000001</v>
      </c>
      <c r="D21" s="3">
        <v>500.4153</v>
      </c>
      <c r="E21" s="3">
        <v>0.99870000000000003</v>
      </c>
      <c r="F21" s="4"/>
      <c r="G21" s="4"/>
      <c r="H21" s="4"/>
      <c r="I21" s="4"/>
      <c r="J21" s="4"/>
      <c r="K21" s="8">
        <f t="shared" si="0"/>
        <v>2555.8730999999998</v>
      </c>
      <c r="L21" s="10">
        <f>+$H$5*E21</f>
        <v>1.2743412000000001</v>
      </c>
      <c r="M21" s="9">
        <f>+$H$4</f>
        <v>408.76</v>
      </c>
      <c r="N21" s="7">
        <f t="shared" si="1"/>
        <v>1.2743412000000001</v>
      </c>
      <c r="O21" s="9">
        <f t="shared" si="3"/>
        <v>408.76</v>
      </c>
      <c r="Q21" s="15"/>
    </row>
    <row r="22" spans="1:17" x14ac:dyDescent="0.25">
      <c r="B22" s="3">
        <v>2497.5587999999998</v>
      </c>
      <c r="C22" s="3">
        <v>1.359</v>
      </c>
      <c r="D22" s="3">
        <v>500.4153</v>
      </c>
      <c r="E22" s="3">
        <v>0.99929999999999997</v>
      </c>
      <c r="F22" s="4"/>
      <c r="G22" s="4"/>
      <c r="H22" s="4"/>
      <c r="I22" s="4"/>
      <c r="J22" s="4"/>
      <c r="K22" s="8">
        <f t="shared" si="0"/>
        <v>2497.5587999999998</v>
      </c>
      <c r="L22" s="10">
        <f>+$H$5*E22</f>
        <v>1.2751067999999999</v>
      </c>
      <c r="M22" s="9">
        <f>+$H$4</f>
        <v>408.76</v>
      </c>
      <c r="N22" s="7">
        <f t="shared" si="1"/>
        <v>1.2751067999999999</v>
      </c>
      <c r="O22" s="9">
        <f t="shared" si="3"/>
        <v>408.76</v>
      </c>
      <c r="Q22" s="15"/>
    </row>
    <row r="23" spans="1:17" x14ac:dyDescent="0.25">
      <c r="B23" s="3">
        <v>2450.6228999999998</v>
      </c>
      <c r="C23" s="3">
        <v>1.36</v>
      </c>
      <c r="D23" s="3">
        <v>500.4153</v>
      </c>
      <c r="E23" s="3">
        <v>0.99980000000000002</v>
      </c>
      <c r="F23" s="4"/>
      <c r="G23" s="4"/>
      <c r="H23" s="4"/>
      <c r="I23" s="4"/>
      <c r="J23" s="4"/>
      <c r="K23" s="8">
        <f t="shared" si="0"/>
        <v>2450.6228999999998</v>
      </c>
      <c r="L23" s="10">
        <f>+$H$5*E23</f>
        <v>1.2757448</v>
      </c>
      <c r="M23" s="9">
        <f>+$H$4</f>
        <v>408.76</v>
      </c>
      <c r="N23" s="7">
        <f t="shared" si="1"/>
        <v>1.2757448</v>
      </c>
      <c r="O23" s="9">
        <f t="shared" si="3"/>
        <v>408.76</v>
      </c>
      <c r="Q23" s="15"/>
    </row>
    <row r="24" spans="1:17" x14ac:dyDescent="0.25">
      <c r="A24" s="20" t="s">
        <v>0</v>
      </c>
      <c r="B24" s="21">
        <v>2429.2883999999999</v>
      </c>
      <c r="C24" s="21">
        <v>1.36</v>
      </c>
      <c r="D24" s="21">
        <v>500.4153</v>
      </c>
      <c r="E24" s="21">
        <v>1</v>
      </c>
      <c r="F24" s="4"/>
      <c r="G24" s="4"/>
      <c r="H24" s="4"/>
      <c r="I24" s="4"/>
      <c r="J24" s="20" t="s">
        <v>0</v>
      </c>
      <c r="K24" s="23">
        <f t="shared" si="0"/>
        <v>2429.2883999999999</v>
      </c>
      <c r="L24" s="24">
        <f>+$H$5*E24</f>
        <v>1.276</v>
      </c>
      <c r="M24" s="25">
        <f>+$H$4</f>
        <v>408.76</v>
      </c>
      <c r="N24" s="24">
        <f>+$H$5*E24</f>
        <v>1.276</v>
      </c>
      <c r="O24" s="25">
        <f t="shared" si="3"/>
        <v>408.76</v>
      </c>
      <c r="Q24" s="15"/>
    </row>
    <row r="25" spans="1:17" x14ac:dyDescent="0.25">
      <c r="B25" s="3">
        <v>1991.22</v>
      </c>
      <c r="C25" s="3">
        <v>1.3260000000000001</v>
      </c>
      <c r="D25" s="3">
        <v>434.63040000000001</v>
      </c>
      <c r="E25" s="3"/>
      <c r="F25" s="4"/>
      <c r="G25" s="4"/>
      <c r="H25" s="4"/>
      <c r="I25" s="4"/>
      <c r="J25" s="20"/>
      <c r="K25" s="8">
        <f t="shared" si="0"/>
        <v>1991.22</v>
      </c>
      <c r="L25" s="11">
        <f>+C25*($H$5/$C$24)</f>
        <v>1.2441</v>
      </c>
      <c r="M25" s="22">
        <f>+$H$4-($D$24-D25)*($H$5/$C$24)</f>
        <v>347.03828499999997</v>
      </c>
      <c r="N25" s="11">
        <f>+$H$5+((($C$24-C25)/($C$24-$C$30)))*($C$30-$H$5)</f>
        <v>1.2520918727915193</v>
      </c>
      <c r="O25" s="22">
        <f>+D25*($H$4/$D$24)</f>
        <v>355.02416153942534</v>
      </c>
      <c r="Q25" s="15"/>
    </row>
    <row r="26" spans="1:17" x14ac:dyDescent="0.25">
      <c r="B26" s="3">
        <v>1564.53</v>
      </c>
      <c r="C26" s="3">
        <v>1.292</v>
      </c>
      <c r="D26" s="3">
        <v>366.59640000000002</v>
      </c>
      <c r="E26" s="3"/>
      <c r="F26" s="4"/>
      <c r="G26" s="4"/>
      <c r="H26" s="4"/>
      <c r="I26" s="4"/>
      <c r="J26" s="4"/>
      <c r="K26" s="8">
        <f t="shared" si="0"/>
        <v>1564.53</v>
      </c>
      <c r="L26" s="11">
        <f>+C26*($H$5/$C$24)</f>
        <v>1.2121999999999999</v>
      </c>
      <c r="M26" s="22">
        <f>+$H$4-($D$24-D26)*($H$5/$C$24)</f>
        <v>283.20638500000001</v>
      </c>
      <c r="N26" s="11">
        <f>+$H$5+((($C$24-C26)/($C$24-$C$30)))*($C$30-$H$5)</f>
        <v>1.2281837455830389</v>
      </c>
      <c r="O26" s="22">
        <f>+D26*($H$4/$D$24)</f>
        <v>299.45116479052501</v>
      </c>
    </row>
    <row r="27" spans="1:17" x14ac:dyDescent="0.25">
      <c r="B27" s="3">
        <v>1137.8399999999999</v>
      </c>
      <c r="C27" s="3">
        <v>1.2569999999999999</v>
      </c>
      <c r="D27" s="3">
        <v>292.93970000000002</v>
      </c>
      <c r="E27" s="3"/>
      <c r="F27" s="4"/>
      <c r="G27" s="4"/>
      <c r="H27" s="4"/>
      <c r="I27" s="4"/>
      <c r="J27" s="4"/>
      <c r="K27" s="8">
        <f t="shared" si="0"/>
        <v>1137.8399999999999</v>
      </c>
      <c r="L27" s="11">
        <f>+C27*($H$5/$C$24)</f>
        <v>1.1793617647058823</v>
      </c>
      <c r="M27" s="22">
        <f>+$H$4-($D$24-D27)*($H$5/$C$24)</f>
        <v>214.0990694117647</v>
      </c>
      <c r="N27" s="11">
        <f>+$H$5+((($C$24-C27)/($C$24-$C$30)))*($C$30-$H$5)</f>
        <v>1.2035724381625441</v>
      </c>
      <c r="O27" s="22">
        <f>+D27*($H$4/$D$24)</f>
        <v>239.28531316288689</v>
      </c>
    </row>
    <row r="28" spans="1:17" x14ac:dyDescent="0.25">
      <c r="B28" s="3">
        <v>711.15</v>
      </c>
      <c r="C28" s="3">
        <v>1.22</v>
      </c>
      <c r="D28" s="3">
        <v>212.5359</v>
      </c>
      <c r="E28" s="3"/>
      <c r="F28" s="4"/>
      <c r="G28" s="4"/>
      <c r="H28" s="4"/>
      <c r="I28" s="4"/>
      <c r="J28" s="4"/>
      <c r="K28" s="8">
        <f t="shared" si="0"/>
        <v>711.15</v>
      </c>
      <c r="L28" s="11">
        <f>+C28*($H$5/$C$24)</f>
        <v>1.1446470588235294</v>
      </c>
      <c r="M28" s="22">
        <f>+$H$4-($D$24-D28)*($H$5/$C$24)</f>
        <v>138.66138647058818</v>
      </c>
      <c r="N28" s="11">
        <f>+$H$5+((($C$24-C28)/($C$24-$C$30)))*($C$30-$H$5)</f>
        <v>1.1775547703180211</v>
      </c>
      <c r="O28" s="22">
        <f>+D28*($H$4/$D$24)</f>
        <v>173.60815003857795</v>
      </c>
    </row>
    <row r="29" spans="1:17" x14ac:dyDescent="0.25">
      <c r="B29" s="3">
        <v>284.45999999999998</v>
      </c>
      <c r="C29" s="3">
        <v>1.175</v>
      </c>
      <c r="D29" s="3">
        <v>117.5133</v>
      </c>
      <c r="E29" s="3"/>
      <c r="F29" s="4"/>
      <c r="G29" s="4"/>
      <c r="H29" s="4"/>
      <c r="I29" s="4"/>
      <c r="J29" s="4"/>
      <c r="K29" s="8">
        <f t="shared" si="0"/>
        <v>284.45999999999998</v>
      </c>
      <c r="L29" s="11">
        <f>+C29*($H$5/$C$24)</f>
        <v>1.1024264705882354</v>
      </c>
      <c r="M29" s="22">
        <f>+$H$4-($D$24-D29)*($H$5/$C$24)</f>
        <v>49.507829411764703</v>
      </c>
      <c r="N29" s="11">
        <f>+$H$5+((($C$24-C29)/($C$24-$C$30)))*($C$30-$H$5)</f>
        <v>1.1459116607773852</v>
      </c>
      <c r="O29" s="22">
        <f>+D29*($H$4/$D$24)</f>
        <v>95.989743934687837</v>
      </c>
    </row>
    <row r="30" spans="1:17" x14ac:dyDescent="0.25">
      <c r="B30" s="3">
        <v>14.734999999999999</v>
      </c>
      <c r="C30" s="3">
        <v>1.077</v>
      </c>
      <c r="D30" s="3">
        <v>0</v>
      </c>
      <c r="E30" s="3"/>
      <c r="F30" s="4"/>
      <c r="G30" s="4"/>
      <c r="H30" s="4"/>
      <c r="I30" s="4"/>
      <c r="J30" s="4"/>
      <c r="K30" s="8">
        <f t="shared" si="0"/>
        <v>14.734999999999999</v>
      </c>
      <c r="L30" s="11">
        <f>+C30*($H$5/$C$24)</f>
        <v>1.0104794117647058</v>
      </c>
      <c r="M30" s="22">
        <f>+$H$4-($D$24-D30)*($H$5/$C$24)</f>
        <v>-60.74729617647057</v>
      </c>
      <c r="N30" s="11">
        <f>+$H$5+((($C$24-C30)/($C$24-$C$30)))*($C$30-$H$5)</f>
        <v>1.077</v>
      </c>
      <c r="O30" s="22">
        <f>+D30*($H$4/$D$24)</f>
        <v>0</v>
      </c>
    </row>
    <row r="31" spans="1:17" x14ac:dyDescent="0.25"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7" x14ac:dyDescent="0.25"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5" s="4" customFormat="1" x14ac:dyDescent="0.25">
      <c r="B33"/>
      <c r="C33"/>
      <c r="D33"/>
      <c r="E33"/>
    </row>
    <row r="34" spans="2:5" s="4" customFormat="1" x14ac:dyDescent="0.25">
      <c r="B34"/>
      <c r="C34"/>
      <c r="D34"/>
      <c r="E34"/>
    </row>
    <row r="65" spans="2:15" x14ac:dyDescent="0.25">
      <c r="B65">
        <v>0.98729999999999996</v>
      </c>
      <c r="C65">
        <v>0.98750000000000004</v>
      </c>
      <c r="D65">
        <v>0.99029999999999996</v>
      </c>
      <c r="E65">
        <v>0.99219999999999997</v>
      </c>
      <c r="F65">
        <v>0.99409999999999998</v>
      </c>
      <c r="G65">
        <v>0.99509999999999998</v>
      </c>
      <c r="H65">
        <v>0.99560000000000004</v>
      </c>
      <c r="I65">
        <v>0.99609999999999999</v>
      </c>
      <c r="J65">
        <v>0.99660000000000004</v>
      </c>
      <c r="K65">
        <v>0.99709999999999999</v>
      </c>
      <c r="L65">
        <v>0.99760000000000004</v>
      </c>
      <c r="M65">
        <v>0.99819999999999998</v>
      </c>
      <c r="N65">
        <v>0.99870000000000003</v>
      </c>
      <c r="O65">
        <v>0.99929999999999997</v>
      </c>
    </row>
    <row r="84" spans="2:15" x14ac:dyDescent="0.25">
      <c r="B84">
        <v>4500.1571999999996</v>
      </c>
      <c r="C84">
        <v>4002.3521999999998</v>
      </c>
      <c r="D84">
        <v>3722.1590999999999</v>
      </c>
      <c r="E84">
        <v>3700.8245999999999</v>
      </c>
      <c r="F84">
        <v>3402.1415999999999</v>
      </c>
      <c r="G84">
        <v>3198.7527000000005</v>
      </c>
      <c r="H84">
        <v>2999.6307000000002</v>
      </c>
      <c r="I84">
        <v>2897.2251000000001</v>
      </c>
      <c r="J84">
        <v>2850.2892000000002</v>
      </c>
      <c r="K84">
        <v>2801.931</v>
      </c>
      <c r="L84">
        <v>2749.3059000000003</v>
      </c>
      <c r="M84">
        <v>2706.6369000000004</v>
      </c>
      <c r="N84">
        <v>2655.4340999999999</v>
      </c>
      <c r="O84">
        <v>2598.5421000000001</v>
      </c>
    </row>
    <row r="85" spans="2:15" x14ac:dyDescent="0.25">
      <c r="B85">
        <v>500.4152814928035</v>
      </c>
      <c r="C85">
        <v>500.4152814928035</v>
      </c>
      <c r="D85">
        <v>500.4152814928035</v>
      </c>
      <c r="E85">
        <v>500.4152814928035</v>
      </c>
      <c r="F85">
        <v>500.4152814928035</v>
      </c>
      <c r="G85">
        <v>500.4152814928035</v>
      </c>
      <c r="H85">
        <v>500.4152814928035</v>
      </c>
      <c r="I85">
        <v>500.4152814928035</v>
      </c>
      <c r="J85">
        <v>500.4152814928035</v>
      </c>
      <c r="K85">
        <v>500.4152814928035</v>
      </c>
      <c r="L85">
        <v>500.4152814928035</v>
      </c>
      <c r="M85">
        <v>500.4152814928035</v>
      </c>
      <c r="N85">
        <v>500.4152814928035</v>
      </c>
      <c r="O85">
        <v>500.4152814928035</v>
      </c>
    </row>
    <row r="86" spans="2:15" x14ac:dyDescent="0.25">
      <c r="B86">
        <v>1.3340000000000001</v>
      </c>
      <c r="C86">
        <v>1.34</v>
      </c>
      <c r="D86">
        <v>1.343</v>
      </c>
      <c r="E86">
        <v>1.343</v>
      </c>
      <c r="F86">
        <v>1.347</v>
      </c>
      <c r="G86">
        <v>1.35</v>
      </c>
      <c r="H86">
        <v>1.3520000000000001</v>
      </c>
      <c r="I86">
        <v>1.3540000000000001</v>
      </c>
      <c r="J86">
        <v>1.3540000000000001</v>
      </c>
      <c r="K86">
        <v>1.355</v>
      </c>
      <c r="L86">
        <v>1.3560000000000001</v>
      </c>
      <c r="M86">
        <v>1.3560000000000001</v>
      </c>
      <c r="N86">
        <v>1.357</v>
      </c>
      <c r="O86">
        <v>1.3580000000000001</v>
      </c>
    </row>
  </sheetData>
  <mergeCells count="7">
    <mergeCell ref="Q2:R2"/>
    <mergeCell ref="V2:W2"/>
    <mergeCell ref="L2:M2"/>
    <mergeCell ref="N2:O2"/>
    <mergeCell ref="B1:D1"/>
    <mergeCell ref="G3:I3"/>
    <mergeCell ref="K1:O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Lopez Diego</dc:creator>
  <cp:lastModifiedBy>Rigoberto Chandomi Vazquez</cp:lastModifiedBy>
  <dcterms:created xsi:type="dcterms:W3CDTF">2017-06-08T14:32:58Z</dcterms:created>
  <dcterms:modified xsi:type="dcterms:W3CDTF">2023-10-01T03:48:16Z</dcterms:modified>
</cp:coreProperties>
</file>