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Q:\CMP-112E\Assignments\A06-Descriptive-Statistics\"/>
    </mc:Choice>
  </mc:AlternateContent>
  <xr:revisionPtr revIDLastSave="0" documentId="13_ncr:1_{CC48B5C1-8E00-4450-A576-AEA368112911}" xr6:coauthVersionLast="41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Bears" sheetId="1" r:id="rId1"/>
    <sheet name="CEO" sheetId="2" r:id="rId2"/>
  </sheets>
  <definedNames>
    <definedName name="_xlnm.Print_Area" localSheetId="1">CEO!$A$1:$K$50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2" l="1"/>
  <c r="J17" i="2" s="1"/>
  <c r="I26" i="2"/>
  <c r="I25" i="2"/>
  <c r="I24" i="2"/>
  <c r="I23" i="2"/>
  <c r="I21" i="2"/>
  <c r="I20" i="2"/>
  <c r="I19" i="2"/>
  <c r="I16" i="2"/>
  <c r="I17" i="2" s="1"/>
  <c r="I13" i="2"/>
  <c r="I14" i="2"/>
  <c r="I12" i="2"/>
  <c r="G16" i="2"/>
  <c r="G17" i="2" s="1"/>
  <c r="F26" i="2"/>
  <c r="F25" i="2"/>
  <c r="F23" i="2"/>
  <c r="F24" i="2"/>
  <c r="F21" i="2"/>
  <c r="F20" i="2"/>
  <c r="F19" i="2"/>
  <c r="F16" i="2"/>
  <c r="F17" i="2" s="1"/>
  <c r="F14" i="2"/>
  <c r="F13" i="2"/>
  <c r="F12" i="2"/>
  <c r="I19" i="1" l="1"/>
  <c r="I20" i="1" s="1"/>
  <c r="H29" i="1"/>
  <c r="H28" i="1"/>
  <c r="H27" i="1"/>
  <c r="H26" i="1"/>
  <c r="H24" i="1"/>
  <c r="H23" i="1"/>
  <c r="H22" i="1"/>
  <c r="H19" i="1"/>
  <c r="H20" i="1" s="1"/>
  <c r="H17" i="1"/>
  <c r="H16" i="1"/>
  <c r="H15" i="1"/>
  <c r="F19" i="1"/>
  <c r="F20" i="1" s="1"/>
  <c r="E29" i="1"/>
  <c r="E28" i="1"/>
  <c r="E27" i="1"/>
  <c r="E26" i="1"/>
  <c r="E24" i="1"/>
  <c r="E23" i="1"/>
  <c r="E22" i="1"/>
  <c r="E20" i="1"/>
  <c r="E19" i="1"/>
  <c r="E17" i="1"/>
  <c r="E16" i="1"/>
  <c r="E15" i="1"/>
</calcChain>
</file>

<file path=xl/sharedStrings.xml><?xml version="1.0" encoding="utf-8"?>
<sst xmlns="http://schemas.openxmlformats.org/spreadsheetml/2006/main" count="47" uniqueCount="24">
  <si>
    <t>Weight</t>
  </si>
  <si>
    <t>Age</t>
  </si>
  <si>
    <t>Salary</t>
  </si>
  <si>
    <t xml:space="preserve"> </t>
  </si>
  <si>
    <t>Sho Tanaka</t>
  </si>
  <si>
    <r>
      <t>CMP112-</t>
    </r>
    <r>
      <rPr>
        <b/>
        <sz val="10"/>
        <color theme="1"/>
        <rFont val="Calibri"/>
        <family val="2"/>
        <scheme val="minor"/>
      </rPr>
      <t>E</t>
    </r>
  </si>
  <si>
    <t>Assign-06: Descriptive Statistics</t>
  </si>
  <si>
    <t>Sept. 26, 2019</t>
  </si>
  <si>
    <t>Sum =</t>
  </si>
  <si>
    <t>Count =</t>
  </si>
  <si>
    <t>Mean =</t>
  </si>
  <si>
    <t>St. Dev. =</t>
  </si>
  <si>
    <t>Variance =</t>
  </si>
  <si>
    <t xml:space="preserve">Min = </t>
  </si>
  <si>
    <t>Max =</t>
  </si>
  <si>
    <t xml:space="preserve">Range = </t>
  </si>
  <si>
    <t>Q1 =</t>
  </si>
  <si>
    <t>Median =</t>
  </si>
  <si>
    <t>Q3 =</t>
  </si>
  <si>
    <t xml:space="preserve">IQR = </t>
  </si>
  <si>
    <t>(Sample)</t>
  </si>
  <si>
    <t>(Pop)</t>
  </si>
  <si>
    <t xml:space="preserve">                  Descriptive Statistics                     </t>
  </si>
  <si>
    <t>(Pop.)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</si>
</sst>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rgb="FF0000FF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/>
    <xf numFmtId="0" fontId="8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2" fontId="1" fillId="0" borderId="0" xfId="0" applyNumberFormat="1" applyFont="1"/>
    <xf numFmtId="0" fontId="8" fillId="0" borderId="0" xfId="0" applyFont="1" applyAlignment="1">
      <alignment horizontal="center"/>
    </xf>
    <xf numFmtId="0" fontId="4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2" fontId="4" fillId="0" borderId="0" xfId="0" applyNumberFormat="1" applyFont="1"/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5" fontId="1" fillId="0" borderId="4" xfId="0" applyNumberFormat="1" applyFont="1" applyBorder="1" applyAlignment="1">
      <alignment horizontal="center"/>
    </xf>
    <xf numFmtId="15" fontId="1" fillId="0" borderId="0" xfId="0" applyNumberFormat="1" applyFont="1" applyBorder="1" applyAlignment="1">
      <alignment horizontal="center"/>
    </xf>
    <xf numFmtId="15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zoomScale="130" zoomScaleNormal="130" workbookViewId="0">
      <selection activeCell="K7" sqref="K7"/>
    </sheetView>
  </sheetViews>
  <sheetFormatPr defaultColWidth="9.140625" defaultRowHeight="12.75" x14ac:dyDescent="0.2"/>
  <cols>
    <col min="1" max="1" width="11.5703125" style="1" customWidth="1"/>
    <col min="2" max="3" width="8.5703125" style="1" customWidth="1"/>
    <col min="4" max="4" width="10.85546875" style="1" customWidth="1"/>
    <col min="5" max="5" width="8.85546875" style="1" customWidth="1"/>
    <col min="6" max="6" width="7.42578125" style="1" bestFit="1" customWidth="1"/>
    <col min="7" max="7" width="3.42578125" style="1" customWidth="1"/>
    <col min="8" max="8" width="8" style="1" customWidth="1"/>
    <col min="9" max="9" width="8.42578125" style="1" customWidth="1"/>
    <col min="10" max="10" width="9.140625" style="1"/>
    <col min="11" max="11" width="11.5703125" style="1" customWidth="1"/>
    <col min="12" max="16384" width="9.140625" style="1"/>
  </cols>
  <sheetData>
    <row r="1" spans="1:14" x14ac:dyDescent="0.2">
      <c r="H1" s="21" t="s">
        <v>4</v>
      </c>
      <c r="I1" s="22"/>
      <c r="J1" s="23"/>
    </row>
    <row r="2" spans="1:14" x14ac:dyDescent="0.2">
      <c r="H2" s="24" t="s">
        <v>7</v>
      </c>
      <c r="I2" s="25"/>
      <c r="J2" s="26"/>
    </row>
    <row r="3" spans="1:14" x14ac:dyDescent="0.2">
      <c r="H3" s="27" t="s">
        <v>5</v>
      </c>
      <c r="I3" s="28"/>
      <c r="J3" s="29"/>
    </row>
    <row r="6" spans="1:14" ht="15" customHeight="1" x14ac:dyDescent="0.2">
      <c r="D6" s="30" t="s">
        <v>6</v>
      </c>
      <c r="E6" s="30"/>
      <c r="F6" s="30"/>
      <c r="G6" s="11"/>
    </row>
    <row r="10" spans="1:14" ht="15" customHeight="1" x14ac:dyDescent="0.2">
      <c r="A10" s="4" t="s">
        <v>1</v>
      </c>
      <c r="B10" s="4" t="s">
        <v>0</v>
      </c>
      <c r="E10" s="20" t="s">
        <v>22</v>
      </c>
      <c r="F10" s="20"/>
      <c r="G10" s="20"/>
      <c r="H10" s="20"/>
      <c r="I10" s="20"/>
    </row>
    <row r="11" spans="1:14" x14ac:dyDescent="0.2">
      <c r="A11" s="2">
        <v>29</v>
      </c>
      <c r="B11" s="2">
        <v>121</v>
      </c>
      <c r="G11" s="10"/>
      <c r="H11" s="9"/>
      <c r="I11" s="9"/>
      <c r="J11" s="9"/>
    </row>
    <row r="12" spans="1:14" x14ac:dyDescent="0.2">
      <c r="A12" s="2">
        <v>104</v>
      </c>
      <c r="B12" s="2">
        <v>166</v>
      </c>
      <c r="E12" s="14" t="s">
        <v>1</v>
      </c>
      <c r="H12" s="14" t="s">
        <v>0</v>
      </c>
    </row>
    <row r="13" spans="1:14" x14ac:dyDescent="0.2">
      <c r="A13" s="2">
        <v>100</v>
      </c>
      <c r="B13" s="2">
        <v>220</v>
      </c>
      <c r="E13" s="7" t="s">
        <v>20</v>
      </c>
      <c r="F13" s="18" t="s">
        <v>23</v>
      </c>
      <c r="G13" s="10"/>
      <c r="H13" s="12" t="s">
        <v>20</v>
      </c>
      <c r="I13" s="18" t="s">
        <v>21</v>
      </c>
      <c r="J13" s="10"/>
    </row>
    <row r="14" spans="1:14" x14ac:dyDescent="0.2">
      <c r="A14" s="2">
        <v>57</v>
      </c>
      <c r="B14" s="2">
        <v>204</v>
      </c>
    </row>
    <row r="15" spans="1:14" x14ac:dyDescent="0.2">
      <c r="A15" s="2">
        <v>53</v>
      </c>
      <c r="B15" s="2">
        <v>144</v>
      </c>
      <c r="D15" s="15" t="s">
        <v>8</v>
      </c>
      <c r="E15" s="1">
        <f>SUM(A11:A48)</f>
        <v>1994</v>
      </c>
      <c r="H15" s="1">
        <f>SUM(B11:B48)</f>
        <v>6050</v>
      </c>
    </row>
    <row r="16" spans="1:14" x14ac:dyDescent="0.2">
      <c r="A16" s="2">
        <v>44</v>
      </c>
      <c r="B16" s="2">
        <v>140</v>
      </c>
      <c r="D16" s="15" t="s">
        <v>9</v>
      </c>
      <c r="E16" s="1">
        <f>COUNT(A11:A48)</f>
        <v>38</v>
      </c>
      <c r="H16" s="1">
        <f>COUNT(B11:B48)</f>
        <v>38</v>
      </c>
      <c r="L16" s="5"/>
      <c r="M16" s="5"/>
      <c r="N16" s="5"/>
    </row>
    <row r="17" spans="1:14" ht="15" x14ac:dyDescent="0.25">
      <c r="A17" s="2">
        <v>20</v>
      </c>
      <c r="B17" s="2">
        <v>105</v>
      </c>
      <c r="D17" s="15" t="s">
        <v>10</v>
      </c>
      <c r="E17" s="13">
        <f>AVERAGE(A11:A48)</f>
        <v>52.473684210526315</v>
      </c>
      <c r="H17" s="13">
        <f>AVERAGE(B11:B48)</f>
        <v>159.21052631578948</v>
      </c>
      <c r="L17" s="5"/>
      <c r="M17" s="6"/>
      <c r="N17" s="5"/>
    </row>
    <row r="18" spans="1:14" x14ac:dyDescent="0.2">
      <c r="A18" s="2">
        <v>9</v>
      </c>
      <c r="B18" s="2">
        <v>26</v>
      </c>
      <c r="D18" s="16"/>
      <c r="E18" s="13"/>
      <c r="H18" s="13"/>
    </row>
    <row r="19" spans="1:14" x14ac:dyDescent="0.2">
      <c r="A19" s="2">
        <v>57</v>
      </c>
      <c r="B19" s="2">
        <v>125</v>
      </c>
      <c r="D19" s="15" t="s">
        <v>11</v>
      </c>
      <c r="E19" s="13">
        <f>_xlfn.STDEV.S(A11:A48)</f>
        <v>29.38167919888566</v>
      </c>
      <c r="F19" s="19">
        <f>_xlfn.STDEV.P(A11:A48)</f>
        <v>28.992500701955816</v>
      </c>
      <c r="H19" s="13">
        <f>_xlfn.STDEV.S(B11:B48)</f>
        <v>84.552608889293154</v>
      </c>
      <c r="I19" s="19">
        <f>_xlfn.STDEV.P(B11:B48)</f>
        <v>83.432657336616742</v>
      </c>
    </row>
    <row r="20" spans="1:14" x14ac:dyDescent="0.2">
      <c r="A20" s="2">
        <v>84</v>
      </c>
      <c r="B20" s="2">
        <v>180</v>
      </c>
      <c r="D20" s="15" t="s">
        <v>12</v>
      </c>
      <c r="E20" s="13">
        <f>E19 ^ 2</f>
        <v>863.2830725462303</v>
      </c>
      <c r="F20" s="19">
        <f>F19 ^ 2</f>
        <v>840.56509695290845</v>
      </c>
      <c r="H20" s="13">
        <f>H19 ^ 2</f>
        <v>7149.1436699857759</v>
      </c>
      <c r="I20" s="19">
        <f>I19 ^ 2</f>
        <v>6961.0083102493072</v>
      </c>
    </row>
    <row r="21" spans="1:14" x14ac:dyDescent="0.2">
      <c r="A21" s="2">
        <v>57</v>
      </c>
      <c r="B21" s="2">
        <v>116</v>
      </c>
      <c r="D21" s="16"/>
      <c r="E21" s="13"/>
      <c r="H21" s="13"/>
    </row>
    <row r="22" spans="1:14" x14ac:dyDescent="0.2">
      <c r="A22" s="2">
        <v>45</v>
      </c>
      <c r="B22" s="2">
        <v>182</v>
      </c>
      <c r="D22" s="15" t="s">
        <v>13</v>
      </c>
      <c r="E22" s="13">
        <f>MIN(A11:A48)</f>
        <v>9</v>
      </c>
      <c r="H22" s="13">
        <f>MIN(B11:B48)</f>
        <v>26</v>
      </c>
    </row>
    <row r="23" spans="1:14" x14ac:dyDescent="0.2">
      <c r="A23" s="2">
        <v>82</v>
      </c>
      <c r="B23" s="2">
        <v>356</v>
      </c>
      <c r="D23" s="17" t="s">
        <v>14</v>
      </c>
      <c r="E23" s="13">
        <f>MAX(A11:A48)</f>
        <v>104</v>
      </c>
      <c r="G23" s="5"/>
      <c r="H23" s="13">
        <f>MAX(B11:B48)</f>
        <v>356</v>
      </c>
      <c r="I23" s="5"/>
    </row>
    <row r="24" spans="1:14" x14ac:dyDescent="0.2">
      <c r="A24" s="2">
        <v>70</v>
      </c>
      <c r="B24" s="2">
        <v>316</v>
      </c>
      <c r="D24" s="15" t="s">
        <v>15</v>
      </c>
      <c r="E24" s="13">
        <f>104-9</f>
        <v>95</v>
      </c>
      <c r="G24" s="5"/>
      <c r="H24" s="13">
        <f>356-26</f>
        <v>330</v>
      </c>
      <c r="I24" s="5"/>
    </row>
    <row r="25" spans="1:14" x14ac:dyDescent="0.2">
      <c r="A25" s="2">
        <v>58</v>
      </c>
      <c r="B25" s="2">
        <v>202</v>
      </c>
      <c r="D25" s="16"/>
      <c r="E25" s="13"/>
      <c r="H25" s="13"/>
    </row>
    <row r="26" spans="1:14" x14ac:dyDescent="0.2">
      <c r="A26" s="2">
        <v>11</v>
      </c>
      <c r="B26" s="2">
        <v>62</v>
      </c>
      <c r="D26" s="15" t="s">
        <v>16</v>
      </c>
      <c r="E26" s="13">
        <f>_xlfn.QUARTILE.EXC(A11:A48,1)</f>
        <v>20</v>
      </c>
      <c r="H26" s="13">
        <f>_xlfn.QUARTILE.EXC(B11:B48,1)</f>
        <v>105</v>
      </c>
    </row>
    <row r="27" spans="1:14" x14ac:dyDescent="0.2">
      <c r="A27" s="2">
        <v>83</v>
      </c>
      <c r="B27" s="2">
        <v>236</v>
      </c>
      <c r="D27" s="15" t="s">
        <v>17</v>
      </c>
      <c r="E27" s="13">
        <f>_xlfn.QUARTILE.EXC(A11:A48,2)</f>
        <v>57</v>
      </c>
      <c r="H27" s="13">
        <f>_xlfn.QUARTILE.EXC(B11:B48,2)</f>
        <v>144</v>
      </c>
    </row>
    <row r="28" spans="1:14" x14ac:dyDescent="0.2">
      <c r="A28" s="2">
        <v>17</v>
      </c>
      <c r="B28" s="2">
        <v>76</v>
      </c>
      <c r="D28" s="15" t="s">
        <v>18</v>
      </c>
      <c r="E28" s="13">
        <f>_xlfn.QUARTILE.EXC(A11:A48,3)</f>
        <v>82</v>
      </c>
      <c r="H28" s="13">
        <f>_xlfn.QUARTILE.EXC(B11:B48,3)</f>
        <v>204</v>
      </c>
    </row>
    <row r="29" spans="1:14" x14ac:dyDescent="0.2">
      <c r="A29" s="2">
        <v>17</v>
      </c>
      <c r="B29" s="2">
        <v>48</v>
      </c>
      <c r="D29" s="17" t="s">
        <v>19</v>
      </c>
      <c r="E29" s="13">
        <f>82-20</f>
        <v>62</v>
      </c>
      <c r="H29" s="13">
        <f>204-105</f>
        <v>99</v>
      </c>
    </row>
    <row r="30" spans="1:14" x14ac:dyDescent="0.2">
      <c r="A30" s="2">
        <v>29</v>
      </c>
      <c r="B30" s="2">
        <v>121</v>
      </c>
    </row>
    <row r="31" spans="1:14" x14ac:dyDescent="0.2">
      <c r="A31" s="2">
        <v>104</v>
      </c>
      <c r="B31" s="2">
        <v>166</v>
      </c>
    </row>
    <row r="32" spans="1:14" x14ac:dyDescent="0.2">
      <c r="A32" s="2">
        <v>100</v>
      </c>
      <c r="B32" s="2">
        <v>220</v>
      </c>
    </row>
    <row r="33" spans="1:9" x14ac:dyDescent="0.2">
      <c r="A33" s="2">
        <v>57</v>
      </c>
      <c r="B33" s="2">
        <v>204</v>
      </c>
    </row>
    <row r="34" spans="1:9" x14ac:dyDescent="0.2">
      <c r="A34" s="2">
        <v>53</v>
      </c>
      <c r="B34" s="2">
        <v>144</v>
      </c>
    </row>
    <row r="35" spans="1:9" x14ac:dyDescent="0.2">
      <c r="A35" s="2">
        <v>44</v>
      </c>
      <c r="B35" s="2">
        <v>140</v>
      </c>
      <c r="F35" s="5"/>
      <c r="G35" s="5"/>
      <c r="H35" s="5"/>
      <c r="I35" s="7"/>
    </row>
    <row r="36" spans="1:9" ht="15" x14ac:dyDescent="0.25">
      <c r="A36" s="2">
        <v>20</v>
      </c>
      <c r="B36" s="2">
        <v>105</v>
      </c>
      <c r="F36" s="5"/>
      <c r="G36" s="8"/>
      <c r="H36" s="5"/>
      <c r="I36" s="7"/>
    </row>
    <row r="37" spans="1:9" x14ac:dyDescent="0.2">
      <c r="A37" s="2">
        <v>9</v>
      </c>
      <c r="B37" s="2">
        <v>26</v>
      </c>
    </row>
    <row r="38" spans="1:9" x14ac:dyDescent="0.2">
      <c r="A38" s="2">
        <v>57</v>
      </c>
      <c r="B38" s="2">
        <v>125</v>
      </c>
    </row>
    <row r="39" spans="1:9" x14ac:dyDescent="0.2">
      <c r="A39" s="2">
        <v>84</v>
      </c>
      <c r="B39" s="2">
        <v>180</v>
      </c>
    </row>
    <row r="40" spans="1:9" x14ac:dyDescent="0.2">
      <c r="A40" s="2">
        <v>57</v>
      </c>
      <c r="B40" s="2">
        <v>116</v>
      </c>
    </row>
    <row r="41" spans="1:9" x14ac:dyDescent="0.2">
      <c r="A41" s="2">
        <v>45</v>
      </c>
      <c r="B41" s="2">
        <v>182</v>
      </c>
    </row>
    <row r="42" spans="1:9" x14ac:dyDescent="0.2">
      <c r="A42" s="2">
        <v>82</v>
      </c>
      <c r="B42" s="2">
        <v>356</v>
      </c>
    </row>
    <row r="43" spans="1:9" x14ac:dyDescent="0.2">
      <c r="A43" s="2">
        <v>70</v>
      </c>
      <c r="B43" s="2">
        <v>316</v>
      </c>
    </row>
    <row r="44" spans="1:9" x14ac:dyDescent="0.2">
      <c r="A44" s="2">
        <v>58</v>
      </c>
      <c r="B44" s="2">
        <v>202</v>
      </c>
    </row>
    <row r="45" spans="1:9" x14ac:dyDescent="0.2">
      <c r="A45" s="2">
        <v>11</v>
      </c>
      <c r="B45" s="2">
        <v>62</v>
      </c>
    </row>
    <row r="46" spans="1:9" x14ac:dyDescent="0.2">
      <c r="A46" s="2">
        <v>83</v>
      </c>
      <c r="B46" s="2">
        <v>236</v>
      </c>
    </row>
    <row r="47" spans="1:9" x14ac:dyDescent="0.2">
      <c r="A47" s="2">
        <v>17</v>
      </c>
      <c r="B47" s="2">
        <v>76</v>
      </c>
    </row>
    <row r="48" spans="1:9" x14ac:dyDescent="0.2">
      <c r="A48" s="2">
        <v>17</v>
      </c>
      <c r="B48" s="2">
        <v>48</v>
      </c>
    </row>
  </sheetData>
  <mergeCells count="5">
    <mergeCell ref="E10:I10"/>
    <mergeCell ref="H1:J1"/>
    <mergeCell ref="H2:J2"/>
    <mergeCell ref="H3:J3"/>
    <mergeCell ref="D6:F6"/>
  </mergeCells>
  <pageMargins left="0.45" right="0.45" top="0.75" bottom="0.75" header="0.3" footer="0.3"/>
  <pageSetup orientation="portrait" r:id="rId1"/>
  <headerFooter>
    <oddFooter xml:space="preserve">&amp;L&amp;8&amp;F&amp;C&amp;8&amp;A&amp;R&amp;8Sho Tanaka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9"/>
  <sheetViews>
    <sheetView tabSelected="1" zoomScaleNormal="100" workbookViewId="0">
      <selection activeCell="O15" sqref="O15"/>
    </sheetView>
  </sheetViews>
  <sheetFormatPr defaultColWidth="9.140625" defaultRowHeight="12.75" x14ac:dyDescent="0.2"/>
  <cols>
    <col min="1" max="1" width="6.28515625" style="1" customWidth="1"/>
    <col min="2" max="2" width="6.85546875" style="1" customWidth="1"/>
    <col min="3" max="3" width="5.42578125" style="1" customWidth="1"/>
    <col min="4" max="4" width="7.5703125" style="1" customWidth="1"/>
    <col min="5" max="5" width="8.28515625" style="1" customWidth="1"/>
    <col min="6" max="6" width="7.7109375" style="1" customWidth="1"/>
    <col min="7" max="7" width="9.140625" style="1"/>
    <col min="8" max="8" width="8.42578125" style="1" customWidth="1"/>
    <col min="9" max="9" width="8.7109375" style="1" customWidth="1"/>
    <col min="10" max="16384" width="9.140625" style="1"/>
  </cols>
  <sheetData>
    <row r="1" spans="1:10" x14ac:dyDescent="0.2">
      <c r="A1" s="4" t="s">
        <v>1</v>
      </c>
      <c r="B1" s="4" t="s">
        <v>2</v>
      </c>
    </row>
    <row r="2" spans="1:10" x14ac:dyDescent="0.2">
      <c r="A2" s="2">
        <v>53</v>
      </c>
      <c r="B2" s="2">
        <v>145</v>
      </c>
    </row>
    <row r="3" spans="1:10" x14ac:dyDescent="0.2">
      <c r="A3" s="2">
        <v>43</v>
      </c>
      <c r="B3" s="2">
        <v>621</v>
      </c>
    </row>
    <row r="4" spans="1:10" x14ac:dyDescent="0.2">
      <c r="A4" s="2">
        <v>33</v>
      </c>
      <c r="B4" s="2">
        <v>262</v>
      </c>
    </row>
    <row r="5" spans="1:10" x14ac:dyDescent="0.2">
      <c r="A5" s="2">
        <v>45</v>
      </c>
      <c r="B5" s="2">
        <v>208</v>
      </c>
    </row>
    <row r="6" spans="1:10" x14ac:dyDescent="0.2">
      <c r="A6" s="2">
        <v>46</v>
      </c>
      <c r="B6" s="2">
        <v>362</v>
      </c>
    </row>
    <row r="7" spans="1:10" x14ac:dyDescent="0.2">
      <c r="A7" s="2">
        <v>55</v>
      </c>
      <c r="B7" s="2">
        <v>424</v>
      </c>
      <c r="F7" s="20" t="s">
        <v>22</v>
      </c>
      <c r="G7" s="20"/>
      <c r="H7" s="20"/>
      <c r="I7" s="20"/>
      <c r="J7" s="20"/>
    </row>
    <row r="8" spans="1:10" x14ac:dyDescent="0.2">
      <c r="A8" s="2">
        <v>41</v>
      </c>
      <c r="B8" s="2">
        <v>339</v>
      </c>
      <c r="H8" s="10"/>
      <c r="I8" s="9"/>
      <c r="J8" s="9"/>
    </row>
    <row r="9" spans="1:10" x14ac:dyDescent="0.2">
      <c r="A9" s="2">
        <v>55</v>
      </c>
      <c r="B9" s="2">
        <v>425</v>
      </c>
      <c r="F9" s="14" t="s">
        <v>1</v>
      </c>
      <c r="I9" s="14" t="s">
        <v>2</v>
      </c>
    </row>
    <row r="10" spans="1:10" x14ac:dyDescent="0.2">
      <c r="A10" s="2">
        <v>36</v>
      </c>
      <c r="B10" s="2">
        <v>291</v>
      </c>
      <c r="F10" s="7" t="s">
        <v>20</v>
      </c>
      <c r="G10" s="18" t="s">
        <v>23</v>
      </c>
      <c r="H10" s="10"/>
      <c r="I10" s="12" t="s">
        <v>20</v>
      </c>
      <c r="J10" s="18" t="s">
        <v>23</v>
      </c>
    </row>
    <row r="11" spans="1:10" x14ac:dyDescent="0.2">
      <c r="A11" s="2">
        <v>45</v>
      </c>
      <c r="B11" s="2">
        <v>58</v>
      </c>
    </row>
    <row r="12" spans="1:10" x14ac:dyDescent="0.2">
      <c r="A12" s="2">
        <v>55</v>
      </c>
      <c r="B12" s="2">
        <v>498</v>
      </c>
      <c r="E12" s="15" t="s">
        <v>8</v>
      </c>
      <c r="F12" s="1">
        <f>SUM(A2:A119)</f>
        <v>6101</v>
      </c>
      <c r="I12" s="1">
        <f>SUM(B2:B119)</f>
        <v>43886</v>
      </c>
    </row>
    <row r="13" spans="1:10" x14ac:dyDescent="0.2">
      <c r="A13" s="2">
        <v>50</v>
      </c>
      <c r="B13" s="2">
        <v>643</v>
      </c>
      <c r="E13" s="15" t="s">
        <v>9</v>
      </c>
      <c r="F13" s="1">
        <f>COUNT(A2:A119)</f>
        <v>118</v>
      </c>
      <c r="I13" s="1">
        <f>COUNT(B2:B119)</f>
        <v>118</v>
      </c>
    </row>
    <row r="14" spans="1:10" x14ac:dyDescent="0.2">
      <c r="A14" s="2">
        <v>49</v>
      </c>
      <c r="B14" s="2">
        <v>390</v>
      </c>
      <c r="E14" s="15" t="s">
        <v>10</v>
      </c>
      <c r="F14" s="13">
        <f>AVERAGE(A2:A119)</f>
        <v>51.703389830508478</v>
      </c>
      <c r="I14" s="13">
        <f>AVERAGE(B2:B119)</f>
        <v>371.91525423728814</v>
      </c>
    </row>
    <row r="15" spans="1:10" x14ac:dyDescent="0.2">
      <c r="A15" s="2">
        <v>47</v>
      </c>
      <c r="B15" s="2">
        <v>332</v>
      </c>
      <c r="E15" s="16"/>
      <c r="F15" s="13"/>
      <c r="I15" s="13"/>
    </row>
    <row r="16" spans="1:10" x14ac:dyDescent="0.2">
      <c r="A16" s="2">
        <v>69</v>
      </c>
      <c r="B16" s="2">
        <v>750</v>
      </c>
      <c r="E16" s="15" t="s">
        <v>11</v>
      </c>
      <c r="F16" s="13">
        <f>_xlfn.STDEV.S(A2:A119)</f>
        <v>8.7738045641838802</v>
      </c>
      <c r="G16" s="19">
        <f>_xlfn.STDEV.P(A2:A119)</f>
        <v>8.7365483255483873</v>
      </c>
      <c r="I16" s="13">
        <f>_xlfn.STDEV.S(B2:B119)</f>
        <v>177.56840869174738</v>
      </c>
      <c r="J16" s="19">
        <f>_xlfn.STDEV.P(B2:B119)</f>
        <v>176.81439930392136</v>
      </c>
    </row>
    <row r="17" spans="1:10" x14ac:dyDescent="0.2">
      <c r="A17" s="2">
        <v>51</v>
      </c>
      <c r="B17" s="2">
        <v>368</v>
      </c>
      <c r="E17" s="15" t="s">
        <v>12</v>
      </c>
      <c r="F17" s="13">
        <f>F16 ^ 2</f>
        <v>76.979646530493895</v>
      </c>
      <c r="G17" s="19">
        <f>G16 ^ 2</f>
        <v>76.327276644642325</v>
      </c>
      <c r="I17" s="13">
        <f>I16 ^ 2</f>
        <v>31530.539765319427</v>
      </c>
      <c r="J17" s="19">
        <f>J16 ^ 2</f>
        <v>31263.331801206547</v>
      </c>
    </row>
    <row r="18" spans="1:10" x14ac:dyDescent="0.2">
      <c r="A18" s="2">
        <v>48</v>
      </c>
      <c r="B18" s="2">
        <v>659</v>
      </c>
      <c r="E18" s="16"/>
      <c r="F18" s="13"/>
      <c r="I18" s="13"/>
    </row>
    <row r="19" spans="1:10" x14ac:dyDescent="0.2">
      <c r="A19" s="2">
        <v>62</v>
      </c>
      <c r="B19" s="2">
        <v>234</v>
      </c>
      <c r="E19" s="15" t="s">
        <v>13</v>
      </c>
      <c r="F19" s="13">
        <f>MIN(A2:A119)</f>
        <v>32</v>
      </c>
      <c r="I19" s="13">
        <f>MIN(B2:B119)</f>
        <v>21</v>
      </c>
    </row>
    <row r="20" spans="1:10" x14ac:dyDescent="0.2">
      <c r="A20" s="2">
        <v>45</v>
      </c>
      <c r="B20" s="2">
        <v>396</v>
      </c>
      <c r="E20" s="17" t="s">
        <v>14</v>
      </c>
      <c r="F20" s="13">
        <f>MAX(A2:A119)</f>
        <v>74</v>
      </c>
      <c r="H20" s="5"/>
      <c r="I20" s="13">
        <f>MAX(B2:B119)</f>
        <v>862</v>
      </c>
      <c r="J20" s="5"/>
    </row>
    <row r="21" spans="1:10" x14ac:dyDescent="0.2">
      <c r="A21" s="2">
        <v>37</v>
      </c>
      <c r="B21" s="2">
        <v>300</v>
      </c>
      <c r="E21" s="15" t="s">
        <v>15</v>
      </c>
      <c r="F21" s="13">
        <f>74-32</f>
        <v>42</v>
      </c>
      <c r="H21" s="5"/>
      <c r="I21" s="13">
        <f>862-21</f>
        <v>841</v>
      </c>
      <c r="J21" s="5"/>
    </row>
    <row r="22" spans="1:10" x14ac:dyDescent="0.2">
      <c r="A22" s="2">
        <v>50</v>
      </c>
      <c r="B22" s="2">
        <v>343</v>
      </c>
      <c r="E22" s="16"/>
      <c r="F22" s="13"/>
      <c r="I22" s="13"/>
    </row>
    <row r="23" spans="1:10" x14ac:dyDescent="0.2">
      <c r="A23" s="2">
        <v>50</v>
      </c>
      <c r="B23" s="2">
        <v>536</v>
      </c>
      <c r="E23" s="15" t="s">
        <v>16</v>
      </c>
      <c r="F23" s="13">
        <f>_xlfn.QUARTILE.EXC(A2:A119,1)</f>
        <v>45.75</v>
      </c>
      <c r="I23" s="13">
        <f>_xlfn.QUARTILE.EXC(B2:B119,1)</f>
        <v>248</v>
      </c>
    </row>
    <row r="24" spans="1:10" x14ac:dyDescent="0.2">
      <c r="A24" s="2">
        <v>50</v>
      </c>
      <c r="B24" s="2">
        <v>543</v>
      </c>
      <c r="E24" s="15" t="s">
        <v>17</v>
      </c>
      <c r="F24" s="13">
        <f>_xlfn.QUARTILE.EXC(A2:A119,2)</f>
        <v>50.5</v>
      </c>
      <c r="I24" s="13">
        <f>_xlfn.QUARTILE.EXC(B2:B119,2)</f>
        <v>346.5</v>
      </c>
    </row>
    <row r="25" spans="1:10" x14ac:dyDescent="0.2">
      <c r="A25" s="2">
        <v>58</v>
      </c>
      <c r="B25" s="2">
        <v>217</v>
      </c>
      <c r="E25" s="15" t="s">
        <v>18</v>
      </c>
      <c r="F25" s="13">
        <f>_xlfn.QUARTILE.EXC(A2:A119,3)</f>
        <v>57</v>
      </c>
      <c r="I25" s="13">
        <f>_xlfn.QUARTILE.EXC(B2:B119,3)</f>
        <v>484.75</v>
      </c>
    </row>
    <row r="26" spans="1:10" x14ac:dyDescent="0.2">
      <c r="A26" s="2">
        <v>53</v>
      </c>
      <c r="B26" s="2">
        <v>298</v>
      </c>
      <c r="E26" s="17" t="s">
        <v>19</v>
      </c>
      <c r="F26" s="13">
        <f>57-45.75</f>
        <v>11.25</v>
      </c>
      <c r="I26" s="13">
        <f>484.75-248</f>
        <v>236.75</v>
      </c>
    </row>
    <row r="27" spans="1:10" x14ac:dyDescent="0.2">
      <c r="A27" s="2">
        <v>57</v>
      </c>
      <c r="B27" s="2">
        <v>450</v>
      </c>
    </row>
    <row r="28" spans="1:10" x14ac:dyDescent="0.2">
      <c r="A28" s="2">
        <v>53</v>
      </c>
      <c r="B28" s="2">
        <v>406</v>
      </c>
    </row>
    <row r="29" spans="1:10" x14ac:dyDescent="0.2">
      <c r="A29" s="2">
        <v>61</v>
      </c>
      <c r="B29" s="2">
        <v>254</v>
      </c>
    </row>
    <row r="30" spans="1:10" x14ac:dyDescent="0.2">
      <c r="A30" s="2">
        <v>47</v>
      </c>
      <c r="B30" s="2">
        <v>420</v>
      </c>
    </row>
    <row r="31" spans="1:10" x14ac:dyDescent="0.2">
      <c r="A31" s="2">
        <v>56</v>
      </c>
      <c r="B31" s="2">
        <v>204</v>
      </c>
    </row>
    <row r="32" spans="1:10" x14ac:dyDescent="0.2">
      <c r="A32" s="2">
        <v>44</v>
      </c>
      <c r="B32" s="2">
        <v>206</v>
      </c>
    </row>
    <row r="33" spans="1:11" x14ac:dyDescent="0.2">
      <c r="A33" s="2">
        <v>46</v>
      </c>
      <c r="B33" s="2">
        <v>250</v>
      </c>
    </row>
    <row r="34" spans="1:11" x14ac:dyDescent="0.2">
      <c r="A34" s="2">
        <v>58</v>
      </c>
      <c r="B34" s="2">
        <v>21</v>
      </c>
    </row>
    <row r="35" spans="1:11" x14ac:dyDescent="0.2">
      <c r="A35" s="2">
        <v>48</v>
      </c>
      <c r="B35" s="2">
        <v>298</v>
      </c>
      <c r="E35" s="5"/>
      <c r="F35" s="5"/>
      <c r="G35" s="5"/>
    </row>
    <row r="36" spans="1:11" ht="15" x14ac:dyDescent="0.25">
      <c r="A36" s="2">
        <v>38</v>
      </c>
      <c r="B36" s="2">
        <v>350</v>
      </c>
      <c r="E36" s="5"/>
      <c r="F36" s="6"/>
      <c r="G36" s="5"/>
    </row>
    <row r="37" spans="1:11" x14ac:dyDescent="0.2">
      <c r="A37" s="2">
        <v>74</v>
      </c>
      <c r="B37" s="2">
        <v>800</v>
      </c>
    </row>
    <row r="38" spans="1:11" x14ac:dyDescent="0.2">
      <c r="A38" s="2">
        <v>60</v>
      </c>
      <c r="B38" s="2">
        <v>726</v>
      </c>
    </row>
    <row r="39" spans="1:11" x14ac:dyDescent="0.2">
      <c r="A39" s="2">
        <v>32</v>
      </c>
      <c r="B39" s="2">
        <v>370</v>
      </c>
    </row>
    <row r="40" spans="1:11" x14ac:dyDescent="0.2">
      <c r="A40" s="2">
        <v>51</v>
      </c>
      <c r="B40" s="2">
        <v>536</v>
      </c>
    </row>
    <row r="41" spans="1:11" x14ac:dyDescent="0.2">
      <c r="A41" s="2">
        <v>50</v>
      </c>
      <c r="B41" s="2">
        <v>291</v>
      </c>
      <c r="J41" s="3"/>
      <c r="K41" s="3"/>
    </row>
    <row r="42" spans="1:11" x14ac:dyDescent="0.2">
      <c r="A42" s="2">
        <v>40</v>
      </c>
      <c r="B42" s="2">
        <v>100</v>
      </c>
      <c r="J42" s="3"/>
      <c r="K42" s="3"/>
    </row>
    <row r="43" spans="1:11" x14ac:dyDescent="0.2">
      <c r="A43" s="2">
        <v>61</v>
      </c>
      <c r="B43" s="2">
        <v>543</v>
      </c>
      <c r="J43" s="3"/>
      <c r="K43" s="3"/>
    </row>
    <row r="44" spans="1:11" x14ac:dyDescent="0.2">
      <c r="A44" s="2">
        <v>63</v>
      </c>
      <c r="B44" s="2">
        <v>149</v>
      </c>
      <c r="J44" s="3"/>
      <c r="K44" s="3"/>
    </row>
    <row r="45" spans="1:11" x14ac:dyDescent="0.2">
      <c r="A45" s="2">
        <v>56</v>
      </c>
      <c r="B45" s="2">
        <v>350</v>
      </c>
    </row>
    <row r="46" spans="1:11" x14ac:dyDescent="0.2">
      <c r="A46" s="2">
        <v>45</v>
      </c>
      <c r="B46" s="2">
        <v>242</v>
      </c>
    </row>
    <row r="47" spans="1:11" x14ac:dyDescent="0.2">
      <c r="A47" s="2">
        <v>61</v>
      </c>
      <c r="B47" s="2">
        <v>198</v>
      </c>
    </row>
    <row r="48" spans="1:11" x14ac:dyDescent="0.2">
      <c r="A48" s="2">
        <v>70</v>
      </c>
      <c r="B48" s="2">
        <v>213</v>
      </c>
    </row>
    <row r="49" spans="1:3" x14ac:dyDescent="0.2">
      <c r="A49" s="2">
        <v>59</v>
      </c>
      <c r="B49" s="2">
        <v>296</v>
      </c>
    </row>
    <row r="50" spans="1:3" x14ac:dyDescent="0.2">
      <c r="A50" s="2">
        <v>57</v>
      </c>
      <c r="B50" s="2">
        <v>317</v>
      </c>
    </row>
    <row r="51" spans="1:3" x14ac:dyDescent="0.2">
      <c r="A51" s="2">
        <v>69</v>
      </c>
      <c r="B51" s="2">
        <v>482</v>
      </c>
    </row>
    <row r="52" spans="1:3" x14ac:dyDescent="0.2">
      <c r="A52" s="2">
        <v>44</v>
      </c>
      <c r="B52" s="2">
        <v>155</v>
      </c>
    </row>
    <row r="53" spans="1:3" x14ac:dyDescent="0.2">
      <c r="A53" s="2">
        <v>56</v>
      </c>
      <c r="B53" s="2">
        <v>425</v>
      </c>
    </row>
    <row r="54" spans="1:3" x14ac:dyDescent="0.2">
      <c r="A54" s="2">
        <v>50</v>
      </c>
      <c r="B54" s="2">
        <v>200</v>
      </c>
    </row>
    <row r="55" spans="1:3" x14ac:dyDescent="0.2">
      <c r="A55" s="2">
        <v>56</v>
      </c>
      <c r="B55" s="2">
        <v>282</v>
      </c>
      <c r="C55" s="1" t="s">
        <v>3</v>
      </c>
    </row>
    <row r="56" spans="1:3" x14ac:dyDescent="0.2">
      <c r="A56" s="2">
        <v>43</v>
      </c>
      <c r="B56" s="2">
        <v>573</v>
      </c>
    </row>
    <row r="57" spans="1:3" x14ac:dyDescent="0.2">
      <c r="A57" s="2">
        <v>48</v>
      </c>
      <c r="B57" s="2">
        <v>388</v>
      </c>
    </row>
    <row r="58" spans="1:3" x14ac:dyDescent="0.2">
      <c r="A58" s="2">
        <v>52</v>
      </c>
      <c r="B58" s="2">
        <v>250</v>
      </c>
    </row>
    <row r="59" spans="1:3" x14ac:dyDescent="0.2">
      <c r="A59" s="2">
        <v>62</v>
      </c>
      <c r="B59" s="2">
        <v>396</v>
      </c>
    </row>
    <row r="60" spans="1:3" x14ac:dyDescent="0.2">
      <c r="A60" s="2">
        <v>48</v>
      </c>
      <c r="B60" s="2">
        <v>572</v>
      </c>
    </row>
    <row r="61" spans="1:3" x14ac:dyDescent="0.2">
      <c r="A61" s="2">
        <v>53</v>
      </c>
      <c r="B61" s="2">
        <v>145</v>
      </c>
    </row>
    <row r="62" spans="1:3" x14ac:dyDescent="0.2">
      <c r="A62" s="2">
        <v>43</v>
      </c>
      <c r="B62" s="2">
        <v>621</v>
      </c>
    </row>
    <row r="63" spans="1:3" x14ac:dyDescent="0.2">
      <c r="A63" s="2">
        <v>52</v>
      </c>
      <c r="B63" s="2">
        <v>262</v>
      </c>
    </row>
    <row r="64" spans="1:3" x14ac:dyDescent="0.2">
      <c r="A64" s="2">
        <v>45</v>
      </c>
      <c r="B64" s="2">
        <v>208</v>
      </c>
    </row>
    <row r="65" spans="1:2" x14ac:dyDescent="0.2">
      <c r="A65" s="2">
        <v>46</v>
      </c>
      <c r="B65" s="2">
        <v>362</v>
      </c>
    </row>
    <row r="66" spans="1:2" x14ac:dyDescent="0.2">
      <c r="A66" s="2">
        <v>55</v>
      </c>
      <c r="B66" s="2">
        <v>424</v>
      </c>
    </row>
    <row r="67" spans="1:2" x14ac:dyDescent="0.2">
      <c r="A67" s="2">
        <v>41</v>
      </c>
      <c r="B67" s="2">
        <v>339</v>
      </c>
    </row>
    <row r="68" spans="1:2" x14ac:dyDescent="0.2">
      <c r="A68" s="2">
        <v>55</v>
      </c>
      <c r="B68" s="2">
        <v>736</v>
      </c>
    </row>
    <row r="69" spans="1:2" x14ac:dyDescent="0.2">
      <c r="A69" s="2">
        <v>36</v>
      </c>
      <c r="B69" s="2">
        <v>291</v>
      </c>
    </row>
    <row r="70" spans="1:2" x14ac:dyDescent="0.2">
      <c r="A70" s="2">
        <v>45</v>
      </c>
      <c r="B70" s="2">
        <v>58</v>
      </c>
    </row>
    <row r="71" spans="1:2" x14ac:dyDescent="0.2">
      <c r="A71" s="2">
        <v>55</v>
      </c>
      <c r="B71" s="2">
        <v>498</v>
      </c>
    </row>
    <row r="72" spans="1:2" x14ac:dyDescent="0.2">
      <c r="A72" s="2">
        <v>50</v>
      </c>
      <c r="B72" s="2">
        <v>643</v>
      </c>
    </row>
    <row r="73" spans="1:2" x14ac:dyDescent="0.2">
      <c r="A73" s="2">
        <v>49</v>
      </c>
      <c r="B73" s="2">
        <v>390</v>
      </c>
    </row>
    <row r="74" spans="1:2" x14ac:dyDescent="0.2">
      <c r="A74" s="2">
        <v>47</v>
      </c>
      <c r="B74" s="2">
        <v>332</v>
      </c>
    </row>
    <row r="75" spans="1:2" x14ac:dyDescent="0.2">
      <c r="A75" s="2">
        <v>69</v>
      </c>
      <c r="B75" s="2">
        <v>750</v>
      </c>
    </row>
    <row r="76" spans="1:2" x14ac:dyDescent="0.2">
      <c r="A76" s="2">
        <v>51</v>
      </c>
      <c r="B76" s="2">
        <v>368</v>
      </c>
    </row>
    <row r="77" spans="1:2" x14ac:dyDescent="0.2">
      <c r="A77" s="2">
        <v>48</v>
      </c>
      <c r="B77" s="2">
        <v>659</v>
      </c>
    </row>
    <row r="78" spans="1:2" x14ac:dyDescent="0.2">
      <c r="A78" s="2">
        <v>62</v>
      </c>
      <c r="B78" s="2">
        <v>234</v>
      </c>
    </row>
    <row r="79" spans="1:2" x14ac:dyDescent="0.2">
      <c r="A79" s="2">
        <v>45</v>
      </c>
      <c r="B79" s="2">
        <v>396</v>
      </c>
    </row>
    <row r="80" spans="1:2" x14ac:dyDescent="0.2">
      <c r="A80" s="2">
        <v>37</v>
      </c>
      <c r="B80" s="2">
        <v>300</v>
      </c>
    </row>
    <row r="81" spans="1:2" x14ac:dyDescent="0.2">
      <c r="A81" s="2">
        <v>50</v>
      </c>
      <c r="B81" s="2">
        <v>343</v>
      </c>
    </row>
    <row r="82" spans="1:2" x14ac:dyDescent="0.2">
      <c r="A82" s="2">
        <v>50</v>
      </c>
      <c r="B82" s="2">
        <v>536</v>
      </c>
    </row>
    <row r="83" spans="1:2" x14ac:dyDescent="0.2">
      <c r="A83" s="2">
        <v>50</v>
      </c>
      <c r="B83" s="2">
        <v>543</v>
      </c>
    </row>
    <row r="84" spans="1:2" x14ac:dyDescent="0.2">
      <c r="A84" s="2">
        <v>58</v>
      </c>
      <c r="B84" s="2">
        <v>217</v>
      </c>
    </row>
    <row r="85" spans="1:2" x14ac:dyDescent="0.2">
      <c r="A85" s="2">
        <v>53</v>
      </c>
      <c r="B85" s="2">
        <v>298</v>
      </c>
    </row>
    <row r="86" spans="1:2" x14ac:dyDescent="0.2">
      <c r="A86" s="2">
        <v>57</v>
      </c>
      <c r="B86" s="2">
        <v>475</v>
      </c>
    </row>
    <row r="87" spans="1:2" x14ac:dyDescent="0.2">
      <c r="A87" s="2">
        <v>53</v>
      </c>
      <c r="B87" s="2">
        <v>406</v>
      </c>
    </row>
    <row r="88" spans="1:2" x14ac:dyDescent="0.2">
      <c r="A88" s="2">
        <v>61</v>
      </c>
      <c r="B88" s="2">
        <v>254</v>
      </c>
    </row>
    <row r="89" spans="1:2" x14ac:dyDescent="0.2">
      <c r="A89" s="2">
        <v>47</v>
      </c>
      <c r="B89" s="2">
        <v>862</v>
      </c>
    </row>
    <row r="90" spans="1:2" x14ac:dyDescent="0.2">
      <c r="A90" s="2">
        <v>56</v>
      </c>
      <c r="B90" s="2">
        <v>204</v>
      </c>
    </row>
    <row r="91" spans="1:2" x14ac:dyDescent="0.2">
      <c r="A91" s="2">
        <v>44</v>
      </c>
      <c r="B91" s="2">
        <v>206</v>
      </c>
    </row>
    <row r="92" spans="1:2" x14ac:dyDescent="0.2">
      <c r="A92" s="2">
        <v>46</v>
      </c>
      <c r="B92" s="2">
        <v>250</v>
      </c>
    </row>
    <row r="93" spans="1:2" x14ac:dyDescent="0.2">
      <c r="A93" s="2">
        <v>58</v>
      </c>
      <c r="B93" s="2">
        <v>21</v>
      </c>
    </row>
    <row r="94" spans="1:2" x14ac:dyDescent="0.2">
      <c r="A94" s="2">
        <v>48</v>
      </c>
      <c r="B94" s="2">
        <v>298</v>
      </c>
    </row>
    <row r="95" spans="1:2" x14ac:dyDescent="0.2">
      <c r="A95" s="2">
        <v>38</v>
      </c>
      <c r="B95" s="2">
        <v>350</v>
      </c>
    </row>
    <row r="96" spans="1:2" x14ac:dyDescent="0.2">
      <c r="A96" s="2">
        <v>74</v>
      </c>
      <c r="B96" s="2">
        <v>800</v>
      </c>
    </row>
    <row r="97" spans="1:2" x14ac:dyDescent="0.2">
      <c r="A97" s="2">
        <v>60</v>
      </c>
      <c r="B97" s="2">
        <v>726</v>
      </c>
    </row>
    <row r="98" spans="1:2" x14ac:dyDescent="0.2">
      <c r="A98" s="2">
        <v>32</v>
      </c>
      <c r="B98" s="2">
        <v>370</v>
      </c>
    </row>
    <row r="99" spans="1:2" x14ac:dyDescent="0.2">
      <c r="A99" s="2">
        <v>51</v>
      </c>
      <c r="B99" s="2">
        <v>536</v>
      </c>
    </row>
    <row r="100" spans="1:2" x14ac:dyDescent="0.2">
      <c r="A100" s="2">
        <v>50</v>
      </c>
      <c r="B100" s="2">
        <v>291</v>
      </c>
    </row>
    <row r="101" spans="1:2" x14ac:dyDescent="0.2">
      <c r="A101" s="2">
        <v>40</v>
      </c>
      <c r="B101" s="2">
        <v>493</v>
      </c>
    </row>
    <row r="102" spans="1:2" x14ac:dyDescent="0.2">
      <c r="A102" s="2">
        <v>61</v>
      </c>
      <c r="B102" s="2">
        <v>543</v>
      </c>
    </row>
    <row r="103" spans="1:2" x14ac:dyDescent="0.2">
      <c r="A103" s="2">
        <v>63</v>
      </c>
      <c r="B103" s="2">
        <v>149</v>
      </c>
    </row>
    <row r="104" spans="1:2" x14ac:dyDescent="0.2">
      <c r="A104" s="2">
        <v>56</v>
      </c>
      <c r="B104" s="2">
        <v>350</v>
      </c>
    </row>
    <row r="105" spans="1:2" x14ac:dyDescent="0.2">
      <c r="A105" s="2">
        <v>45</v>
      </c>
      <c r="B105" s="2">
        <v>242</v>
      </c>
    </row>
    <row r="106" spans="1:2" x14ac:dyDescent="0.2">
      <c r="A106" s="2">
        <v>61</v>
      </c>
      <c r="B106" s="2">
        <v>198</v>
      </c>
    </row>
    <row r="107" spans="1:2" x14ac:dyDescent="0.2">
      <c r="A107" s="2">
        <v>70</v>
      </c>
      <c r="B107" s="2">
        <v>213</v>
      </c>
    </row>
    <row r="108" spans="1:2" x14ac:dyDescent="0.2">
      <c r="A108" s="2">
        <v>59</v>
      </c>
      <c r="B108" s="2">
        <v>296</v>
      </c>
    </row>
    <row r="109" spans="1:2" x14ac:dyDescent="0.2">
      <c r="A109" s="2">
        <v>57</v>
      </c>
      <c r="B109" s="2">
        <v>317</v>
      </c>
    </row>
    <row r="110" spans="1:2" x14ac:dyDescent="0.2">
      <c r="A110" s="2">
        <v>69</v>
      </c>
      <c r="B110" s="2">
        <v>482</v>
      </c>
    </row>
    <row r="111" spans="1:2" x14ac:dyDescent="0.2">
      <c r="A111" s="2">
        <v>44</v>
      </c>
      <c r="B111" s="2">
        <v>155</v>
      </c>
    </row>
    <row r="112" spans="1:2" x14ac:dyDescent="0.2">
      <c r="A112" s="2">
        <v>56</v>
      </c>
      <c r="B112" s="2">
        <v>430</v>
      </c>
    </row>
    <row r="113" spans="1:2" x14ac:dyDescent="0.2">
      <c r="A113" s="2">
        <v>50</v>
      </c>
      <c r="B113" s="2">
        <v>200</v>
      </c>
    </row>
    <row r="114" spans="1:2" x14ac:dyDescent="0.2">
      <c r="A114" s="2">
        <v>56</v>
      </c>
      <c r="B114" s="2">
        <v>282</v>
      </c>
    </row>
    <row r="115" spans="1:2" x14ac:dyDescent="0.2">
      <c r="A115" s="2">
        <v>43</v>
      </c>
      <c r="B115" s="2">
        <v>573</v>
      </c>
    </row>
    <row r="116" spans="1:2" x14ac:dyDescent="0.2">
      <c r="A116" s="2">
        <v>48</v>
      </c>
      <c r="B116" s="2">
        <v>388</v>
      </c>
    </row>
    <row r="117" spans="1:2" x14ac:dyDescent="0.2">
      <c r="A117" s="2">
        <v>52</v>
      </c>
      <c r="B117" s="2">
        <v>250</v>
      </c>
    </row>
    <row r="118" spans="1:2" x14ac:dyDescent="0.2">
      <c r="A118" s="2">
        <v>62</v>
      </c>
      <c r="B118" s="2">
        <v>396</v>
      </c>
    </row>
    <row r="119" spans="1:2" x14ac:dyDescent="0.2">
      <c r="A119" s="2">
        <v>48</v>
      </c>
      <c r="B119" s="2">
        <v>572</v>
      </c>
    </row>
  </sheetData>
  <mergeCells count="1">
    <mergeCell ref="F7:J7"/>
  </mergeCells>
  <pageMargins left="0.45" right="0.45" top="0.75" bottom="0.75" header="0.3" footer="0.3"/>
  <pageSetup orientation="portrait" r:id="rId1"/>
  <headerFooter>
    <oddFooter>&amp;L&amp;8&amp;F&amp;C&amp;8&amp;A&amp;R&amp;8Sho Tanaka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Bears</vt:lpstr>
      <vt:lpstr>CEO</vt:lpstr>
      <vt:lpstr>CEO!Print_Area</vt:lpstr>
    </vt:vector>
  </TitlesOfParts>
  <Company>Carroll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2019-09-26T14:41:17Z</cp:lastPrinted>
  <dcterms:created xsi:type="dcterms:W3CDTF">2017-09-21T03:27:12Z</dcterms:created>
  <dcterms:modified xsi:type="dcterms:W3CDTF">2019-09-26T14:43:52Z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7dcb18a7-8c94-418f-baf6-ae8d852e7f5c</vt:lpwstr>
  </property>
</Properties>
</file>