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8180" yWindow="4920" windowWidth="24840" windowHeight="16420" activeTab="7"/>
  </bookViews>
  <sheets>
    <sheet name="Task3" sheetId="1" r:id="rId1"/>
    <sheet name="Task4" sheetId="2" r:id="rId2"/>
    <sheet name="Task5" sheetId="3" r:id="rId3"/>
    <sheet name="Task6" sheetId="4" r:id="rId4"/>
    <sheet name="Task8" sheetId="5" r:id="rId5"/>
    <sheet name="Task9" sheetId="6" r:id="rId6"/>
    <sheet name="Task10" sheetId="7" r:id="rId7"/>
    <sheet name="Task11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8" l="1"/>
  <c r="E26" i="8"/>
  <c r="E27" i="8"/>
  <c r="E28" i="8"/>
  <c r="E29" i="8"/>
  <c r="E30" i="8"/>
  <c r="E31" i="8"/>
  <c r="E32" i="8"/>
  <c r="O15" i="8"/>
  <c r="O14" i="8"/>
  <c r="O13" i="8"/>
  <c r="F14" i="8"/>
  <c r="F15" i="8"/>
  <c r="F16" i="8"/>
  <c r="F17" i="8"/>
  <c r="F18" i="8"/>
  <c r="F13" i="8"/>
  <c r="N32" i="7"/>
  <c r="N31" i="7"/>
  <c r="N30" i="7"/>
  <c r="N29" i="7"/>
  <c r="N28" i="7"/>
  <c r="N27" i="7"/>
  <c r="N26" i="7"/>
  <c r="N25" i="7"/>
  <c r="N20" i="7"/>
  <c r="N19" i="7"/>
  <c r="N18" i="7"/>
  <c r="N16" i="7"/>
  <c r="N15" i="7"/>
  <c r="N14" i="7"/>
  <c r="N17" i="7"/>
  <c r="N13" i="7"/>
  <c r="N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9" i="7"/>
  <c r="F31" i="6"/>
  <c r="F27" i="6"/>
  <c r="D33" i="6"/>
  <c r="D37" i="6"/>
  <c r="D36" i="6"/>
  <c r="D32" i="6"/>
  <c r="D35" i="6"/>
  <c r="D31" i="6"/>
  <c r="D34" i="6"/>
  <c r="D30" i="6"/>
  <c r="F8" i="6"/>
  <c r="F9" i="6"/>
  <c r="F10" i="6"/>
  <c r="F11" i="6"/>
  <c r="F12" i="6"/>
  <c r="F13" i="6"/>
  <c r="F14" i="6"/>
  <c r="F15" i="6"/>
  <c r="F16" i="6"/>
  <c r="F17" i="6"/>
  <c r="F18" i="6"/>
  <c r="F7" i="6"/>
  <c r="D8" i="6"/>
  <c r="D9" i="6"/>
  <c r="D10" i="6"/>
  <c r="D11" i="6"/>
  <c r="D12" i="6"/>
  <c r="D13" i="6"/>
  <c r="D14" i="6"/>
  <c r="D15" i="6"/>
  <c r="D16" i="6"/>
  <c r="D17" i="6"/>
  <c r="D18" i="6"/>
  <c r="D7" i="6"/>
  <c r="D37" i="5"/>
  <c r="F37" i="5"/>
  <c r="D38" i="5"/>
  <c r="F38" i="5"/>
  <c r="D39" i="5"/>
  <c r="F39" i="5"/>
  <c r="D25" i="5"/>
  <c r="F25" i="5"/>
  <c r="D26" i="5"/>
  <c r="F26" i="5"/>
  <c r="D27" i="5"/>
  <c r="F27" i="5"/>
  <c r="D22" i="5"/>
  <c r="F22" i="5"/>
  <c r="D23" i="5"/>
  <c r="F23" i="5"/>
  <c r="D24" i="5"/>
  <c r="F24" i="5"/>
  <c r="D11" i="5"/>
  <c r="D12" i="5"/>
  <c r="D13" i="5"/>
  <c r="D14" i="5"/>
  <c r="D15" i="5"/>
  <c r="D16" i="5"/>
  <c r="D17" i="5"/>
  <c r="D18" i="5"/>
  <c r="D19" i="5"/>
  <c r="D20" i="5"/>
  <c r="D21" i="5"/>
  <c r="D28" i="5"/>
  <c r="D29" i="5"/>
  <c r="D30" i="5"/>
  <c r="D31" i="5"/>
  <c r="D32" i="5"/>
  <c r="D33" i="5"/>
  <c r="D34" i="5"/>
  <c r="D35" i="5"/>
  <c r="D36" i="5"/>
  <c r="D40" i="5"/>
  <c r="D41" i="5"/>
  <c r="D42" i="5"/>
  <c r="D10" i="5"/>
  <c r="F11" i="5"/>
  <c r="F12" i="5"/>
  <c r="F13" i="5"/>
  <c r="F14" i="5"/>
  <c r="F15" i="5"/>
  <c r="F16" i="5"/>
  <c r="F17" i="5"/>
  <c r="F18" i="5"/>
  <c r="F19" i="5"/>
  <c r="F20" i="5"/>
  <c r="F21" i="5"/>
  <c r="F28" i="5"/>
  <c r="F29" i="5"/>
  <c r="F30" i="5"/>
  <c r="F31" i="5"/>
  <c r="F32" i="5"/>
  <c r="F33" i="5"/>
  <c r="F34" i="5"/>
  <c r="F35" i="5"/>
  <c r="F36" i="5"/>
  <c r="F40" i="5"/>
  <c r="F41" i="5"/>
  <c r="F42" i="5"/>
  <c r="F10" i="5"/>
  <c r="D12" i="4"/>
  <c r="D11" i="4"/>
  <c r="D10" i="4"/>
  <c r="D9" i="4"/>
  <c r="D8" i="4"/>
  <c r="D12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<sst xmlns="http://schemas.openxmlformats.org/spreadsheetml/2006/main" count="270" uniqueCount="73">
  <si>
    <t>400kS/sec</t>
  </si>
  <si>
    <t>termination box</t>
  </si>
  <si>
    <t>A</t>
  </si>
  <si>
    <t>primary coil</t>
  </si>
  <si>
    <t>P2</t>
  </si>
  <si>
    <t>f s</t>
  </si>
  <si>
    <t>a)</t>
  </si>
  <si>
    <t>speaker cable</t>
  </si>
  <si>
    <t>twisted pair</t>
  </si>
  <si>
    <t>shielded tw2</t>
  </si>
  <si>
    <t>stp5</t>
  </si>
  <si>
    <t>coax 5 turns</t>
  </si>
  <si>
    <t>cable</t>
  </si>
  <si>
    <t>V_sec [dBV]</t>
  </si>
  <si>
    <t>cat5e (yellow pair)</t>
  </si>
  <si>
    <t>cat5e (green/blue pair)</t>
  </si>
  <si>
    <t>cat5e (red pair)</t>
  </si>
  <si>
    <t>setup</t>
  </si>
  <si>
    <t>b)</t>
  </si>
  <si>
    <t>Cable</t>
  </si>
  <si>
    <t>aluminium can</t>
  </si>
  <si>
    <t>telephone</t>
  </si>
  <si>
    <t>STP5 (on top)</t>
  </si>
  <si>
    <t>20kHz</t>
  </si>
  <si>
    <t>500us time base</t>
  </si>
  <si>
    <t>500kHz</t>
  </si>
  <si>
    <t>20uS time base</t>
  </si>
  <si>
    <t>2MHz</t>
  </si>
  <si>
    <t>5us time base</t>
  </si>
  <si>
    <t>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</si>
  <si>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</si>
  <si>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</si>
  <si>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</si>
  <si>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</si>
  <si>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</si>
  <si>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</si>
  <si>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</si>
  <si>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</si>
  <si>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</si>
  <si>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Termination box</t>
  </si>
  <si>
    <t>Setup:</t>
  </si>
  <si>
    <t>Frequency</t>
  </si>
  <si>
    <t>V_prim [Vrms]</t>
  </si>
  <si>
    <t>V_sec [Vrms]</t>
  </si>
  <si>
    <t>coax 1 (5 turn)</t>
  </si>
  <si>
    <t>50kHz</t>
  </si>
  <si>
    <t>Cable:</t>
  </si>
  <si>
    <t>Termination</t>
  </si>
  <si>
    <t>Twisted pair</t>
  </si>
  <si>
    <t>Speaker cable</t>
  </si>
  <si>
    <t>CAT5e cable:</t>
  </si>
  <si>
    <t>500kHz (green)</t>
  </si>
  <si>
    <t>500kHz (red)</t>
  </si>
  <si>
    <t>50kHz (green)</t>
  </si>
  <si>
    <t>50kHz (red)</t>
  </si>
  <si>
    <t>50kHz (yellow)</t>
  </si>
  <si>
    <t>c)</t>
  </si>
  <si>
    <t xml:space="preserve">2MHz </t>
  </si>
  <si>
    <t>(green is best)</t>
  </si>
  <si>
    <t xml:space="preserve">500kHz (yellow) </t>
  </si>
  <si>
    <t>green/blue pair</t>
  </si>
  <si>
    <t>Using termination H (based on previous measurements)</t>
  </si>
  <si>
    <t>Items</t>
  </si>
  <si>
    <t>V_sec( relative to A in dB)</t>
  </si>
  <si>
    <t>V_prim(dB)</t>
  </si>
  <si>
    <t>V_sec(dB)</t>
  </si>
  <si>
    <t>V_sec(STP)</t>
  </si>
  <si>
    <t>V_sec(coax)</t>
  </si>
  <si>
    <t>V_sec (coax normalised)</t>
  </si>
  <si>
    <t>V_sec(STP normalised)</t>
  </si>
  <si>
    <t>f</t>
  </si>
  <si>
    <t>V_sec (dB normalised)</t>
  </si>
  <si>
    <t>V_rec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</si>
</sst>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Latin modern"/>
    </font>
    <font>
      <sz val="12"/>
      <color theme="1"/>
      <name val="Calibri"/>
    </font>
    <font>
      <b/>
      <sz val="12"/>
      <color theme="1"/>
      <name val="Calibri(body)"/>
    </font>
    <font>
      <sz val="12"/>
      <color theme="1"/>
      <name val="Calibri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1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7" sqref="A7:B15"/>
    </sheetView>
  </sheetViews>
  <sheetFormatPr baseColWidth="10" defaultColWidth="8.83203125" defaultRowHeight="15" x14ac:dyDescent="0"/>
  <cols>
    <col min="1" max="1" width="26" style="13" customWidth="1"/>
    <col min="2" max="2" width="17.6640625" style="13" customWidth="1"/>
    <col min="3" max="16384" width="8.83203125" style="13"/>
  </cols>
  <sheetData>
    <row r="1" spans="1:3" ht="16">
      <c r="A1" s="21" t="s">
        <v>17</v>
      </c>
      <c r="B1" s="21"/>
      <c r="C1" s="19"/>
    </row>
    <row r="2" spans="1:3" ht="16">
      <c r="A2" s="22" t="s">
        <v>5</v>
      </c>
      <c r="B2" s="22" t="s">
        <v>0</v>
      </c>
    </row>
    <row r="3" spans="1:3" ht="16">
      <c r="A3" s="22" t="s">
        <v>3</v>
      </c>
      <c r="B3" s="22" t="s">
        <v>4</v>
      </c>
    </row>
    <row r="4" spans="1:3" ht="16">
      <c r="A4" s="22" t="s">
        <v>1</v>
      </c>
      <c r="B4" s="22" t="s">
        <v>2</v>
      </c>
    </row>
    <row r="5" spans="1:3" ht="16">
      <c r="A5" s="23"/>
      <c r="B5" s="23"/>
    </row>
    <row r="6" spans="1:3" ht="16">
      <c r="A6" s="23"/>
      <c r="B6" s="23"/>
    </row>
    <row r="7" spans="1:3" ht="16">
      <c r="A7" s="24" t="s">
        <v>12</v>
      </c>
      <c r="B7" s="24" t="s">
        <v>13</v>
      </c>
    </row>
    <row r="8" spans="1:3" ht="16">
      <c r="A8" s="22" t="s">
        <v>7</v>
      </c>
      <c r="B8" s="22">
        <v>-7.54</v>
      </c>
    </row>
    <row r="9" spans="1:3" ht="16">
      <c r="A9" s="22" t="s">
        <v>14</v>
      </c>
      <c r="B9" s="22">
        <v>-6.91</v>
      </c>
    </row>
    <row r="10" spans="1:3" ht="16">
      <c r="A10" s="22" t="s">
        <v>15</v>
      </c>
      <c r="B10" s="22">
        <v>-6.91</v>
      </c>
    </row>
    <row r="11" spans="1:3" ht="16">
      <c r="A11" s="22" t="s">
        <v>16</v>
      </c>
      <c r="B11" s="22">
        <v>-6.88</v>
      </c>
    </row>
    <row r="12" spans="1:3" ht="16">
      <c r="A12" s="22" t="s">
        <v>8</v>
      </c>
      <c r="B12" s="22">
        <v>-7.03</v>
      </c>
    </row>
    <row r="13" spans="1:3" ht="16">
      <c r="A13" s="22" t="s">
        <v>9</v>
      </c>
      <c r="B13" s="22">
        <v>-7.35</v>
      </c>
    </row>
    <row r="14" spans="1:3" ht="16">
      <c r="A14" s="22" t="s">
        <v>10</v>
      </c>
      <c r="B14" s="22">
        <v>-7.34</v>
      </c>
    </row>
    <row r="15" spans="1:3" ht="16">
      <c r="A15" s="22" t="s">
        <v>11</v>
      </c>
      <c r="B15" s="22">
        <v>-6.37</v>
      </c>
    </row>
    <row r="16" spans="1:3">
      <c r="A16" s="20"/>
      <c r="B16" s="20"/>
    </row>
    <row r="17" spans="1:2">
      <c r="A17" s="20"/>
      <c r="B17" s="20"/>
    </row>
  </sheetData>
  <mergeCells count="1">
    <mergeCell ref="A1:B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3" sqref="A13:B16"/>
    </sheetView>
  </sheetViews>
  <sheetFormatPr baseColWidth="10" defaultColWidth="8.83203125" defaultRowHeight="15" x14ac:dyDescent="0"/>
  <cols>
    <col min="1" max="1" width="17" style="17" customWidth="1"/>
    <col min="2" max="2" width="14.33203125" style="17" customWidth="1"/>
    <col min="3" max="16384" width="8.83203125" style="17"/>
  </cols>
  <sheetData>
    <row r="1" spans="1:2">
      <c r="A1" s="14" t="s">
        <v>17</v>
      </c>
      <c r="B1" s="14"/>
    </row>
    <row r="2" spans="1:2">
      <c r="A2" s="16" t="s">
        <v>5</v>
      </c>
      <c r="B2" s="16" t="s">
        <v>0</v>
      </c>
    </row>
    <row r="3" spans="1:2">
      <c r="A3" s="16" t="s">
        <v>3</v>
      </c>
      <c r="B3" s="16" t="s">
        <v>4</v>
      </c>
    </row>
    <row r="4" spans="1:2">
      <c r="A4" s="16" t="s">
        <v>1</v>
      </c>
      <c r="B4" s="16" t="s">
        <v>2</v>
      </c>
    </row>
    <row r="6" spans="1:2">
      <c r="A6" s="17" t="s">
        <v>6</v>
      </c>
    </row>
    <row r="7" spans="1:2">
      <c r="A7" s="18" t="s">
        <v>12</v>
      </c>
      <c r="B7" s="18" t="s">
        <v>13</v>
      </c>
    </row>
    <row r="8" spans="1:2">
      <c r="A8" s="16" t="s">
        <v>11</v>
      </c>
      <c r="B8" s="16">
        <v>-16.8</v>
      </c>
    </row>
    <row r="10" spans="1:2">
      <c r="A10" s="17" t="s">
        <v>18</v>
      </c>
    </row>
    <row r="11" spans="1:2">
      <c r="A11" s="17" t="s">
        <v>19</v>
      </c>
      <c r="B11" s="17" t="s">
        <v>11</v>
      </c>
    </row>
    <row r="13" spans="1:2">
      <c r="A13" s="18" t="s">
        <v>62</v>
      </c>
      <c r="B13" s="18" t="s">
        <v>13</v>
      </c>
    </row>
    <row r="14" spans="1:2">
      <c r="A14" s="16" t="s">
        <v>20</v>
      </c>
      <c r="B14" s="16">
        <v>-6.52</v>
      </c>
    </row>
    <row r="15" spans="1:2">
      <c r="A15" s="16" t="s">
        <v>21</v>
      </c>
      <c r="B15" s="16">
        <v>-6.88</v>
      </c>
    </row>
    <row r="16" spans="1:2">
      <c r="A16" s="16" t="s">
        <v>22</v>
      </c>
      <c r="B16" s="16">
        <v>-6.44</v>
      </c>
    </row>
  </sheetData>
  <mergeCells count="1">
    <mergeCell ref="A1:B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2"/>
  <sheetViews>
    <sheetView workbookViewId="0">
      <selection activeCell="C9" sqref="C9:D9"/>
    </sheetView>
  </sheetViews>
  <sheetFormatPr baseColWidth="10" defaultColWidth="8.83203125" defaultRowHeight="14" x14ac:dyDescent="0"/>
  <cols>
    <col min="1" max="1" width="16.5" customWidth="1"/>
    <col min="2" max="2" width="15.1640625" customWidth="1"/>
    <col min="3" max="3" width="13.83203125" customWidth="1"/>
    <col min="4" max="4" width="26.5" customWidth="1"/>
  </cols>
  <sheetData>
    <row r="6" spans="1:4" ht="15">
      <c r="A6" s="18" t="s">
        <v>39</v>
      </c>
      <c r="B6" s="18" t="s">
        <v>42</v>
      </c>
      <c r="C6" s="18" t="s">
        <v>13</v>
      </c>
      <c r="D6" s="25" t="s">
        <v>63</v>
      </c>
    </row>
    <row r="7" spans="1:4" ht="15">
      <c r="A7" s="16" t="s">
        <v>2</v>
      </c>
      <c r="B7" s="16">
        <v>2.681</v>
      </c>
      <c r="C7" s="16">
        <v>-7.38</v>
      </c>
      <c r="D7" s="7">
        <f>C7-C7</f>
        <v>0</v>
      </c>
    </row>
    <row r="8" spans="1:4" ht="15">
      <c r="A8" s="16" t="s">
        <v>30</v>
      </c>
      <c r="B8" s="16">
        <v>2.681</v>
      </c>
      <c r="C8" s="16">
        <v>-7.34</v>
      </c>
      <c r="D8" s="7">
        <f xml:space="preserve"> C8-C7</f>
        <v>4.0000000000000036E-2</v>
      </c>
    </row>
    <row r="9" spans="1:4" ht="15">
      <c r="A9" s="16" t="s">
        <v>31</v>
      </c>
      <c r="B9" s="16">
        <v>2.2829999999999999</v>
      </c>
      <c r="C9" s="16">
        <v>-24.7</v>
      </c>
      <c r="D9" s="7">
        <f xml:space="preserve"> C9-C7</f>
        <v>-17.32</v>
      </c>
    </row>
    <row r="10" spans="1:4" ht="15">
      <c r="A10" s="16" t="s">
        <v>32</v>
      </c>
      <c r="B10" s="16">
        <v>2.3079999999999998</v>
      </c>
      <c r="C10" s="16">
        <v>-22.2</v>
      </c>
      <c r="D10" s="7">
        <f xml:space="preserve"> C10-C7</f>
        <v>-14.82</v>
      </c>
    </row>
    <row r="11" spans="1:4" ht="15">
      <c r="A11" s="16" t="s">
        <v>33</v>
      </c>
      <c r="B11" s="16">
        <v>2.3069999999999999</v>
      </c>
      <c r="C11" s="16">
        <v>-22.4</v>
      </c>
      <c r="D11" s="7">
        <f xml:space="preserve"> C11-C7</f>
        <v>-15.02</v>
      </c>
    </row>
    <row r="12" spans="1:4" ht="15">
      <c r="A12" s="16" t="s">
        <v>34</v>
      </c>
      <c r="B12" s="16">
        <v>2.274</v>
      </c>
      <c r="C12" s="16">
        <v>-28.6</v>
      </c>
      <c r="D12" s="7">
        <f xml:space="preserve"> C12-C7</f>
        <v>-21.220000000000002</v>
      </c>
    </row>
    <row r="13" spans="1:4">
      <c r="D13" s="4"/>
    </row>
    <row r="14" spans="1:4">
      <c r="D14" s="4"/>
    </row>
    <row r="15" spans="1:4">
      <c r="D15" s="4"/>
    </row>
    <row r="16" spans="1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G19" sqref="G19"/>
    </sheetView>
  </sheetViews>
  <sheetFormatPr baseColWidth="10" defaultColWidth="8.83203125" defaultRowHeight="14" x14ac:dyDescent="0"/>
  <cols>
    <col min="1" max="1" width="15.6640625" bestFit="1" customWidth="1"/>
    <col min="2" max="2" width="17" customWidth="1"/>
    <col min="3" max="3" width="13.5" customWidth="1"/>
    <col min="4" max="4" width="23.83203125" customWidth="1"/>
  </cols>
  <sheetData>
    <row r="3" spans="1:5" ht="15">
      <c r="A3" s="17"/>
      <c r="B3" s="17"/>
      <c r="C3" s="17"/>
      <c r="D3" s="17"/>
      <c r="E3" s="17"/>
    </row>
    <row r="4" spans="1:5" ht="15">
      <c r="A4" s="17"/>
      <c r="B4" s="17"/>
      <c r="C4" s="17"/>
      <c r="D4" s="17"/>
      <c r="E4" s="17"/>
    </row>
    <row r="5" spans="1:5" ht="15">
      <c r="A5" s="17"/>
      <c r="B5" s="17"/>
      <c r="C5" s="17"/>
      <c r="D5" s="17"/>
      <c r="E5" s="17"/>
    </row>
    <row r="6" spans="1:5" ht="15">
      <c r="A6" s="17"/>
      <c r="B6" s="17"/>
      <c r="C6" s="17"/>
      <c r="D6" s="17"/>
      <c r="E6" s="17"/>
    </row>
    <row r="7" spans="1:5" s="27" customFormat="1" ht="15">
      <c r="A7" s="18" t="s">
        <v>39</v>
      </c>
      <c r="B7" s="18" t="s">
        <v>42</v>
      </c>
      <c r="C7" s="18" t="s">
        <v>13</v>
      </c>
      <c r="D7" s="18" t="s">
        <v>63</v>
      </c>
      <c r="E7" s="26"/>
    </row>
    <row r="8" spans="1:5" ht="15">
      <c r="A8" s="16" t="s">
        <v>35</v>
      </c>
      <c r="B8" s="16">
        <v>2.6789999999999998</v>
      </c>
      <c r="C8" s="16">
        <v>-66.599999999999994</v>
      </c>
      <c r="D8" s="16">
        <f xml:space="preserve"> C8 +7.38</f>
        <v>-59.219999999999992</v>
      </c>
      <c r="E8" s="17"/>
    </row>
    <row r="9" spans="1:5" ht="15">
      <c r="A9" s="16" t="s">
        <v>36</v>
      </c>
      <c r="B9" s="16">
        <v>2.6789999999999998</v>
      </c>
      <c r="C9" s="16">
        <v>-64.7</v>
      </c>
      <c r="D9" s="16">
        <f xml:space="preserve"> C9 +7.38</f>
        <v>-57.32</v>
      </c>
      <c r="E9" s="17"/>
    </row>
    <row r="10" spans="1:5" ht="15">
      <c r="A10" s="16" t="s">
        <v>37</v>
      </c>
      <c r="B10" s="16">
        <v>2.677</v>
      </c>
      <c r="C10" s="16">
        <v>-78.900000000000006</v>
      </c>
      <c r="D10" s="16">
        <f xml:space="preserve"> C10 +7.38</f>
        <v>-71.52000000000001</v>
      </c>
      <c r="E10" s="17"/>
    </row>
    <row r="11" spans="1:5" ht="15">
      <c r="A11" s="16" t="s">
        <v>38</v>
      </c>
      <c r="B11" s="16">
        <v>2.2799999999999998</v>
      </c>
      <c r="C11" s="16">
        <v>-53.2</v>
      </c>
      <c r="D11" s="16">
        <f xml:space="preserve"> C11 +7.38</f>
        <v>-45.82</v>
      </c>
      <c r="E11" s="17"/>
    </row>
    <row r="12" spans="1:5" ht="15">
      <c r="A12" s="16" t="s">
        <v>29</v>
      </c>
      <c r="B12" s="16">
        <v>2.6739999999999999</v>
      </c>
      <c r="C12" s="16">
        <v>-66.900000000000006</v>
      </c>
      <c r="D12" s="16">
        <f xml:space="preserve"> C12 +7.38</f>
        <v>-59.52</v>
      </c>
      <c r="E12" s="17"/>
    </row>
    <row r="13" spans="1:5" ht="15">
      <c r="A13" s="17"/>
      <c r="B13" s="17"/>
      <c r="C13" s="17"/>
      <c r="D13" s="17"/>
      <c r="E13" s="17"/>
    </row>
    <row r="14" spans="1:5" ht="15">
      <c r="A14" s="17"/>
      <c r="B14" s="17"/>
      <c r="C14" s="17"/>
      <c r="D14" s="17"/>
      <c r="E14" s="17"/>
    </row>
    <row r="15" spans="1:5" ht="15">
      <c r="A15" s="17"/>
      <c r="B15" s="17"/>
      <c r="C15" s="17"/>
      <c r="D15" s="17"/>
      <c r="E15" s="17"/>
    </row>
    <row r="16" spans="1:5" ht="15">
      <c r="A16" s="17"/>
      <c r="B16" s="17"/>
      <c r="C16" s="17"/>
      <c r="D16" s="17"/>
      <c r="E16" s="17"/>
    </row>
    <row r="17" spans="1:5" ht="15">
      <c r="A17" s="17"/>
      <c r="B17" s="17"/>
      <c r="C17" s="17"/>
      <c r="D17" s="17"/>
      <c r="E17" s="17"/>
    </row>
    <row r="18" spans="1:5" ht="15">
      <c r="A18" s="17"/>
      <c r="B18" s="17"/>
      <c r="C18" s="17"/>
      <c r="D18" s="17"/>
      <c r="E18" s="1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topLeftCell="A5" workbookViewId="0">
      <selection activeCell="F28" sqref="F28:F30"/>
    </sheetView>
  </sheetViews>
  <sheetFormatPr baseColWidth="10" defaultColWidth="8.83203125" defaultRowHeight="14" x14ac:dyDescent="0"/>
  <cols>
    <col min="1" max="1" width="15.6640625" bestFit="1" customWidth="1"/>
    <col min="2" max="2" width="15.33203125" bestFit="1" customWidth="1"/>
    <col min="3" max="3" width="14.83203125" customWidth="1"/>
    <col min="4" max="4" width="15" style="4" customWidth="1"/>
    <col min="5" max="5" width="13.6640625" customWidth="1"/>
    <col min="6" max="6" width="11.5" customWidth="1"/>
  </cols>
  <sheetData>
    <row r="3" spans="1:6">
      <c r="A3" t="s">
        <v>6</v>
      </c>
    </row>
    <row r="4" spans="1:6" s="4" customFormat="1">
      <c r="A4" s="10" t="s">
        <v>40</v>
      </c>
      <c r="B4" s="10"/>
    </row>
    <row r="5" spans="1:6">
      <c r="A5" s="2" t="s">
        <v>23</v>
      </c>
      <c r="B5" s="2" t="s">
        <v>24</v>
      </c>
    </row>
    <row r="6" spans="1:6">
      <c r="A6" s="2" t="s">
        <v>25</v>
      </c>
      <c r="B6" s="2" t="s">
        <v>26</v>
      </c>
    </row>
    <row r="7" spans="1:6">
      <c r="A7" s="2" t="s">
        <v>27</v>
      </c>
      <c r="B7" s="2" t="s">
        <v>28</v>
      </c>
    </row>
    <row r="8" spans="1:6" s="4" customFormat="1"/>
    <row r="9" spans="1:6" ht="15">
      <c r="A9" s="18" t="s">
        <v>39</v>
      </c>
      <c r="B9" s="18" t="s">
        <v>41</v>
      </c>
      <c r="C9" s="18" t="s">
        <v>42</v>
      </c>
      <c r="D9" s="18" t="s">
        <v>64</v>
      </c>
      <c r="E9" s="18" t="s">
        <v>43</v>
      </c>
      <c r="F9" s="25" t="s">
        <v>65</v>
      </c>
    </row>
    <row r="10" spans="1:6" ht="15">
      <c r="A10" s="30" t="s">
        <v>2</v>
      </c>
      <c r="B10" s="16" t="s">
        <v>23</v>
      </c>
      <c r="C10" s="32">
        <v>1.1890000000000001</v>
      </c>
      <c r="D10" s="33">
        <f>20*LOG(C10)</f>
        <v>1.503637092373832</v>
      </c>
      <c r="E10" s="32">
        <v>0.18562999999999999</v>
      </c>
      <c r="F10" s="33">
        <f>20*LOG(E10)</f>
        <v>-14.62703670656796</v>
      </c>
    </row>
    <row r="11" spans="1:6" ht="15">
      <c r="A11" s="30"/>
      <c r="B11" s="16" t="s">
        <v>25</v>
      </c>
      <c r="C11" s="32">
        <v>6.8620000000000001</v>
      </c>
      <c r="D11" s="33">
        <f t="shared" ref="D11:D42" si="0">20*LOG(C11)</f>
        <v>16.729014274403092</v>
      </c>
      <c r="E11" s="32">
        <v>1.1079000000000001</v>
      </c>
      <c r="F11" s="33">
        <f t="shared" ref="F11:F42" si="1">20*LOG(E11)</f>
        <v>0.89001124741282456</v>
      </c>
    </row>
    <row r="12" spans="1:6" ht="15">
      <c r="A12" s="30"/>
      <c r="B12" s="16" t="s">
        <v>27</v>
      </c>
      <c r="C12" s="32">
        <v>6.976</v>
      </c>
      <c r="D12" s="33">
        <f t="shared" si="0"/>
        <v>16.872129438490216</v>
      </c>
      <c r="E12" s="32">
        <v>1.39</v>
      </c>
      <c r="F12" s="33">
        <f t="shared" si="1"/>
        <v>2.8602960050819011</v>
      </c>
    </row>
    <row r="13" spans="1:6" ht="15">
      <c r="A13" s="30" t="s">
        <v>30</v>
      </c>
      <c r="B13" s="16" t="s">
        <v>23</v>
      </c>
      <c r="C13" s="32">
        <v>1.1870000000000001</v>
      </c>
      <c r="D13" s="33">
        <f t="shared" si="0"/>
        <v>1.4890143790918247</v>
      </c>
      <c r="E13" s="32">
        <v>0.18532000000000001</v>
      </c>
      <c r="F13" s="33">
        <f t="shared" si="1"/>
        <v>-14.641554169377645</v>
      </c>
    </row>
    <row r="14" spans="1:6" ht="15">
      <c r="A14" s="30"/>
      <c r="B14" s="16" t="s">
        <v>25</v>
      </c>
      <c r="C14" s="32">
        <v>6.8639999999999999</v>
      </c>
      <c r="D14" s="33">
        <f t="shared" si="0"/>
        <v>16.731545496812981</v>
      </c>
      <c r="E14" s="32">
        <v>1.2070000000000001</v>
      </c>
      <c r="F14" s="33">
        <f t="shared" si="1"/>
        <v>1.6341454019469848</v>
      </c>
    </row>
    <row r="15" spans="1:6" ht="15">
      <c r="A15" s="30"/>
      <c r="B15" s="16" t="s">
        <v>27</v>
      </c>
      <c r="C15" s="32">
        <v>6.915</v>
      </c>
      <c r="D15" s="33">
        <f t="shared" si="0"/>
        <v>16.79584368890659</v>
      </c>
      <c r="E15" s="32">
        <v>0.83089999999999997</v>
      </c>
      <c r="F15" s="33">
        <f t="shared" si="1"/>
        <v>-1.6090248206230393</v>
      </c>
    </row>
    <row r="16" spans="1:6" ht="15">
      <c r="A16" s="30" t="s">
        <v>31</v>
      </c>
      <c r="B16" s="16" t="s">
        <v>23</v>
      </c>
      <c r="C16" s="32">
        <v>1.01</v>
      </c>
      <c r="D16" s="33">
        <f t="shared" si="0"/>
        <v>8.6427475652851568E-2</v>
      </c>
      <c r="E16" s="32">
        <v>4.1799999999999997E-2</v>
      </c>
      <c r="F16" s="33">
        <f t="shared" si="1"/>
        <v>-27.576474364499294</v>
      </c>
    </row>
    <row r="17" spans="1:6" ht="15">
      <c r="A17" s="30"/>
      <c r="B17" s="16" t="s">
        <v>25</v>
      </c>
      <c r="C17" s="32">
        <v>6.7789999999999999</v>
      </c>
      <c r="D17" s="33">
        <f t="shared" si="0"/>
        <v>16.623312678188849</v>
      </c>
      <c r="E17" s="32">
        <v>4.9500000000000002E-2</v>
      </c>
      <c r="F17" s="33">
        <f t="shared" si="1"/>
        <v>-26.107896021328628</v>
      </c>
    </row>
    <row r="18" spans="1:6" ht="15">
      <c r="A18" s="30"/>
      <c r="B18" s="16" t="s">
        <v>27</v>
      </c>
      <c r="C18" s="32">
        <v>6.9829999999999997</v>
      </c>
      <c r="D18" s="33">
        <f t="shared" si="0"/>
        <v>16.88084084082033</v>
      </c>
      <c r="E18" s="32">
        <v>1.6400000000000001E-2</v>
      </c>
      <c r="F18" s="33">
        <f t="shared" si="1"/>
        <v>-35.703123039046041</v>
      </c>
    </row>
    <row r="19" spans="1:6" ht="15">
      <c r="A19" s="30" t="s">
        <v>32</v>
      </c>
      <c r="B19" s="16" t="s">
        <v>23</v>
      </c>
      <c r="C19" s="32">
        <v>1.02</v>
      </c>
      <c r="D19" s="33">
        <f t="shared" si="0"/>
        <v>0.17200343523835138</v>
      </c>
      <c r="E19" s="32">
        <v>4.8500000000000001E-2</v>
      </c>
      <c r="F19" s="33">
        <f t="shared" si="1"/>
        <v>-26.285165227954725</v>
      </c>
    </row>
    <row r="20" spans="1:6" ht="15">
      <c r="A20" s="30"/>
      <c r="B20" s="16" t="s">
        <v>25</v>
      </c>
      <c r="C20" s="32">
        <v>6.7869999999999999</v>
      </c>
      <c r="D20" s="33">
        <f t="shared" si="0"/>
        <v>16.633556983829333</v>
      </c>
      <c r="E20" s="32">
        <v>0.14294999999999999</v>
      </c>
      <c r="F20" s="33">
        <f t="shared" si="1"/>
        <v>-16.896316806119845</v>
      </c>
    </row>
    <row r="21" spans="1:6" ht="15">
      <c r="A21" s="30"/>
      <c r="B21" s="16" t="s">
        <v>27</v>
      </c>
      <c r="C21" s="32">
        <v>6.9859999999999998</v>
      </c>
      <c r="D21" s="33">
        <f t="shared" si="0"/>
        <v>16.88457162603256</v>
      </c>
      <c r="E21" s="32">
        <v>9.9000000000000005E-2</v>
      </c>
      <c r="F21" s="33">
        <f t="shared" si="1"/>
        <v>-20.087296108049003</v>
      </c>
    </row>
    <row r="22" spans="1:6" ht="15">
      <c r="A22" s="30" t="s">
        <v>33</v>
      </c>
      <c r="B22" s="16" t="s">
        <v>23</v>
      </c>
      <c r="C22" s="32">
        <v>1.02</v>
      </c>
      <c r="D22" s="33">
        <f t="shared" si="0"/>
        <v>0.17200343523835138</v>
      </c>
      <c r="E22" s="32">
        <v>4.9110000000000001E-2</v>
      </c>
      <c r="F22" s="33">
        <f t="shared" si="1"/>
        <v>-26.176601317367918</v>
      </c>
    </row>
    <row r="23" spans="1:6" ht="15">
      <c r="A23" s="30"/>
      <c r="B23" s="16" t="s">
        <v>25</v>
      </c>
      <c r="C23" s="32">
        <v>6.7939999999999996</v>
      </c>
      <c r="D23" s="33">
        <f t="shared" si="0"/>
        <v>16.642510850680182</v>
      </c>
      <c r="E23" s="32">
        <v>0.14280000000000001</v>
      </c>
      <c r="F23" s="33">
        <f t="shared" si="1"/>
        <v>-16.905435851196888</v>
      </c>
    </row>
    <row r="24" spans="1:6" ht="15">
      <c r="A24" s="30"/>
      <c r="B24" s="16" t="s">
        <v>27</v>
      </c>
      <c r="C24" s="32">
        <v>6.9850000000000003</v>
      </c>
      <c r="D24" s="33">
        <f t="shared" si="0"/>
        <v>16.883328209004013</v>
      </c>
      <c r="E24" s="32">
        <v>8.1369999999999998E-2</v>
      </c>
      <c r="F24" s="33">
        <f t="shared" si="1"/>
        <v>-21.790713680087727</v>
      </c>
    </row>
    <row r="25" spans="1:6" ht="15">
      <c r="A25" s="30" t="s">
        <v>34</v>
      </c>
      <c r="B25" s="16" t="s">
        <v>23</v>
      </c>
      <c r="C25" s="32">
        <v>0.998</v>
      </c>
      <c r="D25" s="33">
        <f t="shared" si="0"/>
        <v>-1.7389174252577827E-2</v>
      </c>
      <c r="E25" s="32">
        <v>2.4660000000000001E-2</v>
      </c>
      <c r="F25" s="33">
        <f t="shared" si="1"/>
        <v>-32.160138554805741</v>
      </c>
    </row>
    <row r="26" spans="1:6" ht="15">
      <c r="A26" s="30"/>
      <c r="B26" s="16" t="s">
        <v>25</v>
      </c>
      <c r="C26" s="32">
        <v>6.7889999999999997</v>
      </c>
      <c r="D26" s="33">
        <f t="shared" si="0"/>
        <v>16.636116173487821</v>
      </c>
      <c r="E26" s="32">
        <v>4.3189999999999999E-2</v>
      </c>
      <c r="F26" s="33">
        <f t="shared" si="1"/>
        <v>-27.292335919050032</v>
      </c>
    </row>
    <row r="27" spans="1:6" ht="15">
      <c r="A27" s="30"/>
      <c r="B27" s="16" t="s">
        <v>27</v>
      </c>
      <c r="C27" s="32">
        <v>6.9870000000000001</v>
      </c>
      <c r="D27" s="33">
        <f t="shared" si="0"/>
        <v>16.885814865086864</v>
      </c>
      <c r="E27" s="32">
        <v>1.4200000000000001E-2</v>
      </c>
      <c r="F27" s="33">
        <f t="shared" si="1"/>
        <v>-36.954233112338869</v>
      </c>
    </row>
    <row r="28" spans="1:6" ht="15">
      <c r="A28" s="30" t="s">
        <v>35</v>
      </c>
      <c r="B28" s="16" t="s">
        <v>23</v>
      </c>
      <c r="C28" s="32">
        <v>1.19</v>
      </c>
      <c r="D28" s="33">
        <f t="shared" si="0"/>
        <v>1.5109392278506149</v>
      </c>
      <c r="E28" s="32">
        <v>4.6000000000000001E-4</v>
      </c>
      <c r="F28" s="33">
        <f t="shared" si="1"/>
        <v>-66.744843366368528</v>
      </c>
    </row>
    <row r="29" spans="1:6" ht="15">
      <c r="A29" s="30"/>
      <c r="B29" s="16" t="s">
        <v>25</v>
      </c>
      <c r="C29" s="32">
        <v>6.8780000000000001</v>
      </c>
      <c r="D29" s="33">
        <f t="shared" si="0"/>
        <v>16.749243429719893</v>
      </c>
      <c r="E29" s="32">
        <v>1.5E-3</v>
      </c>
      <c r="F29" s="33">
        <f t="shared" si="1"/>
        <v>-56.478174818886373</v>
      </c>
    </row>
    <row r="30" spans="1:6" ht="15">
      <c r="A30" s="30"/>
      <c r="B30" s="16" t="s">
        <v>27</v>
      </c>
      <c r="C30" s="32">
        <v>6.9779999999999998</v>
      </c>
      <c r="D30" s="33">
        <f t="shared" si="0"/>
        <v>16.87461930224184</v>
      </c>
      <c r="E30" s="32">
        <v>4.15E-3</v>
      </c>
      <c r="F30" s="33">
        <f t="shared" si="1"/>
        <v>-47.639038065758143</v>
      </c>
    </row>
    <row r="31" spans="1:6" ht="15">
      <c r="A31" s="30" t="s">
        <v>36</v>
      </c>
      <c r="B31" s="16" t="s">
        <v>23</v>
      </c>
      <c r="C31" s="32">
        <v>1.19</v>
      </c>
      <c r="D31" s="33">
        <f t="shared" si="0"/>
        <v>1.5109392278506149</v>
      </c>
      <c r="E31" s="32">
        <v>4.6000000000000001E-4</v>
      </c>
      <c r="F31" s="33">
        <f t="shared" si="1"/>
        <v>-66.744843366368528</v>
      </c>
    </row>
    <row r="32" spans="1:6" ht="15">
      <c r="A32" s="30"/>
      <c r="B32" s="16" t="s">
        <v>25</v>
      </c>
      <c r="C32" s="32">
        <v>6.8769999999999998</v>
      </c>
      <c r="D32" s="33">
        <f t="shared" si="0"/>
        <v>16.747980486840451</v>
      </c>
      <c r="E32" s="32">
        <v>1.3860000000000001E-2</v>
      </c>
      <c r="F32" s="33">
        <f t="shared" si="1"/>
        <v>-37.164735394484239</v>
      </c>
    </row>
    <row r="33" spans="1:6" ht="15">
      <c r="A33" s="30"/>
      <c r="B33" s="16" t="s">
        <v>27</v>
      </c>
      <c r="C33" s="32">
        <v>6.9770000000000003</v>
      </c>
      <c r="D33" s="33">
        <f t="shared" si="0"/>
        <v>16.873374459582877</v>
      </c>
      <c r="E33" s="32">
        <v>5.1150000000000001E-2</v>
      </c>
      <c r="F33" s="33">
        <f t="shared" si="1"/>
        <v>-25.823087239036422</v>
      </c>
    </row>
    <row r="34" spans="1:6" ht="15">
      <c r="A34" s="30" t="s">
        <v>37</v>
      </c>
      <c r="B34" s="16" t="s">
        <v>23</v>
      </c>
      <c r="C34" s="32">
        <v>1.1901999999999999</v>
      </c>
      <c r="D34" s="33">
        <f t="shared" si="0"/>
        <v>1.5123989185755129</v>
      </c>
      <c r="E34" s="32">
        <v>4.6799999999999999E-4</v>
      </c>
      <c r="F34" s="33">
        <f t="shared" si="1"/>
        <v>-66.595082938517521</v>
      </c>
    </row>
    <row r="35" spans="1:6" ht="15">
      <c r="A35" s="30"/>
      <c r="B35" s="16" t="s">
        <v>25</v>
      </c>
      <c r="C35" s="32">
        <v>6.8769999999999998</v>
      </c>
      <c r="D35" s="33">
        <f t="shared" si="0"/>
        <v>16.747980486840451</v>
      </c>
      <c r="E35" s="32">
        <v>1.32E-3</v>
      </c>
      <c r="F35" s="33">
        <f t="shared" si="1"/>
        <v>-57.588521375882998</v>
      </c>
    </row>
    <row r="36" spans="1:6" ht="15">
      <c r="A36" s="30"/>
      <c r="B36" s="16" t="s">
        <v>27</v>
      </c>
      <c r="C36" s="32">
        <v>6.9770000000000003</v>
      </c>
      <c r="D36" s="33">
        <f t="shared" si="0"/>
        <v>16.873374459582877</v>
      </c>
      <c r="E36" s="32">
        <v>3.3400000000000001E-3</v>
      </c>
      <c r="F36" s="33">
        <f t="shared" si="1"/>
        <v>-49.525070663768709</v>
      </c>
    </row>
    <row r="37" spans="1:6" ht="15">
      <c r="A37" s="30" t="s">
        <v>38</v>
      </c>
      <c r="B37" s="16" t="s">
        <v>23</v>
      </c>
      <c r="C37" s="32">
        <v>1.0096000000000001</v>
      </c>
      <c r="D37" s="33">
        <f t="shared" si="0"/>
        <v>8.2986838001182339E-2</v>
      </c>
      <c r="E37" s="32">
        <v>7.7999999999999999E-4</v>
      </c>
      <c r="F37" s="33">
        <f t="shared" si="1"/>
        <v>-62.158107946190391</v>
      </c>
    </row>
    <row r="38" spans="1:6" ht="15">
      <c r="A38" s="30"/>
      <c r="B38" s="16" t="s">
        <v>25</v>
      </c>
      <c r="C38" s="32">
        <v>6.7720000000000002</v>
      </c>
      <c r="D38" s="33">
        <f t="shared" si="0"/>
        <v>16.614338988737952</v>
      </c>
      <c r="E38" s="32">
        <v>1.2800000000000001E-2</v>
      </c>
      <c r="F38" s="33">
        <f t="shared" si="1"/>
        <v>-37.855800607042632</v>
      </c>
    </row>
    <row r="39" spans="1:6" ht="15">
      <c r="A39" s="30"/>
      <c r="B39" s="16" t="s">
        <v>27</v>
      </c>
      <c r="C39" s="32">
        <v>6.97</v>
      </c>
      <c r="D39" s="33">
        <f t="shared" si="0"/>
        <v>16.864655561960188</v>
      </c>
      <c r="E39" s="32">
        <v>9.0200000000000002E-3</v>
      </c>
      <c r="F39" s="33">
        <f t="shared" si="1"/>
        <v>-40.895869249161166</v>
      </c>
    </row>
    <row r="40" spans="1:6" ht="15">
      <c r="A40" s="30" t="s">
        <v>29</v>
      </c>
      <c r="B40" s="16" t="s">
        <v>23</v>
      </c>
      <c r="C40" s="32">
        <v>1.19</v>
      </c>
      <c r="D40" s="33">
        <f t="shared" si="0"/>
        <v>1.5109392278506149</v>
      </c>
      <c r="E40" s="32">
        <v>5.8799999999999998E-4</v>
      </c>
      <c r="F40" s="33">
        <f t="shared" si="1"/>
        <v>-64.612453478477235</v>
      </c>
    </row>
    <row r="41" spans="1:6" ht="15">
      <c r="A41" s="30"/>
      <c r="B41" s="16" t="s">
        <v>25</v>
      </c>
      <c r="C41" s="32">
        <v>6.867</v>
      </c>
      <c r="D41" s="33">
        <f t="shared" si="0"/>
        <v>16.735340947884108</v>
      </c>
      <c r="E41" s="32">
        <v>1.25E-3</v>
      </c>
      <c r="F41" s="33">
        <f t="shared" si="1"/>
        <v>-58.061799739838875</v>
      </c>
    </row>
    <row r="42" spans="1:6" ht="15">
      <c r="A42" s="30"/>
      <c r="B42" s="16" t="s">
        <v>27</v>
      </c>
      <c r="C42" s="32">
        <v>6.9640000000000004</v>
      </c>
      <c r="D42" s="33">
        <f t="shared" si="0"/>
        <v>16.857175248905875</v>
      </c>
      <c r="E42" s="32">
        <v>3.46E-3</v>
      </c>
      <c r="F42" s="33">
        <f t="shared" si="1"/>
        <v>-49.218478024144467</v>
      </c>
    </row>
  </sheetData>
  <mergeCells count="12">
    <mergeCell ref="A22:A24"/>
    <mergeCell ref="A25:A27"/>
    <mergeCell ref="A4:B4"/>
    <mergeCell ref="A10:A12"/>
    <mergeCell ref="A13:A15"/>
    <mergeCell ref="A16:A18"/>
    <mergeCell ref="A19:A21"/>
    <mergeCell ref="A28:A30"/>
    <mergeCell ref="A31:A33"/>
    <mergeCell ref="A34:A36"/>
    <mergeCell ref="A37:A39"/>
    <mergeCell ref="A40:A4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4" workbookViewId="0">
      <selection activeCell="A25" sqref="A25:F37"/>
    </sheetView>
  </sheetViews>
  <sheetFormatPr baseColWidth="10" defaultColWidth="8.83203125" defaultRowHeight="14" x14ac:dyDescent="0"/>
  <cols>
    <col min="1" max="1" width="13.5" bestFit="1" customWidth="1"/>
    <col min="2" max="2" width="10.33203125" bestFit="1" customWidth="1"/>
    <col min="3" max="3" width="14" bestFit="1" customWidth="1"/>
    <col min="4" max="4" width="21.83203125" style="4" customWidth="1"/>
    <col min="5" max="5" width="12.5" customWidth="1"/>
    <col min="6" max="6" width="21.33203125" customWidth="1"/>
  </cols>
  <sheetData>
    <row r="1" spans="1:6" s="4" customFormat="1"/>
    <row r="2" spans="1:6">
      <c r="A2" t="s">
        <v>46</v>
      </c>
    </row>
    <row r="3" spans="1:6">
      <c r="A3" t="s">
        <v>44</v>
      </c>
    </row>
    <row r="6" spans="1:6">
      <c r="A6" s="3" t="s">
        <v>47</v>
      </c>
      <c r="B6" s="3" t="s">
        <v>41</v>
      </c>
      <c r="C6" s="3" t="s">
        <v>42</v>
      </c>
      <c r="D6" s="3"/>
      <c r="E6" s="3" t="s">
        <v>43</v>
      </c>
    </row>
    <row r="7" spans="1:6">
      <c r="A7" s="9" t="s">
        <v>2</v>
      </c>
      <c r="B7" s="2" t="s">
        <v>23</v>
      </c>
      <c r="C7" s="6">
        <v>1.1973</v>
      </c>
      <c r="D7" s="28">
        <f xml:space="preserve"> 20*LOG(C7)</f>
        <v>1.5640596500737143</v>
      </c>
      <c r="E7" s="6">
        <v>0.20830000000000001</v>
      </c>
      <c r="F7" s="29">
        <f>20*LOG(E7)</f>
        <v>-13.626214601045081</v>
      </c>
    </row>
    <row r="8" spans="1:6">
      <c r="A8" s="9"/>
      <c r="B8" s="2" t="s">
        <v>45</v>
      </c>
      <c r="C8" s="6">
        <v>2.7480000000000002</v>
      </c>
      <c r="D8" s="28">
        <f t="shared" ref="D8:D18" si="0" xml:space="preserve"> 20*LOG(C8)</f>
        <v>8.7803345677502573</v>
      </c>
      <c r="E8" s="6">
        <v>0.48599999999999999</v>
      </c>
      <c r="F8" s="29">
        <f t="shared" ref="F8:F18" si="1">20*LOG(E8)</f>
        <v>-6.2672746147541325</v>
      </c>
    </row>
    <row r="9" spans="1:6">
      <c r="A9" s="9"/>
      <c r="B9" s="2" t="s">
        <v>25</v>
      </c>
      <c r="C9" s="6">
        <v>6.8540000000000001</v>
      </c>
      <c r="D9" s="28">
        <f t="shared" si="0"/>
        <v>16.718882001876963</v>
      </c>
      <c r="E9" s="6">
        <v>1.25</v>
      </c>
      <c r="F9" s="29">
        <f t="shared" si="1"/>
        <v>1.9382002601611283</v>
      </c>
    </row>
    <row r="10" spans="1:6">
      <c r="A10" s="9"/>
      <c r="B10" s="2" t="s">
        <v>27</v>
      </c>
      <c r="C10" s="6">
        <v>6.952</v>
      </c>
      <c r="D10" s="28">
        <f t="shared" si="0"/>
        <v>16.842195268812201</v>
      </c>
      <c r="E10" s="6">
        <v>1.6349</v>
      </c>
      <c r="F10" s="29">
        <f t="shared" si="1"/>
        <v>4.2698238766066829</v>
      </c>
    </row>
    <row r="11" spans="1:6">
      <c r="A11" s="9" t="s">
        <v>31</v>
      </c>
      <c r="B11" s="2" t="s">
        <v>23</v>
      </c>
      <c r="C11" s="6">
        <v>0.91100000000000003</v>
      </c>
      <c r="D11" s="28">
        <f t="shared" si="0"/>
        <v>-0.80963246054003468</v>
      </c>
      <c r="E11" s="6">
        <v>2.1319999999999999E-2</v>
      </c>
      <c r="F11" s="29">
        <f t="shared" si="1"/>
        <v>-33.424255992909309</v>
      </c>
    </row>
    <row r="12" spans="1:6">
      <c r="A12" s="9"/>
      <c r="B12" s="2" t="s">
        <v>45</v>
      </c>
      <c r="C12" s="6">
        <v>2.0975000000000001</v>
      </c>
      <c r="D12" s="28">
        <f t="shared" si="0"/>
        <v>6.4340393900147586</v>
      </c>
      <c r="E12" s="6">
        <v>2.248E-2</v>
      </c>
      <c r="F12" s="29">
        <f t="shared" si="1"/>
        <v>-32.964073862059529</v>
      </c>
    </row>
    <row r="13" spans="1:6">
      <c r="A13" s="9"/>
      <c r="B13" s="2" t="s">
        <v>25</v>
      </c>
      <c r="C13" s="6">
        <v>6.7069999999999999</v>
      </c>
      <c r="D13" s="28">
        <f t="shared" si="0"/>
        <v>16.530566126813032</v>
      </c>
      <c r="E13" s="6">
        <v>2.358E-2</v>
      </c>
      <c r="F13" s="29">
        <f t="shared" si="1"/>
        <v>-32.549123984818593</v>
      </c>
    </row>
    <row r="14" spans="1:6">
      <c r="A14" s="9"/>
      <c r="B14" s="2" t="s">
        <v>27</v>
      </c>
      <c r="C14" s="6">
        <v>9.9830000000000005</v>
      </c>
      <c r="D14" s="28">
        <f t="shared" si="0"/>
        <v>19.985221422262008</v>
      </c>
      <c r="E14" s="6">
        <v>2.078E-2</v>
      </c>
      <c r="F14" s="29">
        <f t="shared" si="1"/>
        <v>-33.647089135576827</v>
      </c>
    </row>
    <row r="15" spans="1:6">
      <c r="A15" s="9" t="s">
        <v>35</v>
      </c>
      <c r="B15" s="2" t="s">
        <v>23</v>
      </c>
      <c r="C15" s="6">
        <v>1.194</v>
      </c>
      <c r="D15" s="28">
        <f t="shared" si="0"/>
        <v>1.5400865358670051</v>
      </c>
      <c r="E15" s="6">
        <v>4.8999999999999998E-4</v>
      </c>
      <c r="F15" s="29">
        <f t="shared" si="1"/>
        <v>-66.196078399429723</v>
      </c>
    </row>
    <row r="16" spans="1:6">
      <c r="A16" s="9"/>
      <c r="B16" s="2" t="s">
        <v>45</v>
      </c>
      <c r="C16" s="6">
        <v>2.74</v>
      </c>
      <c r="D16" s="28">
        <f t="shared" si="0"/>
        <v>8.7550112564077605</v>
      </c>
      <c r="E16" s="6">
        <v>5.7499999999999999E-4</v>
      </c>
      <c r="F16" s="29">
        <f t="shared" si="1"/>
        <v>-64.806643106207389</v>
      </c>
    </row>
    <row r="17" spans="1:14">
      <c r="A17" s="9"/>
      <c r="B17" s="2" t="s">
        <v>25</v>
      </c>
      <c r="C17" s="6">
        <v>6.8529999999999998</v>
      </c>
      <c r="D17" s="28">
        <f t="shared" si="0"/>
        <v>16.717614636347893</v>
      </c>
      <c r="E17" s="6">
        <v>1.4350000000000001E-3</v>
      </c>
      <c r="F17" s="29">
        <f t="shared" si="1"/>
        <v>-56.862961978599778</v>
      </c>
    </row>
    <row r="18" spans="1:14">
      <c r="A18" s="9"/>
      <c r="B18" s="2" t="s">
        <v>27</v>
      </c>
      <c r="C18" s="6">
        <v>6.9649999999999999</v>
      </c>
      <c r="D18" s="28">
        <f t="shared" si="0"/>
        <v>16.858422415199644</v>
      </c>
      <c r="E18" s="6">
        <v>5.64E-3</v>
      </c>
      <c r="F18" s="29">
        <f t="shared" si="1"/>
        <v>-44.974417920333153</v>
      </c>
    </row>
    <row r="25" spans="1:14" ht="15">
      <c r="A25" s="18" t="s">
        <v>47</v>
      </c>
      <c r="B25" s="18" t="s">
        <v>41</v>
      </c>
      <c r="C25" s="18" t="s">
        <v>67</v>
      </c>
      <c r="D25" s="25" t="s">
        <v>68</v>
      </c>
      <c r="E25" s="34" t="s">
        <v>66</v>
      </c>
      <c r="F25" s="25" t="s">
        <v>69</v>
      </c>
      <c r="N25" s="29"/>
    </row>
    <row r="26" spans="1:14" ht="15">
      <c r="A26" s="30" t="s">
        <v>2</v>
      </c>
      <c r="B26" s="16" t="s">
        <v>23</v>
      </c>
      <c r="C26" s="33">
        <v>-13.626214601045081</v>
      </c>
      <c r="D26" s="33">
        <v>0</v>
      </c>
      <c r="E26" s="33">
        <v>-14.62703670656796</v>
      </c>
      <c r="F26" s="33">
        <v>0</v>
      </c>
      <c r="N26" s="29"/>
    </row>
    <row r="27" spans="1:14" ht="15">
      <c r="A27" s="30"/>
      <c r="B27" s="16" t="s">
        <v>45</v>
      </c>
      <c r="C27" s="33">
        <v>-6.2672746147541325</v>
      </c>
      <c r="D27" s="33">
        <v>0</v>
      </c>
      <c r="E27" s="16">
        <v>-7.38</v>
      </c>
      <c r="F27" s="33">
        <f>E27-E27</f>
        <v>0</v>
      </c>
      <c r="I27" s="29"/>
      <c r="N27" s="29"/>
    </row>
    <row r="28" spans="1:14" ht="15">
      <c r="A28" s="30"/>
      <c r="B28" s="16" t="s">
        <v>25</v>
      </c>
      <c r="C28" s="33">
        <v>1.9382002601611283</v>
      </c>
      <c r="D28" s="33">
        <v>0</v>
      </c>
      <c r="E28" s="36">
        <v>0.89</v>
      </c>
      <c r="F28" s="33">
        <v>0</v>
      </c>
      <c r="I28" s="29"/>
      <c r="N28" s="29"/>
    </row>
    <row r="29" spans="1:14" ht="15">
      <c r="A29" s="30"/>
      <c r="B29" s="16" t="s">
        <v>27</v>
      </c>
      <c r="C29" s="33">
        <v>4.2698238766066829</v>
      </c>
      <c r="D29" s="39">
        <v>0</v>
      </c>
      <c r="E29" s="36">
        <v>2.86</v>
      </c>
      <c r="F29" s="33">
        <v>0</v>
      </c>
      <c r="N29" s="29"/>
    </row>
    <row r="30" spans="1:14" ht="15">
      <c r="A30" s="30" t="s">
        <v>31</v>
      </c>
      <c r="B30" s="16" t="s">
        <v>23</v>
      </c>
      <c r="C30" s="33">
        <v>-33.424255992909309</v>
      </c>
      <c r="D30" s="33">
        <f xml:space="preserve"> C30-C26</f>
        <v>-19.798041391864228</v>
      </c>
      <c r="E30" s="33">
        <v>-27.576474364499294</v>
      </c>
      <c r="F30" s="33">
        <v>-12.949437657931334</v>
      </c>
      <c r="N30" s="29"/>
    </row>
    <row r="31" spans="1:14" ht="15">
      <c r="A31" s="30"/>
      <c r="B31" s="16" t="s">
        <v>45</v>
      </c>
      <c r="C31" s="33">
        <v>-32.964073862059529</v>
      </c>
      <c r="D31" s="33">
        <f xml:space="preserve"> C31-C27</f>
        <v>-26.696799247305396</v>
      </c>
      <c r="E31" s="16">
        <v>-24.7</v>
      </c>
      <c r="F31" s="33">
        <f xml:space="preserve"> E31-E29</f>
        <v>-27.56</v>
      </c>
      <c r="N31" s="29"/>
    </row>
    <row r="32" spans="1:14" ht="15">
      <c r="A32" s="30"/>
      <c r="B32" s="16" t="s">
        <v>25</v>
      </c>
      <c r="C32" s="33">
        <v>-32.549123984818593</v>
      </c>
      <c r="D32" s="33">
        <f>C32-C28</f>
        <v>-34.487324244979717</v>
      </c>
      <c r="E32" s="36">
        <v>-26.11</v>
      </c>
      <c r="F32" s="33">
        <v>-27</v>
      </c>
      <c r="N32" s="29"/>
    </row>
    <row r="33" spans="1:14" ht="15">
      <c r="A33" s="30"/>
      <c r="B33" s="16" t="s">
        <v>27</v>
      </c>
      <c r="C33" s="33">
        <v>-33.647089135576827</v>
      </c>
      <c r="D33" s="33">
        <f>C33-C29</f>
        <v>-37.916913012183514</v>
      </c>
      <c r="E33" s="36">
        <v>-35.700000000000003</v>
      </c>
      <c r="F33" s="33">
        <v>-38.56</v>
      </c>
      <c r="K33" s="29"/>
      <c r="N33" s="29"/>
    </row>
    <row r="34" spans="1:14" ht="15">
      <c r="A34" s="30" t="s">
        <v>35</v>
      </c>
      <c r="B34" s="16" t="s">
        <v>23</v>
      </c>
      <c r="C34" s="33">
        <v>-66.196078399429723</v>
      </c>
      <c r="D34" s="33">
        <f>C34-C26</f>
        <v>-52.569863798384645</v>
      </c>
      <c r="E34" s="36">
        <v>-66.739999999999995</v>
      </c>
      <c r="F34" s="33">
        <v>-52.112963293432031</v>
      </c>
      <c r="K34" s="29"/>
      <c r="N34" s="29"/>
    </row>
    <row r="35" spans="1:14" ht="15">
      <c r="A35" s="30"/>
      <c r="B35" s="16" t="s">
        <v>45</v>
      </c>
      <c r="C35" s="33">
        <v>-64.806643106207389</v>
      </c>
      <c r="D35" s="33">
        <f>C35-C27</f>
        <v>-58.53936849145326</v>
      </c>
      <c r="E35" s="16"/>
      <c r="F35" s="33"/>
      <c r="N35" s="29"/>
    </row>
    <row r="36" spans="1:14" ht="15">
      <c r="A36" s="30"/>
      <c r="B36" s="16" t="s">
        <v>25</v>
      </c>
      <c r="C36" s="33">
        <v>-56.862961978599778</v>
      </c>
      <c r="D36" s="33">
        <f>C36-C28</f>
        <v>-58.801162238760909</v>
      </c>
      <c r="E36" s="36">
        <v>-56.48</v>
      </c>
      <c r="F36" s="33">
        <v>-57.37</v>
      </c>
      <c r="N36" s="29"/>
    </row>
    <row r="37" spans="1:14" ht="15">
      <c r="A37" s="30"/>
      <c r="B37" s="16" t="s">
        <v>27</v>
      </c>
      <c r="C37" s="33">
        <v>-44.974417920333153</v>
      </c>
      <c r="D37" s="33">
        <f>C37-C29</f>
        <v>-49.244241796939832</v>
      </c>
      <c r="E37" s="36">
        <v>-47.64</v>
      </c>
      <c r="F37" s="33">
        <v>-50.5</v>
      </c>
      <c r="I37" s="37"/>
      <c r="N37" s="29"/>
    </row>
    <row r="38" spans="1:14" ht="15">
      <c r="I38" s="37"/>
    </row>
    <row r="45" spans="1:14">
      <c r="E45" t="s">
        <v>70</v>
      </c>
    </row>
  </sheetData>
  <mergeCells count="6">
    <mergeCell ref="A34:A37"/>
    <mergeCell ref="A15:A18"/>
    <mergeCell ref="A11:A14"/>
    <mergeCell ref="A7:A10"/>
    <mergeCell ref="A26:A29"/>
    <mergeCell ref="A30:A3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32"/>
  <sheetViews>
    <sheetView workbookViewId="0">
      <selection activeCell="M19" sqref="M19"/>
    </sheetView>
  </sheetViews>
  <sheetFormatPr baseColWidth="10" defaultColWidth="8.83203125" defaultRowHeight="14" x14ac:dyDescent="0"/>
  <cols>
    <col min="1" max="1" width="8.83203125" style="4"/>
    <col min="2" max="2" width="11.83203125" bestFit="1" customWidth="1"/>
    <col min="3" max="3" width="10.33203125" bestFit="1" customWidth="1"/>
    <col min="4" max="4" width="14" bestFit="1" customWidth="1"/>
    <col min="5" max="5" width="12.5" bestFit="1" customWidth="1"/>
    <col min="10" max="10" width="10.6640625" customWidth="1"/>
    <col min="12" max="12" width="11" customWidth="1"/>
    <col min="13" max="13" width="11.83203125" customWidth="1"/>
    <col min="14" max="14" width="19.33203125" customWidth="1"/>
  </cols>
  <sheetData>
    <row r="8" spans="1:14">
      <c r="A8" s="3" t="s">
        <v>19</v>
      </c>
      <c r="B8" s="3" t="s">
        <v>47</v>
      </c>
      <c r="C8" s="3" t="s">
        <v>41</v>
      </c>
      <c r="D8" s="3" t="s">
        <v>42</v>
      </c>
      <c r="E8" s="3" t="s">
        <v>43</v>
      </c>
      <c r="I8" s="1" t="s">
        <v>19</v>
      </c>
      <c r="J8" s="1" t="s">
        <v>47</v>
      </c>
      <c r="K8" s="1" t="s">
        <v>41</v>
      </c>
      <c r="L8" s="1" t="s">
        <v>43</v>
      </c>
      <c r="M8" s="38" t="s">
        <v>65</v>
      </c>
      <c r="N8" s="38" t="s">
        <v>71</v>
      </c>
    </row>
    <row r="9" spans="1:14">
      <c r="A9" s="11" t="s">
        <v>48</v>
      </c>
      <c r="B9" s="12" t="s">
        <v>2</v>
      </c>
      <c r="C9" s="2" t="s">
        <v>23</v>
      </c>
      <c r="D9" s="6">
        <v>1.19</v>
      </c>
      <c r="E9" s="6">
        <v>0.1918</v>
      </c>
      <c r="I9" s="11" t="s">
        <v>48</v>
      </c>
      <c r="J9" s="12" t="s">
        <v>2</v>
      </c>
      <c r="K9" s="7" t="s">
        <v>23</v>
      </c>
      <c r="L9" s="40">
        <v>0.1918</v>
      </c>
      <c r="M9" s="35">
        <f>20*LOG(L9)</f>
        <v>-14.343027943307105</v>
      </c>
      <c r="N9" s="35">
        <f>M9+14.34</f>
        <v>-3.0279433071047634E-3</v>
      </c>
    </row>
    <row r="10" spans="1:14">
      <c r="A10" s="11"/>
      <c r="B10" s="12"/>
      <c r="C10" s="2" t="s">
        <v>45</v>
      </c>
      <c r="D10" s="6">
        <v>2.762</v>
      </c>
      <c r="E10" s="6">
        <v>0.46239999999999998</v>
      </c>
      <c r="I10" s="11"/>
      <c r="J10" s="12"/>
      <c r="K10" s="7" t="s">
        <v>45</v>
      </c>
      <c r="L10" s="40">
        <v>0.46239999999999998</v>
      </c>
      <c r="M10" s="35">
        <f t="shared" ref="M10:M32" si="0">20*LOG(L10)</f>
        <v>-6.6996434917505479</v>
      </c>
      <c r="N10" s="35">
        <v>0</v>
      </c>
    </row>
    <row r="11" spans="1:14">
      <c r="A11" s="11"/>
      <c r="B11" s="12"/>
      <c r="C11" s="2" t="s">
        <v>25</v>
      </c>
      <c r="D11" s="6">
        <v>6.8650000000000002</v>
      </c>
      <c r="E11" s="6">
        <v>1.1478999999999999</v>
      </c>
      <c r="I11" s="11"/>
      <c r="J11" s="12"/>
      <c r="K11" s="7" t="s">
        <v>25</v>
      </c>
      <c r="L11" s="40">
        <v>1.1478999999999999</v>
      </c>
      <c r="M11" s="35">
        <f t="shared" si="0"/>
        <v>1.1980811176881065</v>
      </c>
      <c r="N11" s="35">
        <v>0</v>
      </c>
    </row>
    <row r="12" spans="1:14">
      <c r="A12" s="11"/>
      <c r="B12" s="12"/>
      <c r="C12" s="2" t="s">
        <v>27</v>
      </c>
      <c r="D12" s="6">
        <v>6.9630000000000001</v>
      </c>
      <c r="E12" s="6">
        <v>1.4</v>
      </c>
      <c r="I12" s="11"/>
      <c r="J12" s="12"/>
      <c r="K12" s="7" t="s">
        <v>27</v>
      </c>
      <c r="L12" s="40">
        <v>1.4</v>
      </c>
      <c r="M12" s="35">
        <f t="shared" si="0"/>
        <v>2.92256071356476</v>
      </c>
      <c r="N12" s="35">
        <v>0</v>
      </c>
    </row>
    <row r="13" spans="1:14">
      <c r="A13" s="11"/>
      <c r="B13" s="12" t="s">
        <v>32</v>
      </c>
      <c r="C13" s="2" t="s">
        <v>23</v>
      </c>
      <c r="D13" s="6">
        <v>1.004</v>
      </c>
      <c r="E13" s="6">
        <v>4.4019999999999997E-2</v>
      </c>
      <c r="I13" s="11"/>
      <c r="J13" s="12" t="s">
        <v>32</v>
      </c>
      <c r="K13" s="7" t="s">
        <v>23</v>
      </c>
      <c r="L13" s="40">
        <v>4.4019999999999997E-2</v>
      </c>
      <c r="M13" s="35">
        <f t="shared" si="0"/>
        <v>-27.126999235653418</v>
      </c>
      <c r="N13" s="35">
        <f>M13-M9</f>
        <v>-12.783971292346314</v>
      </c>
    </row>
    <row r="14" spans="1:14">
      <c r="A14" s="11"/>
      <c r="B14" s="12"/>
      <c r="C14" s="2" t="s">
        <v>45</v>
      </c>
      <c r="D14" s="6">
        <v>2.3109999999999999</v>
      </c>
      <c r="E14" s="6">
        <v>6.6170000000000007E-2</v>
      </c>
      <c r="I14" s="11"/>
      <c r="J14" s="12"/>
      <c r="K14" s="7" t="s">
        <v>45</v>
      </c>
      <c r="L14" s="40">
        <v>6.6170000000000007E-2</v>
      </c>
      <c r="M14" s="35">
        <f t="shared" si="0"/>
        <v>-23.586777307128092</v>
      </c>
      <c r="N14" s="35">
        <f>M14-M10</f>
        <v>-16.887133815377545</v>
      </c>
    </row>
    <row r="15" spans="1:14">
      <c r="A15" s="11"/>
      <c r="B15" s="12"/>
      <c r="C15" s="2" t="s">
        <v>25</v>
      </c>
      <c r="D15" s="6">
        <v>6.782</v>
      </c>
      <c r="E15" s="6">
        <v>0.15006</v>
      </c>
      <c r="I15" s="11"/>
      <c r="J15" s="12"/>
      <c r="K15" s="7" t="s">
        <v>25</v>
      </c>
      <c r="L15" s="40">
        <v>0.15006</v>
      </c>
      <c r="M15" s="35">
        <f t="shared" si="0"/>
        <v>-16.474701157717078</v>
      </c>
      <c r="N15" s="35">
        <f>M15-M11</f>
        <v>-17.672782275405183</v>
      </c>
    </row>
    <row r="16" spans="1:14">
      <c r="A16" s="11"/>
      <c r="B16" s="12"/>
      <c r="C16" s="2" t="s">
        <v>27</v>
      </c>
      <c r="D16" s="6">
        <v>6.9790000000000001</v>
      </c>
      <c r="E16" s="6">
        <v>0.13145999999999999</v>
      </c>
      <c r="I16" s="11"/>
      <c r="J16" s="12"/>
      <c r="K16" s="7" t="s">
        <v>27</v>
      </c>
      <c r="L16" s="40">
        <v>0.13145999999999999</v>
      </c>
      <c r="M16" s="35">
        <f t="shared" si="0"/>
        <v>-17.624127441113021</v>
      </c>
      <c r="N16" s="35">
        <f>M16-M12</f>
        <v>-20.546688154677781</v>
      </c>
    </row>
    <row r="17" spans="1:14">
      <c r="A17" s="11"/>
      <c r="B17" s="12" t="s">
        <v>36</v>
      </c>
      <c r="C17" s="2" t="s">
        <v>23</v>
      </c>
      <c r="D17" s="6">
        <v>1.171</v>
      </c>
      <c r="E17" s="6">
        <v>4.95E-4</v>
      </c>
      <c r="I17" s="11"/>
      <c r="J17" s="12" t="s">
        <v>36</v>
      </c>
      <c r="K17" s="7" t="s">
        <v>23</v>
      </c>
      <c r="L17" s="40">
        <v>4.95E-4</v>
      </c>
      <c r="M17" s="35">
        <f t="shared" si="0"/>
        <v>-66.107896021328628</v>
      </c>
      <c r="N17" s="35">
        <f>M17-M9</f>
        <v>-51.764868078021522</v>
      </c>
    </row>
    <row r="18" spans="1:14">
      <c r="A18" s="11"/>
      <c r="B18" s="12"/>
      <c r="C18" s="2" t="s">
        <v>45</v>
      </c>
      <c r="D18" s="6">
        <v>2.7559999999999998</v>
      </c>
      <c r="E18" s="6">
        <v>7.6250000000000005E-4</v>
      </c>
      <c r="I18" s="11"/>
      <c r="J18" s="12"/>
      <c r="K18" s="7" t="s">
        <v>45</v>
      </c>
      <c r="L18" s="40">
        <v>7.6250000000000005E-4</v>
      </c>
      <c r="M18" s="35">
        <f t="shared" si="0"/>
        <v>-62.355203039623532</v>
      </c>
      <c r="N18" s="35">
        <f>M18-M11</f>
        <v>-63.553284157311637</v>
      </c>
    </row>
    <row r="19" spans="1:14">
      <c r="A19" s="11"/>
      <c r="B19" s="12"/>
      <c r="C19" s="2" t="s">
        <v>25</v>
      </c>
      <c r="D19" s="6">
        <v>6.8650000000000002</v>
      </c>
      <c r="E19" s="6">
        <v>1.3977E-2</v>
      </c>
      <c r="I19" s="11"/>
      <c r="J19" s="12"/>
      <c r="K19" s="7" t="s">
        <v>25</v>
      </c>
      <c r="L19" s="40">
        <v>1.3977E-2</v>
      </c>
      <c r="M19" s="35">
        <f t="shared" si="0"/>
        <v>-37.091720696642334</v>
      </c>
      <c r="N19" s="35">
        <f>M19-M11</f>
        <v>-38.289801814330438</v>
      </c>
    </row>
    <row r="20" spans="1:14">
      <c r="A20" s="11"/>
      <c r="B20" s="12"/>
      <c r="C20" s="2" t="s">
        <v>27</v>
      </c>
      <c r="D20" s="6">
        <v>6.9690000000000003</v>
      </c>
      <c r="E20" s="6">
        <v>5.6370000000000003E-2</v>
      </c>
      <c r="I20" s="11"/>
      <c r="J20" s="12"/>
      <c r="K20" s="7" t="s">
        <v>27</v>
      </c>
      <c r="L20" s="40">
        <v>5.6370000000000003E-2</v>
      </c>
      <c r="M20" s="35">
        <f t="shared" si="0"/>
        <v>-24.979039303596238</v>
      </c>
      <c r="N20" s="35">
        <f>M20-M12</f>
        <v>-27.901600017160998</v>
      </c>
    </row>
    <row r="21" spans="1:14">
      <c r="A21" s="11" t="s">
        <v>49</v>
      </c>
      <c r="B21" s="12" t="s">
        <v>2</v>
      </c>
      <c r="C21" s="2" t="s">
        <v>23</v>
      </c>
      <c r="D21" s="6">
        <v>1.1968000000000001</v>
      </c>
      <c r="E21" s="6">
        <v>0.18049999999999999</v>
      </c>
      <c r="I21" s="11" t="s">
        <v>49</v>
      </c>
      <c r="J21" s="12" t="s">
        <v>2</v>
      </c>
      <c r="K21" s="7" t="s">
        <v>23</v>
      </c>
      <c r="L21" s="40">
        <v>0.18049999999999999</v>
      </c>
      <c r="M21" s="35">
        <f t="shared" si="0"/>
        <v>-14.870455875166467</v>
      </c>
      <c r="N21" s="35">
        <v>0</v>
      </c>
    </row>
    <row r="22" spans="1:14">
      <c r="A22" s="11"/>
      <c r="B22" s="12"/>
      <c r="C22" s="2" t="s">
        <v>45</v>
      </c>
      <c r="D22" s="6">
        <v>2.74</v>
      </c>
      <c r="E22" s="6">
        <v>0.41839999999999999</v>
      </c>
      <c r="I22" s="11"/>
      <c r="J22" s="12"/>
      <c r="K22" s="7" t="s">
        <v>45</v>
      </c>
      <c r="L22" s="40">
        <v>0.41839999999999999</v>
      </c>
      <c r="M22" s="35">
        <f t="shared" si="0"/>
        <v>-7.5681664828156432</v>
      </c>
      <c r="N22" s="35">
        <v>0</v>
      </c>
    </row>
    <row r="23" spans="1:14">
      <c r="A23" s="11"/>
      <c r="B23" s="12"/>
      <c r="C23" s="2" t="s">
        <v>25</v>
      </c>
      <c r="D23" s="6">
        <v>6.8680000000000003</v>
      </c>
      <c r="E23" s="6">
        <v>1.0824</v>
      </c>
      <c r="I23" s="11"/>
      <c r="J23" s="12"/>
      <c r="K23" s="7" t="s">
        <v>25</v>
      </c>
      <c r="L23" s="40">
        <v>1.0824</v>
      </c>
      <c r="M23" s="35">
        <f t="shared" si="0"/>
        <v>0.68775567179133135</v>
      </c>
      <c r="N23" s="35">
        <v>0</v>
      </c>
    </row>
    <row r="24" spans="1:14">
      <c r="A24" s="11"/>
      <c r="B24" s="12"/>
      <c r="C24" s="2" t="s">
        <v>27</v>
      </c>
      <c r="D24" s="6">
        <v>6.9640000000000004</v>
      </c>
      <c r="E24" s="6">
        <v>1.325</v>
      </c>
      <c r="I24" s="11"/>
      <c r="J24" s="12"/>
      <c r="K24" s="7" t="s">
        <v>27</v>
      </c>
      <c r="L24" s="40">
        <v>1.325</v>
      </c>
      <c r="M24" s="35">
        <f t="shared" si="0"/>
        <v>2.4443175654565326</v>
      </c>
      <c r="N24" s="35">
        <v>0</v>
      </c>
    </row>
    <row r="25" spans="1:14">
      <c r="A25" s="11"/>
      <c r="B25" s="12" t="s">
        <v>32</v>
      </c>
      <c r="C25" s="2" t="s">
        <v>23</v>
      </c>
      <c r="D25" s="6">
        <v>1.0485</v>
      </c>
      <c r="E25" s="6">
        <v>6.2839999999999993E-2</v>
      </c>
      <c r="I25" s="11"/>
      <c r="J25" s="12" t="s">
        <v>32</v>
      </c>
      <c r="K25" s="7" t="s">
        <v>23</v>
      </c>
      <c r="L25" s="40">
        <v>6.2839999999999993E-2</v>
      </c>
      <c r="M25" s="35">
        <f t="shared" si="0"/>
        <v>-24.035276472641286</v>
      </c>
      <c r="N25" s="35">
        <f>M25-M21</f>
        <v>-9.1648205974748187</v>
      </c>
    </row>
    <row r="26" spans="1:14">
      <c r="A26" s="11"/>
      <c r="B26" s="12"/>
      <c r="C26" s="2" t="s">
        <v>45</v>
      </c>
      <c r="D26" s="6">
        <v>2.359</v>
      </c>
      <c r="E26" s="6">
        <v>0.1007</v>
      </c>
      <c r="I26" s="11"/>
      <c r="J26" s="12"/>
      <c r="K26" s="7" t="s">
        <v>45</v>
      </c>
      <c r="L26" s="40">
        <v>0.1007</v>
      </c>
      <c r="M26" s="35">
        <f t="shared" si="0"/>
        <v>-19.93941058892764</v>
      </c>
      <c r="N26" s="35">
        <f>M26-M22</f>
        <v>-12.371244106111996</v>
      </c>
    </row>
    <row r="27" spans="1:14">
      <c r="A27" s="11"/>
      <c r="B27" s="12"/>
      <c r="C27" s="2" t="s">
        <v>25</v>
      </c>
      <c r="D27" s="6">
        <v>6.7949999999999999</v>
      </c>
      <c r="E27" s="6">
        <v>0.25269999999999998</v>
      </c>
      <c r="I27" s="11"/>
      <c r="J27" s="12"/>
      <c r="K27" s="7" t="s">
        <v>25</v>
      </c>
      <c r="L27" s="40">
        <v>0.25269999999999998</v>
      </c>
      <c r="M27" s="35">
        <f t="shared" si="0"/>
        <v>-11.947895161601705</v>
      </c>
      <c r="N27" s="35">
        <f>M27-M23</f>
        <v>-12.635650833393036</v>
      </c>
    </row>
    <row r="28" spans="1:14">
      <c r="A28" s="11"/>
      <c r="B28" s="12"/>
      <c r="C28" s="2" t="s">
        <v>27</v>
      </c>
      <c r="D28" s="6">
        <v>6.9770000000000003</v>
      </c>
      <c r="E28" s="6">
        <v>0.25140000000000001</v>
      </c>
      <c r="I28" s="11"/>
      <c r="J28" s="12"/>
      <c r="K28" s="7" t="s">
        <v>27</v>
      </c>
      <c r="L28" s="40">
        <v>0.25140000000000001</v>
      </c>
      <c r="M28" s="35">
        <f t="shared" si="0"/>
        <v>-11.99269453300122</v>
      </c>
      <c r="N28" s="35">
        <f>M28-M24</f>
        <v>-14.437012098457753</v>
      </c>
    </row>
    <row r="29" spans="1:14">
      <c r="A29" s="11"/>
      <c r="B29" s="12" t="s">
        <v>36</v>
      </c>
      <c r="C29" s="2" t="s">
        <v>23</v>
      </c>
      <c r="D29" s="6">
        <v>1.1926000000000001</v>
      </c>
      <c r="E29" s="6">
        <v>1.0275E-3</v>
      </c>
      <c r="I29" s="11"/>
      <c r="J29" s="12" t="s">
        <v>36</v>
      </c>
      <c r="K29" s="7" t="s">
        <v>23</v>
      </c>
      <c r="L29" s="40">
        <v>1.0275E-3</v>
      </c>
      <c r="M29" s="35">
        <f t="shared" si="0"/>
        <v>-59.764363389037868</v>
      </c>
      <c r="N29" s="35">
        <f>M29-M21</f>
        <v>-44.893907513871397</v>
      </c>
    </row>
    <row r="30" spans="1:14">
      <c r="A30" s="11"/>
      <c r="B30" s="12"/>
      <c r="C30" s="2" t="s">
        <v>45</v>
      </c>
      <c r="D30" s="6">
        <v>2.7454000000000001</v>
      </c>
      <c r="E30" s="6">
        <v>2.2039999999999998E-3</v>
      </c>
      <c r="I30" s="11"/>
      <c r="J30" s="12"/>
      <c r="K30" s="7" t="s">
        <v>45</v>
      </c>
      <c r="L30" s="40">
        <v>2.2039999999999998E-3</v>
      </c>
      <c r="M30" s="35">
        <f t="shared" si="0"/>
        <v>-53.135768196405053</v>
      </c>
      <c r="N30" s="35">
        <f>M30-M22</f>
        <v>-45.567601713589411</v>
      </c>
    </row>
    <row r="31" spans="1:14">
      <c r="A31" s="11"/>
      <c r="B31" s="12"/>
      <c r="C31" s="2" t="s">
        <v>25</v>
      </c>
      <c r="D31" s="6">
        <v>6.8639999999999999</v>
      </c>
      <c r="E31" s="6">
        <v>9.92E-3</v>
      </c>
      <c r="I31" s="11"/>
      <c r="J31" s="12"/>
      <c r="K31" s="7" t="s">
        <v>25</v>
      </c>
      <c r="L31" s="40">
        <v>9.92E-3</v>
      </c>
      <c r="M31" s="35">
        <f t="shared" si="0"/>
        <v>-40.069766556916434</v>
      </c>
      <c r="N31" s="35">
        <f>M31-M23</f>
        <v>-40.757522228707764</v>
      </c>
    </row>
    <row r="32" spans="1:14">
      <c r="A32" s="11"/>
      <c r="B32" s="12"/>
      <c r="C32" s="2" t="s">
        <v>27</v>
      </c>
      <c r="D32" s="6">
        <v>6.9690000000000003</v>
      </c>
      <c r="E32" s="6">
        <v>4.4499999999999998E-2</v>
      </c>
      <c r="I32" s="11"/>
      <c r="J32" s="12"/>
      <c r="K32" s="7" t="s">
        <v>27</v>
      </c>
      <c r="L32" s="40">
        <v>4.4499999999999998E-2</v>
      </c>
      <c r="M32" s="35">
        <f t="shared" si="0"/>
        <v>-27.032799780381367</v>
      </c>
      <c r="N32" s="35">
        <f>M32-M24</f>
        <v>-29.4771173458379</v>
      </c>
    </row>
  </sheetData>
  <mergeCells count="16">
    <mergeCell ref="I9:I20"/>
    <mergeCell ref="J9:J12"/>
    <mergeCell ref="J13:J16"/>
    <mergeCell ref="J17:J20"/>
    <mergeCell ref="I21:I32"/>
    <mergeCell ref="J21:J24"/>
    <mergeCell ref="J25:J28"/>
    <mergeCell ref="J29:J32"/>
    <mergeCell ref="A9:A20"/>
    <mergeCell ref="A21:A32"/>
    <mergeCell ref="B9:B12"/>
    <mergeCell ref="B13:B16"/>
    <mergeCell ref="B17:B20"/>
    <mergeCell ref="B21:B24"/>
    <mergeCell ref="B25:B28"/>
    <mergeCell ref="B29:B3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32"/>
  <sheetViews>
    <sheetView tabSelected="1" topLeftCell="A4" workbookViewId="0">
      <selection activeCell="B24" sqref="B24:E32"/>
    </sheetView>
  </sheetViews>
  <sheetFormatPr baseColWidth="10" defaultColWidth="8.83203125" defaultRowHeight="14" x14ac:dyDescent="0"/>
  <cols>
    <col min="2" max="2" width="11.83203125" bestFit="1" customWidth="1"/>
    <col min="3" max="3" width="16.33203125" customWidth="1"/>
    <col min="4" max="4" width="14" bestFit="1" customWidth="1"/>
    <col min="5" max="5" width="13" customWidth="1"/>
    <col min="6" max="6" width="10.1640625" customWidth="1"/>
    <col min="12" max="12" width="11.5" customWidth="1"/>
    <col min="13" max="13" width="14.1640625" customWidth="1"/>
    <col min="14" max="14" width="12.33203125" customWidth="1"/>
    <col min="15" max="15" width="12.6640625" customWidth="1"/>
  </cols>
  <sheetData>
    <row r="6" spans="1:16">
      <c r="A6" t="s">
        <v>50</v>
      </c>
    </row>
    <row r="7" spans="1:16">
      <c r="A7" t="s">
        <v>61</v>
      </c>
    </row>
    <row r="10" spans="1:16">
      <c r="B10" t="s">
        <v>6</v>
      </c>
      <c r="C10" s="8" t="s">
        <v>58</v>
      </c>
    </row>
    <row r="11" spans="1:16">
      <c r="L11" s="27"/>
      <c r="M11" s="27"/>
      <c r="N11" s="27"/>
      <c r="O11" s="27"/>
      <c r="P11" s="27"/>
    </row>
    <row r="12" spans="1:16" s="4" customFormat="1" ht="15">
      <c r="B12" s="18" t="s">
        <v>47</v>
      </c>
      <c r="C12" s="18" t="s">
        <v>41</v>
      </c>
      <c r="D12" s="18" t="s">
        <v>42</v>
      </c>
      <c r="E12" s="18" t="s">
        <v>43</v>
      </c>
      <c r="F12" s="16"/>
      <c r="L12" s="18" t="s">
        <v>47</v>
      </c>
      <c r="M12" s="18" t="s">
        <v>41</v>
      </c>
      <c r="N12" s="18" t="s">
        <v>43</v>
      </c>
      <c r="O12" s="18" t="s">
        <v>72</v>
      </c>
      <c r="P12" s="15"/>
    </row>
    <row r="13" spans="1:16" ht="15">
      <c r="B13" s="30" t="s">
        <v>36</v>
      </c>
      <c r="C13" s="16" t="s">
        <v>51</v>
      </c>
      <c r="D13" s="32">
        <v>6.8609999999999998</v>
      </c>
      <c r="E13" s="32">
        <v>5.53E-4</v>
      </c>
      <c r="F13" s="33">
        <f>20*LOG(E13)</f>
        <v>-65.145497373906039</v>
      </c>
      <c r="L13" s="30" t="s">
        <v>36</v>
      </c>
      <c r="M13" s="16" t="s">
        <v>53</v>
      </c>
      <c r="N13" s="32">
        <v>4.6700000000000002E-4</v>
      </c>
      <c r="O13" s="33">
        <f>20*LOG(N13)</f>
        <v>-66.613662388677753</v>
      </c>
      <c r="P13" s="31"/>
    </row>
    <row r="14" spans="1:16" ht="15">
      <c r="B14" s="30"/>
      <c r="C14" s="16" t="s">
        <v>52</v>
      </c>
      <c r="D14" s="32">
        <v>6.8609999999999998</v>
      </c>
      <c r="E14" s="32">
        <v>1.3934E-2</v>
      </c>
      <c r="F14" s="33">
        <f t="shared" ref="F14:F32" si="0">20*LOG(E14)</f>
        <v>-37.118483876028989</v>
      </c>
      <c r="L14" s="30"/>
      <c r="M14" s="16" t="s">
        <v>54</v>
      </c>
      <c r="N14" s="32">
        <v>7.1400000000000001E-4</v>
      </c>
      <c r="O14" s="33">
        <f>20*LOG(N14)</f>
        <v>-62.926035764476509</v>
      </c>
      <c r="P14" s="31"/>
    </row>
    <row r="15" spans="1:16" ht="15">
      <c r="B15" s="30"/>
      <c r="C15" s="16" t="s">
        <v>59</v>
      </c>
      <c r="D15" s="32">
        <v>6.8609999999999998</v>
      </c>
      <c r="E15" s="32">
        <v>7.3399999999999995E-4</v>
      </c>
      <c r="F15" s="33">
        <f t="shared" si="0"/>
        <v>-62.68607880167859</v>
      </c>
      <c r="L15" s="30"/>
      <c r="M15" s="16" t="s">
        <v>55</v>
      </c>
      <c r="N15" s="32">
        <v>4.5800000000000002E-4</v>
      </c>
      <c r="O15" s="33">
        <f>20*LOG(N15)</f>
        <v>-66.782690439922618</v>
      </c>
      <c r="P15" s="31"/>
    </row>
    <row r="16" spans="1:16" ht="15">
      <c r="B16" s="30"/>
      <c r="C16" s="16" t="s">
        <v>53</v>
      </c>
      <c r="D16" s="32">
        <v>2.7450000000000001</v>
      </c>
      <c r="E16" s="32">
        <v>4.6700000000000002E-4</v>
      </c>
      <c r="F16" s="33">
        <f t="shared" si="0"/>
        <v>-66.613662388677753</v>
      </c>
      <c r="L16" s="41"/>
    </row>
    <row r="17" spans="2:12" ht="15">
      <c r="B17" s="30"/>
      <c r="C17" s="16" t="s">
        <v>54</v>
      </c>
      <c r="D17" s="32">
        <v>2.7469999999999999</v>
      </c>
      <c r="E17" s="32">
        <v>7.1400000000000001E-4</v>
      </c>
      <c r="F17" s="33">
        <f t="shared" si="0"/>
        <v>-62.926035764476509</v>
      </c>
      <c r="L17" s="5"/>
    </row>
    <row r="18" spans="2:12" ht="15">
      <c r="B18" s="30"/>
      <c r="C18" s="16" t="s">
        <v>55</v>
      </c>
      <c r="D18" s="32">
        <v>2.7469999999999999</v>
      </c>
      <c r="E18" s="32">
        <v>4.5800000000000002E-4</v>
      </c>
      <c r="F18" s="33">
        <f t="shared" si="0"/>
        <v>-66.782690439922618</v>
      </c>
      <c r="L18" s="5"/>
    </row>
    <row r="19" spans="2:12" ht="15">
      <c r="F19" s="33"/>
    </row>
    <row r="20" spans="2:12" ht="15">
      <c r="F20" s="33"/>
    </row>
    <row r="21" spans="2:12" ht="15">
      <c r="B21" t="s">
        <v>56</v>
      </c>
      <c r="F21" s="33"/>
    </row>
    <row r="22" spans="2:12" ht="15">
      <c r="B22" t="s">
        <v>60</v>
      </c>
      <c r="F22" s="33"/>
    </row>
    <row r="23" spans="2:12" s="4" customFormat="1" ht="15">
      <c r="F23" s="33"/>
    </row>
    <row r="24" spans="2:12" s="27" customFormat="1" ht="15">
      <c r="B24" s="18" t="s">
        <v>47</v>
      </c>
      <c r="C24" s="18" t="s">
        <v>41</v>
      </c>
      <c r="D24" s="18" t="s">
        <v>43</v>
      </c>
      <c r="E24" s="34" t="s">
        <v>65</v>
      </c>
    </row>
    <row r="25" spans="2:12" ht="15">
      <c r="B25" s="30" t="s">
        <v>36</v>
      </c>
      <c r="C25" s="16" t="s">
        <v>23</v>
      </c>
      <c r="D25" s="32">
        <v>4.44E-4</v>
      </c>
      <c r="E25" s="33">
        <f>20*LOG(D25)</f>
        <v>-67.052340597707612</v>
      </c>
    </row>
    <row r="26" spans="2:12" ht="15">
      <c r="B26" s="30"/>
      <c r="C26" s="16" t="s">
        <v>45</v>
      </c>
      <c r="D26" s="32">
        <v>4.5879999999999998E-4</v>
      </c>
      <c r="E26" s="33">
        <f>20*LOG(D26)</f>
        <v>-66.767531815415396</v>
      </c>
    </row>
    <row r="27" spans="2:12" ht="15">
      <c r="B27" s="30"/>
      <c r="C27" s="16" t="s">
        <v>25</v>
      </c>
      <c r="D27" s="32">
        <v>5.2079999999999997E-4</v>
      </c>
      <c r="E27" s="33">
        <f>20*LOG(D27)</f>
        <v>-65.666580488797294</v>
      </c>
    </row>
    <row r="28" spans="2:12" ht="15">
      <c r="B28" s="30"/>
      <c r="C28" s="16" t="s">
        <v>57</v>
      </c>
      <c r="D28" s="32">
        <v>5.1500000000000001E-3</v>
      </c>
      <c r="E28" s="33">
        <f>20*LOG(D28)</f>
        <v>-45.763855419176174</v>
      </c>
    </row>
    <row r="29" spans="2:12" ht="15">
      <c r="B29" s="30" t="s">
        <v>37</v>
      </c>
      <c r="C29" s="16" t="s">
        <v>23</v>
      </c>
      <c r="D29" s="32">
        <v>4.44E-4</v>
      </c>
      <c r="E29" s="33">
        <f>20*LOG(D29)</f>
        <v>-67.052340597707612</v>
      </c>
    </row>
    <row r="30" spans="2:12" ht="15">
      <c r="B30" s="30"/>
      <c r="C30" s="16" t="s">
        <v>45</v>
      </c>
      <c r="D30" s="32">
        <v>4.6799999999999999E-4</v>
      </c>
      <c r="E30" s="33">
        <f>20*LOG(D30)</f>
        <v>-66.595082938517521</v>
      </c>
    </row>
    <row r="31" spans="2:12" ht="15">
      <c r="B31" s="30"/>
      <c r="C31" s="16" t="s">
        <v>25</v>
      </c>
      <c r="D31" s="32">
        <v>5.7549999999999995E-4</v>
      </c>
      <c r="E31" s="33">
        <f>20*LOG(D31)</f>
        <v>-64.799093440683791</v>
      </c>
    </row>
    <row r="32" spans="2:12" ht="15">
      <c r="B32" s="30"/>
      <c r="C32" s="16" t="s">
        <v>57</v>
      </c>
      <c r="D32" s="32">
        <v>3.6600000000000001E-3</v>
      </c>
      <c r="E32" s="33">
        <f>20*LOG(D32)</f>
        <v>-48.730378292111787</v>
      </c>
    </row>
  </sheetData>
  <mergeCells count="4">
    <mergeCell ref="B13:B18"/>
    <mergeCell ref="B25:B28"/>
    <mergeCell ref="B29:B32"/>
    <mergeCell ref="L13:L1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Task3</vt:lpstr>
      <vt:lpstr>Task4</vt:lpstr>
      <vt:lpstr>Task5</vt:lpstr>
      <vt:lpstr>Task6</vt:lpstr>
      <vt:lpstr>Task8</vt:lpstr>
      <vt:lpstr>Task9</vt:lpstr>
      <vt:lpstr>Task10</vt:lpstr>
      <vt:lpstr>Task11</vt:lpstr>
    </vt:vector>
  </TitlesOfParts>
  <Company>Kongsberg Maritime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Håvard Myklebust</dc:creator>
  <cp:lastModifiedBy>Rks Chn</cp:lastModifiedBy>
  <dcterms:created xsi:type="dcterms:W3CDTF">2016-10-03T07:11:46Z</dcterms:created>
  <dcterms:modified xsi:type="dcterms:W3CDTF">2016-10-09T23:58:52Z</dcterms:modified>
</cp:coreProperties>
</file>