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<sst xmlns="http://schemas.openxmlformats.org/spreadsheetml/2006/main" count="72" uniqueCount="59">
  <si>
    <t>№ служащего</t>
  </si>
  <si>
    <t>Итого</t>
  </si>
  <si>
    <t>Зар. плата тыс. руб xi</t>
  </si>
  <si>
    <t>Средняя зар. плата (x ср.)</t>
  </si>
  <si>
    <t>Исходные данные</t>
  </si>
  <si>
    <t>Рассчетные показатели</t>
  </si>
  <si>
    <t>Уровень зар. платы (тыс. руб)</t>
  </si>
  <si>
    <t>Численность служащих (чел.)</t>
  </si>
  <si>
    <t>Фонд зар. платы (тыс. руб)</t>
  </si>
  <si>
    <t>Накопительные частоты</t>
  </si>
  <si>
    <t>xi</t>
  </si>
  <si>
    <t>fi</t>
  </si>
  <si>
    <t>xi*fi</t>
  </si>
  <si>
    <t>Si</t>
  </si>
  <si>
    <t>Итого (sum)</t>
  </si>
  <si>
    <t>Средняя зар. плата по сгруп. данным</t>
  </si>
  <si>
    <t>Расчетный показатель</t>
  </si>
  <si>
    <t>Fi</t>
  </si>
  <si>
    <t>Fi/xi</t>
  </si>
  <si>
    <t>Средняя зар. плата</t>
  </si>
  <si>
    <t>Расчетные показатели</t>
  </si>
  <si>
    <t>Группы организаций по объему товарооборота, тыс. руб.</t>
  </si>
  <si>
    <r>
      <rPr>
        <rFont val="Montserrat"/>
        <b/>
        <color rgb="FF000000"/>
      </rPr>
      <t xml:space="preserve">Число организаций </t>
    </r>
    <r>
      <rPr>
        <rFont val="Montserrat"/>
        <b/>
        <color rgb="FF000000"/>
      </rPr>
      <t>fi</t>
    </r>
  </si>
  <si>
    <r>
      <rPr>
        <rFont val="Montserrat"/>
        <b/>
        <color rgb="FF000000"/>
      </rPr>
      <t xml:space="preserve">Середина интервала </t>
    </r>
    <r>
      <rPr>
        <rFont val="Montserrat"/>
        <b/>
        <color rgb="FF000000"/>
      </rPr>
      <t>xi</t>
    </r>
  </si>
  <si>
    <r>
      <rPr>
        <rFont val="Montserrat"/>
        <b/>
        <color rgb="FF000000"/>
      </rPr>
      <t xml:space="preserve">Произведение вариантов на частоты </t>
    </r>
    <r>
      <rPr>
        <rFont val="Montserrat"/>
        <b/>
        <color rgb="FF000000"/>
      </rPr>
      <t>xi*fi</t>
    </r>
  </si>
  <si>
    <r>
      <rPr>
        <rFont val="Montserrat"/>
        <b/>
        <color rgb="FF000000"/>
      </rPr>
      <t xml:space="preserve">Накопительные частоты </t>
    </r>
    <r>
      <rPr>
        <rFont val="Montserrat"/>
        <b/>
        <color rgb="FF000000"/>
      </rPr>
      <t>Si</t>
    </r>
  </si>
  <si>
    <t>Средняя арифметическая</t>
  </si>
  <si>
    <t>Исзодные данные</t>
  </si>
  <si>
    <r>
      <rPr>
        <rFont val="Montserrat"/>
        <b/>
        <color rgb="FF000000"/>
      </rPr>
      <t xml:space="preserve">Число организаций </t>
    </r>
    <r>
      <rPr>
        <rFont val="Montserrat"/>
        <b/>
        <color rgb="FF000000"/>
      </rPr>
      <t>fi</t>
    </r>
  </si>
  <si>
    <r>
      <rPr>
        <rFont val="Montserrat"/>
        <b/>
        <color rgb="FF000000"/>
      </rPr>
      <t>Середина интервала</t>
    </r>
    <r>
      <rPr>
        <rFont val="Montserrat"/>
        <b/>
        <color rgb="FF000000"/>
      </rPr>
      <t xml:space="preserve"> xi</t>
    </r>
  </si>
  <si>
    <t>xi-A</t>
  </si>
  <si>
    <t>(xi-A)/d</t>
  </si>
  <si>
    <t>((xi-A)/d)*fi</t>
  </si>
  <si>
    <t>A</t>
  </si>
  <si>
    <t>d</t>
  </si>
  <si>
    <t>ср. x'</t>
  </si>
  <si>
    <t>Мода Mo</t>
  </si>
  <si>
    <t>Nme</t>
  </si>
  <si>
    <t>Медиана Me</t>
  </si>
  <si>
    <t>Вычисление третьего квартиля Q3</t>
  </si>
  <si>
    <t>XQ3</t>
  </si>
  <si>
    <t>dQ3</t>
  </si>
  <si>
    <t>NQ3</t>
  </si>
  <si>
    <t>SQ2</t>
  </si>
  <si>
    <t>fQ3</t>
  </si>
  <si>
    <t>Третий квартиль Q3</t>
  </si>
  <si>
    <t>Вычисление восьмой децели D8</t>
  </si>
  <si>
    <t>ND8</t>
  </si>
  <si>
    <t>XD8</t>
  </si>
  <si>
    <t>dD8</t>
  </si>
  <si>
    <t>SD7</t>
  </si>
  <si>
    <t>fD8</t>
  </si>
  <si>
    <t>Восьмая дециль D8</t>
  </si>
  <si>
    <t>№ группы</t>
  </si>
  <si>
    <t>Численность студентов</t>
  </si>
  <si>
    <t>Уровень посещаемости в группе, %</t>
  </si>
  <si>
    <t>в группе</t>
  </si>
  <si>
    <t>присутствующих на занятиях</t>
  </si>
  <si>
    <t>Средний уровень посещаемости на потоке 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</si>
</sst>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%"/>
  </numFmts>
  <fonts count="6">
    <font>
      <sz val="10.0"/>
      <color rgb="FF000000"/>
      <name val="Arial"/>
      <scheme val="minor"/>
    </font>
    <font>
      <b/>
      <color theme="1"/>
      <name val="Montserrat"/>
    </font>
    <font>
      <color theme="1"/>
      <name val="Montserrat"/>
    </font>
    <font/>
    <font>
      <color rgb="FF000000"/>
      <name val="Montserrat"/>
    </font>
    <font>
      <b/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/>
    </xf>
    <xf borderId="4" fillId="0" fontId="3" numFmtId="0" xfId="0" applyBorder="1" applyFont="1"/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0" xfId="0" applyFont="1"/>
    <xf borderId="2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4" numFmtId="0" xfId="0" applyBorder="1" applyFont="1"/>
    <xf borderId="2" fillId="2" fontId="5" numFmtId="0" xfId="0" applyAlignment="1" applyBorder="1" applyFont="1">
      <alignment horizontal="right" readingOrder="0" vertical="bottom"/>
    </xf>
    <xf borderId="1" fillId="0" fontId="4" numFmtId="164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2" fillId="2" fontId="5" numFmtId="0" xfId="0" applyAlignment="1" applyBorder="1" applyFont="1">
      <alignment horizontal="center" vertical="bottom"/>
    </xf>
    <xf borderId="2" fillId="2" fontId="5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/>
    </xf>
    <xf borderId="5" fillId="2" fontId="5" numFmtId="0" xfId="0" applyAlignment="1" applyBorder="1" applyFont="1">
      <alignment horizontal="center" shrinkToFit="0" wrapText="1"/>
    </xf>
    <xf borderId="6" fillId="0" fontId="3" numFmtId="0" xfId="0" applyBorder="1" applyFont="1"/>
    <xf borderId="1" fillId="0" fontId="4" numFmtId="166" xfId="0" applyAlignment="1" applyBorder="1" applyFont="1" applyNumberFormat="1">
      <alignment horizontal="center"/>
    </xf>
    <xf borderId="1" fillId="0" fontId="4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9.88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 t="s">
        <v>1</v>
      </c>
      <c r="S1" s="3"/>
      <c r="T1" s="4"/>
      <c r="U1" s="4"/>
      <c r="V1" s="4"/>
      <c r="W1" s="4"/>
      <c r="X1" s="4"/>
      <c r="Y1" s="4"/>
      <c r="Z1" s="4"/>
    </row>
    <row r="2">
      <c r="A2" s="1" t="s">
        <v>2</v>
      </c>
      <c r="B2" s="2">
        <v>15.0</v>
      </c>
      <c r="C2" s="2">
        <v>15.0</v>
      </c>
      <c r="D2" s="2">
        <v>18.0</v>
      </c>
      <c r="E2" s="2">
        <v>18.0</v>
      </c>
      <c r="F2" s="2">
        <v>18.0</v>
      </c>
      <c r="G2" s="2">
        <v>25.0</v>
      </c>
      <c r="H2" s="2">
        <v>25.0</v>
      </c>
      <c r="I2" s="2">
        <v>25.0</v>
      </c>
      <c r="J2" s="2">
        <v>25.0</v>
      </c>
      <c r="K2" s="2">
        <v>25.0</v>
      </c>
      <c r="L2" s="2">
        <v>29.0</v>
      </c>
      <c r="M2" s="2">
        <v>29.0</v>
      </c>
      <c r="N2" s="2">
        <v>29.0</v>
      </c>
      <c r="O2" s="2">
        <v>36.0</v>
      </c>
      <c r="P2" s="2">
        <v>36.0</v>
      </c>
      <c r="Q2" s="2">
        <v>40.0</v>
      </c>
      <c r="R2" s="2">
        <f>SUM(B2:Q2)</f>
        <v>408</v>
      </c>
      <c r="S2" s="3"/>
      <c r="T2" s="4"/>
      <c r="U2" s="4"/>
      <c r="V2" s="4"/>
      <c r="W2" s="4"/>
      <c r="X2" s="4"/>
      <c r="Y2" s="4"/>
      <c r="Z2" s="4"/>
    </row>
    <row r="3">
      <c r="A3" s="5" t="s">
        <v>3</v>
      </c>
      <c r="B3" s="6"/>
      <c r="C3" s="7">
        <f>R2/COUNT(B2:Q2)</f>
        <v>25.5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</row>
    <row r="5">
      <c r="A5" s="8" t="s">
        <v>4</v>
      </c>
      <c r="B5" s="9"/>
      <c r="C5" s="9"/>
      <c r="D5" s="6"/>
      <c r="E5" s="8" t="s">
        <v>5</v>
      </c>
      <c r="F5" s="9"/>
      <c r="G5" s="9"/>
      <c r="H5" s="9"/>
      <c r="I5" s="9"/>
      <c r="J5" s="6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</row>
    <row r="6">
      <c r="A6" s="10" t="s">
        <v>6</v>
      </c>
      <c r="B6" s="11" t="s">
        <v>7</v>
      </c>
      <c r="C6" s="9"/>
      <c r="D6" s="6"/>
      <c r="E6" s="11" t="s">
        <v>8</v>
      </c>
      <c r="F6" s="9"/>
      <c r="G6" s="6"/>
      <c r="H6" s="11" t="s">
        <v>9</v>
      </c>
      <c r="I6" s="9"/>
      <c r="J6" s="6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4"/>
    </row>
    <row r="7">
      <c r="A7" s="2" t="s">
        <v>10</v>
      </c>
      <c r="B7" s="12" t="s">
        <v>11</v>
      </c>
      <c r="C7" s="9"/>
      <c r="D7" s="6"/>
      <c r="E7" s="12" t="s">
        <v>12</v>
      </c>
      <c r="F7" s="9"/>
      <c r="G7" s="6"/>
      <c r="H7" s="12" t="s">
        <v>13</v>
      </c>
      <c r="I7" s="9"/>
      <c r="J7" s="6"/>
      <c r="K7" s="3"/>
      <c r="L7" s="3"/>
      <c r="M7" s="3"/>
      <c r="N7" s="3"/>
      <c r="O7" s="3"/>
      <c r="P7" s="3"/>
      <c r="Q7" s="3"/>
      <c r="R7" s="3"/>
      <c r="S7" s="3"/>
      <c r="T7" s="4"/>
      <c r="U7" s="4"/>
      <c r="V7" s="4"/>
      <c r="W7" s="4"/>
      <c r="X7" s="4"/>
      <c r="Y7" s="4"/>
      <c r="Z7" s="4"/>
    </row>
    <row r="8">
      <c r="A8" s="2">
        <v>15.0</v>
      </c>
      <c r="B8" s="12">
        <f t="shared" ref="B8:B13" si="1">COUNTIF($B$2:$Q$2,A8)</f>
        <v>2</v>
      </c>
      <c r="C8" s="9"/>
      <c r="D8" s="6"/>
      <c r="E8" s="12">
        <f t="shared" ref="E8:E13" si="2">A8*B8</f>
        <v>30</v>
      </c>
      <c r="F8" s="9"/>
      <c r="G8" s="6"/>
      <c r="H8" s="12">
        <f>B8</f>
        <v>2</v>
      </c>
      <c r="I8" s="9"/>
      <c r="J8" s="6"/>
      <c r="K8" s="3"/>
      <c r="L8" s="3"/>
      <c r="M8" s="3"/>
      <c r="N8" s="3"/>
      <c r="O8" s="3"/>
      <c r="P8" s="3"/>
      <c r="Q8" s="3"/>
      <c r="R8" s="3"/>
      <c r="S8" s="3"/>
      <c r="T8" s="4"/>
      <c r="U8" s="4"/>
      <c r="V8" s="4"/>
      <c r="W8" s="4"/>
      <c r="X8" s="4"/>
      <c r="Y8" s="4"/>
      <c r="Z8" s="4"/>
    </row>
    <row r="9">
      <c r="A9" s="2">
        <v>18.0</v>
      </c>
      <c r="B9" s="12">
        <f t="shared" si="1"/>
        <v>3</v>
      </c>
      <c r="C9" s="9"/>
      <c r="D9" s="6"/>
      <c r="E9" s="12">
        <f t="shared" si="2"/>
        <v>54</v>
      </c>
      <c r="F9" s="9"/>
      <c r="G9" s="6"/>
      <c r="H9" s="12">
        <f t="shared" ref="H9:H13" si="3">H8+B9</f>
        <v>5</v>
      </c>
      <c r="I9" s="9"/>
      <c r="J9" s="6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4"/>
      <c r="W9" s="4"/>
      <c r="X9" s="4"/>
      <c r="Y9" s="4"/>
      <c r="Z9" s="4"/>
    </row>
    <row r="10">
      <c r="A10" s="2">
        <v>25.0</v>
      </c>
      <c r="B10" s="12">
        <f t="shared" si="1"/>
        <v>5</v>
      </c>
      <c r="C10" s="9"/>
      <c r="D10" s="6"/>
      <c r="E10" s="12">
        <f t="shared" si="2"/>
        <v>125</v>
      </c>
      <c r="F10" s="9"/>
      <c r="G10" s="6"/>
      <c r="H10" s="12">
        <f t="shared" si="3"/>
        <v>10</v>
      </c>
      <c r="I10" s="9"/>
      <c r="J10" s="6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4"/>
      <c r="W10" s="4"/>
      <c r="X10" s="4"/>
      <c r="Y10" s="4"/>
      <c r="Z10" s="4"/>
    </row>
    <row r="11">
      <c r="A11" s="2">
        <v>29.0</v>
      </c>
      <c r="B11" s="12">
        <f t="shared" si="1"/>
        <v>3</v>
      </c>
      <c r="C11" s="9"/>
      <c r="D11" s="6"/>
      <c r="E11" s="12">
        <f t="shared" si="2"/>
        <v>87</v>
      </c>
      <c r="F11" s="9"/>
      <c r="G11" s="6"/>
      <c r="H11" s="12">
        <f t="shared" si="3"/>
        <v>13</v>
      </c>
      <c r="I11" s="9"/>
      <c r="J11" s="6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</row>
    <row r="12">
      <c r="A12" s="2">
        <v>36.0</v>
      </c>
      <c r="B12" s="12">
        <f t="shared" si="1"/>
        <v>2</v>
      </c>
      <c r="C12" s="9"/>
      <c r="D12" s="6"/>
      <c r="E12" s="12">
        <f t="shared" si="2"/>
        <v>72</v>
      </c>
      <c r="F12" s="9"/>
      <c r="G12" s="6"/>
      <c r="H12" s="12">
        <f t="shared" si="3"/>
        <v>15</v>
      </c>
      <c r="I12" s="9"/>
      <c r="J12" s="6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</row>
    <row r="13">
      <c r="A13" s="2">
        <v>40.0</v>
      </c>
      <c r="B13" s="12">
        <f t="shared" si="1"/>
        <v>1</v>
      </c>
      <c r="C13" s="9"/>
      <c r="D13" s="6"/>
      <c r="E13" s="12">
        <f t="shared" si="2"/>
        <v>40</v>
      </c>
      <c r="F13" s="9"/>
      <c r="G13" s="6"/>
      <c r="H13" s="12">
        <f t="shared" si="3"/>
        <v>16</v>
      </c>
      <c r="I13" s="9"/>
      <c r="J13" s="6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</row>
    <row r="14">
      <c r="A14" s="2" t="s">
        <v>14</v>
      </c>
      <c r="B14" s="12">
        <f>SUM(B8:D13)</f>
        <v>16</v>
      </c>
      <c r="C14" s="9"/>
      <c r="D14" s="6"/>
      <c r="E14" s="12">
        <f>SUM(E8:G13)</f>
        <v>408</v>
      </c>
      <c r="F14" s="9"/>
      <c r="G14" s="6"/>
      <c r="H14" s="12"/>
      <c r="I14" s="9"/>
      <c r="J14" s="6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</row>
    <row r="15">
      <c r="A15" s="5" t="s">
        <v>15</v>
      </c>
      <c r="B15" s="9"/>
      <c r="C15" s="6"/>
      <c r="D15" s="7">
        <f>E14/B14</f>
        <v>25.5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</row>
    <row r="17">
      <c r="A17" s="13" t="s">
        <v>4</v>
      </c>
      <c r="B17" s="9"/>
      <c r="C17" s="9"/>
      <c r="D17" s="6"/>
      <c r="E17" s="13" t="s">
        <v>16</v>
      </c>
      <c r="F17" s="9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</row>
    <row r="18">
      <c r="A18" s="14" t="s">
        <v>6</v>
      </c>
      <c r="B18" s="15" t="s">
        <v>8</v>
      </c>
      <c r="C18" s="9"/>
      <c r="D18" s="6"/>
      <c r="E18" s="15" t="s">
        <v>7</v>
      </c>
      <c r="F18" s="9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</row>
    <row r="19">
      <c r="A19" s="7" t="s">
        <v>10</v>
      </c>
      <c r="B19" s="16" t="s">
        <v>17</v>
      </c>
      <c r="C19" s="9"/>
      <c r="D19" s="6"/>
      <c r="E19" s="16" t="s">
        <v>18</v>
      </c>
      <c r="F19" s="9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4"/>
      <c r="V19" s="4"/>
      <c r="W19" s="4"/>
      <c r="X19" s="4"/>
      <c r="Y19" s="4"/>
      <c r="Z19" s="4"/>
    </row>
    <row r="20">
      <c r="A20" s="7">
        <v>15.0</v>
      </c>
      <c r="B20" s="16">
        <v>30.0</v>
      </c>
      <c r="C20" s="9"/>
      <c r="D20" s="6"/>
      <c r="E20" s="16">
        <f t="shared" ref="E20:E25" si="4">B20/A20</f>
        <v>2</v>
      </c>
      <c r="F20" s="9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4"/>
      <c r="V20" s="4"/>
      <c r="W20" s="4"/>
      <c r="X20" s="4"/>
      <c r="Y20" s="4"/>
      <c r="Z20" s="4"/>
    </row>
    <row r="21">
      <c r="A21" s="7">
        <v>18.0</v>
      </c>
      <c r="B21" s="16">
        <v>54.0</v>
      </c>
      <c r="C21" s="9"/>
      <c r="D21" s="6"/>
      <c r="E21" s="16">
        <f t="shared" si="4"/>
        <v>3</v>
      </c>
      <c r="F21" s="9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4"/>
    </row>
    <row r="22">
      <c r="A22" s="7">
        <v>25.0</v>
      </c>
      <c r="B22" s="16">
        <v>125.0</v>
      </c>
      <c r="C22" s="9"/>
      <c r="D22" s="6"/>
      <c r="E22" s="16">
        <f t="shared" si="4"/>
        <v>5</v>
      </c>
      <c r="F22" s="9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4"/>
      <c r="V22" s="4"/>
      <c r="W22" s="4"/>
      <c r="X22" s="4"/>
      <c r="Y22" s="4"/>
      <c r="Z22" s="4"/>
    </row>
    <row r="23">
      <c r="A23" s="7">
        <v>29.0</v>
      </c>
      <c r="B23" s="16">
        <v>87.0</v>
      </c>
      <c r="C23" s="9"/>
      <c r="D23" s="6"/>
      <c r="E23" s="16">
        <f t="shared" si="4"/>
        <v>3</v>
      </c>
      <c r="F23" s="9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4"/>
      <c r="W23" s="4"/>
      <c r="X23" s="4"/>
      <c r="Y23" s="4"/>
      <c r="Z23" s="4"/>
    </row>
    <row r="24">
      <c r="A24" s="7">
        <v>36.0</v>
      </c>
      <c r="B24" s="16">
        <v>72.0</v>
      </c>
      <c r="C24" s="9"/>
      <c r="D24" s="6"/>
      <c r="E24" s="16">
        <f t="shared" si="4"/>
        <v>2</v>
      </c>
      <c r="F24" s="9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  <c r="U24" s="4"/>
      <c r="V24" s="4"/>
      <c r="W24" s="4"/>
      <c r="X24" s="4"/>
      <c r="Y24" s="4"/>
      <c r="Z24" s="4"/>
    </row>
    <row r="25">
      <c r="A25" s="7">
        <v>40.0</v>
      </c>
      <c r="B25" s="16">
        <v>40.0</v>
      </c>
      <c r="C25" s="9"/>
      <c r="D25" s="6"/>
      <c r="E25" s="16">
        <f t="shared" si="4"/>
        <v>1</v>
      </c>
      <c r="F25" s="9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4"/>
      <c r="V25" s="4"/>
      <c r="W25" s="4"/>
      <c r="X25" s="4"/>
      <c r="Y25" s="4"/>
      <c r="Z25" s="4"/>
    </row>
    <row r="26">
      <c r="A26" s="7" t="s">
        <v>14</v>
      </c>
      <c r="B26" s="16">
        <f>SUM(B20:B25)</f>
        <v>408</v>
      </c>
      <c r="C26" s="9"/>
      <c r="D26" s="6"/>
      <c r="E26" s="16">
        <f>SUM(E20:G25)</f>
        <v>16</v>
      </c>
      <c r="F26" s="9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4"/>
      <c r="W26" s="4"/>
      <c r="X26" s="4"/>
      <c r="Y26" s="4"/>
      <c r="Z26" s="4"/>
    </row>
    <row r="27">
      <c r="A27" s="17" t="s">
        <v>19</v>
      </c>
      <c r="B27" s="7">
        <f>B26/E26</f>
        <v>25.5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4"/>
      <c r="W30" s="4"/>
      <c r="X30" s="4"/>
      <c r="Y30" s="4"/>
      <c r="Z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51">
    <mergeCell ref="B23:D23"/>
    <mergeCell ref="B24:D24"/>
    <mergeCell ref="B25:D25"/>
    <mergeCell ref="B26:D26"/>
    <mergeCell ref="E24:G24"/>
    <mergeCell ref="E25:G25"/>
    <mergeCell ref="E26:G26"/>
    <mergeCell ref="B20:D20"/>
    <mergeCell ref="E20:G20"/>
    <mergeCell ref="B21:D21"/>
    <mergeCell ref="E21:G21"/>
    <mergeCell ref="B22:D22"/>
    <mergeCell ref="E22:G22"/>
    <mergeCell ref="E23:G23"/>
    <mergeCell ref="A3:B3"/>
    <mergeCell ref="A5:D5"/>
    <mergeCell ref="E5:J5"/>
    <mergeCell ref="B6:D6"/>
    <mergeCell ref="E6:G6"/>
    <mergeCell ref="H6:J6"/>
    <mergeCell ref="E9:G9"/>
    <mergeCell ref="H9:J9"/>
    <mergeCell ref="B7:D7"/>
    <mergeCell ref="E7:G7"/>
    <mergeCell ref="H7:J7"/>
    <mergeCell ref="B8:D8"/>
    <mergeCell ref="E8:G8"/>
    <mergeCell ref="H8:J8"/>
    <mergeCell ref="B9:D9"/>
    <mergeCell ref="E12:G12"/>
    <mergeCell ref="H12:J12"/>
    <mergeCell ref="B10:D10"/>
    <mergeCell ref="E10:G10"/>
    <mergeCell ref="H10:J10"/>
    <mergeCell ref="B11:D11"/>
    <mergeCell ref="E11:G11"/>
    <mergeCell ref="H11:J11"/>
    <mergeCell ref="B12:D12"/>
    <mergeCell ref="B13:D13"/>
    <mergeCell ref="E13:G13"/>
    <mergeCell ref="H13:J13"/>
    <mergeCell ref="B14:D14"/>
    <mergeCell ref="E14:G14"/>
    <mergeCell ref="H14:J14"/>
    <mergeCell ref="A15:C15"/>
    <mergeCell ref="A17:D17"/>
    <mergeCell ref="E17:G17"/>
    <mergeCell ref="B18:D18"/>
    <mergeCell ref="E18:G18"/>
    <mergeCell ref="B19:D19"/>
    <mergeCell ref="E19:G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5" max="5" width="22.38"/>
    <col customWidth="1" min="7" max="7" width="21.13"/>
    <col customWidth="1" min="8" max="8" width="22.5"/>
  </cols>
  <sheetData>
    <row r="1">
      <c r="A1" s="18"/>
      <c r="B1" s="18"/>
      <c r="C1" s="18"/>
      <c r="D1" s="18"/>
      <c r="E1" s="18"/>
      <c r="F1" s="18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4</v>
      </c>
      <c r="B2" s="9"/>
      <c r="C2" s="9"/>
      <c r="D2" s="6"/>
      <c r="E2" s="20" t="s">
        <v>20</v>
      </c>
      <c r="F2" s="9"/>
      <c r="G2" s="9"/>
      <c r="H2" s="6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 t="s">
        <v>21</v>
      </c>
      <c r="B3" s="6"/>
      <c r="C3" s="21" t="s">
        <v>22</v>
      </c>
      <c r="D3" s="6"/>
      <c r="E3" s="22" t="s">
        <v>23</v>
      </c>
      <c r="F3" s="21" t="s">
        <v>24</v>
      </c>
      <c r="G3" s="6"/>
      <c r="H3" s="22" t="s">
        <v>25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3">
        <v>1200.0</v>
      </c>
      <c r="B4" s="23">
        <v>1225.0</v>
      </c>
      <c r="C4" s="24">
        <v>20.0</v>
      </c>
      <c r="D4" s="6"/>
      <c r="E4" s="23">
        <f t="shared" ref="E4:E7" si="1">(A4+B4)/2</f>
        <v>1212.5</v>
      </c>
      <c r="F4" s="24">
        <f t="shared" ref="F4:F7" si="2">E4*C4</f>
        <v>24250</v>
      </c>
      <c r="G4" s="6"/>
      <c r="H4" s="23">
        <f>C4</f>
        <v>20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3">
        <v>1225.0</v>
      </c>
      <c r="B5" s="23">
        <v>1250.0</v>
      </c>
      <c r="C5" s="24">
        <v>40.0</v>
      </c>
      <c r="D5" s="6"/>
      <c r="E5" s="23">
        <f t="shared" si="1"/>
        <v>1237.5</v>
      </c>
      <c r="F5" s="24">
        <f t="shared" si="2"/>
        <v>49500</v>
      </c>
      <c r="G5" s="6"/>
      <c r="H5" s="23">
        <f t="shared" ref="H5:H7" si="3">H4+C5</f>
        <v>60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3">
        <v>1250.0</v>
      </c>
      <c r="B6" s="23">
        <v>1275.0</v>
      </c>
      <c r="C6" s="24">
        <v>50.0</v>
      </c>
      <c r="D6" s="6"/>
      <c r="E6" s="23">
        <f t="shared" si="1"/>
        <v>1262.5</v>
      </c>
      <c r="F6" s="24">
        <f t="shared" si="2"/>
        <v>63125</v>
      </c>
      <c r="G6" s="6"/>
      <c r="H6" s="23">
        <f t="shared" si="3"/>
        <v>110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3">
        <v>1275.0</v>
      </c>
      <c r="B7" s="23">
        <v>1300.0</v>
      </c>
      <c r="C7" s="24">
        <v>30.0</v>
      </c>
      <c r="D7" s="6"/>
      <c r="E7" s="23">
        <f t="shared" si="1"/>
        <v>1287.5</v>
      </c>
      <c r="F7" s="24">
        <f t="shared" si="2"/>
        <v>38625</v>
      </c>
      <c r="G7" s="6"/>
      <c r="H7" s="23">
        <f t="shared" si="3"/>
        <v>140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4" t="s">
        <v>1</v>
      </c>
      <c r="B8" s="6"/>
      <c r="C8" s="24">
        <f>SUM(C4:C7)</f>
        <v>140</v>
      </c>
      <c r="D8" s="6"/>
      <c r="E8" s="25"/>
      <c r="F8" s="24">
        <f>SUM(F4:F7)</f>
        <v>175500</v>
      </c>
      <c r="G8" s="6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6" t="s">
        <v>26</v>
      </c>
      <c r="B9" s="6"/>
      <c r="C9" s="27">
        <f>F8/C8</f>
        <v>1253.571429</v>
      </c>
      <c r="D9" s="28"/>
      <c r="E9" s="18"/>
      <c r="F9" s="18"/>
      <c r="G9" s="18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mergeCells count="17">
    <mergeCell ref="F3:G3"/>
    <mergeCell ref="F4:G4"/>
    <mergeCell ref="A2:D2"/>
    <mergeCell ref="E2:H2"/>
    <mergeCell ref="A3:B3"/>
    <mergeCell ref="C3:D3"/>
    <mergeCell ref="C4:D4"/>
    <mergeCell ref="F7:G7"/>
    <mergeCell ref="F8:G8"/>
    <mergeCell ref="C5:D5"/>
    <mergeCell ref="F5:G5"/>
    <mergeCell ref="C6:D6"/>
    <mergeCell ref="F6:G6"/>
    <mergeCell ref="C7:D7"/>
    <mergeCell ref="A8:B8"/>
    <mergeCell ref="C8:D8"/>
    <mergeCell ref="A9:B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1.25"/>
    <col customWidth="1" min="3" max="3" width="26.5"/>
    <col customWidth="1" min="4" max="4" width="21.38"/>
  </cols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20" t="s">
        <v>27</v>
      </c>
      <c r="B2" s="9"/>
      <c r="C2" s="6"/>
      <c r="D2" s="20" t="s">
        <v>20</v>
      </c>
      <c r="E2" s="9"/>
      <c r="F2" s="9"/>
      <c r="G2" s="6"/>
      <c r="H2" s="29"/>
      <c r="I2" s="29"/>
      <c r="J2" s="29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21" t="s">
        <v>21</v>
      </c>
      <c r="B3" s="6"/>
      <c r="C3" s="22" t="s">
        <v>28</v>
      </c>
      <c r="D3" s="22" t="s">
        <v>29</v>
      </c>
      <c r="E3" s="31" t="s">
        <v>30</v>
      </c>
      <c r="F3" s="31" t="s">
        <v>31</v>
      </c>
      <c r="G3" s="31" t="s">
        <v>32</v>
      </c>
      <c r="H3" s="29"/>
      <c r="I3" s="29"/>
      <c r="J3" s="29"/>
      <c r="K3" s="29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23">
        <v>1200.0</v>
      </c>
      <c r="B4" s="23">
        <v>1225.0</v>
      </c>
      <c r="C4" s="23">
        <v>20.0</v>
      </c>
      <c r="D4" s="23">
        <f t="shared" ref="D4:D7" si="1">(A4+B4)/2</f>
        <v>1212.5</v>
      </c>
      <c r="E4" s="23">
        <f t="shared" ref="E4:E7" si="2">D4-$B$9</f>
        <v>-50</v>
      </c>
      <c r="F4" s="23">
        <f t="shared" ref="F4:F7" si="3">E4/$B$10</f>
        <v>-2</v>
      </c>
      <c r="G4" s="23">
        <f t="shared" ref="G4:G7" si="4">F4*C4</f>
        <v>-40</v>
      </c>
      <c r="H4" s="29"/>
      <c r="I4" s="29"/>
      <c r="J4" s="29"/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3">
        <v>1225.0</v>
      </c>
      <c r="B5" s="23">
        <v>1250.0</v>
      </c>
      <c r="C5" s="23">
        <v>40.0</v>
      </c>
      <c r="D5" s="23">
        <f t="shared" si="1"/>
        <v>1237.5</v>
      </c>
      <c r="E5" s="23">
        <f t="shared" si="2"/>
        <v>-25</v>
      </c>
      <c r="F5" s="23">
        <f t="shared" si="3"/>
        <v>-1</v>
      </c>
      <c r="G5" s="23">
        <f t="shared" si="4"/>
        <v>-40</v>
      </c>
      <c r="H5" s="29"/>
      <c r="I5" s="29"/>
      <c r="J5" s="29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23">
        <v>1250.0</v>
      </c>
      <c r="B6" s="23">
        <v>1275.0</v>
      </c>
      <c r="C6" s="23">
        <v>50.0</v>
      </c>
      <c r="D6" s="23">
        <f t="shared" si="1"/>
        <v>1262.5</v>
      </c>
      <c r="E6" s="23">
        <f t="shared" si="2"/>
        <v>0</v>
      </c>
      <c r="F6" s="23">
        <f t="shared" si="3"/>
        <v>0</v>
      </c>
      <c r="G6" s="23">
        <f t="shared" si="4"/>
        <v>0</v>
      </c>
      <c r="H6" s="29"/>
      <c r="I6" s="29"/>
      <c r="J6" s="29"/>
      <c r="K6" s="29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3">
        <v>1275.0</v>
      </c>
      <c r="B7" s="23">
        <v>1300.0</v>
      </c>
      <c r="C7" s="23">
        <v>30.0</v>
      </c>
      <c r="D7" s="23">
        <f t="shared" si="1"/>
        <v>1287.5</v>
      </c>
      <c r="E7" s="23">
        <f t="shared" si="2"/>
        <v>25</v>
      </c>
      <c r="F7" s="23">
        <f t="shared" si="3"/>
        <v>1</v>
      </c>
      <c r="G7" s="23">
        <f t="shared" si="4"/>
        <v>30</v>
      </c>
      <c r="H7" s="29"/>
      <c r="I7" s="29"/>
      <c r="J7" s="29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0" t="s">
        <v>1</v>
      </c>
      <c r="B8" s="6"/>
      <c r="C8" s="23">
        <f>SUM(C4:C7)</f>
        <v>140</v>
      </c>
      <c r="D8" s="23"/>
      <c r="E8" s="23"/>
      <c r="F8" s="23"/>
      <c r="G8" s="23">
        <f>SUM(G4:G7)</f>
        <v>-50</v>
      </c>
      <c r="H8" s="29"/>
      <c r="I8" s="29"/>
      <c r="J8" s="29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 t="s">
        <v>33</v>
      </c>
      <c r="B9" s="33">
        <f>D6</f>
        <v>1262.5</v>
      </c>
      <c r="C9" s="29"/>
      <c r="D9" s="29"/>
      <c r="E9" s="29"/>
      <c r="F9" s="29"/>
      <c r="G9" s="29"/>
      <c r="H9" s="29"/>
      <c r="I9" s="29"/>
      <c r="J9" s="29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2" t="s">
        <v>34</v>
      </c>
      <c r="B10" s="33">
        <f>B4-A4</f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 t="s">
        <v>35</v>
      </c>
      <c r="B11" s="34">
        <f>G8/C8</f>
        <v>-0.3571428571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2" t="s">
        <v>26</v>
      </c>
      <c r="B12" s="32">
        <f>B11*B10+B9</f>
        <v>1253.571429</v>
      </c>
      <c r="C12" s="35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 t="s">
        <v>36</v>
      </c>
      <c r="B13" s="36">
        <f>A6+B10*(C6-C5)/((C6-C5)+(C6-C7))</f>
        <v>1258.333333</v>
      </c>
      <c r="C13" s="29"/>
      <c r="H13" s="29"/>
      <c r="I13" s="29"/>
      <c r="J13" s="29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2" t="s">
        <v>37</v>
      </c>
      <c r="B14" s="33">
        <f>C8/2</f>
        <v>70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 t="s">
        <v>38</v>
      </c>
      <c r="B15" s="33">
        <f>A6+B10*(C8/2-SUM(C4:C5))/C6</f>
        <v>1255</v>
      </c>
      <c r="C15" s="29"/>
      <c r="H15" s="29"/>
      <c r="I15" s="29"/>
      <c r="J15" s="29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9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7" t="s">
        <v>39</v>
      </c>
      <c r="B17" s="9"/>
      <c r="C17" s="6"/>
      <c r="D17" s="29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2" t="s">
        <v>40</v>
      </c>
      <c r="B18" s="33">
        <f>A6</f>
        <v>1250</v>
      </c>
      <c r="C18" s="33"/>
      <c r="D18" s="29"/>
      <c r="E18" s="29"/>
      <c r="F18" s="29"/>
      <c r="G18" s="29"/>
      <c r="H18" s="29"/>
      <c r="I18" s="29"/>
      <c r="J18" s="29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2" t="s">
        <v>41</v>
      </c>
      <c r="B19" s="33">
        <f>B10</f>
        <v>25</v>
      </c>
      <c r="C19" s="33"/>
      <c r="D19" s="29"/>
      <c r="E19" s="29"/>
      <c r="F19" s="29"/>
      <c r="G19" s="29"/>
      <c r="H19" s="29"/>
      <c r="I19" s="29"/>
      <c r="J19" s="29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2" t="s">
        <v>42</v>
      </c>
      <c r="B20" s="33">
        <f>3*C8/4</f>
        <v>105</v>
      </c>
      <c r="C20" s="33"/>
      <c r="D20" s="29"/>
      <c r="E20" s="29"/>
      <c r="F20" s="29"/>
      <c r="G20" s="29"/>
      <c r="H20" s="29"/>
      <c r="I20" s="29"/>
      <c r="J20" s="29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2" t="s">
        <v>43</v>
      </c>
      <c r="B21" s="33">
        <f>SUM(C4:C5)</f>
        <v>60</v>
      </c>
      <c r="C21" s="33"/>
      <c r="D21" s="29"/>
      <c r="E21" s="29"/>
      <c r="F21" s="29"/>
      <c r="G21" s="29"/>
      <c r="H21" s="29"/>
      <c r="I21" s="29"/>
      <c r="J21" s="29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2" t="s">
        <v>44</v>
      </c>
      <c r="B22" s="33">
        <f>C6</f>
        <v>50</v>
      </c>
      <c r="C22" s="33"/>
      <c r="D22" s="29"/>
      <c r="E22" s="29"/>
      <c r="F22" s="29"/>
      <c r="G22" s="29"/>
      <c r="H22" s="29"/>
      <c r="I22" s="29"/>
      <c r="J22" s="29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8" t="s">
        <v>45</v>
      </c>
      <c r="B23" s="6"/>
      <c r="C23" s="33">
        <f>B18+B19*((B20-B21)/B22)</f>
        <v>1272.5</v>
      </c>
      <c r="D23" s="29"/>
      <c r="E23" s="29"/>
      <c r="F23" s="29"/>
      <c r="G23" s="29"/>
      <c r="H23" s="29"/>
      <c r="I23" s="29"/>
      <c r="J23" s="29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7" t="s">
        <v>46</v>
      </c>
      <c r="B25" s="9"/>
      <c r="C25" s="6"/>
      <c r="D25" s="29"/>
      <c r="E25" s="29"/>
      <c r="F25" s="29"/>
      <c r="G25" s="29"/>
      <c r="H25" s="29"/>
      <c r="I25" s="29"/>
      <c r="J25" s="29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2" t="s">
        <v>47</v>
      </c>
      <c r="B26" s="33">
        <f>8*C8/10</f>
        <v>112</v>
      </c>
      <c r="C26" s="33"/>
      <c r="D26" s="29"/>
      <c r="E26" s="29"/>
      <c r="F26" s="29"/>
      <c r="G26" s="29"/>
      <c r="H26" s="29"/>
      <c r="I26" s="29"/>
      <c r="J26" s="29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2" t="s">
        <v>48</v>
      </c>
      <c r="B27" s="33">
        <f>A7</f>
        <v>1275</v>
      </c>
      <c r="C27" s="33"/>
      <c r="D27" s="29"/>
      <c r="E27" s="29"/>
      <c r="F27" s="29"/>
      <c r="G27" s="29"/>
      <c r="H27" s="29"/>
      <c r="I27" s="29"/>
      <c r="J27" s="29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2" t="s">
        <v>49</v>
      </c>
      <c r="B28" s="33">
        <f>B10</f>
        <v>25</v>
      </c>
      <c r="C28" s="33"/>
      <c r="D28" s="29"/>
      <c r="E28" s="29"/>
      <c r="F28" s="29"/>
      <c r="G28" s="29"/>
      <c r="H28" s="29"/>
      <c r="I28" s="29"/>
      <c r="J28" s="29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2" t="s">
        <v>50</v>
      </c>
      <c r="B29" s="33">
        <f>SUM(C4:C6)</f>
        <v>110</v>
      </c>
      <c r="C29" s="33"/>
      <c r="D29" s="29"/>
      <c r="E29" s="29"/>
      <c r="F29" s="29"/>
      <c r="G29" s="29"/>
      <c r="H29" s="29"/>
      <c r="I29" s="29"/>
      <c r="J29" s="29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2" t="s">
        <v>51</v>
      </c>
      <c r="B30" s="33">
        <f>C7</f>
        <v>30</v>
      </c>
      <c r="C30" s="33"/>
      <c r="D30" s="29"/>
      <c r="E30" s="29"/>
      <c r="F30" s="29"/>
      <c r="G30" s="29"/>
      <c r="H30" s="29"/>
      <c r="I30" s="29"/>
      <c r="J30" s="29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8" t="s">
        <v>52</v>
      </c>
      <c r="B31" s="6"/>
      <c r="C31" s="36">
        <f>B27+B28*((B26-B29)/B30)</f>
        <v>1276.666667</v>
      </c>
      <c r="D31" s="29"/>
      <c r="E31" s="29"/>
      <c r="F31" s="29"/>
      <c r="G31" s="29"/>
      <c r="H31" s="29"/>
      <c r="I31" s="29"/>
      <c r="J31" s="29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</sheetData>
  <mergeCells count="10">
    <mergeCell ref="C13:G13"/>
    <mergeCell ref="C15:G15"/>
    <mergeCell ref="A17:C17"/>
    <mergeCell ref="A23:B23"/>
    <mergeCell ref="A25:C25"/>
    <mergeCell ref="A31:B31"/>
    <mergeCell ref="A2:C2"/>
    <mergeCell ref="D2:G2"/>
    <mergeCell ref="A3:B3"/>
    <mergeCell ref="A8:B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8.88"/>
    <col customWidth="1" min="3" max="3" width="32.5"/>
    <col customWidth="1" min="4" max="4" width="39.25"/>
  </cols>
  <sheetData>
    <row r="1">
      <c r="A1" s="29"/>
      <c r="B1" s="29"/>
      <c r="C1" s="29"/>
      <c r="D1" s="29"/>
      <c r="E1" s="29"/>
      <c r="F1" s="29"/>
      <c r="G1" s="29"/>
      <c r="H1" s="29"/>
      <c r="I1" s="30"/>
    </row>
    <row r="2">
      <c r="A2" s="39" t="s">
        <v>53</v>
      </c>
      <c r="B2" s="20" t="s">
        <v>54</v>
      </c>
      <c r="C2" s="6"/>
      <c r="D2" s="40" t="s">
        <v>55</v>
      </c>
      <c r="E2" s="29"/>
      <c r="F2" s="29"/>
      <c r="G2" s="29"/>
      <c r="H2" s="29"/>
      <c r="I2" s="30"/>
    </row>
    <row r="3">
      <c r="A3" s="41"/>
      <c r="B3" s="31" t="s">
        <v>56</v>
      </c>
      <c r="C3" s="22" t="s">
        <v>57</v>
      </c>
      <c r="D3" s="41"/>
      <c r="E3" s="29"/>
      <c r="F3" s="29"/>
      <c r="G3" s="29"/>
      <c r="H3" s="29"/>
      <c r="I3" s="30"/>
    </row>
    <row r="4">
      <c r="A4" s="23">
        <v>1.0</v>
      </c>
      <c r="B4" s="23">
        <v>25.0</v>
      </c>
      <c r="C4" s="23">
        <v>20.0</v>
      </c>
      <c r="D4" s="42">
        <f t="shared" ref="D4:D8" si="1">C4/B4</f>
        <v>0.8</v>
      </c>
      <c r="E4" s="33">
        <f t="shared" ref="E4:E7" si="2">B4*D4</f>
        <v>20</v>
      </c>
      <c r="F4" s="29"/>
      <c r="G4" s="29"/>
      <c r="H4" s="29"/>
      <c r="I4" s="30"/>
    </row>
    <row r="5">
      <c r="A5" s="23">
        <v>2.0</v>
      </c>
      <c r="B5" s="23">
        <v>26.0</v>
      </c>
      <c r="C5" s="23">
        <v>24.0</v>
      </c>
      <c r="D5" s="42">
        <f t="shared" si="1"/>
        <v>0.9230769231</v>
      </c>
      <c r="E5" s="33">
        <f t="shared" si="2"/>
        <v>24</v>
      </c>
      <c r="F5" s="29"/>
      <c r="G5" s="29"/>
      <c r="H5" s="29"/>
      <c r="I5" s="30"/>
    </row>
    <row r="6">
      <c r="A6" s="23">
        <v>3.0</v>
      </c>
      <c r="B6" s="23">
        <v>23.0</v>
      </c>
      <c r="C6" s="23">
        <v>23.0</v>
      </c>
      <c r="D6" s="42">
        <f t="shared" si="1"/>
        <v>1</v>
      </c>
      <c r="E6" s="33">
        <f t="shared" si="2"/>
        <v>23</v>
      </c>
      <c r="F6" s="29"/>
      <c r="G6" s="29"/>
      <c r="H6" s="29"/>
      <c r="I6" s="30"/>
    </row>
    <row r="7">
      <c r="A7" s="23">
        <v>4.0</v>
      </c>
      <c r="B7" s="23">
        <v>26.0</v>
      </c>
      <c r="C7" s="23">
        <v>23.0</v>
      </c>
      <c r="D7" s="42">
        <f t="shared" si="1"/>
        <v>0.8846153846</v>
      </c>
      <c r="E7" s="33">
        <f t="shared" si="2"/>
        <v>23</v>
      </c>
      <c r="F7" s="29"/>
      <c r="G7" s="29"/>
      <c r="H7" s="29"/>
      <c r="I7" s="30"/>
    </row>
    <row r="8">
      <c r="A8" s="23" t="s">
        <v>1</v>
      </c>
      <c r="B8" s="23">
        <f t="shared" ref="B8:C8" si="3">SUM(B4:B7)</f>
        <v>100</v>
      </c>
      <c r="C8" s="23">
        <f t="shared" si="3"/>
        <v>90</v>
      </c>
      <c r="D8" s="23">
        <f t="shared" si="1"/>
        <v>0.9</v>
      </c>
      <c r="E8" s="29"/>
      <c r="F8" s="29"/>
      <c r="G8" s="29"/>
      <c r="H8" s="29"/>
      <c r="I8" s="30"/>
    </row>
    <row r="9">
      <c r="A9" s="38" t="s">
        <v>58</v>
      </c>
      <c r="B9" s="9"/>
      <c r="C9" s="6"/>
      <c r="D9" s="43">
        <f>SUM(E4:E7)/B8</f>
        <v>0.9</v>
      </c>
      <c r="E9" s="29"/>
      <c r="F9" s="29"/>
      <c r="G9" s="29"/>
      <c r="H9" s="29"/>
      <c r="I9" s="30"/>
    </row>
    <row r="10">
      <c r="A10" s="29"/>
      <c r="B10" s="29"/>
      <c r="C10" s="29"/>
      <c r="D10" s="29"/>
      <c r="E10" s="29"/>
      <c r="F10" s="29"/>
      <c r="G10" s="29"/>
      <c r="H10" s="29"/>
      <c r="I10" s="30"/>
    </row>
    <row r="11">
      <c r="A11" s="29"/>
      <c r="B11" s="29"/>
      <c r="C11" s="29"/>
      <c r="D11" s="29"/>
      <c r="E11" s="29"/>
      <c r="F11" s="29"/>
      <c r="G11" s="29"/>
      <c r="H11" s="29"/>
      <c r="I11" s="30"/>
    </row>
    <row r="12">
      <c r="A12" s="29"/>
      <c r="B12" s="29"/>
      <c r="C12" s="29"/>
      <c r="D12" s="29"/>
      <c r="E12" s="29"/>
      <c r="F12" s="29"/>
      <c r="G12" s="29"/>
      <c r="H12" s="29"/>
      <c r="I12" s="30"/>
    </row>
    <row r="13">
      <c r="A13" s="29"/>
      <c r="B13" s="29"/>
      <c r="C13" s="29"/>
      <c r="D13" s="29"/>
      <c r="E13" s="29"/>
      <c r="F13" s="29"/>
      <c r="G13" s="29"/>
      <c r="H13" s="29"/>
      <c r="I13" s="30"/>
    </row>
    <row r="14">
      <c r="A14" s="29"/>
      <c r="B14" s="29"/>
      <c r="C14" s="29"/>
      <c r="D14" s="29"/>
      <c r="E14" s="29"/>
      <c r="F14" s="29"/>
      <c r="G14" s="29"/>
      <c r="H14" s="29"/>
      <c r="I14" s="30"/>
    </row>
    <row r="15">
      <c r="A15" s="29"/>
      <c r="B15" s="29"/>
      <c r="C15" s="29"/>
      <c r="D15" s="29"/>
      <c r="E15" s="29"/>
      <c r="F15" s="29"/>
      <c r="G15" s="29"/>
      <c r="H15" s="29"/>
      <c r="I15" s="30"/>
    </row>
    <row r="16">
      <c r="A16" s="29"/>
      <c r="B16" s="29"/>
      <c r="C16" s="29"/>
      <c r="D16" s="29"/>
      <c r="E16" s="29"/>
      <c r="F16" s="29"/>
      <c r="G16" s="29"/>
      <c r="H16" s="29"/>
      <c r="I16" s="30"/>
    </row>
    <row r="17">
      <c r="A17" s="30"/>
      <c r="B17" s="30"/>
      <c r="C17" s="30"/>
      <c r="D17" s="30"/>
      <c r="E17" s="30"/>
      <c r="F17" s="30"/>
      <c r="G17" s="30"/>
      <c r="H17" s="30"/>
      <c r="I17" s="30"/>
    </row>
    <row r="18">
      <c r="A18" s="30"/>
      <c r="B18" s="30"/>
      <c r="C18" s="30"/>
      <c r="D18" s="30"/>
      <c r="E18" s="30"/>
      <c r="F18" s="30"/>
      <c r="G18" s="30"/>
      <c r="H18" s="30"/>
      <c r="I18" s="30"/>
    </row>
    <row r="19">
      <c r="A19" s="30"/>
      <c r="B19" s="30"/>
      <c r="C19" s="30"/>
      <c r="D19" s="30"/>
      <c r="E19" s="30"/>
      <c r="F19" s="30"/>
      <c r="G19" s="30"/>
      <c r="H19" s="30"/>
      <c r="I19" s="30"/>
    </row>
  </sheetData>
  <mergeCells count="4">
    <mergeCell ref="A2:A3"/>
    <mergeCell ref="B2:C2"/>
    <mergeCell ref="D2:D3"/>
    <mergeCell ref="A9:C9"/>
  </mergeCells>
  <drawing r:id="rId1"/>
</worksheet>
</file>