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lad\Desktop\"/>
    </mc:Choice>
  </mc:AlternateContent>
  <bookViews>
    <workbookView xWindow="0" yWindow="0" windowWidth="24000" windowHeight="9540"/>
  </bookViews>
  <sheets>
    <sheet name="Задание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4" i="1" l="1"/>
  <c r="F25" i="1"/>
  <c r="F26" i="1"/>
  <c r="F27" i="1"/>
  <c r="F28" i="1"/>
  <c r="F29" i="1"/>
  <c r="F30" i="1"/>
  <c r="F31" i="1"/>
  <c r="F23" i="1"/>
  <c r="J24" i="1"/>
  <c r="I24" i="1"/>
  <c r="H24" i="1"/>
  <c r="C33" i="1"/>
  <c r="D33" i="1"/>
  <c r="E33" i="1"/>
  <c r="B33" i="1"/>
  <c r="E24" i="1"/>
  <c r="E25" i="1"/>
  <c r="E26" i="1"/>
  <c r="E27" i="1"/>
  <c r="E28" i="1"/>
  <c r="E29" i="1"/>
  <c r="E30" i="1"/>
  <c r="E31" i="1"/>
  <c r="E23" i="1"/>
  <c r="D32" i="1"/>
  <c r="D24" i="1"/>
  <c r="D25" i="1"/>
  <c r="D26" i="1"/>
  <c r="D27" i="1"/>
  <c r="D28" i="1"/>
  <c r="D29" i="1"/>
  <c r="D30" i="1"/>
  <c r="D31" i="1"/>
  <c r="D23" i="1"/>
  <c r="C32" i="1"/>
  <c r="B32" i="1"/>
  <c r="B20" i="1"/>
  <c r="I15" i="1"/>
  <c r="I8" i="1"/>
  <c r="I9" i="1"/>
  <c r="I10" i="1"/>
  <c r="I11" i="1"/>
  <c r="I12" i="1"/>
  <c r="I13" i="1"/>
  <c r="I14" i="1"/>
  <c r="I7" i="1"/>
  <c r="D8" i="1"/>
  <c r="D9" i="1"/>
  <c r="D10" i="1"/>
  <c r="D11" i="1"/>
  <c r="F11" i="1" s="1"/>
  <c r="D12" i="1"/>
  <c r="D13" i="1"/>
  <c r="F13" i="1" s="1"/>
  <c r="D14" i="1"/>
  <c r="F14" i="1" s="1"/>
  <c r="D7" i="1"/>
  <c r="H7" i="1" s="1"/>
  <c r="H15" i="1" s="1"/>
  <c r="B16" i="1"/>
  <c r="H8" i="1"/>
  <c r="H9" i="1"/>
  <c r="H10" i="1"/>
  <c r="H11" i="1"/>
  <c r="H12" i="1"/>
  <c r="H13" i="1"/>
  <c r="H14" i="1"/>
  <c r="F8" i="1"/>
  <c r="F9" i="1"/>
  <c r="F10" i="1"/>
  <c r="F12" i="1"/>
  <c r="E8" i="1"/>
  <c r="E9" i="1"/>
  <c r="E10" i="1"/>
  <c r="E11" i="1"/>
  <c r="E12" i="1"/>
  <c r="E13" i="1"/>
  <c r="E14" i="1"/>
  <c r="E7" i="1"/>
  <c r="C16" i="1"/>
  <c r="C15" i="1"/>
  <c r="F33" i="1" l="1"/>
  <c r="F32" i="1"/>
  <c r="E32" i="1"/>
  <c r="F7" i="1"/>
  <c r="F15" i="1" s="1"/>
  <c r="B15" i="1"/>
</calcChain>
</file>

<file path=xl/sharedStrings.xml><?xml version="1.0" encoding="utf-8"?>
<sst xmlns="http://schemas.openxmlformats.org/spreadsheetml/2006/main" count="22" uniqueCount="15">
  <si>
    <t>год</t>
  </si>
  <si>
    <t>Валовый сбор, тыс. т</t>
  </si>
  <si>
    <t>система координат Y0t, Yt - валовой сбор, t — порядковый номер года.</t>
  </si>
  <si>
    <t>t</t>
  </si>
  <si>
    <t>Σ</t>
  </si>
  <si>
    <t>yt</t>
  </si>
  <si>
    <t>-</t>
  </si>
  <si>
    <t>ср знач</t>
  </si>
  <si>
    <t>№ п/п</t>
  </si>
  <si>
    <t>y</t>
  </si>
  <si>
    <r>
      <t>t</t>
    </r>
    <r>
      <rPr>
        <vertAlign val="superscript"/>
        <sz val="14"/>
        <color theme="1"/>
        <rFont val="Calibri"/>
        <family val="2"/>
        <scheme val="minor"/>
      </rPr>
      <t>2</t>
    </r>
  </si>
  <si>
    <r>
      <t>y</t>
    </r>
    <r>
      <rPr>
        <vertAlign val="subscript"/>
        <sz val="14"/>
        <color theme="1"/>
        <rFont val="Calibri"/>
        <family val="2"/>
        <scheme val="minor"/>
      </rPr>
      <t>t</t>
    </r>
  </si>
  <si>
    <t>b</t>
  </si>
  <si>
    <t>a</t>
  </si>
  <si>
    <t>Вывод. Таким образом, в среднем ежегодно валовый сбор винограда во всех категориях хозяйств за 1992-2000 гг. снижался на 10,85 тыс. тонн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</si>
</sst>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4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vertAlign val="superscript"/>
      <sz val="14"/>
      <color theme="1"/>
      <name val="Calibri"/>
      <family val="2"/>
      <scheme val="minor"/>
    </font>
    <font>
      <vertAlign val="subscript"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Y0t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'Задание 1'!$C$2:$K$2</c:f>
              <c:numCache>
                <c:formatCode>General</c:formatCode>
                <c:ptCount val="9"/>
                <c:pt idx="0">
                  <c:v>1992</c:v>
                </c:pt>
                <c:pt idx="1">
                  <c:v>1993</c:v>
                </c:pt>
                <c:pt idx="2">
                  <c:v>1994</c:v>
                </c:pt>
                <c:pt idx="3">
                  <c:v>1995</c:v>
                </c:pt>
                <c:pt idx="4">
                  <c:v>1996</c:v>
                </c:pt>
                <c:pt idx="5">
                  <c:v>1997</c:v>
                </c:pt>
                <c:pt idx="6">
                  <c:v>1998</c:v>
                </c:pt>
                <c:pt idx="7">
                  <c:v>1999</c:v>
                </c:pt>
                <c:pt idx="8">
                  <c:v>2000</c:v>
                </c:pt>
              </c:numCache>
            </c:numRef>
          </c:xVal>
          <c:yVal>
            <c:numRef>
              <c:f>'Задание 1'!$C$3:$K$3</c:f>
              <c:numCache>
                <c:formatCode>General</c:formatCode>
                <c:ptCount val="9"/>
                <c:pt idx="0">
                  <c:v>246</c:v>
                </c:pt>
                <c:pt idx="1">
                  <c:v>229</c:v>
                </c:pt>
                <c:pt idx="2">
                  <c:v>152</c:v>
                </c:pt>
                <c:pt idx="3">
                  <c:v>155</c:v>
                </c:pt>
                <c:pt idx="4">
                  <c:v>190</c:v>
                </c:pt>
                <c:pt idx="5">
                  <c:v>160</c:v>
                </c:pt>
                <c:pt idx="6">
                  <c:v>107</c:v>
                </c:pt>
                <c:pt idx="7">
                  <c:v>155</c:v>
                </c:pt>
                <c:pt idx="8">
                  <c:v>160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7045768"/>
        <c:axId val="407043416"/>
      </c:scatterChart>
      <c:valAx>
        <c:axId val="407045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07043416"/>
        <c:crosses val="autoZero"/>
        <c:crossBetween val="midCat"/>
      </c:valAx>
      <c:valAx>
        <c:axId val="407043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 Yt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070457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png"/><Relationship Id="rId3" Type="http://schemas.openxmlformats.org/officeDocument/2006/relationships/image" Target="../media/image2.png"/><Relationship Id="rId7" Type="http://schemas.openxmlformats.org/officeDocument/2006/relationships/image" Target="../media/image6.png"/><Relationship Id="rId12" Type="http://schemas.openxmlformats.org/officeDocument/2006/relationships/image" Target="../media/image11.png"/><Relationship Id="rId2" Type="http://schemas.openxmlformats.org/officeDocument/2006/relationships/image" Target="../media/image1.png"/><Relationship Id="rId1" Type="http://schemas.openxmlformats.org/officeDocument/2006/relationships/chart" Target="../charts/chart1.xml"/><Relationship Id="rId6" Type="http://schemas.openxmlformats.org/officeDocument/2006/relationships/image" Target="../media/image5.png"/><Relationship Id="rId11" Type="http://schemas.openxmlformats.org/officeDocument/2006/relationships/image" Target="../media/image10.png"/><Relationship Id="rId5" Type="http://schemas.openxmlformats.org/officeDocument/2006/relationships/image" Target="../media/image4.png"/><Relationship Id="rId10" Type="http://schemas.openxmlformats.org/officeDocument/2006/relationships/image" Target="../media/image9.png"/><Relationship Id="rId4" Type="http://schemas.openxmlformats.org/officeDocument/2006/relationships/image" Target="../media/image3.png"/><Relationship Id="rId9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57150</xdr:colOff>
      <xdr:row>1</xdr:row>
      <xdr:rowOff>0</xdr:rowOff>
    </xdr:from>
    <xdr:to>
      <xdr:col>16</xdr:col>
      <xdr:colOff>438150</xdr:colOff>
      <xdr:row>12</xdr:row>
      <xdr:rowOff>123825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</xdr:col>
      <xdr:colOff>114301</xdr:colOff>
      <xdr:row>4</xdr:row>
      <xdr:rowOff>47625</xdr:rowOff>
    </xdr:from>
    <xdr:to>
      <xdr:col>3</xdr:col>
      <xdr:colOff>716511</xdr:colOff>
      <xdr:row>4</xdr:row>
      <xdr:rowOff>228600</xdr:rowOff>
    </xdr:to>
    <xdr:pic>
      <xdr:nvPicPr>
        <xdr:cNvPr id="6" name="Рисунок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28901" y="1000125"/>
          <a:ext cx="602210" cy="180975"/>
        </a:xfrm>
        <a:prstGeom prst="rect">
          <a:avLst/>
        </a:prstGeom>
      </xdr:spPr>
    </xdr:pic>
    <xdr:clientData/>
  </xdr:twoCellAnchor>
  <xdr:twoCellAnchor editAs="oneCell">
    <xdr:from>
      <xdr:col>4</xdr:col>
      <xdr:colOff>19050</xdr:colOff>
      <xdr:row>4</xdr:row>
      <xdr:rowOff>28576</xdr:rowOff>
    </xdr:from>
    <xdr:to>
      <xdr:col>4</xdr:col>
      <xdr:colOff>828675</xdr:colOff>
      <xdr:row>4</xdr:row>
      <xdr:rowOff>216938</xdr:rowOff>
    </xdr:to>
    <xdr:pic>
      <xdr:nvPicPr>
        <xdr:cNvPr id="7" name="Рисунок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371850" y="981076"/>
          <a:ext cx="809625" cy="188362"/>
        </a:xfrm>
        <a:prstGeom prst="rect">
          <a:avLst/>
        </a:prstGeom>
      </xdr:spPr>
    </xdr:pic>
    <xdr:clientData/>
  </xdr:twoCellAnchor>
  <xdr:twoCellAnchor editAs="oneCell">
    <xdr:from>
      <xdr:col>5</xdr:col>
      <xdr:colOff>123825</xdr:colOff>
      <xdr:row>4</xdr:row>
      <xdr:rowOff>9526</xdr:rowOff>
    </xdr:from>
    <xdr:to>
      <xdr:col>6</xdr:col>
      <xdr:colOff>762000</xdr:colOff>
      <xdr:row>4</xdr:row>
      <xdr:rowOff>225810</xdr:rowOff>
    </xdr:to>
    <xdr:pic>
      <xdr:nvPicPr>
        <xdr:cNvPr id="8" name="Рисунок 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314825" y="962026"/>
          <a:ext cx="1476375" cy="216284"/>
        </a:xfrm>
        <a:prstGeom prst="rect">
          <a:avLst/>
        </a:prstGeom>
      </xdr:spPr>
    </xdr:pic>
    <xdr:clientData/>
  </xdr:twoCellAnchor>
  <xdr:twoCellAnchor editAs="oneCell">
    <xdr:from>
      <xdr:col>7</xdr:col>
      <xdr:colOff>161926</xdr:colOff>
      <xdr:row>4</xdr:row>
      <xdr:rowOff>19050</xdr:rowOff>
    </xdr:from>
    <xdr:to>
      <xdr:col>7</xdr:col>
      <xdr:colOff>714376</xdr:colOff>
      <xdr:row>4</xdr:row>
      <xdr:rowOff>205794</xdr:rowOff>
    </xdr:to>
    <xdr:pic>
      <xdr:nvPicPr>
        <xdr:cNvPr id="9" name="Рисунок 8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29326" y="971550"/>
          <a:ext cx="552450" cy="186744"/>
        </a:xfrm>
        <a:prstGeom prst="rect">
          <a:avLst/>
        </a:prstGeom>
      </xdr:spPr>
    </xdr:pic>
    <xdr:clientData/>
  </xdr:twoCellAnchor>
  <xdr:twoCellAnchor editAs="oneCell">
    <xdr:from>
      <xdr:col>8</xdr:col>
      <xdr:colOff>76200</xdr:colOff>
      <xdr:row>4</xdr:row>
      <xdr:rowOff>38101</xdr:rowOff>
    </xdr:from>
    <xdr:to>
      <xdr:col>8</xdr:col>
      <xdr:colOff>819149</xdr:colOff>
      <xdr:row>4</xdr:row>
      <xdr:rowOff>228601</xdr:rowOff>
    </xdr:to>
    <xdr:pic>
      <xdr:nvPicPr>
        <xdr:cNvPr id="10" name="Рисунок 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781800" y="990601"/>
          <a:ext cx="742949" cy="190500"/>
        </a:xfrm>
        <a:prstGeom prst="rect">
          <a:avLst/>
        </a:prstGeom>
      </xdr:spPr>
    </xdr:pic>
    <xdr:clientData/>
  </xdr:twoCellAnchor>
  <xdr:twoCellAnchor editAs="oneCell">
    <xdr:from>
      <xdr:col>1</xdr:col>
      <xdr:colOff>345282</xdr:colOff>
      <xdr:row>4</xdr:row>
      <xdr:rowOff>47626</xdr:rowOff>
    </xdr:from>
    <xdr:to>
      <xdr:col>1</xdr:col>
      <xdr:colOff>500061</xdr:colOff>
      <xdr:row>4</xdr:row>
      <xdr:rowOff>202405</xdr:rowOff>
    </xdr:to>
    <xdr:pic>
      <xdr:nvPicPr>
        <xdr:cNvPr id="11" name="Рисунок 10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84673" y="1000126"/>
          <a:ext cx="154779" cy="154779"/>
        </a:xfrm>
        <a:prstGeom prst="rect">
          <a:avLst/>
        </a:prstGeom>
      </xdr:spPr>
    </xdr:pic>
    <xdr:clientData/>
  </xdr:twoCellAnchor>
  <xdr:twoCellAnchor editAs="oneCell">
    <xdr:from>
      <xdr:col>2</xdr:col>
      <xdr:colOff>273844</xdr:colOff>
      <xdr:row>4</xdr:row>
      <xdr:rowOff>41672</xdr:rowOff>
    </xdr:from>
    <xdr:to>
      <xdr:col>2</xdr:col>
      <xdr:colOff>553641</xdr:colOff>
      <xdr:row>4</xdr:row>
      <xdr:rowOff>205383</xdr:rowOff>
    </xdr:to>
    <xdr:pic>
      <xdr:nvPicPr>
        <xdr:cNvPr id="12" name="Рисунок 11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952625" y="994172"/>
          <a:ext cx="279797" cy="163711"/>
        </a:xfrm>
        <a:prstGeom prst="rect">
          <a:avLst/>
        </a:prstGeom>
      </xdr:spPr>
    </xdr:pic>
    <xdr:clientData/>
  </xdr:twoCellAnchor>
  <xdr:twoCellAnchor editAs="oneCell">
    <xdr:from>
      <xdr:col>1</xdr:col>
      <xdr:colOff>331304</xdr:colOff>
      <xdr:row>16</xdr:row>
      <xdr:rowOff>49696</xdr:rowOff>
    </xdr:from>
    <xdr:to>
      <xdr:col>1</xdr:col>
      <xdr:colOff>480391</xdr:colOff>
      <xdr:row>16</xdr:row>
      <xdr:rowOff>227181</xdr:rowOff>
    </xdr:to>
    <xdr:pic>
      <xdr:nvPicPr>
        <xdr:cNvPr id="13" name="Рисунок 12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167847" y="3892826"/>
          <a:ext cx="149087" cy="177485"/>
        </a:xfrm>
        <a:prstGeom prst="rect">
          <a:avLst/>
        </a:prstGeom>
      </xdr:spPr>
    </xdr:pic>
    <xdr:clientData/>
  </xdr:twoCellAnchor>
  <xdr:twoCellAnchor editAs="oneCell">
    <xdr:from>
      <xdr:col>2</xdr:col>
      <xdr:colOff>364435</xdr:colOff>
      <xdr:row>16</xdr:row>
      <xdr:rowOff>33132</xdr:rowOff>
    </xdr:from>
    <xdr:to>
      <xdr:col>2</xdr:col>
      <xdr:colOff>530597</xdr:colOff>
      <xdr:row>17</xdr:row>
      <xdr:rowOff>0</xdr:rowOff>
    </xdr:to>
    <xdr:pic>
      <xdr:nvPicPr>
        <xdr:cNvPr id="14" name="Рисунок 13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037522" y="3876262"/>
          <a:ext cx="166162" cy="207064"/>
        </a:xfrm>
        <a:prstGeom prst="rect">
          <a:avLst/>
        </a:prstGeom>
      </xdr:spPr>
    </xdr:pic>
    <xdr:clientData/>
  </xdr:twoCellAnchor>
  <xdr:twoCellAnchor editAs="oneCell">
    <xdr:from>
      <xdr:col>1</xdr:col>
      <xdr:colOff>306456</xdr:colOff>
      <xdr:row>18</xdr:row>
      <xdr:rowOff>8282</xdr:rowOff>
    </xdr:from>
    <xdr:to>
      <xdr:col>1</xdr:col>
      <xdr:colOff>502428</xdr:colOff>
      <xdr:row>18</xdr:row>
      <xdr:rowOff>215347</xdr:rowOff>
    </xdr:to>
    <xdr:pic>
      <xdr:nvPicPr>
        <xdr:cNvPr id="15" name="Рисунок 14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142999" y="4331804"/>
          <a:ext cx="195972" cy="207065"/>
        </a:xfrm>
        <a:prstGeom prst="rect">
          <a:avLst/>
        </a:prstGeom>
      </xdr:spPr>
    </xdr:pic>
    <xdr:clientData/>
  </xdr:twoCellAnchor>
  <xdr:twoCellAnchor editAs="oneCell">
    <xdr:from>
      <xdr:col>9</xdr:col>
      <xdr:colOff>339589</xdr:colOff>
      <xdr:row>22</xdr:row>
      <xdr:rowOff>33132</xdr:rowOff>
    </xdr:from>
    <xdr:to>
      <xdr:col>9</xdr:col>
      <xdr:colOff>501513</xdr:colOff>
      <xdr:row>22</xdr:row>
      <xdr:rowOff>223631</xdr:rowOff>
    </xdr:to>
    <xdr:pic>
      <xdr:nvPicPr>
        <xdr:cNvPr id="17" name="Рисунок 16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7868480" y="5342284"/>
          <a:ext cx="161924" cy="1904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37"/>
  <sheetViews>
    <sheetView tabSelected="1" zoomScale="115" zoomScaleNormal="115" workbookViewId="0">
      <selection activeCell="K27" sqref="K27"/>
    </sheetView>
  </sheetViews>
  <sheetFormatPr defaultRowHeight="18.75" x14ac:dyDescent="0.3"/>
  <sheetData>
    <row r="2" spans="1:18" x14ac:dyDescent="0.3">
      <c r="A2" s="1" t="s">
        <v>0</v>
      </c>
      <c r="B2" s="1"/>
      <c r="C2" s="2">
        <v>1992</v>
      </c>
      <c r="D2" s="2">
        <v>1993</v>
      </c>
      <c r="E2" s="2">
        <v>1994</v>
      </c>
      <c r="F2" s="2">
        <v>1995</v>
      </c>
      <c r="G2" s="2">
        <v>1996</v>
      </c>
      <c r="H2" s="2">
        <v>1997</v>
      </c>
      <c r="I2" s="2">
        <v>1998</v>
      </c>
      <c r="J2" s="2">
        <v>1999</v>
      </c>
      <c r="K2" s="2">
        <v>2000</v>
      </c>
    </row>
    <row r="3" spans="1:18" x14ac:dyDescent="0.3">
      <c r="A3" s="1" t="s">
        <v>1</v>
      </c>
      <c r="B3" s="1"/>
      <c r="C3" s="2">
        <v>246</v>
      </c>
      <c r="D3" s="2">
        <v>229</v>
      </c>
      <c r="E3" s="2">
        <v>152</v>
      </c>
      <c r="F3" s="2">
        <v>155</v>
      </c>
      <c r="G3" s="2">
        <v>190</v>
      </c>
      <c r="H3" s="2">
        <v>160</v>
      </c>
      <c r="I3" s="2">
        <v>107</v>
      </c>
      <c r="J3" s="2">
        <v>155</v>
      </c>
      <c r="K3" s="2">
        <v>160</v>
      </c>
    </row>
    <row r="5" spans="1:18" x14ac:dyDescent="0.3">
      <c r="A5" s="5" t="s">
        <v>3</v>
      </c>
      <c r="B5" s="5"/>
      <c r="C5" s="5"/>
      <c r="D5" s="5"/>
      <c r="E5" s="5"/>
      <c r="F5" s="6"/>
      <c r="G5" s="6"/>
      <c r="H5" s="5"/>
      <c r="I5" s="5"/>
      <c r="J5" s="4"/>
      <c r="K5" s="4"/>
    </row>
    <row r="6" spans="1:18" x14ac:dyDescent="0.3">
      <c r="A6" s="5">
        <v>1</v>
      </c>
      <c r="B6" s="5">
        <v>246</v>
      </c>
      <c r="C6" s="5" t="s">
        <v>6</v>
      </c>
      <c r="D6" s="5" t="s">
        <v>6</v>
      </c>
      <c r="E6" s="5" t="s">
        <v>6</v>
      </c>
      <c r="F6" s="6" t="s">
        <v>6</v>
      </c>
      <c r="G6" s="6"/>
      <c r="H6" s="5" t="s">
        <v>6</v>
      </c>
      <c r="I6" s="5" t="s">
        <v>6</v>
      </c>
      <c r="J6" s="4"/>
      <c r="K6" s="4"/>
    </row>
    <row r="7" spans="1:18" x14ac:dyDescent="0.3">
      <c r="A7" s="5">
        <v>2</v>
      </c>
      <c r="B7" s="7">
        <v>229</v>
      </c>
      <c r="C7" s="5">
        <v>246</v>
      </c>
      <c r="D7" s="5">
        <f>B7-$B$16</f>
        <v>65.5</v>
      </c>
      <c r="E7" s="5">
        <f>B6-$C$16</f>
        <v>71.75</v>
      </c>
      <c r="F7" s="6">
        <f>D7*E7</f>
        <v>4699.625</v>
      </c>
      <c r="G7" s="6"/>
      <c r="H7" s="5">
        <f>D7^2</f>
        <v>4290.25</v>
      </c>
      <c r="I7" s="5">
        <f>E7^2</f>
        <v>5148.0625</v>
      </c>
      <c r="J7" s="4"/>
      <c r="K7" s="4"/>
    </row>
    <row r="8" spans="1:18" x14ac:dyDescent="0.3">
      <c r="A8" s="5">
        <v>3</v>
      </c>
      <c r="B8" s="7">
        <v>152</v>
      </c>
      <c r="C8" s="5">
        <v>229</v>
      </c>
      <c r="D8" s="5">
        <f t="shared" ref="D8:D14" si="0">B8-$B$16</f>
        <v>-11.5</v>
      </c>
      <c r="E8" s="5">
        <f t="shared" ref="E8:E14" si="1">B7-$C$16</f>
        <v>54.75</v>
      </c>
      <c r="F8" s="6">
        <f t="shared" ref="F8:F14" si="2">D8*E8</f>
        <v>-629.625</v>
      </c>
      <c r="G8" s="6"/>
      <c r="H8" s="5">
        <f t="shared" ref="H8:H14" si="3">D8^2</f>
        <v>132.25</v>
      </c>
      <c r="I8" s="5">
        <f t="shared" ref="I8:I14" si="4">E8^2</f>
        <v>2997.5625</v>
      </c>
      <c r="J8" s="4"/>
      <c r="K8" s="4"/>
    </row>
    <row r="9" spans="1:18" x14ac:dyDescent="0.3">
      <c r="A9" s="5">
        <v>4</v>
      </c>
      <c r="B9" s="7">
        <v>155</v>
      </c>
      <c r="C9" s="5">
        <v>152</v>
      </c>
      <c r="D9" s="5">
        <f t="shared" si="0"/>
        <v>-8.5</v>
      </c>
      <c r="E9" s="5">
        <f t="shared" si="1"/>
        <v>-22.25</v>
      </c>
      <c r="F9" s="6">
        <f t="shared" si="2"/>
        <v>189.125</v>
      </c>
      <c r="G9" s="6"/>
      <c r="H9" s="5">
        <f t="shared" si="3"/>
        <v>72.25</v>
      </c>
      <c r="I9" s="5">
        <f t="shared" si="4"/>
        <v>495.0625</v>
      </c>
      <c r="J9" s="4"/>
      <c r="K9" s="4"/>
    </row>
    <row r="10" spans="1:18" x14ac:dyDescent="0.3">
      <c r="A10" s="5">
        <v>5</v>
      </c>
      <c r="B10" s="7">
        <v>190</v>
      </c>
      <c r="C10" s="5">
        <v>155</v>
      </c>
      <c r="D10" s="5">
        <f t="shared" si="0"/>
        <v>26.5</v>
      </c>
      <c r="E10" s="5">
        <f t="shared" si="1"/>
        <v>-19.25</v>
      </c>
      <c r="F10" s="6">
        <f t="shared" si="2"/>
        <v>-510.125</v>
      </c>
      <c r="G10" s="6"/>
      <c r="H10" s="5">
        <f t="shared" si="3"/>
        <v>702.25</v>
      </c>
      <c r="I10" s="5">
        <f t="shared" si="4"/>
        <v>370.5625</v>
      </c>
      <c r="J10" s="4"/>
      <c r="K10" s="4"/>
    </row>
    <row r="11" spans="1:18" x14ac:dyDescent="0.3">
      <c r="A11" s="5">
        <v>6</v>
      </c>
      <c r="B11" s="7">
        <v>160</v>
      </c>
      <c r="C11" s="5">
        <v>190</v>
      </c>
      <c r="D11" s="5">
        <f t="shared" si="0"/>
        <v>-3.5</v>
      </c>
      <c r="E11" s="5">
        <f t="shared" si="1"/>
        <v>15.75</v>
      </c>
      <c r="F11" s="6">
        <f t="shared" si="2"/>
        <v>-55.125</v>
      </c>
      <c r="G11" s="6"/>
      <c r="H11" s="5">
        <f t="shared" si="3"/>
        <v>12.25</v>
      </c>
      <c r="I11" s="5">
        <f t="shared" si="4"/>
        <v>248.0625</v>
      </c>
      <c r="J11" s="4"/>
      <c r="K11" s="4"/>
    </row>
    <row r="12" spans="1:18" x14ac:dyDescent="0.3">
      <c r="A12" s="5">
        <v>7</v>
      </c>
      <c r="B12" s="7">
        <v>107</v>
      </c>
      <c r="C12" s="5">
        <v>160</v>
      </c>
      <c r="D12" s="5">
        <f t="shared" si="0"/>
        <v>-56.5</v>
      </c>
      <c r="E12" s="5">
        <f t="shared" si="1"/>
        <v>-14.25</v>
      </c>
      <c r="F12" s="6">
        <f t="shared" si="2"/>
        <v>805.125</v>
      </c>
      <c r="G12" s="6"/>
      <c r="H12" s="5">
        <f t="shared" si="3"/>
        <v>3192.25</v>
      </c>
      <c r="I12" s="5">
        <f t="shared" si="4"/>
        <v>203.0625</v>
      </c>
      <c r="J12" s="4"/>
      <c r="K12" s="4"/>
    </row>
    <row r="13" spans="1:18" x14ac:dyDescent="0.3">
      <c r="A13" s="5">
        <v>8</v>
      </c>
      <c r="B13" s="7">
        <v>155</v>
      </c>
      <c r="C13" s="5">
        <v>107</v>
      </c>
      <c r="D13" s="5">
        <f t="shared" si="0"/>
        <v>-8.5</v>
      </c>
      <c r="E13" s="5">
        <f t="shared" si="1"/>
        <v>-67.25</v>
      </c>
      <c r="F13" s="6">
        <f t="shared" si="2"/>
        <v>571.625</v>
      </c>
      <c r="G13" s="6"/>
      <c r="H13" s="5">
        <f t="shared" si="3"/>
        <v>72.25</v>
      </c>
      <c r="I13" s="5">
        <f t="shared" si="4"/>
        <v>4522.5625</v>
      </c>
      <c r="J13" s="4"/>
      <c r="K13" s="4"/>
    </row>
    <row r="14" spans="1:18" x14ac:dyDescent="0.3">
      <c r="A14" s="5">
        <v>9</v>
      </c>
      <c r="B14" s="7">
        <v>160</v>
      </c>
      <c r="C14" s="5">
        <v>155</v>
      </c>
      <c r="D14" s="5">
        <f t="shared" si="0"/>
        <v>-3.5</v>
      </c>
      <c r="E14" s="5">
        <f t="shared" si="1"/>
        <v>-19.25</v>
      </c>
      <c r="F14" s="6">
        <f t="shared" si="2"/>
        <v>67.375</v>
      </c>
      <c r="G14" s="6"/>
      <c r="H14" s="5">
        <f t="shared" si="3"/>
        <v>12.25</v>
      </c>
      <c r="I14" s="5">
        <f t="shared" si="4"/>
        <v>370.5625</v>
      </c>
      <c r="J14" s="4"/>
      <c r="K14" s="4"/>
      <c r="L14" s="3" t="s">
        <v>2</v>
      </c>
      <c r="M14" s="3"/>
      <c r="N14" s="3"/>
      <c r="O14" s="3"/>
      <c r="P14" s="3"/>
      <c r="Q14" s="3"/>
      <c r="R14" s="3"/>
    </row>
    <row r="15" spans="1:18" x14ac:dyDescent="0.3">
      <c r="A15" s="5" t="s">
        <v>4</v>
      </c>
      <c r="B15" s="5">
        <f>SUM(B6:B14)</f>
        <v>1554</v>
      </c>
      <c r="C15" s="5">
        <f>SUM(C7:C14)</f>
        <v>1394</v>
      </c>
      <c r="D15" s="5"/>
      <c r="E15" s="5"/>
      <c r="F15" s="6">
        <f>SUM(F7:G14)</f>
        <v>5138</v>
      </c>
      <c r="G15" s="6"/>
      <c r="H15" s="5">
        <f>SUM(H7:H14)</f>
        <v>8486</v>
      </c>
      <c r="I15" s="5">
        <f>SUM(I7:I14)</f>
        <v>14355.5</v>
      </c>
      <c r="J15" s="4"/>
      <c r="K15" s="4"/>
    </row>
    <row r="16" spans="1:18" x14ac:dyDescent="0.3">
      <c r="A16" s="8"/>
      <c r="B16" s="5">
        <f>((B7+B8+B9+B10+B11+B12+B13+B14))/8</f>
        <v>163.5</v>
      </c>
      <c r="C16" s="5">
        <f>AVERAGE(C7:C14)</f>
        <v>174.25</v>
      </c>
    </row>
    <row r="17" spans="1:10" x14ac:dyDescent="0.3">
      <c r="B17" s="2"/>
      <c r="C17" s="2"/>
    </row>
    <row r="19" spans="1:10" x14ac:dyDescent="0.3">
      <c r="B19" s="2"/>
    </row>
    <row r="20" spans="1:10" x14ac:dyDescent="0.3">
      <c r="B20" s="2">
        <f>(F15)/(SQRT(H15) * SQRT(I15))</f>
        <v>0.46551472657902798</v>
      </c>
    </row>
    <row r="22" spans="1:10" ht="21" x14ac:dyDescent="0.3">
      <c r="A22" s="5" t="s">
        <v>8</v>
      </c>
      <c r="B22" s="5" t="s">
        <v>9</v>
      </c>
      <c r="C22" s="5" t="s">
        <v>3</v>
      </c>
      <c r="D22" s="5" t="s">
        <v>5</v>
      </c>
      <c r="E22" s="5" t="s">
        <v>10</v>
      </c>
      <c r="F22" s="5" t="s">
        <v>11</v>
      </c>
    </row>
    <row r="23" spans="1:10" x14ac:dyDescent="0.3">
      <c r="A23" s="5">
        <v>1</v>
      </c>
      <c r="B23" s="5">
        <v>246</v>
      </c>
      <c r="C23" s="5">
        <v>1</v>
      </c>
      <c r="D23" s="5">
        <f>B23*C23</f>
        <v>246</v>
      </c>
      <c r="E23" s="5">
        <f>C23*C23</f>
        <v>1</v>
      </c>
      <c r="F23" s="5">
        <f>$I$24+$H$24*C23</f>
        <v>216.06666666666661</v>
      </c>
      <c r="H23" s="5" t="s">
        <v>12</v>
      </c>
      <c r="I23" s="5" t="s">
        <v>13</v>
      </c>
      <c r="J23" s="5"/>
    </row>
    <row r="24" spans="1:10" x14ac:dyDescent="0.3">
      <c r="A24" s="5">
        <v>2</v>
      </c>
      <c r="B24" s="5">
        <v>229</v>
      </c>
      <c r="C24" s="5">
        <v>2</v>
      </c>
      <c r="D24" s="5">
        <f t="shared" ref="D24:D31" si="5">B24*C24</f>
        <v>458</v>
      </c>
      <c r="E24" s="5">
        <f t="shared" ref="E24:E31" si="6">C24*C24</f>
        <v>4</v>
      </c>
      <c r="F24" s="5">
        <f t="shared" ref="F24:F31" si="7">$I$24+$H$24*C24</f>
        <v>205.21666666666664</v>
      </c>
      <c r="H24" s="5">
        <f>((D33)-(B33*C33))/(E33 - C33^2)</f>
        <v>-10.849999999999987</v>
      </c>
      <c r="I24" s="5">
        <f>B33-(H24)*C33</f>
        <v>226.9166666666666</v>
      </c>
      <c r="J24" s="5">
        <f>I24+H24</f>
        <v>216.06666666666661</v>
      </c>
    </row>
    <row r="25" spans="1:10" x14ac:dyDescent="0.3">
      <c r="A25" s="5">
        <v>3</v>
      </c>
      <c r="B25" s="5">
        <v>152</v>
      </c>
      <c r="C25" s="5">
        <v>3</v>
      </c>
      <c r="D25" s="5">
        <f t="shared" si="5"/>
        <v>456</v>
      </c>
      <c r="E25" s="5">
        <f t="shared" si="6"/>
        <v>9</v>
      </c>
      <c r="F25" s="5">
        <f t="shared" si="7"/>
        <v>194.36666666666665</v>
      </c>
    </row>
    <row r="26" spans="1:10" x14ac:dyDescent="0.3">
      <c r="A26" s="5">
        <v>4</v>
      </c>
      <c r="B26" s="5">
        <v>155</v>
      </c>
      <c r="C26" s="5">
        <v>4</v>
      </c>
      <c r="D26" s="5">
        <f t="shared" si="5"/>
        <v>620</v>
      </c>
      <c r="E26" s="5">
        <f t="shared" si="6"/>
        <v>16</v>
      </c>
      <c r="F26" s="5">
        <f t="shared" si="7"/>
        <v>183.51666666666665</v>
      </c>
    </row>
    <row r="27" spans="1:10" x14ac:dyDescent="0.3">
      <c r="A27" s="5">
        <v>5</v>
      </c>
      <c r="B27" s="5">
        <v>190</v>
      </c>
      <c r="C27" s="5">
        <v>5</v>
      </c>
      <c r="D27" s="5">
        <f t="shared" si="5"/>
        <v>950</v>
      </c>
      <c r="E27" s="5">
        <f t="shared" si="6"/>
        <v>25</v>
      </c>
      <c r="F27" s="5">
        <f t="shared" si="7"/>
        <v>172.66666666666666</v>
      </c>
    </row>
    <row r="28" spans="1:10" x14ac:dyDescent="0.3">
      <c r="A28" s="5">
        <v>6</v>
      </c>
      <c r="B28" s="5">
        <v>160</v>
      </c>
      <c r="C28" s="5">
        <v>6</v>
      </c>
      <c r="D28" s="5">
        <f t="shared" si="5"/>
        <v>960</v>
      </c>
      <c r="E28" s="5">
        <f t="shared" si="6"/>
        <v>36</v>
      </c>
      <c r="F28" s="5">
        <f t="shared" si="7"/>
        <v>161.81666666666666</v>
      </c>
    </row>
    <row r="29" spans="1:10" x14ac:dyDescent="0.3">
      <c r="A29" s="5">
        <v>7</v>
      </c>
      <c r="B29" s="5">
        <v>107</v>
      </c>
      <c r="C29" s="5">
        <v>7</v>
      </c>
      <c r="D29" s="5">
        <f t="shared" si="5"/>
        <v>749</v>
      </c>
      <c r="E29" s="5">
        <f t="shared" si="6"/>
        <v>49</v>
      </c>
      <c r="F29" s="5">
        <f t="shared" si="7"/>
        <v>150.9666666666667</v>
      </c>
    </row>
    <row r="30" spans="1:10" x14ac:dyDescent="0.3">
      <c r="A30" s="5">
        <v>8</v>
      </c>
      <c r="B30" s="5">
        <v>155</v>
      </c>
      <c r="C30" s="5">
        <v>8</v>
      </c>
      <c r="D30" s="5">
        <f t="shared" si="5"/>
        <v>1240</v>
      </c>
      <c r="E30" s="5">
        <f t="shared" si="6"/>
        <v>64</v>
      </c>
      <c r="F30" s="5">
        <f t="shared" si="7"/>
        <v>140.1166666666667</v>
      </c>
    </row>
    <row r="31" spans="1:10" x14ac:dyDescent="0.3">
      <c r="A31" s="5">
        <v>9</v>
      </c>
      <c r="B31" s="5">
        <v>160</v>
      </c>
      <c r="C31" s="5">
        <v>9</v>
      </c>
      <c r="D31" s="5">
        <f t="shared" si="5"/>
        <v>1440</v>
      </c>
      <c r="E31" s="5">
        <f t="shared" si="6"/>
        <v>81</v>
      </c>
      <c r="F31" s="5">
        <f t="shared" si="7"/>
        <v>129.26666666666671</v>
      </c>
    </row>
    <row r="32" spans="1:10" x14ac:dyDescent="0.3">
      <c r="A32" s="5" t="s">
        <v>4</v>
      </c>
      <c r="B32" s="5">
        <f>SUM(B23:B31)</f>
        <v>1554</v>
      </c>
      <c r="C32" s="5">
        <f>SUM(C23:C31)</f>
        <v>45</v>
      </c>
      <c r="D32" s="5">
        <f>SUM(D23:D31)</f>
        <v>7119</v>
      </c>
      <c r="E32" s="5">
        <f>SUM(E23:E31)</f>
        <v>285</v>
      </c>
      <c r="F32" s="5">
        <f>SUM(F23:F31)</f>
        <v>1554</v>
      </c>
    </row>
    <row r="33" spans="1:13" x14ac:dyDescent="0.3">
      <c r="A33" s="5" t="s">
        <v>7</v>
      </c>
      <c r="B33" s="5">
        <f>AVERAGE(B23:B31)</f>
        <v>172.66666666666666</v>
      </c>
      <c r="C33" s="5">
        <f t="shared" ref="C33:F33" si="8">AVERAGE(C23:C31)</f>
        <v>5</v>
      </c>
      <c r="D33" s="5">
        <f t="shared" si="8"/>
        <v>791</v>
      </c>
      <c r="E33" s="5">
        <f t="shared" si="8"/>
        <v>31.666666666666668</v>
      </c>
      <c r="F33" s="5">
        <f t="shared" si="8"/>
        <v>172.66666666666666</v>
      </c>
    </row>
    <row r="35" spans="1:13" x14ac:dyDescent="0.3">
      <c r="H35" s="9" t="s">
        <v>14</v>
      </c>
      <c r="I35" s="9"/>
      <c r="J35" s="9"/>
      <c r="K35" s="9"/>
      <c r="L35" s="9"/>
      <c r="M35" s="9"/>
    </row>
    <row r="36" spans="1:13" x14ac:dyDescent="0.3">
      <c r="H36" s="9"/>
      <c r="I36" s="9"/>
      <c r="J36" s="9"/>
      <c r="K36" s="9"/>
      <c r="L36" s="9"/>
      <c r="M36" s="9"/>
    </row>
    <row r="37" spans="1:13" x14ac:dyDescent="0.3">
      <c r="H37" s="9"/>
      <c r="I37" s="9"/>
      <c r="J37" s="9"/>
      <c r="K37" s="9"/>
      <c r="L37" s="9"/>
      <c r="M37" s="9"/>
    </row>
  </sheetData>
  <mergeCells count="15">
    <mergeCell ref="F11:G11"/>
    <mergeCell ref="F12:G12"/>
    <mergeCell ref="F13:G13"/>
    <mergeCell ref="F14:G14"/>
    <mergeCell ref="F15:G15"/>
    <mergeCell ref="H35:M37"/>
    <mergeCell ref="A2:B2"/>
    <mergeCell ref="A3:B3"/>
    <mergeCell ref="L14:R14"/>
    <mergeCell ref="F5:G5"/>
    <mergeCell ref="F6:G6"/>
    <mergeCell ref="F7:G7"/>
    <mergeCell ref="F8:G8"/>
    <mergeCell ref="F9:G9"/>
    <mergeCell ref="F10:G10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Задание 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</dc:creator>
  <cp:lastModifiedBy>vlad</cp:lastModifiedBy>
  <dcterms:created xsi:type="dcterms:W3CDTF">2023-04-19T08:09:08Z</dcterms:created>
  <dcterms:modified xsi:type="dcterms:W3CDTF">2023-04-19T10:08:44Z</dcterms:modified>
</cp:coreProperties>
</file>