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IK PRIMAKARA\SEMESTER 8\Tugas Akhir\timeline\"/>
    </mc:Choice>
  </mc:AlternateContent>
  <xr:revisionPtr revIDLastSave="0" documentId="13_ncr:1_{9D9007A7-48B3-49D2-BD51-AF8CED118E4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 MENTAH" sheetId="1" r:id="rId1"/>
    <sheet name="TOTAL RESPONDEN" sheetId="2" r:id="rId2"/>
    <sheet name="SKALA JAWABAN" sheetId="3" r:id="rId3"/>
    <sheet name="HASIL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  <c r="B5" i="4"/>
  <c r="B4" i="4"/>
  <c r="B3" i="4"/>
  <c r="B2" i="4"/>
  <c r="C71" i="3"/>
  <c r="C70" i="3"/>
  <c r="C69" i="3"/>
  <c r="C68" i="3"/>
  <c r="C67" i="3"/>
  <c r="C66" i="3"/>
  <c r="C61" i="3"/>
  <c r="C60" i="3"/>
  <c r="C25" i="3"/>
  <c r="G11" i="2"/>
  <c r="C79" i="3" s="1"/>
  <c r="F11" i="2"/>
  <c r="C78" i="3" s="1"/>
  <c r="E11" i="2"/>
  <c r="C77" i="3" s="1"/>
  <c r="D11" i="2"/>
  <c r="C76" i="3" s="1"/>
  <c r="G10" i="2"/>
  <c r="F10" i="2"/>
  <c r="E10" i="2"/>
  <c r="D10" i="2"/>
  <c r="G5" i="2"/>
  <c r="G9" i="2"/>
  <c r="F9" i="2"/>
  <c r="E9" i="2"/>
  <c r="C59" i="3" s="1"/>
  <c r="D9" i="2"/>
  <c r="C58" i="3" s="1"/>
  <c r="G8" i="2"/>
  <c r="C52" i="3" s="1"/>
  <c r="F8" i="2"/>
  <c r="C51" i="3" s="1"/>
  <c r="E8" i="2"/>
  <c r="C50" i="3" s="1"/>
  <c r="D8" i="2"/>
  <c r="C49" i="3" s="1"/>
  <c r="G7" i="2"/>
  <c r="C43" i="3" s="1"/>
  <c r="F7" i="2"/>
  <c r="C42" i="3" s="1"/>
  <c r="E7" i="2"/>
  <c r="C41" i="3" s="1"/>
  <c r="D7" i="2"/>
  <c r="C40" i="3" s="1"/>
  <c r="G6" i="2"/>
  <c r="C34" i="3" s="1"/>
  <c r="F6" i="2"/>
  <c r="C33" i="3" s="1"/>
  <c r="E6" i="2"/>
  <c r="C32" i="3" s="1"/>
  <c r="D6" i="2"/>
  <c r="C31" i="3" s="1"/>
  <c r="F5" i="2"/>
  <c r="C24" i="3" s="1"/>
  <c r="E5" i="2"/>
  <c r="C23" i="3" s="1"/>
  <c r="D5" i="2"/>
  <c r="C22" i="3" s="1"/>
  <c r="G4" i="2"/>
  <c r="C16" i="3" s="1"/>
  <c r="F4" i="2"/>
  <c r="C15" i="3" s="1"/>
  <c r="E4" i="2"/>
  <c r="C14" i="3" s="1"/>
  <c r="D4" i="2"/>
  <c r="C13" i="3" s="1"/>
  <c r="G3" i="2"/>
  <c r="C7" i="3" s="1"/>
  <c r="F3" i="2"/>
  <c r="C6" i="3" s="1"/>
  <c r="E3" i="2"/>
  <c r="C5" i="3" s="1"/>
  <c r="D3" i="2"/>
  <c r="C4" i="3" s="1"/>
  <c r="C11" i="2"/>
  <c r="C75" i="3" s="1"/>
  <c r="C10" i="2"/>
  <c r="C9" i="2"/>
  <c r="C57" i="3" s="1"/>
  <c r="C62" i="3" s="1"/>
  <c r="C8" i="2"/>
  <c r="C48" i="3" s="1"/>
  <c r="C7" i="2"/>
  <c r="C39" i="3" s="1"/>
  <c r="C6" i="2"/>
  <c r="C30" i="3" s="1"/>
  <c r="C5" i="2"/>
  <c r="C21" i="3" s="1"/>
  <c r="C4" i="2"/>
  <c r="C12" i="3" s="1"/>
  <c r="C3" i="2"/>
  <c r="C3" i="3" s="1"/>
  <c r="C80" i="3" l="1"/>
  <c r="C17" i="3"/>
  <c r="C53" i="3"/>
  <c r="C26" i="3"/>
  <c r="C44" i="3"/>
  <c r="C35" i="3"/>
  <c r="C8" i="3"/>
</calcChain>
</file>

<file path=xl/sharedStrings.xml><?xml version="1.0" encoding="utf-8"?>
<sst xmlns="http://schemas.openxmlformats.org/spreadsheetml/2006/main" count="226" uniqueCount="99">
  <si>
    <t>Nama</t>
  </si>
  <si>
    <t>Alamat Email</t>
  </si>
  <si>
    <t>Nomor WhatsApp</t>
  </si>
  <si>
    <t>Sistem dapat berjalan dengan baik dan efisien pada perangkat yang digunakan</t>
  </si>
  <si>
    <t>Merasa nyaman dengan tampilan sistem yang telah digunakan</t>
  </si>
  <si>
    <t>Pengguna sistem yang sederhana dan mudah digunakan</t>
  </si>
  <si>
    <t>Sistem memberikan respon sesuai dengan data yang dibutuhkan</t>
  </si>
  <si>
    <t>Sistem ini membantu dalam pengelolaan peminjaman dan pengembalian di perpustakaan</t>
  </si>
  <si>
    <t>Semua fitur berfungsi dengan baik</t>
  </si>
  <si>
    <t>Informasi yang diberikan oleh sistem dapat membantu melakukan peminjaman dan pengembalian secara online</t>
  </si>
  <si>
    <t>Sistem membantu dalam proses meminjam koleksi buku</t>
  </si>
  <si>
    <t>Sistem membantu dalam pengolahan data laporan peminjaman secara otomatis</t>
  </si>
  <si>
    <t>Bayu Widiastika</t>
  </si>
  <si>
    <t>bayuwidiastika@mail.com</t>
  </si>
  <si>
    <t>Silya Grisyel Juniar Josephine</t>
  </si>
  <si>
    <t>silyagrisyeljuniar@gmail.com</t>
  </si>
  <si>
    <t>Sukma</t>
  </si>
  <si>
    <t>nimdsukmawati@gmail.com</t>
  </si>
  <si>
    <t>Kezia Avrilia Sukmawati</t>
  </si>
  <si>
    <t>keziaavrilia21@gmail.com</t>
  </si>
  <si>
    <t>Variabel</t>
  </si>
  <si>
    <t>Total</t>
  </si>
  <si>
    <t>Responden (orang)</t>
  </si>
  <si>
    <t>SS</t>
  </si>
  <si>
    <t>S</t>
  </si>
  <si>
    <t>N</t>
  </si>
  <si>
    <t>TS</t>
  </si>
  <si>
    <t>STS</t>
  </si>
  <si>
    <t>TOTAL JAWABAN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</si>
  <si>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</si>
  <si>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</si>
  <si>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</si>
  <si>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</si>
  <si>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</si>
  <si>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</si>
  <si>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</si>
  <si>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</si>
  <si>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</si>
  <si>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SKALA JAWABAN</t>
  </si>
  <si>
    <t>TOTAL JAWABAN * NILAI SKALA</t>
  </si>
  <si>
    <t>HASIL</t>
  </si>
  <si>
    <t>VARIABEL</t>
  </si>
  <si>
    <t>TOTAL</t>
  </si>
  <si>
    <t xml:space="preserve"> P8</t>
  </si>
  <si>
    <t>Caroline Stefany Sare Mbake</t>
  </si>
  <si>
    <t>carolinestevanii@gmail.com</t>
  </si>
  <si>
    <t>Ni Putu Gita Candrika Dewi</t>
  </si>
  <si>
    <t>pgitcan@gmail.com</t>
  </si>
  <si>
    <t>Ni Ketut Dela Yanti</t>
  </si>
  <si>
    <t>niketutdelayanti@gmail.com</t>
  </si>
  <si>
    <t>Maria Priscilla Savannah Ayuningtyas</t>
  </si>
  <si>
    <t>savannahayuningtyas@gmail.com</t>
  </si>
  <si>
    <t>Ni Made Suastini</t>
  </si>
  <si>
    <t>suastini911@gmail.com</t>
  </si>
  <si>
    <t>I Gusti Ayu Nadya Pramesty</t>
  </si>
  <si>
    <t>5224@smansakutsel.sch.id</t>
  </si>
  <si>
    <t>Luh Putu Intan Widyaningrum</t>
  </si>
  <si>
    <t>widyaningrum.intan@gmail.com</t>
  </si>
  <si>
    <t>I Komang Jaya Antara</t>
  </si>
  <si>
    <t>Mjaya3537@gmail.com</t>
  </si>
  <si>
    <t>Christian Bo Constantine</t>
  </si>
  <si>
    <t>christianboconstantine23@gmail.com</t>
  </si>
  <si>
    <t>Ni Nyoman Indira Cahyani</t>
  </si>
  <si>
    <t>indiracahyani23sk@gmail.com</t>
  </si>
  <si>
    <t>Dwiaditya</t>
  </si>
  <si>
    <t>Dwiadityakadek70@gmail.com</t>
  </si>
  <si>
    <t>Nino Raditya Adhikumala</t>
  </si>
  <si>
    <t>5429@belajar.smansakutsel.sch.id</t>
  </si>
  <si>
    <t>Ni Wayan Putri Novita Dewi</t>
  </si>
  <si>
    <t>putrinovitta78@gmail.com</t>
  </si>
  <si>
    <t>I Made Bagus Paramarta</t>
  </si>
  <si>
    <t>5799@belajar.smansakutsel.sch.id</t>
  </si>
  <si>
    <t>Ni Putu Dian Sumerti Sari</t>
  </si>
  <si>
    <t>sumerti.dian0209@gmail.com</t>
  </si>
  <si>
    <t>I Kadek Hery Dwi Payana Putra</t>
  </si>
  <si>
    <t>5775@belajar.smansakutsel.sch.id</t>
  </si>
  <si>
    <t>16 x 5</t>
  </si>
  <si>
    <t>3 x 4</t>
  </si>
  <si>
    <t>1 x 3</t>
  </si>
  <si>
    <t>0 x 2</t>
  </si>
  <si>
    <t>0x 1</t>
  </si>
  <si>
    <t>10 x 5</t>
  </si>
  <si>
    <t>0 x 3</t>
  </si>
  <si>
    <t>10 x 4</t>
  </si>
  <si>
    <t>0 x 1</t>
  </si>
  <si>
    <t>11 x 5</t>
  </si>
  <si>
    <t>6 x 4</t>
  </si>
  <si>
    <t>3 x 3</t>
  </si>
  <si>
    <t>8 x 4</t>
  </si>
  <si>
    <t>9 x 5</t>
  </si>
  <si>
    <t>5 x 3</t>
  </si>
  <si>
    <t>5 x 4</t>
  </si>
  <si>
    <t xml:space="preserve"> STS</t>
  </si>
  <si>
    <t>13 x 5</t>
  </si>
  <si>
    <t>7 x 4</t>
  </si>
  <si>
    <t>7 x 5</t>
  </si>
  <si>
    <t>8 x 3</t>
  </si>
  <si>
    <t>Sangat Setuju</t>
  </si>
  <si>
    <t>Setuju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</si>
</sst>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 wrapText="1" readingOrder="1"/>
    </xf>
    <xf numFmtId="0" fontId="2" fillId="2" borderId="2" xfId="0" applyFont="1" applyFill="1" applyBorder="1" applyAlignment="1">
      <alignment vertical="center" wrapText="1" readingOrder="1"/>
    </xf>
    <xf numFmtId="0" fontId="2" fillId="2" borderId="3" xfId="0" applyFont="1" applyFill="1" applyBorder="1" applyAlignment="1">
      <alignment vertical="center" wrapText="1" readingOrder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zoomScale="70" zoomScaleNormal="70" workbookViewId="0">
      <selection activeCell="G5" sqref="G5"/>
    </sheetView>
  </sheetViews>
  <sheetFormatPr defaultRowHeight="15" x14ac:dyDescent="0.25"/>
  <cols>
    <col min="1" max="1" width="36" customWidth="1"/>
    <col min="2" max="2" width="35.140625" customWidth="1"/>
    <col min="3" max="12" width="30.7109375" customWidth="1"/>
  </cols>
  <sheetData>
    <row r="1" spans="1:12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5.75" thickBot="1" x14ac:dyDescent="0.3">
      <c r="A2" s="10" t="s">
        <v>12</v>
      </c>
      <c r="B2" s="10" t="s">
        <v>13</v>
      </c>
      <c r="C2" s="10">
        <v>85157299530</v>
      </c>
      <c r="D2" s="11">
        <v>5</v>
      </c>
      <c r="E2" s="11">
        <v>5</v>
      </c>
      <c r="F2" s="11">
        <v>5</v>
      </c>
      <c r="G2" s="11">
        <v>5</v>
      </c>
      <c r="H2" s="11">
        <v>4</v>
      </c>
      <c r="I2" s="11">
        <v>3</v>
      </c>
      <c r="J2" s="11">
        <v>5</v>
      </c>
      <c r="K2" s="11">
        <v>5</v>
      </c>
      <c r="L2" s="11">
        <v>3</v>
      </c>
    </row>
    <row r="3" spans="1:12" ht="15.75" thickBot="1" x14ac:dyDescent="0.3">
      <c r="A3" s="10" t="s">
        <v>14</v>
      </c>
      <c r="B3" s="10" t="s">
        <v>15</v>
      </c>
      <c r="C3" s="10">
        <v>8311871653</v>
      </c>
      <c r="D3" s="11">
        <v>4</v>
      </c>
      <c r="E3" s="11">
        <v>4</v>
      </c>
      <c r="F3" s="11">
        <v>3</v>
      </c>
      <c r="G3" s="11">
        <v>3</v>
      </c>
      <c r="H3" s="11">
        <v>3</v>
      </c>
      <c r="I3" s="11">
        <v>5</v>
      </c>
      <c r="J3" s="11">
        <v>4</v>
      </c>
      <c r="K3" s="11">
        <v>4</v>
      </c>
      <c r="L3" s="11">
        <v>3</v>
      </c>
    </row>
    <row r="4" spans="1:12" ht="15.75" thickBot="1" x14ac:dyDescent="0.3">
      <c r="A4" s="10" t="s">
        <v>16</v>
      </c>
      <c r="B4" s="10" t="s">
        <v>17</v>
      </c>
      <c r="C4" s="10">
        <v>81337247388</v>
      </c>
      <c r="D4" s="11">
        <v>5</v>
      </c>
      <c r="E4" s="11">
        <v>3</v>
      </c>
      <c r="F4" s="11">
        <v>5</v>
      </c>
      <c r="G4" s="11">
        <v>5</v>
      </c>
      <c r="H4" s="11">
        <v>5</v>
      </c>
      <c r="I4" s="11">
        <v>5</v>
      </c>
      <c r="J4" s="11">
        <v>5</v>
      </c>
      <c r="K4" s="11">
        <v>5</v>
      </c>
      <c r="L4" s="11">
        <v>5</v>
      </c>
    </row>
    <row r="5" spans="1:12" ht="15.75" thickBot="1" x14ac:dyDescent="0.3">
      <c r="A5" s="10" t="s">
        <v>18</v>
      </c>
      <c r="B5" s="10" t="s">
        <v>19</v>
      </c>
      <c r="C5" s="10">
        <v>85738938038</v>
      </c>
      <c r="D5" s="11">
        <v>5</v>
      </c>
      <c r="E5" s="11">
        <v>5</v>
      </c>
      <c r="F5" s="11">
        <v>5</v>
      </c>
      <c r="G5" s="11">
        <v>5</v>
      </c>
      <c r="H5" s="11">
        <v>5</v>
      </c>
      <c r="I5" s="11">
        <v>4</v>
      </c>
      <c r="J5" s="11">
        <v>4</v>
      </c>
      <c r="K5" s="11">
        <v>5</v>
      </c>
      <c r="L5" s="11">
        <v>5</v>
      </c>
    </row>
    <row r="6" spans="1:12" ht="15.75" thickBot="1" x14ac:dyDescent="0.3">
      <c r="A6" s="10" t="s">
        <v>44</v>
      </c>
      <c r="B6" s="10" t="s">
        <v>45</v>
      </c>
      <c r="C6" s="10">
        <v>89528943662</v>
      </c>
      <c r="D6" s="11">
        <v>5</v>
      </c>
      <c r="E6" s="11">
        <v>4</v>
      </c>
      <c r="F6" s="11">
        <v>5</v>
      </c>
      <c r="G6" s="11">
        <v>5</v>
      </c>
      <c r="H6" s="11">
        <v>3</v>
      </c>
      <c r="I6" s="11">
        <v>4</v>
      </c>
      <c r="J6" s="11">
        <v>5</v>
      </c>
      <c r="K6" s="11">
        <v>4</v>
      </c>
      <c r="L6" s="11">
        <v>5</v>
      </c>
    </row>
    <row r="7" spans="1:12" ht="15.75" thickBot="1" x14ac:dyDescent="0.3">
      <c r="A7" s="10" t="s">
        <v>46</v>
      </c>
      <c r="B7" s="10" t="s">
        <v>47</v>
      </c>
      <c r="C7" s="10">
        <v>8155703066</v>
      </c>
      <c r="D7" s="11">
        <v>5</v>
      </c>
      <c r="E7" s="11">
        <v>5</v>
      </c>
      <c r="F7" s="11">
        <v>4</v>
      </c>
      <c r="G7" s="11">
        <v>5</v>
      </c>
      <c r="H7" s="11">
        <v>5</v>
      </c>
      <c r="I7" s="11">
        <v>5</v>
      </c>
      <c r="J7" s="11">
        <v>4</v>
      </c>
      <c r="K7" s="11">
        <v>5</v>
      </c>
      <c r="L7" s="11">
        <v>3</v>
      </c>
    </row>
    <row r="8" spans="1:12" ht="15.75" thickBot="1" x14ac:dyDescent="0.3">
      <c r="A8" s="10" t="s">
        <v>48</v>
      </c>
      <c r="B8" s="10" t="s">
        <v>49</v>
      </c>
      <c r="C8" s="10">
        <v>8970344509</v>
      </c>
      <c r="D8" s="11">
        <v>5</v>
      </c>
      <c r="E8" s="11">
        <v>3</v>
      </c>
      <c r="F8" s="11">
        <v>5</v>
      </c>
      <c r="G8" s="11">
        <v>5</v>
      </c>
      <c r="H8" s="11">
        <v>4</v>
      </c>
      <c r="I8" s="11">
        <v>3</v>
      </c>
      <c r="J8" s="11">
        <v>5</v>
      </c>
      <c r="K8" s="11">
        <v>5</v>
      </c>
      <c r="L8" s="11">
        <v>3</v>
      </c>
    </row>
    <row r="9" spans="1:12" ht="15.75" thickBot="1" x14ac:dyDescent="0.3">
      <c r="A9" s="10" t="s">
        <v>50</v>
      </c>
      <c r="B9" s="10" t="s">
        <v>51</v>
      </c>
      <c r="C9" s="10">
        <v>87762879038</v>
      </c>
      <c r="D9" s="11">
        <v>5</v>
      </c>
      <c r="E9" s="11">
        <v>4</v>
      </c>
      <c r="F9" s="11">
        <v>3</v>
      </c>
      <c r="G9" s="11">
        <v>5</v>
      </c>
      <c r="H9" s="11">
        <v>3</v>
      </c>
      <c r="I9" s="11">
        <v>3</v>
      </c>
      <c r="J9" s="11">
        <v>4</v>
      </c>
      <c r="K9" s="11">
        <v>5</v>
      </c>
      <c r="L9" s="11">
        <v>5</v>
      </c>
    </row>
    <row r="10" spans="1:12" ht="15.75" thickBot="1" x14ac:dyDescent="0.3">
      <c r="A10" s="10" t="s">
        <v>52</v>
      </c>
      <c r="B10" s="10" t="s">
        <v>53</v>
      </c>
      <c r="C10" s="10">
        <v>85100817271</v>
      </c>
      <c r="D10" s="11">
        <v>5</v>
      </c>
      <c r="E10" s="11">
        <v>4</v>
      </c>
      <c r="F10" s="11">
        <v>3</v>
      </c>
      <c r="G10" s="11">
        <v>4</v>
      </c>
      <c r="H10" s="11">
        <v>5</v>
      </c>
      <c r="I10" s="11">
        <v>5</v>
      </c>
      <c r="J10" s="11">
        <v>5</v>
      </c>
      <c r="K10" s="11">
        <v>5</v>
      </c>
      <c r="L10" s="11">
        <v>3</v>
      </c>
    </row>
    <row r="11" spans="1:12" ht="15.75" thickBot="1" x14ac:dyDescent="0.3">
      <c r="A11" s="10" t="s">
        <v>54</v>
      </c>
      <c r="B11" s="10" t="s">
        <v>55</v>
      </c>
      <c r="C11" s="10">
        <v>81775271722</v>
      </c>
      <c r="D11" s="11">
        <v>5</v>
      </c>
      <c r="E11" s="11">
        <v>5</v>
      </c>
      <c r="F11" s="11">
        <v>5</v>
      </c>
      <c r="G11" s="11">
        <v>4</v>
      </c>
      <c r="H11" s="11">
        <v>5</v>
      </c>
      <c r="I11" s="11">
        <v>3</v>
      </c>
      <c r="J11" s="11">
        <v>5</v>
      </c>
      <c r="K11" s="11">
        <v>5</v>
      </c>
      <c r="L11" s="11">
        <v>5</v>
      </c>
    </row>
    <row r="12" spans="1:12" ht="15.75" thickBot="1" x14ac:dyDescent="0.3">
      <c r="A12" s="10" t="s">
        <v>56</v>
      </c>
      <c r="B12" s="10" t="s">
        <v>57</v>
      </c>
      <c r="C12" s="10">
        <v>83119027048</v>
      </c>
      <c r="D12" s="11">
        <v>5</v>
      </c>
      <c r="E12" s="11">
        <v>5</v>
      </c>
      <c r="F12" s="11">
        <v>4</v>
      </c>
      <c r="G12" s="11">
        <v>4</v>
      </c>
      <c r="H12" s="11">
        <v>5</v>
      </c>
      <c r="I12" s="11">
        <v>5</v>
      </c>
      <c r="J12" s="11">
        <v>3</v>
      </c>
      <c r="K12" s="11">
        <v>5</v>
      </c>
      <c r="L12" s="11">
        <v>4</v>
      </c>
    </row>
    <row r="13" spans="1:12" ht="15.75" thickBot="1" x14ac:dyDescent="0.3">
      <c r="A13" s="10" t="s">
        <v>58</v>
      </c>
      <c r="B13" s="10" t="s">
        <v>59</v>
      </c>
      <c r="C13" s="10">
        <v>881037814300</v>
      </c>
      <c r="D13" s="11">
        <v>5</v>
      </c>
      <c r="E13" s="11">
        <v>3</v>
      </c>
      <c r="F13" s="11">
        <v>4</v>
      </c>
      <c r="G13" s="11">
        <v>3</v>
      </c>
      <c r="H13" s="11">
        <v>5</v>
      </c>
      <c r="I13" s="11">
        <v>3</v>
      </c>
      <c r="J13" s="11">
        <v>5</v>
      </c>
      <c r="K13" s="11">
        <v>5</v>
      </c>
      <c r="L13" s="11">
        <v>5</v>
      </c>
    </row>
    <row r="14" spans="1:12" ht="15.75" thickBot="1" x14ac:dyDescent="0.3">
      <c r="A14" s="10" t="s">
        <v>60</v>
      </c>
      <c r="B14" s="10" t="s">
        <v>61</v>
      </c>
      <c r="C14" s="10">
        <v>81268476588</v>
      </c>
      <c r="D14" s="11">
        <v>5</v>
      </c>
      <c r="E14" s="11">
        <v>5</v>
      </c>
      <c r="F14" s="11">
        <v>5</v>
      </c>
      <c r="G14" s="11">
        <v>3</v>
      </c>
      <c r="H14" s="11">
        <v>5</v>
      </c>
      <c r="I14" s="11">
        <v>5</v>
      </c>
      <c r="J14" s="11">
        <v>3</v>
      </c>
      <c r="K14" s="11">
        <v>4</v>
      </c>
      <c r="L14" s="11">
        <v>3</v>
      </c>
    </row>
    <row r="15" spans="1:12" ht="15.75" thickBot="1" x14ac:dyDescent="0.3">
      <c r="A15" s="10" t="s">
        <v>62</v>
      </c>
      <c r="B15" s="10" t="s">
        <v>63</v>
      </c>
      <c r="C15" s="10">
        <v>81239134508</v>
      </c>
      <c r="D15" s="11">
        <v>5</v>
      </c>
      <c r="E15" s="11">
        <v>4</v>
      </c>
      <c r="F15" s="11">
        <v>3</v>
      </c>
      <c r="G15" s="11">
        <v>3</v>
      </c>
      <c r="H15" s="11">
        <v>5</v>
      </c>
      <c r="I15" s="11">
        <v>5</v>
      </c>
      <c r="J15" s="11">
        <v>4</v>
      </c>
      <c r="K15" s="11">
        <v>5</v>
      </c>
      <c r="L15" s="11">
        <v>3</v>
      </c>
    </row>
    <row r="16" spans="1:12" ht="15.75" thickBot="1" x14ac:dyDescent="0.3">
      <c r="A16" s="10" t="s">
        <v>66</v>
      </c>
      <c r="B16" s="10" t="s">
        <v>67</v>
      </c>
      <c r="C16" s="10">
        <v>82145051919</v>
      </c>
      <c r="D16" s="11">
        <v>3</v>
      </c>
      <c r="E16" s="11">
        <v>4</v>
      </c>
      <c r="F16" s="11">
        <v>4</v>
      </c>
      <c r="G16" s="11">
        <v>4</v>
      </c>
      <c r="H16" s="11">
        <v>4</v>
      </c>
      <c r="I16" s="11">
        <v>4</v>
      </c>
      <c r="J16" s="11">
        <v>4</v>
      </c>
      <c r="K16" s="11">
        <v>4</v>
      </c>
      <c r="L16" s="11">
        <v>4</v>
      </c>
    </row>
    <row r="17" spans="1:19" ht="15.75" thickBot="1" x14ac:dyDescent="0.3">
      <c r="A17" s="10" t="s">
        <v>68</v>
      </c>
      <c r="B17" s="10" t="s">
        <v>69</v>
      </c>
      <c r="C17" s="10">
        <v>82146402242</v>
      </c>
      <c r="D17" s="11">
        <v>4</v>
      </c>
      <c r="E17" s="11">
        <v>4</v>
      </c>
      <c r="F17" s="11">
        <v>5</v>
      </c>
      <c r="G17" s="11">
        <v>3</v>
      </c>
      <c r="H17" s="11">
        <v>4</v>
      </c>
      <c r="I17" s="11">
        <v>4</v>
      </c>
      <c r="J17" s="11">
        <v>4</v>
      </c>
      <c r="K17" s="11">
        <v>4</v>
      </c>
      <c r="L17" s="11">
        <v>4</v>
      </c>
    </row>
    <row r="18" spans="1:19" ht="15.75" thickBot="1" x14ac:dyDescent="0.3">
      <c r="A18" s="10" t="s">
        <v>70</v>
      </c>
      <c r="B18" s="10" t="s">
        <v>71</v>
      </c>
      <c r="C18" s="10">
        <v>81238457303</v>
      </c>
      <c r="D18" s="11">
        <v>5</v>
      </c>
      <c r="E18" s="11">
        <v>4</v>
      </c>
      <c r="F18" s="11">
        <v>5</v>
      </c>
      <c r="G18" s="11">
        <v>4</v>
      </c>
      <c r="H18" s="11">
        <v>3</v>
      </c>
      <c r="I18" s="11">
        <v>5</v>
      </c>
      <c r="J18" s="11">
        <v>5</v>
      </c>
      <c r="K18" s="11">
        <v>4</v>
      </c>
      <c r="L18" s="11">
        <v>3</v>
      </c>
    </row>
    <row r="19" spans="1:19" ht="15.75" thickBot="1" x14ac:dyDescent="0.3">
      <c r="A19" s="10" t="s">
        <v>72</v>
      </c>
      <c r="B19" s="10" t="s">
        <v>73</v>
      </c>
      <c r="C19" s="10">
        <v>82235226641</v>
      </c>
      <c r="D19" s="11">
        <v>5</v>
      </c>
      <c r="E19" s="11">
        <v>5</v>
      </c>
      <c r="F19" s="11">
        <v>4</v>
      </c>
      <c r="G19" s="11">
        <v>4</v>
      </c>
      <c r="H19" s="11">
        <v>4</v>
      </c>
      <c r="I19" s="11">
        <v>4</v>
      </c>
      <c r="J19" s="11">
        <v>4</v>
      </c>
      <c r="K19" s="11">
        <v>4</v>
      </c>
      <c r="L19" s="11">
        <v>4</v>
      </c>
    </row>
    <row r="20" spans="1:19" ht="15.75" thickBot="1" x14ac:dyDescent="0.3">
      <c r="A20" s="10" t="s">
        <v>74</v>
      </c>
      <c r="B20" s="10" t="s">
        <v>75</v>
      </c>
      <c r="C20" s="10">
        <v>81529927565</v>
      </c>
      <c r="D20" s="11">
        <v>5</v>
      </c>
      <c r="E20" s="11">
        <v>4</v>
      </c>
      <c r="F20" s="11">
        <v>4</v>
      </c>
      <c r="G20" s="11">
        <v>5</v>
      </c>
      <c r="H20" s="11">
        <v>4</v>
      </c>
      <c r="I20" s="11">
        <v>5</v>
      </c>
      <c r="J20" s="11">
        <v>3</v>
      </c>
      <c r="K20" s="11">
        <v>5</v>
      </c>
      <c r="L20" s="11">
        <v>5</v>
      </c>
    </row>
    <row r="21" spans="1:19" ht="15.75" thickBot="1" x14ac:dyDescent="0.3">
      <c r="A21" s="10" t="s">
        <v>64</v>
      </c>
      <c r="B21" s="10" t="s">
        <v>65</v>
      </c>
      <c r="C21" s="10">
        <v>85792898766</v>
      </c>
      <c r="D21" s="11">
        <v>3</v>
      </c>
      <c r="E21" s="11">
        <v>4</v>
      </c>
      <c r="F21" s="11">
        <v>3</v>
      </c>
      <c r="G21" s="11">
        <v>4</v>
      </c>
      <c r="H21" s="11">
        <v>3</v>
      </c>
      <c r="I21" s="11">
        <v>5</v>
      </c>
      <c r="J21" s="11">
        <v>5</v>
      </c>
      <c r="K21" s="11">
        <v>5</v>
      </c>
      <c r="L21" s="11">
        <v>4</v>
      </c>
      <c r="N21" s="10"/>
      <c r="O21" s="10"/>
      <c r="P21" s="10"/>
      <c r="Q21" s="10"/>
      <c r="R21" s="10"/>
      <c r="S21" s="10"/>
    </row>
  </sheetData>
  <pageMargins left="0.7" right="0.7" top="0.75" bottom="0.75" header="0.3" footer="0.3"/>
  <pageSetup paperSize="168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7296-F131-4045-9690-470E13C53916}">
  <dimension ref="A1:G11"/>
  <sheetViews>
    <sheetView workbookViewId="0">
      <selection activeCell="D10" sqref="D10"/>
    </sheetView>
  </sheetViews>
  <sheetFormatPr defaultRowHeight="15" x14ac:dyDescent="0.25"/>
  <cols>
    <col min="1" max="1" width="8.42578125" bestFit="1" customWidth="1"/>
    <col min="2" max="2" width="18.140625" bestFit="1" customWidth="1"/>
    <col min="3" max="7" width="10.7109375" customWidth="1"/>
  </cols>
  <sheetData>
    <row r="1" spans="1:7" x14ac:dyDescent="0.25">
      <c r="A1" s="14" t="s">
        <v>20</v>
      </c>
      <c r="B1" s="5" t="s">
        <v>21</v>
      </c>
      <c r="C1" s="14" t="s">
        <v>28</v>
      </c>
      <c r="D1" s="14"/>
      <c r="E1" s="14"/>
      <c r="F1" s="14"/>
      <c r="G1" s="14"/>
    </row>
    <row r="2" spans="1:7" x14ac:dyDescent="0.25">
      <c r="A2" s="14"/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</row>
    <row r="3" spans="1:7" x14ac:dyDescent="0.25">
      <c r="A3" s="4" t="s">
        <v>29</v>
      </c>
      <c r="B3" s="4">
        <v>20</v>
      </c>
      <c r="C3" s="7">
        <f>COUNTIF('DATA MENTAH'!D2:D21,"5")</f>
        <v>16</v>
      </c>
      <c r="D3" s="7">
        <f>COUNTIF('DATA MENTAH'!D2:D21,"4")</f>
        <v>2</v>
      </c>
      <c r="E3" s="7">
        <f>COUNTIF('DATA MENTAH'!D2:D21,"3")</f>
        <v>2</v>
      </c>
      <c r="F3" s="7">
        <f>COUNTIF('DATA MENTAH'!D2:D21,"2")</f>
        <v>0</v>
      </c>
      <c r="G3" s="7">
        <f>COUNTIF('DATA MENTAH'!D2:D21,"1")</f>
        <v>0</v>
      </c>
    </row>
    <row r="4" spans="1:7" x14ac:dyDescent="0.25">
      <c r="A4" s="4" t="s">
        <v>30</v>
      </c>
      <c r="B4" s="4">
        <v>20</v>
      </c>
      <c r="C4" s="7">
        <f>COUNTIF('DATA MENTAH'!E2:E21,"5")</f>
        <v>7</v>
      </c>
      <c r="D4" s="7">
        <f>COUNTIF('DATA MENTAH'!E2:E21,"4")</f>
        <v>10</v>
      </c>
      <c r="E4" s="7">
        <f>COUNTIF('DATA MENTAH'!E2:E21,"3")</f>
        <v>3</v>
      </c>
      <c r="F4" s="7">
        <f>COUNTIF('DATA MENTAH'!E2:E21,"2")</f>
        <v>0</v>
      </c>
      <c r="G4" s="7">
        <f>COUNTIF('DATA MENTAH'!E2:E21,"1")</f>
        <v>0</v>
      </c>
    </row>
    <row r="5" spans="1:7" x14ac:dyDescent="0.25">
      <c r="A5" s="4" t="s">
        <v>31</v>
      </c>
      <c r="B5" s="4">
        <v>20</v>
      </c>
      <c r="C5" s="7">
        <f>COUNTIF('DATA MENTAH'!F2:F21,"5")</f>
        <v>9</v>
      </c>
      <c r="D5" s="7">
        <f>COUNTIF('DATA MENTAH'!F2:F21,"4")</f>
        <v>6</v>
      </c>
      <c r="E5" s="7">
        <f>COUNTIF('DATA MENTAH'!F2:F21,"3")</f>
        <v>5</v>
      </c>
      <c r="F5" s="7">
        <f>COUNTIF('DATA MENTAH'!F2:F21,"2")</f>
        <v>0</v>
      </c>
      <c r="G5" s="7">
        <f>COUNTIF('DATA MENTAH'!F2:F21,"1")</f>
        <v>0</v>
      </c>
    </row>
    <row r="6" spans="1:7" x14ac:dyDescent="0.25">
      <c r="A6" s="4" t="s">
        <v>32</v>
      </c>
      <c r="B6" s="4">
        <v>20</v>
      </c>
      <c r="C6" s="7">
        <f>COUNTIF('DATA MENTAH'!G2:G21,"5")</f>
        <v>8</v>
      </c>
      <c r="D6" s="7">
        <f>COUNTIF('DATA MENTAH'!G2:G21,"4")</f>
        <v>7</v>
      </c>
      <c r="E6" s="7">
        <f>COUNTIF('DATA MENTAH'!G2:G21,"3")</f>
        <v>5</v>
      </c>
      <c r="F6" s="7">
        <f>COUNTIF('DATA MENTAH'!G2:G21,"2")</f>
        <v>0</v>
      </c>
      <c r="G6" s="7">
        <f>COUNTIF('DATA MENTAH'!G2:G21,"1")</f>
        <v>0</v>
      </c>
    </row>
    <row r="7" spans="1:7" x14ac:dyDescent="0.25">
      <c r="A7" s="4" t="s">
        <v>33</v>
      </c>
      <c r="B7" s="4">
        <v>20</v>
      </c>
      <c r="C7" s="7">
        <f>COUNTIF('DATA MENTAH'!H2:H21,"5")</f>
        <v>9</v>
      </c>
      <c r="D7" s="7">
        <f>COUNTIF('DATA MENTAH'!H2:H21,"4")</f>
        <v>6</v>
      </c>
      <c r="E7" s="7">
        <f>COUNTIF('DATA MENTAH'!H2:H21,"3")</f>
        <v>5</v>
      </c>
      <c r="F7" s="7">
        <f>COUNTIF('DATA MENTAH'!H2:H21,"2")</f>
        <v>0</v>
      </c>
      <c r="G7" s="7">
        <f>COUNTIF('DATA MENTAH'!H2:H21,"1")</f>
        <v>0</v>
      </c>
    </row>
    <row r="8" spans="1:7" x14ac:dyDescent="0.25">
      <c r="A8" s="4" t="s">
        <v>34</v>
      </c>
      <c r="B8" s="4">
        <v>20</v>
      </c>
      <c r="C8" s="7">
        <f>COUNTIF('DATA MENTAH'!I2:I21,"5")</f>
        <v>10</v>
      </c>
      <c r="D8" s="7">
        <f>COUNTIF('DATA MENTAH'!I2:I21,"4")</f>
        <v>5</v>
      </c>
      <c r="E8" s="7">
        <f>COUNTIF('DATA MENTAH'!I2:I21,"3")</f>
        <v>5</v>
      </c>
      <c r="F8" s="7">
        <f>COUNTIF('DATA MENTAH'!I2:I21,"2")</f>
        <v>0</v>
      </c>
      <c r="G8" s="7">
        <f>COUNTIF('DATA MENTAH'!I2:I21,"1")</f>
        <v>0</v>
      </c>
    </row>
    <row r="9" spans="1:7" x14ac:dyDescent="0.25">
      <c r="A9" s="4" t="s">
        <v>35</v>
      </c>
      <c r="B9" s="4">
        <v>20</v>
      </c>
      <c r="C9" s="7">
        <f>COUNTIF('DATA MENTAH'!J2:J21,"5")</f>
        <v>9</v>
      </c>
      <c r="D9" s="7">
        <f>COUNTIF('DATA MENTAH'!J2:J21,"4")</f>
        <v>8</v>
      </c>
      <c r="E9" s="7">
        <f>COUNTIF('DATA MENTAH'!J2:J21,"3")</f>
        <v>3</v>
      </c>
      <c r="F9" s="7">
        <f>COUNTIF('DATA MENTAH'!J2:J21,"2")</f>
        <v>0</v>
      </c>
      <c r="G9" s="7">
        <f>COUNTIF('DATA MENTAH'!J2:J21,"1")</f>
        <v>0</v>
      </c>
    </row>
    <row r="10" spans="1:7" x14ac:dyDescent="0.25">
      <c r="A10" s="4" t="s">
        <v>36</v>
      </c>
      <c r="B10" s="4">
        <v>20</v>
      </c>
      <c r="C10" s="7">
        <f>COUNTIF('DATA MENTAH'!K2:K21,"5")</f>
        <v>13</v>
      </c>
      <c r="D10" s="7">
        <f>COUNTIF('DATA MENTAH'!K2:K21,"4")</f>
        <v>7</v>
      </c>
      <c r="E10" s="7">
        <f>COUNTIF('DATA MENTAH'!K2:K21,"3")</f>
        <v>0</v>
      </c>
      <c r="F10" s="7">
        <f>COUNTIF('DATA MENTAH'!K2:K21,"2")</f>
        <v>0</v>
      </c>
      <c r="G10" s="7">
        <f>COUNTIF('DATA MENTAH'!K2:K21,"1")</f>
        <v>0</v>
      </c>
    </row>
    <row r="11" spans="1:7" x14ac:dyDescent="0.25">
      <c r="A11" s="4" t="s">
        <v>37</v>
      </c>
      <c r="B11" s="4">
        <v>20</v>
      </c>
      <c r="C11" s="7">
        <f>COUNTIF('DATA MENTAH'!L2:L21,"5")</f>
        <v>7</v>
      </c>
      <c r="D11" s="7">
        <f>COUNTIF('DATA MENTAH'!L2:L21,"4")</f>
        <v>5</v>
      </c>
      <c r="E11" s="7">
        <f>COUNTIF('DATA MENTAH'!L2:L21,"3")</f>
        <v>8</v>
      </c>
      <c r="F11" s="7">
        <f>COUNTIF('DATA MENTAH'!L2:L21,"2")</f>
        <v>0</v>
      </c>
      <c r="G11" s="7">
        <f>COUNTIF('DATA MENTAH'!L2:L21,"1")</f>
        <v>0</v>
      </c>
    </row>
  </sheetData>
  <mergeCells count="2">
    <mergeCell ref="A1:A2"/>
    <mergeCell ref="C1:G1"/>
  </mergeCells>
  <phoneticPr fontId="3" type="noConversion"/>
  <pageMargins left="0.7" right="0.7" top="0.75" bottom="0.75" header="0.3" footer="0.3"/>
  <pageSetup paperSize="168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242E-2242-49EC-A1BD-BC56BCC36C71}">
  <dimension ref="A1:C80"/>
  <sheetViews>
    <sheetView topLeftCell="A61" zoomScaleNormal="100" workbookViewId="0">
      <selection activeCell="C80" sqref="C80"/>
    </sheetView>
  </sheetViews>
  <sheetFormatPr defaultRowHeight="15" x14ac:dyDescent="0.25"/>
  <cols>
    <col min="1" max="1" width="20.7109375" customWidth="1"/>
    <col min="2" max="2" width="30.7109375" customWidth="1"/>
    <col min="3" max="3" width="20.7109375" customWidth="1"/>
  </cols>
  <sheetData>
    <row r="1" spans="1:3" x14ac:dyDescent="0.25">
      <c r="A1" s="15" t="s">
        <v>29</v>
      </c>
      <c r="B1" s="15"/>
      <c r="C1" s="15"/>
    </row>
    <row r="2" spans="1:3" x14ac:dyDescent="0.25">
      <c r="A2" s="6" t="s">
        <v>38</v>
      </c>
      <c r="B2" s="6" t="s">
        <v>39</v>
      </c>
      <c r="C2" s="6" t="s">
        <v>40</v>
      </c>
    </row>
    <row r="3" spans="1:3" x14ac:dyDescent="0.25">
      <c r="A3" s="9" t="s">
        <v>23</v>
      </c>
      <c r="B3" s="12" t="s">
        <v>76</v>
      </c>
      <c r="C3" s="9">
        <f>'TOTAL RESPONDEN'!C3*5</f>
        <v>80</v>
      </c>
    </row>
    <row r="4" spans="1:3" x14ac:dyDescent="0.25">
      <c r="A4" s="9" t="s">
        <v>24</v>
      </c>
      <c r="B4" s="13" t="s">
        <v>77</v>
      </c>
      <c r="C4" s="9">
        <f>'TOTAL RESPONDEN'!D3*4</f>
        <v>8</v>
      </c>
    </row>
    <row r="5" spans="1:3" x14ac:dyDescent="0.25">
      <c r="A5" s="9" t="s">
        <v>25</v>
      </c>
      <c r="B5" s="13" t="s">
        <v>78</v>
      </c>
      <c r="C5" s="9">
        <f>'TOTAL RESPONDEN'!E3*3</f>
        <v>6</v>
      </c>
    </row>
    <row r="6" spans="1:3" x14ac:dyDescent="0.25">
      <c r="A6" s="9" t="s">
        <v>26</v>
      </c>
      <c r="B6" s="13" t="s">
        <v>79</v>
      </c>
      <c r="C6" s="9">
        <f>'TOTAL RESPONDEN'!F3*2</f>
        <v>0</v>
      </c>
    </row>
    <row r="7" spans="1:3" x14ac:dyDescent="0.25">
      <c r="A7" s="9" t="s">
        <v>27</v>
      </c>
      <c r="B7" s="13" t="s">
        <v>80</v>
      </c>
      <c r="C7" s="9">
        <f>'TOTAL RESPONDEN'!G3*1</f>
        <v>0</v>
      </c>
    </row>
    <row r="8" spans="1:3" x14ac:dyDescent="0.25">
      <c r="A8" s="16" t="s">
        <v>42</v>
      </c>
      <c r="B8" s="16"/>
      <c r="C8" s="6">
        <f>SUM(C3:C7)</f>
        <v>94</v>
      </c>
    </row>
    <row r="10" spans="1:3" x14ac:dyDescent="0.25">
      <c r="A10" s="15" t="s">
        <v>30</v>
      </c>
      <c r="B10" s="15"/>
      <c r="C10" s="15"/>
    </row>
    <row r="11" spans="1:3" x14ac:dyDescent="0.25">
      <c r="A11" s="6" t="s">
        <v>38</v>
      </c>
      <c r="B11" s="6" t="s">
        <v>39</v>
      </c>
      <c r="C11" s="6" t="s">
        <v>40</v>
      </c>
    </row>
    <row r="12" spans="1:3" x14ac:dyDescent="0.25">
      <c r="A12" s="9" t="s">
        <v>23</v>
      </c>
      <c r="B12" s="13" t="s">
        <v>81</v>
      </c>
      <c r="C12" s="9">
        <f>'TOTAL RESPONDEN'!C4*5</f>
        <v>35</v>
      </c>
    </row>
    <row r="13" spans="1:3" x14ac:dyDescent="0.25">
      <c r="A13" s="9" t="s">
        <v>24</v>
      </c>
      <c r="B13" s="13" t="s">
        <v>83</v>
      </c>
      <c r="C13" s="9">
        <f>'TOTAL RESPONDEN'!D4*4</f>
        <v>40</v>
      </c>
    </row>
    <row r="14" spans="1:3" x14ac:dyDescent="0.25">
      <c r="A14" s="9" t="s">
        <v>25</v>
      </c>
      <c r="B14" s="13" t="s">
        <v>82</v>
      </c>
      <c r="C14" s="9">
        <f>'TOTAL RESPONDEN'!E4*3</f>
        <v>9</v>
      </c>
    </row>
    <row r="15" spans="1:3" x14ac:dyDescent="0.25">
      <c r="A15" s="9" t="s">
        <v>26</v>
      </c>
      <c r="B15" s="13" t="s">
        <v>79</v>
      </c>
      <c r="C15" s="9">
        <f>'TOTAL RESPONDEN'!F4*2</f>
        <v>0</v>
      </c>
    </row>
    <row r="16" spans="1:3" x14ac:dyDescent="0.25">
      <c r="A16" s="9" t="s">
        <v>27</v>
      </c>
      <c r="B16" s="13" t="s">
        <v>84</v>
      </c>
      <c r="C16" s="9">
        <f>'TOTAL RESPONDEN'!G4*1</f>
        <v>0</v>
      </c>
    </row>
    <row r="17" spans="1:3" x14ac:dyDescent="0.25">
      <c r="A17" s="16" t="s">
        <v>42</v>
      </c>
      <c r="B17" s="16"/>
      <c r="C17" s="6">
        <f>SUM(C12:C16)</f>
        <v>84</v>
      </c>
    </row>
    <row r="19" spans="1:3" x14ac:dyDescent="0.25">
      <c r="A19" s="15" t="s">
        <v>31</v>
      </c>
      <c r="B19" s="15"/>
      <c r="C19" s="15"/>
    </row>
    <row r="20" spans="1:3" x14ac:dyDescent="0.25">
      <c r="A20" s="6" t="s">
        <v>38</v>
      </c>
      <c r="B20" s="6" t="s">
        <v>39</v>
      </c>
      <c r="C20" s="6" t="s">
        <v>40</v>
      </c>
    </row>
    <row r="21" spans="1:3" x14ac:dyDescent="0.25">
      <c r="A21" s="13" t="s">
        <v>23</v>
      </c>
      <c r="B21" s="13" t="s">
        <v>85</v>
      </c>
      <c r="C21" s="9">
        <f>'TOTAL RESPONDEN'!C5*5</f>
        <v>45</v>
      </c>
    </row>
    <row r="22" spans="1:3" x14ac:dyDescent="0.25">
      <c r="A22" s="13" t="s">
        <v>24</v>
      </c>
      <c r="B22" s="13" t="s">
        <v>86</v>
      </c>
      <c r="C22" s="9">
        <f>'TOTAL RESPONDEN'!D5*4</f>
        <v>24</v>
      </c>
    </row>
    <row r="23" spans="1:3" x14ac:dyDescent="0.25">
      <c r="A23" s="13" t="s">
        <v>25</v>
      </c>
      <c r="B23" s="13" t="s">
        <v>87</v>
      </c>
      <c r="C23" s="9">
        <f>'TOTAL RESPONDEN'!E5*3</f>
        <v>15</v>
      </c>
    </row>
    <row r="24" spans="1:3" x14ac:dyDescent="0.25">
      <c r="A24" s="13" t="s">
        <v>26</v>
      </c>
      <c r="B24" s="13" t="s">
        <v>79</v>
      </c>
      <c r="C24" s="9">
        <f>'TOTAL RESPONDEN'!F5*2</f>
        <v>0</v>
      </c>
    </row>
    <row r="25" spans="1:3" x14ac:dyDescent="0.25">
      <c r="A25" s="13" t="s">
        <v>27</v>
      </c>
      <c r="B25" s="13" t="s">
        <v>84</v>
      </c>
      <c r="C25" s="9">
        <f>'TOTAL RESPONDEN'!G5*1</f>
        <v>0</v>
      </c>
    </row>
    <row r="26" spans="1:3" x14ac:dyDescent="0.25">
      <c r="A26" s="15" t="s">
        <v>42</v>
      </c>
      <c r="B26" s="15"/>
      <c r="C26" s="6">
        <f>SUM(C21:C25)</f>
        <v>84</v>
      </c>
    </row>
    <row r="27" spans="1:3" x14ac:dyDescent="0.25">
      <c r="A27" s="7"/>
      <c r="B27" s="7"/>
      <c r="C27" s="7"/>
    </row>
    <row r="28" spans="1:3" x14ac:dyDescent="0.25">
      <c r="A28" s="15" t="s">
        <v>32</v>
      </c>
      <c r="B28" s="15"/>
      <c r="C28" s="15"/>
    </row>
    <row r="29" spans="1:3" x14ac:dyDescent="0.25">
      <c r="A29" s="6" t="s">
        <v>38</v>
      </c>
      <c r="B29" s="6" t="s">
        <v>39</v>
      </c>
      <c r="C29" s="6" t="s">
        <v>40</v>
      </c>
    </row>
    <row r="30" spans="1:3" x14ac:dyDescent="0.25">
      <c r="A30" s="13" t="s">
        <v>23</v>
      </c>
      <c r="B30" s="13" t="s">
        <v>85</v>
      </c>
      <c r="C30" s="9">
        <f>'TOTAL RESPONDEN'!C6*5</f>
        <v>40</v>
      </c>
    </row>
    <row r="31" spans="1:3" x14ac:dyDescent="0.25">
      <c r="A31" s="13" t="s">
        <v>24</v>
      </c>
      <c r="B31" s="13" t="s">
        <v>88</v>
      </c>
      <c r="C31" s="9">
        <f>'TOTAL RESPONDEN'!D6*4</f>
        <v>28</v>
      </c>
    </row>
    <row r="32" spans="1:3" x14ac:dyDescent="0.25">
      <c r="A32" s="13" t="s">
        <v>25</v>
      </c>
      <c r="B32" s="13" t="s">
        <v>78</v>
      </c>
      <c r="C32" s="9">
        <f>'TOTAL RESPONDEN'!E6*3</f>
        <v>15</v>
      </c>
    </row>
    <row r="33" spans="1:3" x14ac:dyDescent="0.25">
      <c r="A33" s="13" t="s">
        <v>26</v>
      </c>
      <c r="B33" s="13" t="s">
        <v>79</v>
      </c>
      <c r="C33" s="9">
        <f>'TOTAL RESPONDEN'!F6*2</f>
        <v>0</v>
      </c>
    </row>
    <row r="34" spans="1:3" x14ac:dyDescent="0.25">
      <c r="A34" s="13" t="s">
        <v>27</v>
      </c>
      <c r="B34" s="13" t="s">
        <v>84</v>
      </c>
      <c r="C34" s="9">
        <f>'TOTAL RESPONDEN'!G6*1</f>
        <v>0</v>
      </c>
    </row>
    <row r="35" spans="1:3" x14ac:dyDescent="0.25">
      <c r="A35" s="15" t="s">
        <v>42</v>
      </c>
      <c r="B35" s="15"/>
      <c r="C35" s="6">
        <f>SUM(C30:C34)</f>
        <v>83</v>
      </c>
    </row>
    <row r="36" spans="1:3" x14ac:dyDescent="0.25">
      <c r="A36" s="7"/>
      <c r="B36" s="7"/>
      <c r="C36" s="7"/>
    </row>
    <row r="37" spans="1:3" x14ac:dyDescent="0.25">
      <c r="A37" s="15" t="s">
        <v>33</v>
      </c>
      <c r="B37" s="15"/>
      <c r="C37" s="15"/>
    </row>
    <row r="38" spans="1:3" x14ac:dyDescent="0.25">
      <c r="A38" s="6" t="s">
        <v>38</v>
      </c>
      <c r="B38" s="6" t="s">
        <v>39</v>
      </c>
      <c r="C38" s="6" t="s">
        <v>40</v>
      </c>
    </row>
    <row r="39" spans="1:3" x14ac:dyDescent="0.25">
      <c r="A39" s="13" t="s">
        <v>23</v>
      </c>
      <c r="B39" s="13" t="s">
        <v>89</v>
      </c>
      <c r="C39" s="9">
        <f>'TOTAL RESPONDEN'!C7*5</f>
        <v>45</v>
      </c>
    </row>
    <row r="40" spans="1:3" x14ac:dyDescent="0.25">
      <c r="A40" s="13" t="s">
        <v>24</v>
      </c>
      <c r="B40" s="13" t="s">
        <v>86</v>
      </c>
      <c r="C40" s="9">
        <f>'TOTAL RESPONDEN'!D7*4</f>
        <v>24</v>
      </c>
    </row>
    <row r="41" spans="1:3" x14ac:dyDescent="0.25">
      <c r="A41" s="13" t="s">
        <v>25</v>
      </c>
      <c r="B41" s="13" t="s">
        <v>90</v>
      </c>
      <c r="C41" s="9">
        <f>'TOTAL RESPONDEN'!E7*3</f>
        <v>15</v>
      </c>
    </row>
    <row r="42" spans="1:3" x14ac:dyDescent="0.25">
      <c r="A42" s="13" t="s">
        <v>26</v>
      </c>
      <c r="B42" s="13" t="s">
        <v>79</v>
      </c>
      <c r="C42" s="9">
        <f>'TOTAL RESPONDEN'!F7*2</f>
        <v>0</v>
      </c>
    </row>
    <row r="43" spans="1:3" x14ac:dyDescent="0.25">
      <c r="A43" s="13" t="s">
        <v>27</v>
      </c>
      <c r="B43" s="13" t="s">
        <v>84</v>
      </c>
      <c r="C43" s="9">
        <f>'TOTAL RESPONDEN'!G7*1</f>
        <v>0</v>
      </c>
    </row>
    <row r="44" spans="1:3" x14ac:dyDescent="0.25">
      <c r="A44" s="15" t="s">
        <v>42</v>
      </c>
      <c r="B44" s="15"/>
      <c r="C44" s="6">
        <f>SUM(C39:C43)</f>
        <v>84</v>
      </c>
    </row>
    <row r="45" spans="1:3" x14ac:dyDescent="0.25">
      <c r="A45" s="7"/>
      <c r="B45" s="7"/>
      <c r="C45" s="7"/>
    </row>
    <row r="46" spans="1:3" x14ac:dyDescent="0.25">
      <c r="A46" s="15" t="s">
        <v>34</v>
      </c>
      <c r="B46" s="15"/>
      <c r="C46" s="15"/>
    </row>
    <row r="47" spans="1:3" x14ac:dyDescent="0.25">
      <c r="A47" s="6" t="s">
        <v>38</v>
      </c>
      <c r="B47" s="6" t="s">
        <v>39</v>
      </c>
      <c r="C47" s="6" t="s">
        <v>40</v>
      </c>
    </row>
    <row r="48" spans="1:3" x14ac:dyDescent="0.25">
      <c r="A48" s="13" t="s">
        <v>23</v>
      </c>
      <c r="B48" s="13" t="s">
        <v>81</v>
      </c>
      <c r="C48" s="9">
        <f>'TOTAL RESPONDEN'!C8*5</f>
        <v>50</v>
      </c>
    </row>
    <row r="49" spans="1:3" x14ac:dyDescent="0.25">
      <c r="A49" s="13" t="s">
        <v>24</v>
      </c>
      <c r="B49" s="13" t="s">
        <v>91</v>
      </c>
      <c r="C49" s="9">
        <f>'TOTAL RESPONDEN'!D8*4</f>
        <v>20</v>
      </c>
    </row>
    <row r="50" spans="1:3" x14ac:dyDescent="0.25">
      <c r="A50" s="13" t="s">
        <v>25</v>
      </c>
      <c r="B50" s="13" t="s">
        <v>90</v>
      </c>
      <c r="C50" s="9">
        <f>'TOTAL RESPONDEN'!E8*3</f>
        <v>15</v>
      </c>
    </row>
    <row r="51" spans="1:3" x14ac:dyDescent="0.25">
      <c r="A51" s="13" t="s">
        <v>26</v>
      </c>
      <c r="B51" s="13" t="s">
        <v>79</v>
      </c>
      <c r="C51" s="9">
        <f>'TOTAL RESPONDEN'!F8*2</f>
        <v>0</v>
      </c>
    </row>
    <row r="52" spans="1:3" x14ac:dyDescent="0.25">
      <c r="A52" s="13" t="s">
        <v>92</v>
      </c>
      <c r="B52" s="13" t="s">
        <v>84</v>
      </c>
      <c r="C52" s="9">
        <f>'TOTAL RESPONDEN'!G8*1</f>
        <v>0</v>
      </c>
    </row>
    <row r="53" spans="1:3" x14ac:dyDescent="0.25">
      <c r="A53" s="15" t="s">
        <v>42</v>
      </c>
      <c r="B53" s="15"/>
      <c r="C53" s="6">
        <f>SUM(C48:C52)</f>
        <v>85</v>
      </c>
    </row>
    <row r="54" spans="1:3" x14ac:dyDescent="0.25">
      <c r="A54" s="7"/>
      <c r="B54" s="7"/>
      <c r="C54" s="7"/>
    </row>
    <row r="55" spans="1:3" x14ac:dyDescent="0.25">
      <c r="A55" s="15" t="s">
        <v>35</v>
      </c>
      <c r="B55" s="15"/>
      <c r="C55" s="15"/>
    </row>
    <row r="56" spans="1:3" x14ac:dyDescent="0.25">
      <c r="A56" s="6" t="s">
        <v>38</v>
      </c>
      <c r="B56" s="6" t="s">
        <v>39</v>
      </c>
      <c r="C56" s="6" t="s">
        <v>40</v>
      </c>
    </row>
    <row r="57" spans="1:3" x14ac:dyDescent="0.25">
      <c r="A57" s="13" t="s">
        <v>23</v>
      </c>
      <c r="B57" s="13" t="s">
        <v>89</v>
      </c>
      <c r="C57" s="9">
        <f>'TOTAL RESPONDEN'!C9*5</f>
        <v>45</v>
      </c>
    </row>
    <row r="58" spans="1:3" x14ac:dyDescent="0.25">
      <c r="A58" s="13" t="s">
        <v>24</v>
      </c>
      <c r="B58" s="13" t="s">
        <v>88</v>
      </c>
      <c r="C58" s="9">
        <f>'TOTAL RESPONDEN'!D9*4</f>
        <v>32</v>
      </c>
    </row>
    <row r="59" spans="1:3" x14ac:dyDescent="0.25">
      <c r="A59" s="13" t="s">
        <v>25</v>
      </c>
      <c r="B59" s="13" t="s">
        <v>87</v>
      </c>
      <c r="C59" s="9">
        <f>'TOTAL RESPONDEN'!E9*3</f>
        <v>9</v>
      </c>
    </row>
    <row r="60" spans="1:3" x14ac:dyDescent="0.25">
      <c r="A60" s="13" t="s">
        <v>26</v>
      </c>
      <c r="B60" s="13" t="s">
        <v>79</v>
      </c>
      <c r="C60" s="9">
        <f>'TOTAL RESPONDEN'!F9*2</f>
        <v>0</v>
      </c>
    </row>
    <row r="61" spans="1:3" x14ac:dyDescent="0.25">
      <c r="A61" s="13" t="s">
        <v>27</v>
      </c>
      <c r="B61" s="13" t="s">
        <v>84</v>
      </c>
      <c r="C61" s="9">
        <f>'TOTAL RESPONDEN'!G9*1</f>
        <v>0</v>
      </c>
    </row>
    <row r="62" spans="1:3" x14ac:dyDescent="0.25">
      <c r="A62" s="15" t="s">
        <v>42</v>
      </c>
      <c r="B62" s="15"/>
      <c r="C62" s="6">
        <f>SUM(C57:C61)</f>
        <v>86</v>
      </c>
    </row>
    <row r="63" spans="1:3" x14ac:dyDescent="0.25">
      <c r="A63" s="7"/>
      <c r="B63" s="7"/>
      <c r="C63" s="7"/>
    </row>
    <row r="64" spans="1:3" x14ac:dyDescent="0.25">
      <c r="A64" s="15" t="s">
        <v>43</v>
      </c>
      <c r="B64" s="15"/>
      <c r="C64" s="15"/>
    </row>
    <row r="65" spans="1:3" x14ac:dyDescent="0.25">
      <c r="A65" s="6" t="s">
        <v>38</v>
      </c>
      <c r="B65" s="6" t="s">
        <v>39</v>
      </c>
      <c r="C65" s="6" t="s">
        <v>40</v>
      </c>
    </row>
    <row r="66" spans="1:3" x14ac:dyDescent="0.25">
      <c r="A66" s="13" t="s">
        <v>23</v>
      </c>
      <c r="B66" s="13" t="s">
        <v>93</v>
      </c>
      <c r="C66" s="9">
        <f>'TOTAL RESPONDEN'!C10*5</f>
        <v>65</v>
      </c>
    </row>
    <row r="67" spans="1:3" x14ac:dyDescent="0.25">
      <c r="A67" s="13" t="s">
        <v>24</v>
      </c>
      <c r="B67" s="13" t="s">
        <v>94</v>
      </c>
      <c r="C67" s="9">
        <f>'TOTAL RESPONDEN'!D10*4</f>
        <v>28</v>
      </c>
    </row>
    <row r="68" spans="1:3" x14ac:dyDescent="0.25">
      <c r="A68" s="13" t="s">
        <v>25</v>
      </c>
      <c r="B68" s="13" t="s">
        <v>82</v>
      </c>
      <c r="C68" s="9">
        <f>'TOTAL RESPONDEN'!E10*3</f>
        <v>0</v>
      </c>
    </row>
    <row r="69" spans="1:3" x14ac:dyDescent="0.25">
      <c r="A69" s="13" t="s">
        <v>26</v>
      </c>
      <c r="B69" s="13" t="s">
        <v>79</v>
      </c>
      <c r="C69" s="9">
        <f>'TOTAL RESPONDEN'!F10*2</f>
        <v>0</v>
      </c>
    </row>
    <row r="70" spans="1:3" x14ac:dyDescent="0.25">
      <c r="A70" s="13" t="s">
        <v>27</v>
      </c>
      <c r="B70" s="13" t="s">
        <v>84</v>
      </c>
      <c r="C70" s="9">
        <f>'TOTAL RESPONDEN'!G10*1</f>
        <v>0</v>
      </c>
    </row>
    <row r="71" spans="1:3" x14ac:dyDescent="0.25">
      <c r="A71" s="15" t="s">
        <v>42</v>
      </c>
      <c r="B71" s="15"/>
      <c r="C71" s="6">
        <f>SUM(C66:C70)</f>
        <v>93</v>
      </c>
    </row>
    <row r="72" spans="1:3" x14ac:dyDescent="0.25">
      <c r="A72" s="7"/>
      <c r="B72" s="7"/>
      <c r="C72" s="7"/>
    </row>
    <row r="73" spans="1:3" x14ac:dyDescent="0.25">
      <c r="A73" s="15" t="s">
        <v>37</v>
      </c>
      <c r="B73" s="15"/>
      <c r="C73" s="15"/>
    </row>
    <row r="74" spans="1:3" x14ac:dyDescent="0.25">
      <c r="A74" s="6" t="s">
        <v>38</v>
      </c>
      <c r="B74" s="6" t="s">
        <v>39</v>
      </c>
      <c r="C74" s="6" t="s">
        <v>40</v>
      </c>
    </row>
    <row r="75" spans="1:3" x14ac:dyDescent="0.25">
      <c r="A75" s="13" t="s">
        <v>23</v>
      </c>
      <c r="B75" s="13" t="s">
        <v>95</v>
      </c>
      <c r="C75" s="9">
        <f>'TOTAL RESPONDEN'!C11*5</f>
        <v>35</v>
      </c>
    </row>
    <row r="76" spans="1:3" x14ac:dyDescent="0.25">
      <c r="A76" s="13" t="s">
        <v>24</v>
      </c>
      <c r="B76" s="13" t="s">
        <v>91</v>
      </c>
      <c r="C76" s="9">
        <f>'TOTAL RESPONDEN'!D11*4</f>
        <v>20</v>
      </c>
    </row>
    <row r="77" spans="1:3" x14ac:dyDescent="0.25">
      <c r="A77" s="13" t="s">
        <v>25</v>
      </c>
      <c r="B77" s="13" t="s">
        <v>96</v>
      </c>
      <c r="C77" s="9">
        <f>'TOTAL RESPONDEN'!E11*3</f>
        <v>24</v>
      </c>
    </row>
    <row r="78" spans="1:3" x14ac:dyDescent="0.25">
      <c r="A78" s="13" t="s">
        <v>26</v>
      </c>
      <c r="B78" s="13" t="s">
        <v>79</v>
      </c>
      <c r="C78" s="9">
        <f>'TOTAL RESPONDEN'!F11*2</f>
        <v>0</v>
      </c>
    </row>
    <row r="79" spans="1:3" x14ac:dyDescent="0.25">
      <c r="A79" s="13" t="s">
        <v>27</v>
      </c>
      <c r="B79" s="13" t="s">
        <v>84</v>
      </c>
      <c r="C79" s="9">
        <f>'TOTAL RESPONDEN'!G11*1</f>
        <v>0</v>
      </c>
    </row>
    <row r="80" spans="1:3" x14ac:dyDescent="0.25">
      <c r="A80" s="15" t="s">
        <v>42</v>
      </c>
      <c r="B80" s="15"/>
      <c r="C80" s="6">
        <f>SUM(C75:C79)</f>
        <v>79</v>
      </c>
    </row>
  </sheetData>
  <mergeCells count="18">
    <mergeCell ref="A55:C55"/>
    <mergeCell ref="A62:B62"/>
    <mergeCell ref="A73:C73"/>
    <mergeCell ref="A71:B71"/>
    <mergeCell ref="A80:B80"/>
    <mergeCell ref="A1:C1"/>
    <mergeCell ref="A64:C64"/>
    <mergeCell ref="A8:B8"/>
    <mergeCell ref="A10:C10"/>
    <mergeCell ref="A17:B17"/>
    <mergeCell ref="A19:C19"/>
    <mergeCell ref="A26:B26"/>
    <mergeCell ref="A28:C28"/>
    <mergeCell ref="A35:B35"/>
    <mergeCell ref="A37:C37"/>
    <mergeCell ref="A44:B44"/>
    <mergeCell ref="A46:C46"/>
    <mergeCell ref="A53:B53"/>
  </mergeCells>
  <pageMargins left="0.7" right="0.7" top="0.75" bottom="0.75" header="0.3" footer="0.3"/>
  <pageSetup paperSize="168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BCEB-80E4-4E2C-8312-6052F0E5C8C8}">
  <dimension ref="A1:C10"/>
  <sheetViews>
    <sheetView workbookViewId="0">
      <selection activeCell="F7" sqref="F7"/>
    </sheetView>
  </sheetViews>
  <sheetFormatPr defaultRowHeight="15" x14ac:dyDescent="0.25"/>
  <cols>
    <col min="1" max="3" width="20.7109375" customWidth="1"/>
  </cols>
  <sheetData>
    <row r="1" spans="1:3" x14ac:dyDescent="0.25">
      <c r="A1" s="8" t="s">
        <v>41</v>
      </c>
      <c r="B1" s="8" t="s">
        <v>40</v>
      </c>
      <c r="C1" s="8" t="s">
        <v>38</v>
      </c>
    </row>
    <row r="2" spans="1:3" x14ac:dyDescent="0.25">
      <c r="A2" s="7" t="s">
        <v>29</v>
      </c>
      <c r="B2" s="7">
        <f>'SKALA JAWABAN'!C8</f>
        <v>94</v>
      </c>
      <c r="C2" s="7" t="s">
        <v>97</v>
      </c>
    </row>
    <row r="3" spans="1:3" x14ac:dyDescent="0.25">
      <c r="A3" s="7" t="s">
        <v>30</v>
      </c>
      <c r="B3" s="7">
        <f>'SKALA JAWABAN'!C17</f>
        <v>84</v>
      </c>
      <c r="C3" s="7" t="s">
        <v>97</v>
      </c>
    </row>
    <row r="4" spans="1:3" x14ac:dyDescent="0.25">
      <c r="A4" s="7" t="s">
        <v>31</v>
      </c>
      <c r="B4" s="7">
        <f>'SKALA JAWABAN'!C26</f>
        <v>84</v>
      </c>
      <c r="C4" s="7" t="s">
        <v>97</v>
      </c>
    </row>
    <row r="5" spans="1:3" x14ac:dyDescent="0.25">
      <c r="A5" s="7" t="s">
        <v>32</v>
      </c>
      <c r="B5" s="7">
        <f>'SKALA JAWABAN'!C35</f>
        <v>83</v>
      </c>
      <c r="C5" s="7" t="s">
        <v>97</v>
      </c>
    </row>
    <row r="6" spans="1:3" x14ac:dyDescent="0.25">
      <c r="A6" s="7" t="s">
        <v>33</v>
      </c>
      <c r="B6" s="7">
        <f>'SKALA JAWABAN'!C44</f>
        <v>84</v>
      </c>
      <c r="C6" s="7" t="s">
        <v>97</v>
      </c>
    </row>
    <row r="7" spans="1:3" x14ac:dyDescent="0.25">
      <c r="A7" s="7" t="s">
        <v>34</v>
      </c>
      <c r="B7" s="7">
        <f>'SKALA JAWABAN'!C53</f>
        <v>85</v>
      </c>
      <c r="C7" s="7" t="s">
        <v>97</v>
      </c>
    </row>
    <row r="8" spans="1:3" x14ac:dyDescent="0.25">
      <c r="A8" s="7" t="s">
        <v>35</v>
      </c>
      <c r="B8" s="7">
        <f>'SKALA JAWABAN'!C62</f>
        <v>86</v>
      </c>
      <c r="C8" s="7" t="s">
        <v>97</v>
      </c>
    </row>
    <row r="9" spans="1:3" x14ac:dyDescent="0.25">
      <c r="A9" s="7" t="s">
        <v>36</v>
      </c>
      <c r="B9" s="7">
        <f>'SKALA JAWABAN'!C71</f>
        <v>93</v>
      </c>
      <c r="C9" s="7" t="s">
        <v>97</v>
      </c>
    </row>
    <row r="10" spans="1:3" x14ac:dyDescent="0.25">
      <c r="A10" s="7" t="s">
        <v>37</v>
      </c>
      <c r="B10" s="7">
        <f>'SKALA JAWABAN'!C80</f>
        <v>79</v>
      </c>
      <c r="C10" s="7" t="s">
        <v>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MENTAH</vt:lpstr>
      <vt:lpstr>TOTAL RESPONDEN</vt:lpstr>
      <vt:lpstr>SKALA JAWABAN</vt:lpstr>
      <vt:lpstr>HASIL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2023-06-13T03:56:18Z</dcterms:created>
  <dcterms:modified xsi:type="dcterms:W3CDTF">2023-07-06T17:33:18Z</dcterms:modified>
  <cp:category/>
  <cp:contentStatus/>
</cp:coreProperties>
</file>